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singtel.sharepoint.com/sites/GlobalPartnership/Shared Documents/General/NEW/Projects/Cost Benchmark/quotation samples/anonymized/Anonymized V2/"/>
    </mc:Choice>
  </mc:AlternateContent>
  <xr:revisionPtr revIDLastSave="1" documentId="8_{2B46F254-4F48-447D-8675-CE318D76887C}" xr6:coauthVersionLast="47" xr6:coauthVersionMax="47" xr10:uidLastSave="{1AA747E9-1CA3-43D9-9C48-6FFE5409A8AF}"/>
  <bookViews>
    <workbookView xWindow="28680" yWindow="-120" windowWidth="29040" windowHeight="15840" tabRatio="327" xr2:uid="{39488555-9CCF-4128-84C9-3B638B7E96AF}"/>
  </bookViews>
  <sheets>
    <sheet name="Quotation - CS-PRMA status" sheetId="1" r:id="rId1"/>
    <sheet name="Sheet1" sheetId="2" r:id="rId2"/>
    <sheet name="BOM-CS" sheetId="3" r:id="rId3"/>
  </sheets>
  <externalReferences>
    <externalReference r:id="rId4"/>
    <externalReference r:id="rId5"/>
    <externalReference r:id="rId6"/>
    <externalReference r:id="rId7"/>
  </externalReferences>
  <definedNames>
    <definedName name="_xlnm._FilterDatabase" localSheetId="0" hidden="1">'Quotation - CS-PRMA status'!$A$3:$BM$2356</definedName>
    <definedName name="_xlnm._FilterDatabase" localSheetId="1" hidden="1">Sheet1!$A:$B</definedName>
    <definedName name="country">#REF!</definedName>
    <definedName name="Disc_Margin">#REF!</definedName>
    <definedName name="Site_Country">OFFSET([1]SiteCountry!$A:$A,,,COUNTA([1]SiteCountry!$A:$A),)</definedName>
    <definedName name="ValidService">'[2]LookUp Tables'!$H$2:$H$7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958" i="1" l="1"/>
  <c r="B1958" i="1"/>
  <c r="A1958" i="1"/>
  <c r="C1957" i="1"/>
  <c r="B1957" i="1"/>
  <c r="A1957" i="1"/>
  <c r="C1956" i="1"/>
  <c r="B1956" i="1"/>
  <c r="A1956" i="1"/>
  <c r="C1814" i="1"/>
  <c r="B1814" i="1"/>
  <c r="A1814" i="1"/>
  <c r="C1813" i="1"/>
  <c r="B1813" i="1"/>
  <c r="A1813" i="1"/>
  <c r="C1812" i="1"/>
  <c r="B1812" i="1"/>
  <c r="A1812" i="1"/>
  <c r="C1811" i="1"/>
  <c r="B1811" i="1"/>
  <c r="A1811" i="1"/>
  <c r="C1810" i="1"/>
  <c r="B1810" i="1"/>
  <c r="A1810" i="1"/>
  <c r="C1809" i="1"/>
  <c r="B1809" i="1"/>
  <c r="A1809" i="1"/>
  <c r="C1808" i="1"/>
  <c r="B1808" i="1"/>
  <c r="A1808" i="1"/>
  <c r="C1807" i="1"/>
  <c r="B1807" i="1"/>
  <c r="A1807" i="1"/>
  <c r="C1806" i="1"/>
  <c r="B1806" i="1"/>
  <c r="A1806" i="1"/>
  <c r="C1805" i="1"/>
  <c r="B1805" i="1"/>
  <c r="A1805" i="1"/>
  <c r="C1804" i="1"/>
  <c r="B1804" i="1"/>
  <c r="A1804" i="1"/>
  <c r="C1803" i="1"/>
  <c r="B1803" i="1"/>
  <c r="A1803" i="1"/>
  <c r="C1802" i="1"/>
  <c r="B1802" i="1"/>
  <c r="A1802" i="1"/>
  <c r="C1801" i="1"/>
  <c r="B1801" i="1"/>
  <c r="A1801" i="1"/>
  <c r="C1800" i="1"/>
  <c r="B1800" i="1"/>
  <c r="A1800" i="1"/>
  <c r="C1799" i="1"/>
  <c r="B1799" i="1"/>
  <c r="A1799" i="1"/>
  <c r="C1798" i="1"/>
  <c r="B1798" i="1"/>
  <c r="A1798" i="1"/>
  <c r="C1797" i="1"/>
  <c r="B1797" i="1"/>
  <c r="A1797" i="1"/>
  <c r="C1796" i="1"/>
  <c r="B1796" i="1"/>
  <c r="A1796" i="1"/>
  <c r="C1795" i="1"/>
  <c r="B1795" i="1"/>
  <c r="A1795" i="1"/>
  <c r="C1794" i="1"/>
  <c r="B1794" i="1"/>
  <c r="A1794" i="1"/>
  <c r="C1793" i="1"/>
  <c r="B1793" i="1"/>
  <c r="A1793" i="1"/>
  <c r="C1792" i="1"/>
  <c r="B1792" i="1"/>
  <c r="A1792" i="1"/>
  <c r="C1791" i="1"/>
  <c r="B1791" i="1"/>
  <c r="A1791" i="1"/>
  <c r="C1790" i="1"/>
  <c r="B1790" i="1"/>
  <c r="A1790" i="1"/>
  <c r="C1789" i="1"/>
  <c r="B1789" i="1"/>
  <c r="A1789" i="1"/>
  <c r="C1788" i="1"/>
  <c r="B1788" i="1"/>
  <c r="A1788" i="1"/>
  <c r="C1787" i="1"/>
  <c r="B1787" i="1"/>
  <c r="A1787" i="1"/>
  <c r="C1786" i="1"/>
  <c r="B1786" i="1"/>
  <c r="A1786" i="1"/>
  <c r="C1785" i="1"/>
  <c r="B1785" i="1"/>
  <c r="A1785" i="1"/>
  <c r="C1784" i="1"/>
  <c r="B1784" i="1"/>
  <c r="A1784" i="1"/>
  <c r="C1783" i="1"/>
  <c r="B1783" i="1"/>
  <c r="A1783" i="1"/>
  <c r="C1782" i="1"/>
  <c r="B1782" i="1"/>
  <c r="A1782" i="1"/>
  <c r="C1781" i="1"/>
  <c r="B1781" i="1"/>
  <c r="A1781" i="1"/>
  <c r="C1780" i="1"/>
  <c r="B1780" i="1"/>
  <c r="A1780" i="1"/>
  <c r="C1779" i="1"/>
  <c r="B1779" i="1"/>
  <c r="A1779" i="1"/>
  <c r="C1778" i="1"/>
  <c r="B1778" i="1"/>
  <c r="A1778" i="1"/>
  <c r="C1777" i="1"/>
  <c r="B1777" i="1"/>
  <c r="A1777" i="1"/>
  <c r="C1776" i="1"/>
  <c r="B1776" i="1"/>
  <c r="A1776" i="1"/>
  <c r="C1775" i="1"/>
  <c r="B1775" i="1"/>
  <c r="A1775" i="1"/>
  <c r="C1774" i="1"/>
  <c r="B1774" i="1"/>
  <c r="A1774" i="1"/>
  <c r="C1773" i="1"/>
  <c r="B1773" i="1"/>
  <c r="A1773" i="1"/>
  <c r="C1772" i="1"/>
  <c r="B1772" i="1"/>
  <c r="A1772" i="1"/>
  <c r="C1771" i="1"/>
  <c r="B1771" i="1"/>
  <c r="A1771" i="1"/>
  <c r="C1770" i="1"/>
  <c r="B1770" i="1"/>
  <c r="A1770" i="1"/>
  <c r="C1769" i="1"/>
  <c r="B1769" i="1"/>
  <c r="A1769" i="1"/>
  <c r="C1768" i="1"/>
  <c r="B1768" i="1"/>
  <c r="A1768" i="1"/>
  <c r="C1767" i="1"/>
  <c r="B1767" i="1"/>
  <c r="A1767" i="1"/>
  <c r="C1766" i="1"/>
  <c r="B1766" i="1"/>
  <c r="A1766" i="1"/>
  <c r="C1765" i="1"/>
  <c r="B1765" i="1"/>
  <c r="A1765" i="1"/>
  <c r="C1764" i="1"/>
  <c r="B1764" i="1"/>
  <c r="A1764" i="1"/>
  <c r="C1763" i="1"/>
  <c r="B1763" i="1"/>
  <c r="A1763" i="1"/>
  <c r="C1762" i="1"/>
  <c r="B1762" i="1"/>
  <c r="A1762" i="1"/>
  <c r="C1761" i="1"/>
  <c r="B1761" i="1"/>
  <c r="A1761" i="1"/>
  <c r="C1760" i="1"/>
  <c r="B1760" i="1"/>
  <c r="A1760" i="1"/>
  <c r="C1759" i="1"/>
  <c r="B1759" i="1"/>
  <c r="A1759" i="1"/>
  <c r="C1758" i="1"/>
  <c r="B1758" i="1"/>
  <c r="A1758" i="1"/>
  <c r="C1757" i="1"/>
  <c r="B1757" i="1"/>
  <c r="A1757" i="1"/>
  <c r="C1756" i="1"/>
  <c r="B1756" i="1"/>
  <c r="A1756" i="1"/>
  <c r="C1755" i="1"/>
  <c r="B1755" i="1"/>
  <c r="A1755" i="1"/>
  <c r="C1754" i="1"/>
  <c r="B1754" i="1"/>
  <c r="A1754" i="1"/>
  <c r="C1753" i="1"/>
  <c r="B1753" i="1"/>
  <c r="A1753" i="1"/>
  <c r="C1752" i="1"/>
  <c r="B1752" i="1"/>
  <c r="A1752" i="1"/>
  <c r="C1751" i="1"/>
  <c r="B1751" i="1"/>
  <c r="A1751" i="1"/>
  <c r="C1750" i="1"/>
  <c r="B1750" i="1"/>
  <c r="A1750" i="1"/>
  <c r="C1749" i="1"/>
  <c r="B1749" i="1"/>
  <c r="A1749" i="1"/>
  <c r="C1748" i="1"/>
  <c r="B1748" i="1"/>
  <c r="A1748" i="1"/>
  <c r="C1747" i="1"/>
  <c r="B1747" i="1"/>
  <c r="A1747" i="1"/>
  <c r="C1746" i="1"/>
  <c r="B1746" i="1"/>
  <c r="A1746" i="1"/>
  <c r="C1745" i="1"/>
  <c r="B1745" i="1"/>
  <c r="A1745" i="1"/>
  <c r="C1744" i="1"/>
  <c r="B1744" i="1"/>
  <c r="A1744" i="1"/>
  <c r="C1743" i="1"/>
  <c r="B1743" i="1"/>
  <c r="A1743" i="1"/>
  <c r="C1742" i="1"/>
  <c r="B1742" i="1"/>
  <c r="A1742" i="1"/>
  <c r="C1741" i="1"/>
  <c r="B1741" i="1"/>
  <c r="A1741" i="1"/>
  <c r="C1740" i="1"/>
  <c r="B1740" i="1"/>
  <c r="A1740" i="1"/>
  <c r="C1739" i="1"/>
  <c r="B1739" i="1"/>
  <c r="A1739" i="1"/>
  <c r="C1738" i="1"/>
  <c r="B1738" i="1"/>
  <c r="A1738" i="1"/>
  <c r="C1737" i="1"/>
  <c r="B1737" i="1"/>
  <c r="A1737" i="1"/>
  <c r="C1736" i="1"/>
  <c r="B1736" i="1"/>
  <c r="A1736" i="1"/>
  <c r="C1735" i="1"/>
  <c r="B1735" i="1"/>
  <c r="A1735" i="1"/>
  <c r="C1734" i="1"/>
  <c r="B1734" i="1"/>
  <c r="A1734" i="1"/>
  <c r="C1733" i="1"/>
  <c r="B1733" i="1"/>
  <c r="A1733" i="1"/>
  <c r="C1731" i="1"/>
  <c r="B1731" i="1"/>
  <c r="A1731" i="1"/>
  <c r="C1730" i="1"/>
  <c r="B1730" i="1"/>
  <c r="A1730" i="1"/>
  <c r="C1729" i="1"/>
  <c r="B1729" i="1"/>
  <c r="A1729" i="1"/>
  <c r="C1728" i="1"/>
  <c r="B1728" i="1"/>
  <c r="A1728" i="1"/>
  <c r="C1727" i="1"/>
  <c r="B1727" i="1"/>
  <c r="A1727" i="1"/>
  <c r="C1726" i="1"/>
  <c r="B1726" i="1"/>
  <c r="A1726" i="1"/>
  <c r="C1725" i="1"/>
  <c r="B1725" i="1"/>
  <c r="A1725" i="1"/>
  <c r="C1724" i="1"/>
  <c r="B1724" i="1"/>
  <c r="A1724" i="1"/>
  <c r="C1723" i="1"/>
  <c r="B1723" i="1"/>
  <c r="A1723" i="1"/>
  <c r="C1722" i="1"/>
  <c r="B1722" i="1"/>
  <c r="A1722" i="1"/>
  <c r="C1721" i="1"/>
  <c r="B1721" i="1"/>
  <c r="A1721" i="1"/>
  <c r="C1720" i="1"/>
  <c r="B1720" i="1"/>
  <c r="A1720" i="1"/>
  <c r="C1719" i="1"/>
  <c r="B1719" i="1"/>
  <c r="A1719" i="1"/>
  <c r="C1718" i="1"/>
  <c r="B1718" i="1"/>
  <c r="A1718" i="1"/>
  <c r="C1717" i="1"/>
  <c r="B1717" i="1"/>
  <c r="A1717" i="1"/>
  <c r="C1716" i="1"/>
  <c r="B1716" i="1"/>
  <c r="A1716" i="1"/>
  <c r="C1715" i="1"/>
  <c r="B1715" i="1"/>
  <c r="A1715" i="1"/>
  <c r="C1714" i="1"/>
  <c r="B1714" i="1"/>
  <c r="A1714" i="1"/>
  <c r="C1713" i="1"/>
  <c r="B1713" i="1"/>
  <c r="A1713" i="1"/>
  <c r="C1712" i="1"/>
  <c r="B1712" i="1"/>
  <c r="A1712" i="1"/>
  <c r="C1711" i="1"/>
  <c r="B1711" i="1"/>
  <c r="A1711" i="1"/>
  <c r="C1710" i="1"/>
  <c r="B1710" i="1"/>
  <c r="A1710" i="1"/>
  <c r="C1709" i="1"/>
  <c r="B1709" i="1"/>
  <c r="A1709" i="1"/>
  <c r="C1708" i="1"/>
  <c r="B1708" i="1"/>
  <c r="A1708" i="1"/>
  <c r="C1707" i="1"/>
  <c r="B1707" i="1"/>
  <c r="A1707" i="1"/>
  <c r="C1706" i="1"/>
  <c r="B1706" i="1"/>
  <c r="A1706" i="1"/>
  <c r="C1705" i="1"/>
  <c r="B1705" i="1"/>
  <c r="A1705" i="1"/>
  <c r="C1704" i="1"/>
  <c r="B1704" i="1"/>
  <c r="A1704" i="1"/>
  <c r="C1703" i="1"/>
  <c r="B1703" i="1"/>
  <c r="A1703" i="1"/>
  <c r="C1702" i="1"/>
  <c r="B1702" i="1"/>
  <c r="A1702" i="1"/>
  <c r="C1701" i="1"/>
  <c r="B1701" i="1"/>
  <c r="A1701" i="1"/>
  <c r="C1700" i="1"/>
  <c r="B1700" i="1"/>
  <c r="A1700" i="1"/>
  <c r="C1699" i="1"/>
  <c r="B1699" i="1"/>
  <c r="A1699" i="1"/>
  <c r="C1698" i="1"/>
  <c r="B1698" i="1"/>
  <c r="A1698" i="1"/>
  <c r="C1697" i="1"/>
  <c r="B1697" i="1"/>
  <c r="A1697" i="1"/>
  <c r="C1695" i="1"/>
  <c r="B1695" i="1"/>
  <c r="A1695" i="1"/>
  <c r="C1694" i="1"/>
  <c r="B1694" i="1"/>
  <c r="A1694" i="1"/>
  <c r="C1693" i="1"/>
  <c r="B1693" i="1"/>
  <c r="A1693" i="1"/>
  <c r="C1692" i="1"/>
  <c r="B1692" i="1"/>
  <c r="A1692" i="1"/>
  <c r="C1691" i="1"/>
  <c r="B1691" i="1"/>
  <c r="A1691" i="1"/>
  <c r="C1690" i="1"/>
  <c r="B1690" i="1"/>
  <c r="A1690" i="1"/>
  <c r="C1689" i="1"/>
  <c r="B1689" i="1"/>
  <c r="A1689" i="1"/>
  <c r="C1688" i="1"/>
  <c r="B1688" i="1"/>
  <c r="A1688" i="1"/>
  <c r="C1687" i="1"/>
  <c r="B1687" i="1"/>
  <c r="A1687" i="1"/>
  <c r="C1686" i="1"/>
  <c r="B1686" i="1"/>
  <c r="A1686" i="1"/>
  <c r="C1685" i="1"/>
  <c r="B1685" i="1"/>
  <c r="A1685" i="1"/>
  <c r="C1684" i="1"/>
  <c r="B1684" i="1"/>
  <c r="A1684" i="1"/>
  <c r="C1683" i="1"/>
  <c r="B1683" i="1"/>
  <c r="A1683" i="1"/>
  <c r="C1682" i="1"/>
  <c r="B1682" i="1"/>
  <c r="A1682" i="1"/>
  <c r="C1681" i="1"/>
  <c r="B1681" i="1"/>
  <c r="A1681" i="1"/>
  <c r="C1680" i="1"/>
  <c r="B1680" i="1"/>
  <c r="A1680" i="1"/>
  <c r="C1679" i="1"/>
  <c r="B1679" i="1"/>
  <c r="A1679" i="1"/>
  <c r="C906" i="1"/>
  <c r="B906" i="1"/>
  <c r="A906" i="1"/>
  <c r="C905" i="1"/>
  <c r="B905" i="1"/>
  <c r="A905" i="1"/>
  <c r="C904" i="1"/>
  <c r="B904" i="1"/>
  <c r="A904" i="1"/>
  <c r="C762" i="1"/>
  <c r="B762" i="1"/>
  <c r="A762" i="1"/>
  <c r="C761" i="1"/>
  <c r="B761" i="1"/>
  <c r="A761" i="1"/>
  <c r="C760" i="1"/>
  <c r="B760" i="1"/>
  <c r="A760" i="1"/>
  <c r="C759" i="1"/>
  <c r="B759" i="1"/>
  <c r="A759" i="1"/>
  <c r="C758" i="1"/>
  <c r="B758" i="1"/>
  <c r="A758" i="1"/>
  <c r="C757" i="1"/>
  <c r="B757" i="1"/>
  <c r="A757" i="1"/>
  <c r="C756" i="1"/>
  <c r="B756" i="1"/>
  <c r="A756" i="1"/>
  <c r="C755" i="1"/>
  <c r="B755" i="1"/>
  <c r="A755" i="1"/>
  <c r="C754" i="1"/>
  <c r="B754" i="1"/>
  <c r="A754" i="1"/>
  <c r="C753" i="1"/>
  <c r="B753" i="1"/>
  <c r="A753" i="1"/>
  <c r="C752" i="1"/>
  <c r="B752" i="1"/>
  <c r="A752" i="1"/>
  <c r="C751" i="1"/>
  <c r="B751" i="1"/>
  <c r="A751" i="1"/>
  <c r="C750" i="1"/>
  <c r="B750" i="1"/>
  <c r="A750" i="1"/>
  <c r="C749" i="1"/>
  <c r="B749" i="1"/>
  <c r="A749" i="1"/>
  <c r="C748" i="1"/>
  <c r="B748" i="1"/>
  <c r="A748" i="1"/>
  <c r="C747" i="1"/>
  <c r="B747" i="1"/>
  <c r="A747" i="1"/>
  <c r="C746" i="1"/>
  <c r="B746" i="1"/>
  <c r="A746" i="1"/>
  <c r="C745" i="1"/>
  <c r="B745" i="1"/>
  <c r="A745" i="1"/>
  <c r="C744" i="1"/>
  <c r="B744" i="1"/>
  <c r="A744" i="1"/>
  <c r="C743" i="1"/>
  <c r="B743" i="1"/>
  <c r="A743" i="1"/>
  <c r="C742" i="1"/>
  <c r="B742" i="1"/>
  <c r="A742" i="1"/>
  <c r="C741" i="1"/>
  <c r="B741" i="1"/>
  <c r="A741" i="1"/>
  <c r="C740" i="1"/>
  <c r="B740" i="1"/>
  <c r="A740" i="1"/>
  <c r="C739" i="1"/>
  <c r="B739" i="1"/>
  <c r="A739" i="1"/>
  <c r="C738" i="1"/>
  <c r="B738" i="1"/>
  <c r="A738" i="1"/>
  <c r="C737" i="1"/>
  <c r="B737" i="1"/>
  <c r="A737" i="1"/>
  <c r="C736" i="1"/>
  <c r="B736" i="1"/>
  <c r="A736" i="1"/>
  <c r="C735" i="1"/>
  <c r="B735" i="1"/>
  <c r="A735" i="1"/>
  <c r="C734" i="1"/>
  <c r="B734" i="1"/>
  <c r="A734" i="1"/>
  <c r="C733" i="1"/>
  <c r="B733" i="1"/>
  <c r="A733" i="1"/>
  <c r="C732" i="1"/>
  <c r="B732" i="1"/>
  <c r="A732" i="1"/>
  <c r="C731" i="1"/>
  <c r="B731" i="1"/>
  <c r="A731" i="1"/>
  <c r="C730" i="1"/>
  <c r="B730" i="1"/>
  <c r="A730" i="1"/>
  <c r="C729" i="1"/>
  <c r="B729" i="1"/>
  <c r="A729" i="1"/>
  <c r="C728" i="1"/>
  <c r="B728" i="1"/>
  <c r="A728" i="1"/>
  <c r="C727" i="1"/>
  <c r="B727" i="1"/>
  <c r="A727" i="1"/>
  <c r="C726" i="1"/>
  <c r="B726" i="1"/>
  <c r="A726" i="1"/>
  <c r="C725" i="1"/>
  <c r="B725" i="1"/>
  <c r="A725" i="1"/>
  <c r="C724" i="1"/>
  <c r="B724" i="1"/>
  <c r="A724" i="1"/>
  <c r="C723" i="1"/>
  <c r="B723" i="1"/>
  <c r="A723" i="1"/>
  <c r="C722" i="1"/>
  <c r="B722" i="1"/>
  <c r="A722" i="1"/>
  <c r="C721" i="1"/>
  <c r="B721" i="1"/>
  <c r="A721" i="1"/>
  <c r="C720" i="1"/>
  <c r="B720" i="1"/>
  <c r="A720" i="1"/>
  <c r="C719" i="1"/>
  <c r="B719" i="1"/>
  <c r="A719" i="1"/>
  <c r="C718" i="1"/>
  <c r="B718" i="1"/>
  <c r="A718" i="1"/>
  <c r="C717" i="1"/>
  <c r="B717" i="1"/>
  <c r="A717" i="1"/>
  <c r="C716" i="1"/>
  <c r="B716" i="1"/>
  <c r="A716" i="1"/>
  <c r="C715" i="1"/>
  <c r="B715" i="1"/>
  <c r="A715" i="1"/>
  <c r="C714" i="1"/>
  <c r="B714" i="1"/>
  <c r="A714" i="1"/>
  <c r="C713" i="1"/>
  <c r="B713" i="1"/>
  <c r="A713" i="1"/>
  <c r="C712" i="1"/>
  <c r="B712" i="1"/>
  <c r="A712" i="1"/>
  <c r="C711" i="1"/>
  <c r="B711" i="1"/>
  <c r="A711" i="1"/>
  <c r="C710" i="1"/>
  <c r="B710" i="1"/>
  <c r="A710" i="1"/>
  <c r="C709" i="1"/>
  <c r="B709" i="1"/>
  <c r="A709" i="1"/>
  <c r="C708" i="1"/>
  <c r="B708" i="1"/>
  <c r="A708" i="1"/>
  <c r="C707" i="1"/>
  <c r="B707" i="1"/>
  <c r="A707" i="1"/>
  <c r="C706" i="1"/>
  <c r="B706" i="1"/>
  <c r="A706" i="1"/>
  <c r="C705" i="1"/>
  <c r="B705" i="1"/>
  <c r="A705" i="1"/>
  <c r="C704" i="1"/>
  <c r="B704" i="1"/>
  <c r="A704" i="1"/>
  <c r="C703" i="1"/>
  <c r="B703" i="1"/>
  <c r="A703" i="1"/>
  <c r="C702" i="1"/>
  <c r="B702" i="1"/>
  <c r="A702" i="1"/>
  <c r="C701" i="1"/>
  <c r="B701" i="1"/>
  <c r="A701" i="1"/>
  <c r="C700" i="1"/>
  <c r="B700" i="1"/>
  <c r="A700" i="1"/>
  <c r="C699" i="1"/>
  <c r="B699" i="1"/>
  <c r="A699" i="1"/>
  <c r="C698" i="1"/>
  <c r="B698" i="1"/>
  <c r="A698" i="1"/>
  <c r="C697" i="1"/>
  <c r="B697" i="1"/>
  <c r="A697" i="1"/>
  <c r="C696" i="1"/>
  <c r="B696" i="1"/>
  <c r="A696" i="1"/>
  <c r="C695" i="1"/>
  <c r="B695" i="1"/>
  <c r="A695" i="1"/>
  <c r="C694" i="1"/>
  <c r="B694" i="1"/>
  <c r="A694" i="1"/>
  <c r="C693" i="1"/>
  <c r="B693" i="1"/>
  <c r="A693" i="1"/>
  <c r="C692" i="1"/>
  <c r="B692" i="1"/>
  <c r="A692" i="1"/>
  <c r="C691" i="1"/>
  <c r="B691" i="1"/>
  <c r="A691" i="1"/>
  <c r="C690" i="1"/>
  <c r="B690" i="1"/>
  <c r="A690" i="1"/>
  <c r="C689" i="1"/>
  <c r="B689" i="1"/>
  <c r="A689" i="1"/>
  <c r="C688" i="1"/>
  <c r="B688" i="1"/>
  <c r="A688" i="1"/>
  <c r="C687" i="1"/>
  <c r="B687" i="1"/>
  <c r="A687" i="1"/>
  <c r="C686" i="1"/>
  <c r="B686" i="1"/>
  <c r="A686" i="1"/>
  <c r="C685" i="1"/>
  <c r="B685" i="1"/>
  <c r="A685" i="1"/>
  <c r="C684" i="1"/>
  <c r="B684" i="1"/>
  <c r="A684" i="1"/>
  <c r="C683" i="1"/>
  <c r="B683" i="1"/>
  <c r="A683" i="1"/>
  <c r="C682" i="1"/>
  <c r="B682" i="1"/>
  <c r="A682" i="1"/>
  <c r="C681" i="1"/>
  <c r="B681" i="1"/>
  <c r="A681" i="1"/>
  <c r="C679" i="1"/>
  <c r="B679" i="1"/>
  <c r="A679" i="1"/>
  <c r="C678" i="1"/>
  <c r="B678" i="1"/>
  <c r="A678" i="1"/>
  <c r="C677" i="1"/>
  <c r="B677" i="1"/>
  <c r="A677" i="1"/>
  <c r="C676" i="1"/>
  <c r="B676" i="1"/>
  <c r="A676" i="1"/>
  <c r="C675" i="1"/>
  <c r="B675" i="1"/>
  <c r="A675" i="1"/>
  <c r="C674" i="1"/>
  <c r="B674" i="1"/>
  <c r="A674" i="1"/>
  <c r="C673" i="1"/>
  <c r="B673" i="1"/>
  <c r="A673" i="1"/>
  <c r="C672" i="1"/>
  <c r="B672" i="1"/>
  <c r="A672" i="1"/>
  <c r="C671" i="1"/>
  <c r="B671" i="1"/>
  <c r="A671" i="1"/>
  <c r="C670" i="1"/>
  <c r="B670" i="1"/>
  <c r="A670" i="1"/>
  <c r="C669" i="1"/>
  <c r="B669" i="1"/>
  <c r="A669" i="1"/>
  <c r="C668" i="1"/>
  <c r="B668" i="1"/>
  <c r="A668" i="1"/>
  <c r="C667" i="1"/>
  <c r="B667" i="1"/>
  <c r="A667" i="1"/>
  <c r="C666" i="1"/>
  <c r="B666" i="1"/>
  <c r="A666" i="1"/>
  <c r="C665" i="1"/>
  <c r="B665" i="1"/>
  <c r="A665" i="1"/>
  <c r="C664" i="1"/>
  <c r="B664" i="1"/>
  <c r="A664" i="1"/>
  <c r="C663" i="1"/>
  <c r="B663" i="1"/>
  <c r="A663" i="1"/>
  <c r="C662" i="1"/>
  <c r="B662" i="1"/>
  <c r="A662" i="1"/>
  <c r="C661" i="1"/>
  <c r="B661" i="1"/>
  <c r="A661" i="1"/>
  <c r="C660" i="1"/>
  <c r="B660" i="1"/>
  <c r="A660" i="1"/>
  <c r="C659" i="1"/>
  <c r="B659" i="1"/>
  <c r="A659" i="1"/>
  <c r="C658" i="1"/>
  <c r="B658" i="1"/>
  <c r="A658" i="1"/>
  <c r="C657" i="1"/>
  <c r="B657" i="1"/>
  <c r="A657" i="1"/>
  <c r="C656" i="1"/>
  <c r="B656" i="1"/>
  <c r="A656" i="1"/>
  <c r="C655" i="1"/>
  <c r="B655" i="1"/>
  <c r="A655" i="1"/>
  <c r="C654" i="1"/>
  <c r="B654" i="1"/>
  <c r="A654" i="1"/>
  <c r="C653" i="1"/>
  <c r="B653" i="1"/>
  <c r="A653" i="1"/>
  <c r="C652" i="1"/>
  <c r="B652" i="1"/>
  <c r="A652" i="1"/>
  <c r="C651" i="1"/>
  <c r="B651" i="1"/>
  <c r="A651" i="1"/>
  <c r="C650" i="1"/>
  <c r="B650" i="1"/>
  <c r="A650" i="1"/>
  <c r="C649" i="1"/>
  <c r="B649" i="1"/>
  <c r="A649" i="1"/>
  <c r="C648" i="1"/>
  <c r="B648" i="1"/>
  <c r="A648" i="1"/>
  <c r="C647" i="1"/>
  <c r="B647" i="1"/>
  <c r="A647" i="1"/>
  <c r="C646" i="1"/>
  <c r="B646" i="1"/>
  <c r="A646" i="1"/>
  <c r="C645" i="1"/>
  <c r="B645" i="1"/>
  <c r="A645" i="1"/>
  <c r="C643" i="1"/>
  <c r="B643" i="1"/>
  <c r="A643" i="1"/>
  <c r="C642" i="1"/>
  <c r="B642" i="1"/>
  <c r="A642" i="1"/>
  <c r="C641" i="1"/>
  <c r="B641" i="1"/>
  <c r="A641" i="1"/>
  <c r="C640" i="1"/>
  <c r="B640" i="1"/>
  <c r="A640" i="1"/>
  <c r="C639" i="1"/>
  <c r="B639" i="1"/>
  <c r="A639" i="1"/>
  <c r="C638" i="1"/>
  <c r="B638" i="1"/>
  <c r="A638" i="1"/>
  <c r="C637" i="1"/>
  <c r="B637" i="1"/>
  <c r="A637" i="1"/>
  <c r="C636" i="1"/>
  <c r="B636" i="1"/>
  <c r="A636" i="1"/>
  <c r="C635" i="1"/>
  <c r="B635" i="1"/>
  <c r="A635" i="1"/>
  <c r="C634" i="1"/>
  <c r="B634" i="1"/>
  <c r="A634" i="1"/>
  <c r="C633" i="1"/>
  <c r="B633" i="1"/>
  <c r="A633" i="1"/>
  <c r="C632" i="1"/>
  <c r="B632" i="1"/>
  <c r="A632" i="1"/>
  <c r="C631" i="1"/>
  <c r="B631" i="1"/>
  <c r="A631" i="1"/>
  <c r="C630" i="1"/>
  <c r="B630" i="1"/>
  <c r="A630" i="1"/>
  <c r="C629" i="1"/>
  <c r="B629" i="1"/>
  <c r="A629" i="1"/>
  <c r="C628" i="1"/>
  <c r="B628" i="1"/>
  <c r="A628" i="1"/>
  <c r="C627" i="1"/>
  <c r="B627" i="1"/>
  <c r="A627" i="1"/>
  <c r="J22" i="3"/>
  <c r="J18" i="3"/>
  <c r="J11" i="3" l="1"/>
  <c r="BM610" i="1" l="1"/>
  <c r="U610" i="1" s="1"/>
  <c r="BM1964" i="1" l="1"/>
  <c r="U1964" i="1" s="1"/>
  <c r="BM1963" i="1"/>
  <c r="U1963" i="1" s="1"/>
  <c r="BM1962" i="1"/>
  <c r="U1962" i="1" s="1"/>
  <c r="BM1961" i="1"/>
  <c r="U1961" i="1" s="1"/>
  <c r="BM1960" i="1"/>
  <c r="U1960" i="1" s="1"/>
  <c r="BM1959" i="1"/>
  <c r="U1959" i="1" s="1"/>
  <c r="BM1958" i="1"/>
  <c r="U1958" i="1" s="1"/>
  <c r="BM1957" i="1"/>
  <c r="U1957" i="1" s="1"/>
  <c r="BM1956" i="1"/>
  <c r="U1956" i="1" s="1"/>
  <c r="BM1955" i="1"/>
  <c r="U1955" i="1" s="1"/>
  <c r="BM1954" i="1"/>
  <c r="U1954" i="1" s="1"/>
  <c r="BM1953" i="1"/>
  <c r="U1953" i="1" s="1"/>
  <c r="BM1952" i="1"/>
  <c r="U1952" i="1" s="1"/>
  <c r="BM1951" i="1"/>
  <c r="U1951" i="1" s="1"/>
  <c r="BM1950" i="1"/>
  <c r="U1950" i="1" s="1"/>
  <c r="BM1949" i="1"/>
  <c r="U1949" i="1" s="1"/>
  <c r="BM1948" i="1"/>
  <c r="U1948" i="1" s="1"/>
  <c r="BM1947" i="1"/>
  <c r="U1947" i="1" s="1"/>
  <c r="BM1946" i="1"/>
  <c r="U1946" i="1" s="1"/>
  <c r="BM1945" i="1"/>
  <c r="U1945" i="1" s="1"/>
  <c r="BM1944" i="1"/>
  <c r="U1944" i="1" s="1"/>
  <c r="BM1943" i="1"/>
  <c r="U1943" i="1" s="1"/>
  <c r="BM1942" i="1"/>
  <c r="U1942" i="1" s="1"/>
  <c r="BM1941" i="1"/>
  <c r="BM1940" i="1"/>
  <c r="U1940" i="1" s="1"/>
  <c r="BM1939" i="1"/>
  <c r="U1939" i="1" s="1"/>
  <c r="BM1938" i="1"/>
  <c r="BM1937" i="1"/>
  <c r="U1937" i="1" s="1"/>
  <c r="BM1936" i="1"/>
  <c r="U1936" i="1" s="1"/>
  <c r="BM1935" i="1"/>
  <c r="U1935" i="1" s="1"/>
  <c r="BM1934" i="1"/>
  <c r="U1934" i="1" s="1"/>
  <c r="BM1933" i="1"/>
  <c r="U1933" i="1" s="1"/>
  <c r="BM1932" i="1"/>
  <c r="U1932" i="1" s="1"/>
  <c r="BM1931" i="1"/>
  <c r="U1931" i="1" s="1"/>
  <c r="BM1930" i="1"/>
  <c r="U1930" i="1" s="1"/>
  <c r="BM1929" i="1"/>
  <c r="U1929" i="1" s="1"/>
  <c r="BM1928" i="1"/>
  <c r="U1928" i="1" s="1"/>
  <c r="BM1927" i="1"/>
  <c r="U1927" i="1" s="1"/>
  <c r="BM1926" i="1"/>
  <c r="U1926" i="1" s="1"/>
  <c r="BM1925" i="1"/>
  <c r="U1925" i="1" s="1"/>
  <c r="BM1924" i="1"/>
  <c r="U1924" i="1" s="1"/>
  <c r="BM1923" i="1"/>
  <c r="U1923" i="1" s="1"/>
  <c r="BM1922" i="1"/>
  <c r="BM1921" i="1"/>
  <c r="U1921" i="1" s="1"/>
  <c r="BM1920" i="1"/>
  <c r="BM1919" i="1"/>
  <c r="U1919" i="1" s="1"/>
  <c r="BM1918" i="1"/>
  <c r="U1918" i="1" s="1"/>
  <c r="BM1917" i="1"/>
  <c r="U1917" i="1" s="1"/>
  <c r="BM1916" i="1"/>
  <c r="U1916" i="1" s="1"/>
  <c r="BM1915" i="1"/>
  <c r="U1915" i="1" s="1"/>
  <c r="BM1914" i="1"/>
  <c r="U1914" i="1" s="1"/>
  <c r="BM1913" i="1"/>
  <c r="U1913" i="1" s="1"/>
  <c r="BM1912" i="1"/>
  <c r="U1912" i="1" s="1"/>
  <c r="BM1911" i="1"/>
  <c r="U1911" i="1" s="1"/>
  <c r="BM1910" i="1"/>
  <c r="U1910" i="1" s="1"/>
  <c r="BM1909" i="1"/>
  <c r="U1909" i="1" s="1"/>
  <c r="BM1908" i="1"/>
  <c r="U1908" i="1" s="1"/>
  <c r="BM1907" i="1"/>
  <c r="U1907" i="1" s="1"/>
  <c r="BM1906" i="1"/>
  <c r="U1906" i="1" s="1"/>
  <c r="BM1905" i="1"/>
  <c r="U1905" i="1" s="1"/>
  <c r="BM1904" i="1"/>
  <c r="U1904" i="1" s="1"/>
  <c r="BM1903" i="1"/>
  <c r="U1903" i="1" s="1"/>
  <c r="BM1902" i="1"/>
  <c r="U1902" i="1" s="1"/>
  <c r="BM1901" i="1"/>
  <c r="U1901" i="1" s="1"/>
  <c r="BM1900" i="1"/>
  <c r="U1900" i="1" s="1"/>
  <c r="BM1899" i="1"/>
  <c r="U1899" i="1" s="1"/>
  <c r="BM1898" i="1"/>
  <c r="U1898" i="1" s="1"/>
  <c r="BM1897" i="1"/>
  <c r="U1897" i="1" s="1"/>
  <c r="BM1896" i="1"/>
  <c r="U1896" i="1" s="1"/>
  <c r="BM1895" i="1"/>
  <c r="U1895" i="1" s="1"/>
  <c r="BM1894" i="1"/>
  <c r="U1894" i="1" s="1"/>
  <c r="BM1893" i="1"/>
  <c r="U1893" i="1" s="1"/>
  <c r="BM1892" i="1"/>
  <c r="U1892" i="1" s="1"/>
  <c r="BM1891" i="1"/>
  <c r="U1891" i="1" s="1"/>
  <c r="BM1890" i="1"/>
  <c r="U1890" i="1" s="1"/>
  <c r="BM1889" i="1"/>
  <c r="U1889" i="1" s="1"/>
  <c r="BM1888" i="1"/>
  <c r="U1888" i="1" s="1"/>
  <c r="BM1887" i="1"/>
  <c r="U1887" i="1" s="1"/>
  <c r="BM1886" i="1"/>
  <c r="U1886" i="1" s="1"/>
  <c r="BM1885" i="1"/>
  <c r="U1885" i="1" s="1"/>
  <c r="BM1884" i="1"/>
  <c r="U1884" i="1" s="1"/>
  <c r="BM1883" i="1"/>
  <c r="U1883" i="1" s="1"/>
  <c r="BM1882" i="1"/>
  <c r="U1882" i="1" s="1"/>
  <c r="BM1881" i="1"/>
  <c r="U1881" i="1" s="1"/>
  <c r="BM1880" i="1"/>
  <c r="U1880" i="1" s="1"/>
  <c r="BM1879" i="1"/>
  <c r="U1879" i="1" s="1"/>
  <c r="BM1878" i="1"/>
  <c r="U1878" i="1" s="1"/>
  <c r="BM1877" i="1"/>
  <c r="U1877" i="1" s="1"/>
  <c r="BM1876" i="1"/>
  <c r="U1876" i="1" s="1"/>
  <c r="BM1875" i="1"/>
  <c r="U1875" i="1" s="1"/>
  <c r="BM1874" i="1"/>
  <c r="U1874" i="1" s="1"/>
  <c r="BM1873" i="1"/>
  <c r="U1873" i="1" s="1"/>
  <c r="BM1872" i="1"/>
  <c r="U1872" i="1" s="1"/>
  <c r="BM1871" i="1"/>
  <c r="U1871" i="1" s="1"/>
  <c r="BM1870" i="1"/>
  <c r="U1870" i="1" s="1"/>
  <c r="BM1869" i="1"/>
  <c r="U1869" i="1" s="1"/>
  <c r="BM1868" i="1"/>
  <c r="BM1867" i="1"/>
  <c r="U1867" i="1" s="1"/>
  <c r="BM1866" i="1"/>
  <c r="BM1865" i="1"/>
  <c r="U1865" i="1" s="1"/>
  <c r="BM1864" i="1"/>
  <c r="BM1863" i="1"/>
  <c r="U1863" i="1" s="1"/>
  <c r="BM1862" i="1"/>
  <c r="BM1861" i="1"/>
  <c r="U1861" i="1" s="1"/>
  <c r="BM1860" i="1"/>
  <c r="BM1859" i="1"/>
  <c r="U1859" i="1" s="1"/>
  <c r="BM1858" i="1"/>
  <c r="U1858" i="1" s="1"/>
  <c r="BM1857" i="1"/>
  <c r="U1857" i="1" s="1"/>
  <c r="BM1856" i="1"/>
  <c r="BM1855" i="1"/>
  <c r="U1855" i="1" s="1"/>
  <c r="BM1854" i="1"/>
  <c r="U1854" i="1" s="1"/>
  <c r="BM1853" i="1"/>
  <c r="BM1852" i="1"/>
  <c r="U1852" i="1" s="1"/>
  <c r="BM1851" i="1"/>
  <c r="U1851" i="1" s="1"/>
  <c r="BM1850" i="1"/>
  <c r="U1850" i="1" s="1"/>
  <c r="BM1849" i="1"/>
  <c r="U1849" i="1" s="1"/>
  <c r="BM1848" i="1"/>
  <c r="U1848" i="1" s="1"/>
  <c r="BM1847" i="1"/>
  <c r="BM1846" i="1"/>
  <c r="U1846" i="1" s="1"/>
  <c r="BM1845" i="1"/>
  <c r="U1845" i="1" s="1"/>
  <c r="BM1844" i="1"/>
  <c r="U1844" i="1" s="1"/>
  <c r="BM1843" i="1"/>
  <c r="BM1842" i="1"/>
  <c r="U1842" i="1" s="1"/>
  <c r="BM1841" i="1"/>
  <c r="BM1840" i="1"/>
  <c r="U1840" i="1" s="1"/>
  <c r="BM1839" i="1"/>
  <c r="BM1838" i="1"/>
  <c r="U1838" i="1" s="1"/>
  <c r="BM1837" i="1"/>
  <c r="U1837" i="1" s="1"/>
  <c r="BM1836" i="1"/>
  <c r="BM1835" i="1"/>
  <c r="U1835" i="1" s="1"/>
  <c r="BM1834" i="1"/>
  <c r="U1834" i="1" s="1"/>
  <c r="BM1833" i="1"/>
  <c r="U1833" i="1" s="1"/>
  <c r="BM1832" i="1"/>
  <c r="U1832" i="1" s="1"/>
  <c r="BM1831" i="1"/>
  <c r="U1831" i="1" s="1"/>
  <c r="BM1830" i="1"/>
  <c r="U1830" i="1" s="1"/>
  <c r="BM1829" i="1"/>
  <c r="U1829" i="1" s="1"/>
  <c r="BM1828" i="1"/>
  <c r="BM1827" i="1"/>
  <c r="U1827" i="1" s="1"/>
  <c r="BM1826" i="1"/>
  <c r="BM1825" i="1"/>
  <c r="U1825" i="1" s="1"/>
  <c r="BM1824" i="1"/>
  <c r="BM1823" i="1"/>
  <c r="U1823" i="1" s="1"/>
  <c r="BM1822" i="1"/>
  <c r="U1822" i="1" s="1"/>
  <c r="BM1821" i="1"/>
  <c r="BM1820" i="1"/>
  <c r="U1820" i="1" s="1"/>
  <c r="BM1819" i="1"/>
  <c r="U1819" i="1" s="1"/>
  <c r="BM1818" i="1"/>
  <c r="U1818" i="1" s="1"/>
  <c r="BM1817" i="1"/>
  <c r="U1817" i="1" s="1"/>
  <c r="BM1816" i="1"/>
  <c r="U1816" i="1" s="1"/>
  <c r="BM1815" i="1"/>
  <c r="U1815" i="1" s="1"/>
  <c r="BM1814" i="1"/>
  <c r="U1814" i="1" s="1"/>
  <c r="BM1813" i="1"/>
  <c r="U1813" i="1" s="1"/>
  <c r="BM1812" i="1"/>
  <c r="U1812" i="1" s="1"/>
  <c r="BM1811" i="1"/>
  <c r="U1811" i="1" s="1"/>
  <c r="BM1810" i="1"/>
  <c r="U1810" i="1" s="1"/>
  <c r="BM1809" i="1"/>
  <c r="U1809" i="1" s="1"/>
  <c r="BM1808" i="1"/>
  <c r="U1808" i="1" s="1"/>
  <c r="BM1807" i="1"/>
  <c r="U1807" i="1" s="1"/>
  <c r="BM1806" i="1"/>
  <c r="U1806" i="1" s="1"/>
  <c r="BM1805" i="1"/>
  <c r="U1805" i="1" s="1"/>
  <c r="BM1804" i="1"/>
  <c r="U1804" i="1" s="1"/>
  <c r="BM1803" i="1"/>
  <c r="U1803" i="1" s="1"/>
  <c r="BM1802" i="1"/>
  <c r="U1802" i="1" s="1"/>
  <c r="BM1801" i="1"/>
  <c r="U1801" i="1" s="1"/>
  <c r="BM1800" i="1"/>
  <c r="U1800" i="1" s="1"/>
  <c r="BM1799" i="1"/>
  <c r="U1799" i="1" s="1"/>
  <c r="BM1798" i="1"/>
  <c r="U1798" i="1" s="1"/>
  <c r="BM1797" i="1"/>
  <c r="U1797" i="1" s="1"/>
  <c r="BM1796" i="1"/>
  <c r="U1796" i="1" s="1"/>
  <c r="BM1795" i="1"/>
  <c r="U1795" i="1" s="1"/>
  <c r="BM1794" i="1"/>
  <c r="U1794" i="1" s="1"/>
  <c r="BM1793" i="1"/>
  <c r="U1793" i="1" s="1"/>
  <c r="BM1792" i="1"/>
  <c r="U1792" i="1" s="1"/>
  <c r="BM1791" i="1"/>
  <c r="U1791" i="1" s="1"/>
  <c r="BM1790" i="1"/>
  <c r="U1790" i="1" s="1"/>
  <c r="BM1789" i="1"/>
  <c r="U1789" i="1" s="1"/>
  <c r="BM1788" i="1"/>
  <c r="U1788" i="1" s="1"/>
  <c r="BM1787" i="1"/>
  <c r="U1787" i="1" s="1"/>
  <c r="BM1786" i="1"/>
  <c r="U1786" i="1" s="1"/>
  <c r="BM1785" i="1"/>
  <c r="U1785" i="1" s="1"/>
  <c r="BM1784" i="1"/>
  <c r="U1784" i="1" s="1"/>
  <c r="BM1783" i="1"/>
  <c r="U1783" i="1" s="1"/>
  <c r="BM1782" i="1"/>
  <c r="U1782" i="1" s="1"/>
  <c r="BM1781" i="1"/>
  <c r="U1781" i="1" s="1"/>
  <c r="BM1780" i="1"/>
  <c r="U1780" i="1" s="1"/>
  <c r="BM1779" i="1"/>
  <c r="U1779" i="1" s="1"/>
  <c r="BM1778" i="1"/>
  <c r="U1778" i="1" s="1"/>
  <c r="BM1777" i="1"/>
  <c r="U1777" i="1" s="1"/>
  <c r="BM1776" i="1"/>
  <c r="U1776" i="1" s="1"/>
  <c r="BM1775" i="1"/>
  <c r="U1775" i="1" s="1"/>
  <c r="BM1774" i="1"/>
  <c r="U1774" i="1" s="1"/>
  <c r="BM1773" i="1"/>
  <c r="U1773" i="1" s="1"/>
  <c r="BM1772" i="1"/>
  <c r="U1772" i="1" s="1"/>
  <c r="BM1771" i="1"/>
  <c r="U1771" i="1" s="1"/>
  <c r="BM1770" i="1"/>
  <c r="U1770" i="1" s="1"/>
  <c r="BM1769" i="1"/>
  <c r="U1769" i="1" s="1"/>
  <c r="BM1768" i="1"/>
  <c r="U1768" i="1" s="1"/>
  <c r="BM1767" i="1"/>
  <c r="U1767" i="1" s="1"/>
  <c r="BM1766" i="1"/>
  <c r="U1766" i="1" s="1"/>
  <c r="BM1765" i="1"/>
  <c r="U1765" i="1" s="1"/>
  <c r="BM1764" i="1"/>
  <c r="U1764" i="1" s="1"/>
  <c r="BM1763" i="1"/>
  <c r="U1763" i="1" s="1"/>
  <c r="BM1762" i="1"/>
  <c r="U1762" i="1" s="1"/>
  <c r="BM1761" i="1"/>
  <c r="U1761" i="1" s="1"/>
  <c r="BM1760" i="1"/>
  <c r="U1760" i="1" s="1"/>
  <c r="BM1759" i="1"/>
  <c r="U1759" i="1" s="1"/>
  <c r="BM1758" i="1"/>
  <c r="U1758" i="1" s="1"/>
  <c r="BM1757" i="1"/>
  <c r="U1757" i="1" s="1"/>
  <c r="BM1756" i="1"/>
  <c r="U1756" i="1" s="1"/>
  <c r="BM1755" i="1"/>
  <c r="U1755" i="1" s="1"/>
  <c r="BM1754" i="1"/>
  <c r="U1754" i="1" s="1"/>
  <c r="BM1753" i="1"/>
  <c r="U1753" i="1" s="1"/>
  <c r="BM1752" i="1"/>
  <c r="BM1751" i="1"/>
  <c r="U1751" i="1" s="1"/>
  <c r="BM1750" i="1"/>
  <c r="U1750" i="1" s="1"/>
  <c r="BM1749" i="1"/>
  <c r="U1749" i="1" s="1"/>
  <c r="BM1748" i="1"/>
  <c r="U1748" i="1" s="1"/>
  <c r="BM1747" i="1"/>
  <c r="U1747" i="1" s="1"/>
  <c r="BM1746" i="1"/>
  <c r="BM1745" i="1"/>
  <c r="U1745" i="1" s="1"/>
  <c r="BM1744" i="1"/>
  <c r="U1744" i="1" s="1"/>
  <c r="BM1743" i="1"/>
  <c r="U1743" i="1" s="1"/>
  <c r="BM1742" i="1"/>
  <c r="BM1741" i="1"/>
  <c r="U1741" i="1" s="1"/>
  <c r="BM1740" i="1"/>
  <c r="U1740" i="1" s="1"/>
  <c r="BM1739" i="1"/>
  <c r="U1739" i="1" s="1"/>
  <c r="BM1738" i="1"/>
  <c r="BM1737" i="1"/>
  <c r="U1737" i="1" s="1"/>
  <c r="BM1736" i="1"/>
  <c r="U1736" i="1" s="1"/>
  <c r="BM1735" i="1"/>
  <c r="U1735" i="1" s="1"/>
  <c r="BM1734" i="1"/>
  <c r="U1734" i="1" s="1"/>
  <c r="BM1733" i="1"/>
  <c r="U1733" i="1" s="1"/>
  <c r="BM1732" i="1"/>
  <c r="U1732" i="1" s="1"/>
  <c r="BM1731" i="1"/>
  <c r="BM1730" i="1"/>
  <c r="U1730" i="1" s="1"/>
  <c r="BM1729" i="1"/>
  <c r="BM1728" i="1"/>
  <c r="U1728" i="1" s="1"/>
  <c r="BM1727" i="1"/>
  <c r="BM1726" i="1"/>
  <c r="U1726" i="1" s="1"/>
  <c r="BM1725" i="1"/>
  <c r="BM1724" i="1"/>
  <c r="U1724" i="1" s="1"/>
  <c r="BM1723" i="1"/>
  <c r="U1723" i="1" s="1"/>
  <c r="BM1722" i="1"/>
  <c r="U1722" i="1" s="1"/>
  <c r="BM1721" i="1"/>
  <c r="BM1720" i="1"/>
  <c r="U1720" i="1" s="1"/>
  <c r="BM1719" i="1"/>
  <c r="U1719" i="1" s="1"/>
  <c r="BM1718" i="1"/>
  <c r="U1718" i="1" s="1"/>
  <c r="BM1717" i="1"/>
  <c r="U1717" i="1" s="1"/>
  <c r="BM1716" i="1"/>
  <c r="BM1715" i="1"/>
  <c r="U1715" i="1" s="1"/>
  <c r="BM1714" i="1"/>
  <c r="BM1713" i="1"/>
  <c r="U1713" i="1" s="1"/>
  <c r="BM1712" i="1"/>
  <c r="BM1711" i="1"/>
  <c r="U1711" i="1" s="1"/>
  <c r="BM1710" i="1"/>
  <c r="U1710" i="1" s="1"/>
  <c r="BM1709" i="1"/>
  <c r="BM1708" i="1"/>
  <c r="U1708" i="1" s="1"/>
  <c r="BM1707" i="1"/>
  <c r="U1707" i="1" s="1"/>
  <c r="BM1706" i="1"/>
  <c r="U1706" i="1" s="1"/>
  <c r="BM1705" i="1"/>
  <c r="U1705" i="1" s="1"/>
  <c r="BM1704" i="1"/>
  <c r="U1704" i="1" s="1"/>
  <c r="BM1703" i="1"/>
  <c r="U1703" i="1" s="1"/>
  <c r="BM1702" i="1"/>
  <c r="U1702" i="1" s="1"/>
  <c r="BM1701" i="1"/>
  <c r="U1701" i="1" s="1"/>
  <c r="BM1700" i="1"/>
  <c r="BM1699" i="1"/>
  <c r="U1699" i="1" s="1"/>
  <c r="BM1698" i="1"/>
  <c r="U1698" i="1" s="1"/>
  <c r="BM1697" i="1"/>
  <c r="U1697" i="1" s="1"/>
  <c r="BM1696" i="1"/>
  <c r="U1696" i="1" s="1"/>
  <c r="BM1695" i="1"/>
  <c r="U1695" i="1" s="1"/>
  <c r="BM1694" i="1"/>
  <c r="U1694" i="1" s="1"/>
  <c r="BM1693" i="1"/>
  <c r="U1693" i="1" s="1"/>
  <c r="BM1692" i="1"/>
  <c r="U1692" i="1" s="1"/>
  <c r="BM1691" i="1"/>
  <c r="BM1690" i="1"/>
  <c r="U1690" i="1" s="1"/>
  <c r="BM1689" i="1"/>
  <c r="U1689" i="1" s="1"/>
  <c r="BM1688" i="1"/>
  <c r="BM1687" i="1"/>
  <c r="U1687" i="1" s="1"/>
  <c r="BM1686" i="1"/>
  <c r="BM1685" i="1"/>
  <c r="U1685" i="1" s="1"/>
  <c r="BM1684" i="1"/>
  <c r="U1684" i="1" s="1"/>
  <c r="BM1683" i="1"/>
  <c r="U1683" i="1" s="1"/>
  <c r="BM1682" i="1"/>
  <c r="U1682" i="1" s="1"/>
  <c r="BM1681" i="1"/>
  <c r="U1681" i="1" s="1"/>
  <c r="BM1680" i="1"/>
  <c r="U1680" i="1" s="1"/>
  <c r="BM1679" i="1"/>
  <c r="U1679" i="1" s="1"/>
  <c r="BM1678" i="1"/>
  <c r="U1678" i="1" s="1"/>
  <c r="BM1677" i="1"/>
  <c r="U1677" i="1" s="1"/>
  <c r="BM1676" i="1"/>
  <c r="U1676" i="1" s="1"/>
  <c r="BM1675" i="1"/>
  <c r="U1675" i="1" s="1"/>
  <c r="BM1674" i="1"/>
  <c r="U1674" i="1" s="1"/>
  <c r="BM1673" i="1"/>
  <c r="U1673" i="1" s="1"/>
  <c r="BM1672" i="1"/>
  <c r="U1672" i="1" s="1"/>
  <c r="BM1671" i="1"/>
  <c r="U1671" i="1" s="1"/>
  <c r="BM1670" i="1"/>
  <c r="U1670" i="1" s="1"/>
  <c r="BM1669" i="1"/>
  <c r="U1669" i="1" s="1"/>
  <c r="BM1668" i="1"/>
  <c r="U1668" i="1" s="1"/>
  <c r="BM1667" i="1"/>
  <c r="U1667" i="1" s="1"/>
  <c r="BM1666" i="1"/>
  <c r="U1666" i="1" s="1"/>
  <c r="BM1665" i="1"/>
  <c r="U1665" i="1" s="1"/>
  <c r="BM1664" i="1"/>
  <c r="U1664" i="1" s="1"/>
  <c r="BM1663" i="1"/>
  <c r="U1663" i="1" s="1"/>
  <c r="BM1662" i="1" l="1"/>
  <c r="U1662" i="1" s="1"/>
  <c r="BM912" i="1"/>
  <c r="U912" i="1" s="1"/>
  <c r="BM911" i="1"/>
  <c r="U911" i="1" s="1"/>
  <c r="BM910" i="1"/>
  <c r="U910" i="1" s="1"/>
  <c r="BM909" i="1"/>
  <c r="U909" i="1" s="1"/>
  <c r="BM908" i="1"/>
  <c r="U908" i="1" s="1"/>
  <c r="BM907" i="1"/>
  <c r="U907" i="1" s="1"/>
  <c r="BM906" i="1"/>
  <c r="U906" i="1" s="1"/>
  <c r="BM905" i="1"/>
  <c r="U905" i="1" s="1"/>
  <c r="BM904" i="1"/>
  <c r="U904" i="1" s="1"/>
  <c r="BM903" i="1"/>
  <c r="U903" i="1" s="1"/>
  <c r="BM902" i="1"/>
  <c r="U902" i="1" s="1"/>
  <c r="BM901" i="1"/>
  <c r="U901" i="1" s="1"/>
  <c r="BM900" i="1"/>
  <c r="U900" i="1" s="1"/>
  <c r="BM899" i="1"/>
  <c r="U899" i="1" s="1"/>
  <c r="BM898" i="1"/>
  <c r="U898" i="1" s="1"/>
  <c r="BM897" i="1"/>
  <c r="U897" i="1" s="1"/>
  <c r="BM896" i="1"/>
  <c r="U896" i="1" s="1"/>
  <c r="BM895" i="1"/>
  <c r="U895" i="1" s="1"/>
  <c r="BM894" i="1"/>
  <c r="U894" i="1" s="1"/>
  <c r="BM893" i="1"/>
  <c r="U893" i="1" s="1"/>
  <c r="BM892" i="1"/>
  <c r="U892" i="1" s="1"/>
  <c r="BM891" i="1"/>
  <c r="U891" i="1" s="1"/>
  <c r="BM890" i="1"/>
  <c r="U890" i="1" s="1"/>
  <c r="BM889" i="1"/>
  <c r="BM888" i="1"/>
  <c r="U888" i="1" s="1"/>
  <c r="BM887" i="1"/>
  <c r="U887" i="1" s="1"/>
  <c r="BM886" i="1"/>
  <c r="BM885" i="1"/>
  <c r="U885" i="1" s="1"/>
  <c r="BM884" i="1"/>
  <c r="U884" i="1" s="1"/>
  <c r="BM883" i="1"/>
  <c r="U883" i="1" s="1"/>
  <c r="BM882" i="1"/>
  <c r="U882" i="1" s="1"/>
  <c r="BM881" i="1"/>
  <c r="U881" i="1" s="1"/>
  <c r="BM880" i="1"/>
  <c r="U880" i="1" s="1"/>
  <c r="BM879" i="1"/>
  <c r="U879" i="1" s="1"/>
  <c r="BM878" i="1"/>
  <c r="U878" i="1" s="1"/>
  <c r="BM877" i="1"/>
  <c r="U877" i="1" s="1"/>
  <c r="BM876" i="1"/>
  <c r="U876" i="1" s="1"/>
  <c r="BM875" i="1"/>
  <c r="U875" i="1" s="1"/>
  <c r="BM874" i="1"/>
  <c r="U874" i="1" s="1"/>
  <c r="BM873" i="1"/>
  <c r="U873" i="1" s="1"/>
  <c r="BM872" i="1"/>
  <c r="U872" i="1" s="1"/>
  <c r="BM871" i="1"/>
  <c r="U871" i="1" s="1"/>
  <c r="BM870" i="1"/>
  <c r="BM869" i="1"/>
  <c r="U869" i="1" s="1"/>
  <c r="BM868" i="1"/>
  <c r="BM867" i="1"/>
  <c r="U867" i="1" s="1"/>
  <c r="BM866" i="1"/>
  <c r="U866" i="1" s="1"/>
  <c r="BM865" i="1"/>
  <c r="U865" i="1" s="1"/>
  <c r="BM864" i="1"/>
  <c r="U864" i="1" s="1"/>
  <c r="BM863" i="1"/>
  <c r="U863" i="1" s="1"/>
  <c r="BM862" i="1"/>
  <c r="U862" i="1" s="1"/>
  <c r="BM861" i="1"/>
  <c r="U861" i="1" s="1"/>
  <c r="BM860" i="1"/>
  <c r="U860" i="1" s="1"/>
  <c r="BM859" i="1"/>
  <c r="U859" i="1" s="1"/>
  <c r="BM858" i="1"/>
  <c r="U858" i="1" s="1"/>
  <c r="BM857" i="1"/>
  <c r="U857" i="1" s="1"/>
  <c r="BM856" i="1"/>
  <c r="U856" i="1" s="1"/>
  <c r="BM855" i="1"/>
  <c r="U855" i="1" s="1"/>
  <c r="BM854" i="1"/>
  <c r="U854" i="1" s="1"/>
  <c r="BM853" i="1"/>
  <c r="U853" i="1" s="1"/>
  <c r="BM852" i="1"/>
  <c r="U852" i="1" s="1"/>
  <c r="BM851" i="1"/>
  <c r="U851" i="1" s="1"/>
  <c r="BM850" i="1"/>
  <c r="U850" i="1" s="1"/>
  <c r="BM849" i="1"/>
  <c r="U849" i="1" s="1"/>
  <c r="BM848" i="1"/>
  <c r="U848" i="1" s="1"/>
  <c r="BM847" i="1"/>
  <c r="U847" i="1" s="1"/>
  <c r="BM846" i="1"/>
  <c r="U846" i="1" s="1"/>
  <c r="BM845" i="1"/>
  <c r="U845" i="1" s="1"/>
  <c r="BM844" i="1"/>
  <c r="U844" i="1" s="1"/>
  <c r="BM843" i="1"/>
  <c r="U843" i="1" s="1"/>
  <c r="BM842" i="1"/>
  <c r="U842" i="1" s="1"/>
  <c r="BM841" i="1"/>
  <c r="U841" i="1" s="1"/>
  <c r="BM840" i="1"/>
  <c r="U840" i="1" s="1"/>
  <c r="BM839" i="1"/>
  <c r="U839" i="1" s="1"/>
  <c r="BM838" i="1"/>
  <c r="U838" i="1" s="1"/>
  <c r="BM837" i="1"/>
  <c r="U837" i="1" s="1"/>
  <c r="BM836" i="1"/>
  <c r="U836" i="1" s="1"/>
  <c r="BM835" i="1"/>
  <c r="U835" i="1" s="1"/>
  <c r="BM834" i="1"/>
  <c r="U834" i="1" s="1"/>
  <c r="BM833" i="1"/>
  <c r="U833" i="1" s="1"/>
  <c r="BM832" i="1"/>
  <c r="U832" i="1" s="1"/>
  <c r="BM831" i="1"/>
  <c r="U831" i="1" s="1"/>
  <c r="BM830" i="1"/>
  <c r="U830" i="1" s="1"/>
  <c r="BM829" i="1"/>
  <c r="U829" i="1" s="1"/>
  <c r="BM828" i="1"/>
  <c r="U828" i="1" s="1"/>
  <c r="BM827" i="1"/>
  <c r="U827" i="1" s="1"/>
  <c r="BM826" i="1"/>
  <c r="U826" i="1" s="1"/>
  <c r="BM825" i="1"/>
  <c r="U825" i="1" s="1"/>
  <c r="BM824" i="1"/>
  <c r="U824" i="1" s="1"/>
  <c r="BM823" i="1"/>
  <c r="U823" i="1" s="1"/>
  <c r="BM822" i="1"/>
  <c r="U822" i="1" s="1"/>
  <c r="BM821" i="1"/>
  <c r="U821" i="1" s="1"/>
  <c r="BM820" i="1"/>
  <c r="U820" i="1" s="1"/>
  <c r="BM819" i="1"/>
  <c r="U819" i="1" s="1"/>
  <c r="BM818" i="1"/>
  <c r="U818" i="1" s="1"/>
  <c r="BM817" i="1"/>
  <c r="U817" i="1" s="1"/>
  <c r="BM816" i="1"/>
  <c r="U816" i="1" s="1"/>
  <c r="BM815" i="1"/>
  <c r="U815" i="1" s="1"/>
  <c r="BM814" i="1"/>
  <c r="U814" i="1" s="1"/>
  <c r="BM813" i="1"/>
  <c r="U813" i="1" s="1"/>
  <c r="BM812" i="1"/>
  <c r="U812" i="1" s="1"/>
  <c r="BM811" i="1"/>
  <c r="U811" i="1" s="1"/>
  <c r="BM810" i="1"/>
  <c r="U810" i="1" s="1"/>
  <c r="BM809" i="1"/>
  <c r="U809" i="1" s="1"/>
  <c r="BM808" i="1"/>
  <c r="U808" i="1" s="1"/>
  <c r="BM807" i="1"/>
  <c r="U807" i="1" s="1"/>
  <c r="BM806" i="1"/>
  <c r="U806" i="1" s="1"/>
  <c r="BM805" i="1"/>
  <c r="U805" i="1" s="1"/>
  <c r="BM804" i="1"/>
  <c r="U804" i="1" s="1"/>
  <c r="BM803" i="1"/>
  <c r="U803" i="1" s="1"/>
  <c r="BM802" i="1"/>
  <c r="U802" i="1" s="1"/>
  <c r="BM801" i="1"/>
  <c r="U801" i="1" s="1"/>
  <c r="BM800" i="1"/>
  <c r="U800" i="1" s="1"/>
  <c r="BM799" i="1"/>
  <c r="U799" i="1" s="1"/>
  <c r="BM798" i="1"/>
  <c r="U798" i="1" s="1"/>
  <c r="BM797" i="1"/>
  <c r="U797" i="1" s="1"/>
  <c r="BM796" i="1"/>
  <c r="U796" i="1" s="1"/>
  <c r="BM795" i="1"/>
  <c r="BM794" i="1"/>
  <c r="U794" i="1" s="1"/>
  <c r="BM793" i="1"/>
  <c r="U793" i="1" s="1"/>
  <c r="BM792" i="1"/>
  <c r="U792" i="1" s="1"/>
  <c r="BM791" i="1"/>
  <c r="U791" i="1" s="1"/>
  <c r="BM790" i="1"/>
  <c r="U790" i="1" s="1"/>
  <c r="BM789" i="1"/>
  <c r="U789" i="1" s="1"/>
  <c r="BM788" i="1"/>
  <c r="U788" i="1" s="1"/>
  <c r="BM787" i="1"/>
  <c r="BM786" i="1"/>
  <c r="U786" i="1" s="1"/>
  <c r="BM785" i="1"/>
  <c r="U785" i="1" s="1"/>
  <c r="BM784" i="1"/>
  <c r="BM783" i="1"/>
  <c r="U783" i="1" s="1"/>
  <c r="BM782" i="1"/>
  <c r="U782" i="1" s="1"/>
  <c r="BM781" i="1"/>
  <c r="U781" i="1" s="1"/>
  <c r="BM780" i="1"/>
  <c r="U780" i="1" s="1"/>
  <c r="BM779" i="1"/>
  <c r="U779" i="1" s="1"/>
  <c r="BM778" i="1"/>
  <c r="U778" i="1" s="1"/>
  <c r="BM777" i="1"/>
  <c r="U777" i="1" s="1"/>
  <c r="BM776" i="1"/>
  <c r="U776" i="1" s="1"/>
  <c r="BM775" i="1"/>
  <c r="U775" i="1" s="1"/>
  <c r="BM774" i="1"/>
  <c r="BM773" i="1"/>
  <c r="U773" i="1" s="1"/>
  <c r="BM772" i="1"/>
  <c r="BM771" i="1"/>
  <c r="U771" i="1" s="1"/>
  <c r="BM770" i="1"/>
  <c r="U770" i="1" s="1"/>
  <c r="BM769" i="1"/>
  <c r="U769" i="1" s="1"/>
  <c r="BM768" i="1"/>
  <c r="U768" i="1" s="1"/>
  <c r="BM767" i="1"/>
  <c r="U767" i="1" s="1"/>
  <c r="BM766" i="1"/>
  <c r="U766" i="1" s="1"/>
  <c r="BM765" i="1"/>
  <c r="U765" i="1" s="1"/>
  <c r="BM764" i="1"/>
  <c r="U764" i="1" s="1"/>
  <c r="BM763" i="1"/>
  <c r="U763" i="1" s="1"/>
  <c r="BM762" i="1"/>
  <c r="U762" i="1" s="1"/>
  <c r="BM761" i="1"/>
  <c r="U761" i="1" s="1"/>
  <c r="BM760" i="1"/>
  <c r="U760" i="1" s="1"/>
  <c r="BM759" i="1"/>
  <c r="U759" i="1" s="1"/>
  <c r="BM758" i="1"/>
  <c r="U758" i="1" s="1"/>
  <c r="BM757" i="1"/>
  <c r="U757" i="1" s="1"/>
  <c r="BM756" i="1"/>
  <c r="U756" i="1" s="1"/>
  <c r="BM755" i="1"/>
  <c r="U755" i="1" s="1"/>
  <c r="BM754" i="1"/>
  <c r="U754" i="1" s="1"/>
  <c r="BM753" i="1"/>
  <c r="U753" i="1" s="1"/>
  <c r="BM752" i="1"/>
  <c r="U752" i="1" s="1"/>
  <c r="BM751" i="1"/>
  <c r="U751" i="1" s="1"/>
  <c r="BM750" i="1"/>
  <c r="U750" i="1" s="1"/>
  <c r="BM749" i="1"/>
  <c r="U749" i="1" s="1"/>
  <c r="BM748" i="1"/>
  <c r="U748" i="1" s="1"/>
  <c r="BM747" i="1"/>
  <c r="U747" i="1" s="1"/>
  <c r="BM746" i="1"/>
  <c r="U746" i="1" s="1"/>
  <c r="BM745" i="1"/>
  <c r="U745" i="1" s="1"/>
  <c r="BM744" i="1"/>
  <c r="U744" i="1" s="1"/>
  <c r="BM743" i="1"/>
  <c r="U743" i="1" s="1"/>
  <c r="BM742" i="1"/>
  <c r="U742" i="1" s="1"/>
  <c r="BM741" i="1"/>
  <c r="U741" i="1" s="1"/>
  <c r="BM740" i="1"/>
  <c r="U740" i="1" s="1"/>
  <c r="BM739" i="1"/>
  <c r="U739" i="1" s="1"/>
  <c r="BM738" i="1"/>
  <c r="U738" i="1" s="1"/>
  <c r="BM737" i="1"/>
  <c r="U737" i="1" s="1"/>
  <c r="BM736" i="1"/>
  <c r="U736" i="1" s="1"/>
  <c r="BM735" i="1"/>
  <c r="U735" i="1" s="1"/>
  <c r="BM734" i="1"/>
  <c r="U734" i="1" s="1"/>
  <c r="BM733" i="1"/>
  <c r="U733" i="1" s="1"/>
  <c r="BM732" i="1"/>
  <c r="U732" i="1" s="1"/>
  <c r="BM731" i="1"/>
  <c r="U731" i="1" s="1"/>
  <c r="BM730" i="1"/>
  <c r="U730" i="1" s="1"/>
  <c r="BM729" i="1"/>
  <c r="U729" i="1" s="1"/>
  <c r="BM728" i="1"/>
  <c r="U728" i="1" s="1"/>
  <c r="BM727" i="1"/>
  <c r="U727" i="1" s="1"/>
  <c r="BM726" i="1"/>
  <c r="U726" i="1" s="1"/>
  <c r="BM725" i="1"/>
  <c r="U725" i="1" s="1"/>
  <c r="BM724" i="1"/>
  <c r="U724" i="1" s="1"/>
  <c r="BM723" i="1"/>
  <c r="U723" i="1" s="1"/>
  <c r="BM722" i="1"/>
  <c r="U722" i="1" s="1"/>
  <c r="BM721" i="1"/>
  <c r="U721" i="1" s="1"/>
  <c r="BM720" i="1"/>
  <c r="U720" i="1" s="1"/>
  <c r="BM719" i="1"/>
  <c r="U719" i="1" s="1"/>
  <c r="BM718" i="1"/>
  <c r="U718" i="1" s="1"/>
  <c r="BM717" i="1"/>
  <c r="U717" i="1" s="1"/>
  <c r="BM716" i="1"/>
  <c r="U716" i="1" s="1"/>
  <c r="BM715" i="1"/>
  <c r="U715" i="1" s="1"/>
  <c r="BM714" i="1"/>
  <c r="U714" i="1" s="1"/>
  <c r="BM713" i="1"/>
  <c r="U713" i="1" s="1"/>
  <c r="BM712" i="1"/>
  <c r="U712" i="1" s="1"/>
  <c r="BM711" i="1"/>
  <c r="U711" i="1" s="1"/>
  <c r="BM710" i="1"/>
  <c r="U710" i="1" s="1"/>
  <c r="BM709" i="1"/>
  <c r="U709" i="1" s="1"/>
  <c r="BM708" i="1"/>
  <c r="U708" i="1" s="1"/>
  <c r="BM707" i="1"/>
  <c r="U707" i="1" s="1"/>
  <c r="BM706" i="1"/>
  <c r="U706" i="1" s="1"/>
  <c r="BM705" i="1"/>
  <c r="U705" i="1" s="1"/>
  <c r="BM704" i="1"/>
  <c r="U704" i="1" s="1"/>
  <c r="BM703" i="1"/>
  <c r="U703" i="1" s="1"/>
  <c r="BM702" i="1"/>
  <c r="U702" i="1" s="1"/>
  <c r="BM701" i="1"/>
  <c r="U701" i="1" s="1"/>
  <c r="BM700" i="1"/>
  <c r="BM699" i="1"/>
  <c r="U699" i="1" s="1"/>
  <c r="BM698" i="1"/>
  <c r="U698" i="1" s="1"/>
  <c r="BM697" i="1"/>
  <c r="U697" i="1" s="1"/>
  <c r="BM696" i="1"/>
  <c r="U696" i="1" s="1"/>
  <c r="BM695" i="1"/>
  <c r="U695" i="1" s="1"/>
  <c r="BM694" i="1"/>
  <c r="BM693" i="1"/>
  <c r="U693" i="1" s="1"/>
  <c r="BM692" i="1"/>
  <c r="U692" i="1" s="1"/>
  <c r="BM691" i="1"/>
  <c r="U691" i="1" s="1"/>
  <c r="BM690" i="1"/>
  <c r="BM689" i="1"/>
  <c r="U689" i="1" s="1"/>
  <c r="BM688" i="1"/>
  <c r="U688" i="1" s="1"/>
  <c r="BM687" i="1"/>
  <c r="U687" i="1" s="1"/>
  <c r="BM686" i="1"/>
  <c r="BM685" i="1"/>
  <c r="U685" i="1" s="1"/>
  <c r="BM684" i="1"/>
  <c r="U684" i="1" s="1"/>
  <c r="BM683" i="1"/>
  <c r="U683" i="1" s="1"/>
  <c r="BM682" i="1"/>
  <c r="U682" i="1" s="1"/>
  <c r="BM681" i="1"/>
  <c r="U681" i="1" s="1"/>
  <c r="BM680" i="1"/>
  <c r="U680" i="1" s="1"/>
  <c r="BM679" i="1"/>
  <c r="BM678" i="1"/>
  <c r="U678" i="1" s="1"/>
  <c r="BM677" i="1"/>
  <c r="BM676" i="1"/>
  <c r="U676" i="1" s="1"/>
  <c r="BM675" i="1"/>
  <c r="BM674" i="1"/>
  <c r="U674" i="1" s="1"/>
  <c r="BM673" i="1"/>
  <c r="BM672" i="1"/>
  <c r="U672" i="1" s="1"/>
  <c r="BM671" i="1"/>
  <c r="U671" i="1" s="1"/>
  <c r="BM670" i="1"/>
  <c r="U670" i="1" s="1"/>
  <c r="BM669" i="1"/>
  <c r="BM668" i="1"/>
  <c r="U668" i="1" s="1"/>
  <c r="BM667" i="1"/>
  <c r="U667" i="1" s="1"/>
  <c r="BM666" i="1"/>
  <c r="U666" i="1" s="1"/>
  <c r="BM665" i="1"/>
  <c r="U665" i="1" s="1"/>
  <c r="BM664" i="1"/>
  <c r="BM663" i="1"/>
  <c r="U663" i="1" s="1"/>
  <c r="BM662" i="1"/>
  <c r="BM661" i="1"/>
  <c r="U661" i="1" s="1"/>
  <c r="BM660" i="1"/>
  <c r="BM659" i="1"/>
  <c r="U659" i="1" s="1"/>
  <c r="BM658" i="1"/>
  <c r="U658" i="1" s="1"/>
  <c r="BM657" i="1"/>
  <c r="BM656" i="1"/>
  <c r="U656" i="1" s="1"/>
  <c r="BM655" i="1"/>
  <c r="U655" i="1" s="1"/>
  <c r="BM654" i="1"/>
  <c r="U654" i="1" s="1"/>
  <c r="BM653" i="1"/>
  <c r="U653" i="1" s="1"/>
  <c r="BM652" i="1"/>
  <c r="U652" i="1" s="1"/>
  <c r="BM651" i="1"/>
  <c r="U651" i="1" s="1"/>
  <c r="BM650" i="1"/>
  <c r="U650" i="1" s="1"/>
  <c r="BM649" i="1"/>
  <c r="U649" i="1" s="1"/>
  <c r="BM648" i="1"/>
  <c r="BM647" i="1"/>
  <c r="U647" i="1" s="1"/>
  <c r="BM646" i="1"/>
  <c r="U646" i="1" s="1"/>
  <c r="BM645" i="1"/>
  <c r="U645" i="1" s="1"/>
  <c r="BM644" i="1"/>
  <c r="U644" i="1" s="1"/>
  <c r="BM643" i="1"/>
  <c r="U643" i="1" s="1"/>
  <c r="BM642" i="1"/>
  <c r="U642" i="1" s="1"/>
  <c r="BM641" i="1"/>
  <c r="U641" i="1" s="1"/>
  <c r="BM640" i="1"/>
  <c r="U640" i="1" s="1"/>
  <c r="BM639" i="1"/>
  <c r="BM638" i="1"/>
  <c r="U638" i="1" s="1"/>
  <c r="BM637" i="1"/>
  <c r="U637" i="1" s="1"/>
  <c r="BM636" i="1"/>
  <c r="BM635" i="1"/>
  <c r="U635" i="1" s="1"/>
  <c r="BM634" i="1"/>
  <c r="BM633" i="1"/>
  <c r="U633" i="1" s="1"/>
  <c r="BM632" i="1"/>
  <c r="U632" i="1" s="1"/>
  <c r="BM631" i="1"/>
  <c r="U631" i="1" s="1"/>
  <c r="BM630" i="1"/>
  <c r="U630" i="1" s="1"/>
  <c r="BM629" i="1"/>
  <c r="U629" i="1" s="1"/>
  <c r="BM628" i="1"/>
  <c r="U628" i="1" s="1"/>
  <c r="BM627" i="1"/>
  <c r="U627" i="1" s="1"/>
  <c r="BM626" i="1"/>
  <c r="U626" i="1" s="1"/>
  <c r="BM625" i="1"/>
  <c r="U625" i="1" s="1"/>
  <c r="BM624" i="1"/>
  <c r="U624" i="1" s="1"/>
  <c r="BM623" i="1"/>
  <c r="U623" i="1" s="1"/>
  <c r="BM622" i="1"/>
  <c r="U622" i="1" s="1"/>
  <c r="BM621" i="1"/>
  <c r="U621" i="1" s="1"/>
  <c r="BM620" i="1"/>
  <c r="U620" i="1" s="1"/>
  <c r="BM619" i="1"/>
  <c r="U619" i="1" s="1"/>
  <c r="BM618" i="1"/>
  <c r="U618" i="1" s="1"/>
  <c r="BM617" i="1"/>
  <c r="U617" i="1" s="1"/>
  <c r="BM616" i="1"/>
  <c r="U616" i="1" s="1"/>
  <c r="BM615" i="1"/>
  <c r="U615" i="1" s="1"/>
  <c r="BM614" i="1"/>
  <c r="U614" i="1" s="1"/>
  <c r="BM613" i="1"/>
  <c r="U613" i="1" s="1"/>
  <c r="BM612" i="1"/>
  <c r="U612" i="1" s="1"/>
  <c r="T612" i="1" s="1"/>
  <c r="BM611" i="1"/>
  <c r="U611" i="1" s="1"/>
  <c r="T611" i="1" s="1"/>
  <c r="C2356" i="1" l="1"/>
  <c r="B2356" i="1"/>
  <c r="A2356" i="1"/>
  <c r="C2355" i="1"/>
  <c r="B2355" i="1"/>
  <c r="A2355" i="1"/>
  <c r="C2354" i="1"/>
  <c r="B2354" i="1"/>
  <c r="A2354" i="1"/>
  <c r="C2353" i="1"/>
  <c r="B2353" i="1"/>
  <c r="A2353" i="1"/>
  <c r="C2352" i="1"/>
  <c r="B2352" i="1"/>
  <c r="A2352" i="1"/>
  <c r="C2351" i="1"/>
  <c r="B2351" i="1"/>
  <c r="A2351" i="1"/>
  <c r="C2350" i="1"/>
  <c r="B2350" i="1"/>
  <c r="A2350" i="1"/>
  <c r="C2349" i="1"/>
  <c r="B2349" i="1"/>
  <c r="A2349" i="1"/>
  <c r="C2348" i="1"/>
  <c r="B2348" i="1"/>
  <c r="A2348" i="1"/>
  <c r="C2347" i="1"/>
  <c r="B2347" i="1"/>
  <c r="A2347" i="1"/>
  <c r="C2346" i="1"/>
  <c r="B2346" i="1"/>
  <c r="A2346" i="1"/>
  <c r="C2345" i="1"/>
  <c r="B2345" i="1"/>
  <c r="A2345" i="1"/>
  <c r="C2344" i="1"/>
  <c r="B2344" i="1"/>
  <c r="A2344" i="1"/>
  <c r="C2343" i="1"/>
  <c r="B2343" i="1"/>
  <c r="A2343" i="1"/>
  <c r="C2342" i="1"/>
  <c r="B2342" i="1"/>
  <c r="A2342" i="1"/>
  <c r="C2341" i="1"/>
  <c r="B2341" i="1"/>
  <c r="A2341" i="1"/>
  <c r="C2340" i="1"/>
  <c r="B2340" i="1"/>
  <c r="A2340" i="1"/>
  <c r="C2339" i="1"/>
  <c r="B2339" i="1"/>
  <c r="A2339" i="1"/>
  <c r="C2338" i="1"/>
  <c r="B2338" i="1"/>
  <c r="A2338" i="1"/>
  <c r="C2337" i="1"/>
  <c r="B2337" i="1"/>
  <c r="A2337" i="1"/>
  <c r="C2336" i="1"/>
  <c r="B2336" i="1"/>
  <c r="A2336" i="1"/>
  <c r="C2335" i="1"/>
  <c r="B2335" i="1"/>
  <c r="A2335" i="1"/>
  <c r="C2334" i="1"/>
  <c r="B2334" i="1"/>
  <c r="A2334" i="1"/>
  <c r="C2333" i="1"/>
  <c r="B2333" i="1"/>
  <c r="A2333" i="1"/>
  <c r="C2332" i="1"/>
  <c r="B2332" i="1"/>
  <c r="A2332" i="1"/>
  <c r="C2331" i="1"/>
  <c r="B2331" i="1"/>
  <c r="A2331" i="1"/>
  <c r="C2330" i="1"/>
  <c r="B2330" i="1"/>
  <c r="A2330" i="1"/>
  <c r="C2329" i="1"/>
  <c r="B2329" i="1"/>
  <c r="A2329" i="1"/>
  <c r="C2328" i="1"/>
  <c r="B2328" i="1"/>
  <c r="A2328" i="1"/>
  <c r="C2327" i="1"/>
  <c r="B2327" i="1"/>
  <c r="A2327" i="1"/>
  <c r="C2326" i="1"/>
  <c r="B2326" i="1"/>
  <c r="A2326" i="1"/>
  <c r="C2325" i="1"/>
  <c r="B2325" i="1"/>
  <c r="A2325" i="1"/>
  <c r="C2324" i="1"/>
  <c r="B2324" i="1"/>
  <c r="A2324" i="1"/>
  <c r="C2323" i="1"/>
  <c r="B2323" i="1"/>
  <c r="A2323" i="1"/>
  <c r="C2322" i="1"/>
  <c r="B2322" i="1"/>
  <c r="A2322" i="1"/>
  <c r="C2321" i="1"/>
  <c r="B2321" i="1"/>
  <c r="A2321" i="1"/>
  <c r="C2320" i="1"/>
  <c r="B2320" i="1"/>
  <c r="A2320" i="1"/>
  <c r="C2319" i="1"/>
  <c r="B2319" i="1"/>
  <c r="A2319" i="1"/>
  <c r="C2318" i="1"/>
  <c r="B2318" i="1"/>
  <c r="A2318" i="1"/>
  <c r="C2317" i="1"/>
  <c r="B2317" i="1"/>
  <c r="A2317" i="1"/>
  <c r="C2316" i="1"/>
  <c r="B2316" i="1"/>
  <c r="A2316" i="1"/>
  <c r="C2315" i="1"/>
  <c r="B2315" i="1"/>
  <c r="A2315" i="1"/>
  <c r="C2314" i="1"/>
  <c r="B2314" i="1"/>
  <c r="A2314" i="1"/>
  <c r="C2313" i="1"/>
  <c r="B2313" i="1"/>
  <c r="A2313" i="1"/>
  <c r="C2312" i="1"/>
  <c r="B2312" i="1"/>
  <c r="A2312" i="1"/>
  <c r="C2311" i="1"/>
  <c r="B2311" i="1"/>
  <c r="A2311" i="1"/>
  <c r="C2310" i="1"/>
  <c r="B2310" i="1"/>
  <c r="A2310" i="1"/>
  <c r="C2309" i="1"/>
  <c r="B2309" i="1"/>
  <c r="A2309" i="1"/>
  <c r="C2308" i="1"/>
  <c r="B2308" i="1"/>
  <c r="A2308" i="1"/>
  <c r="C2307" i="1"/>
  <c r="B2307" i="1"/>
  <c r="A2307" i="1"/>
  <c r="C2306" i="1"/>
  <c r="B2306" i="1"/>
  <c r="A2306" i="1"/>
  <c r="C2305" i="1"/>
  <c r="B2305" i="1"/>
  <c r="A2305" i="1"/>
  <c r="C2304" i="1"/>
  <c r="B2304" i="1"/>
  <c r="A2304" i="1"/>
  <c r="C2303" i="1"/>
  <c r="B2303" i="1"/>
  <c r="A2303" i="1"/>
  <c r="C2302" i="1"/>
  <c r="B2302" i="1"/>
  <c r="A2302" i="1"/>
  <c r="C2301" i="1"/>
  <c r="B2301" i="1"/>
  <c r="A2301" i="1"/>
  <c r="C2300" i="1"/>
  <c r="B2300" i="1"/>
  <c r="A2300" i="1"/>
  <c r="C2299" i="1"/>
  <c r="B2299" i="1"/>
  <c r="A2299" i="1"/>
  <c r="C2298" i="1"/>
  <c r="B2298" i="1"/>
  <c r="A2298" i="1"/>
  <c r="C2297" i="1"/>
  <c r="B2297" i="1"/>
  <c r="A2297" i="1"/>
  <c r="C2296" i="1"/>
  <c r="B2296" i="1"/>
  <c r="A2296" i="1"/>
  <c r="C2295" i="1"/>
  <c r="B2295" i="1"/>
  <c r="A2295" i="1"/>
  <c r="C2294" i="1"/>
  <c r="B2294" i="1"/>
  <c r="A2294" i="1"/>
  <c r="C2293" i="1"/>
  <c r="B2293" i="1"/>
  <c r="A2293" i="1"/>
  <c r="C2292" i="1"/>
  <c r="B2292" i="1"/>
  <c r="A2292" i="1"/>
  <c r="C2291" i="1"/>
  <c r="B2291" i="1"/>
  <c r="A2291" i="1"/>
  <c r="C2290" i="1"/>
  <c r="B2290" i="1"/>
  <c r="A2290" i="1"/>
  <c r="C2289" i="1"/>
  <c r="B2289" i="1"/>
  <c r="A2289" i="1"/>
  <c r="C2288" i="1"/>
  <c r="B2288" i="1"/>
  <c r="A2288" i="1"/>
  <c r="C2287" i="1"/>
  <c r="B2287" i="1"/>
  <c r="A2287" i="1"/>
  <c r="C2286" i="1"/>
  <c r="B2286" i="1"/>
  <c r="A2286" i="1"/>
  <c r="C2285" i="1"/>
  <c r="B2285" i="1"/>
  <c r="A2285" i="1"/>
  <c r="C2284" i="1"/>
  <c r="B2284" i="1"/>
  <c r="A2284" i="1"/>
  <c r="C2283" i="1"/>
  <c r="B2283" i="1"/>
  <c r="A2283" i="1"/>
  <c r="C2282" i="1"/>
  <c r="B2282" i="1"/>
  <c r="A2282" i="1"/>
  <c r="C2281" i="1"/>
  <c r="B2281" i="1"/>
  <c r="A2281" i="1"/>
  <c r="C2280" i="1"/>
  <c r="B2280" i="1"/>
  <c r="A2280" i="1"/>
  <c r="C2279" i="1"/>
  <c r="B2279" i="1"/>
  <c r="A2279" i="1"/>
  <c r="C2278" i="1"/>
  <c r="B2278" i="1"/>
  <c r="A2278" i="1"/>
  <c r="C2277" i="1"/>
  <c r="B2277" i="1"/>
  <c r="A2277" i="1"/>
  <c r="C2276" i="1"/>
  <c r="B2276" i="1"/>
  <c r="A2276" i="1"/>
  <c r="C2275" i="1"/>
  <c r="B2275" i="1"/>
  <c r="A2275" i="1"/>
  <c r="C2274" i="1"/>
  <c r="B2274" i="1"/>
  <c r="A2274" i="1"/>
  <c r="C2273" i="1"/>
  <c r="B2273" i="1"/>
  <c r="A2273" i="1"/>
  <c r="C2272" i="1"/>
  <c r="B2272" i="1"/>
  <c r="A2272" i="1"/>
  <c r="C2271" i="1"/>
  <c r="B2271" i="1"/>
  <c r="A2271" i="1"/>
  <c r="C2270" i="1"/>
  <c r="B2270" i="1"/>
  <c r="A2270" i="1"/>
  <c r="C2269" i="1"/>
  <c r="B2269" i="1"/>
  <c r="A2269" i="1"/>
  <c r="C2268" i="1"/>
  <c r="B2268" i="1"/>
  <c r="A2268" i="1"/>
  <c r="C2267" i="1"/>
  <c r="B2267" i="1"/>
  <c r="A2267" i="1"/>
  <c r="C2266" i="1"/>
  <c r="B2266" i="1"/>
  <c r="A2266" i="1"/>
  <c r="C2265" i="1"/>
  <c r="B2265" i="1"/>
  <c r="A2265" i="1"/>
  <c r="C2264" i="1"/>
  <c r="B2264" i="1"/>
  <c r="A2264" i="1"/>
  <c r="C2263" i="1"/>
  <c r="B2263" i="1"/>
  <c r="A2263" i="1"/>
  <c r="C2262" i="1"/>
  <c r="B2262" i="1"/>
  <c r="A2262" i="1"/>
  <c r="C2261" i="1"/>
  <c r="B2261" i="1"/>
  <c r="A2261" i="1"/>
  <c r="C2260" i="1"/>
  <c r="B2260" i="1"/>
  <c r="A2260" i="1"/>
  <c r="C2259" i="1"/>
  <c r="B2259" i="1"/>
  <c r="A2259" i="1"/>
  <c r="C2258" i="1"/>
  <c r="B2258" i="1"/>
  <c r="A2258" i="1"/>
  <c r="C2257" i="1"/>
  <c r="B2257" i="1"/>
  <c r="A2257" i="1"/>
  <c r="C2256" i="1"/>
  <c r="B2256" i="1"/>
  <c r="A2256" i="1"/>
  <c r="C2255" i="1"/>
  <c r="B2255" i="1"/>
  <c r="A2255" i="1"/>
  <c r="C2254" i="1"/>
  <c r="B2254" i="1"/>
  <c r="A2254" i="1"/>
  <c r="C2253" i="1"/>
  <c r="B2253" i="1"/>
  <c r="A2253" i="1"/>
  <c r="C2252" i="1"/>
  <c r="B2252" i="1"/>
  <c r="A2252" i="1"/>
  <c r="C2251" i="1"/>
  <c r="B2251" i="1"/>
  <c r="A2251" i="1"/>
  <c r="C2250" i="1"/>
  <c r="B2250" i="1"/>
  <c r="A2250" i="1"/>
  <c r="C2249" i="1"/>
  <c r="B2249" i="1"/>
  <c r="A2249" i="1"/>
  <c r="C2248" i="1"/>
  <c r="B2248" i="1"/>
  <c r="A2248" i="1"/>
  <c r="C2247" i="1"/>
  <c r="B2247" i="1"/>
  <c r="A2247" i="1"/>
  <c r="C2246" i="1"/>
  <c r="B2246" i="1"/>
  <c r="A2246" i="1"/>
  <c r="C2245" i="1"/>
  <c r="B2245" i="1"/>
  <c r="A2245" i="1"/>
  <c r="C2244" i="1"/>
  <c r="B2244" i="1"/>
  <c r="A2244" i="1"/>
  <c r="C2243" i="1"/>
  <c r="B2243" i="1"/>
  <c r="A2243" i="1"/>
  <c r="C2242" i="1"/>
  <c r="B2242" i="1"/>
  <c r="A2242" i="1"/>
  <c r="C2241" i="1"/>
  <c r="B2241" i="1"/>
  <c r="A2241" i="1"/>
  <c r="C2240" i="1"/>
  <c r="B2240" i="1"/>
  <c r="A2240" i="1"/>
  <c r="C2239" i="1"/>
  <c r="B2239" i="1"/>
  <c r="A2239" i="1"/>
  <c r="C2238" i="1"/>
  <c r="B2238" i="1"/>
  <c r="A2238" i="1"/>
  <c r="C2237" i="1"/>
  <c r="B2237" i="1"/>
  <c r="A2237" i="1"/>
  <c r="C2236" i="1"/>
  <c r="B2236" i="1"/>
  <c r="A2236" i="1"/>
  <c r="C2235" i="1"/>
  <c r="B2235" i="1"/>
  <c r="A2235" i="1"/>
  <c r="C2234" i="1"/>
  <c r="B2234" i="1"/>
  <c r="A2234" i="1"/>
  <c r="C2233" i="1"/>
  <c r="B2233" i="1"/>
  <c r="A2233" i="1"/>
  <c r="C2232" i="1"/>
  <c r="B2232" i="1"/>
  <c r="A2232" i="1"/>
  <c r="C2231" i="1"/>
  <c r="B2231" i="1"/>
  <c r="A2231" i="1"/>
  <c r="C2230" i="1"/>
  <c r="B2230" i="1"/>
  <c r="A2230" i="1"/>
  <c r="C2229" i="1"/>
  <c r="B2229" i="1"/>
  <c r="A2229" i="1"/>
  <c r="C2228" i="1"/>
  <c r="B2228" i="1"/>
  <c r="A2228" i="1"/>
  <c r="C2227" i="1"/>
  <c r="B2227" i="1"/>
  <c r="A2227" i="1"/>
  <c r="C2226" i="1"/>
  <c r="B2226" i="1"/>
  <c r="A2226" i="1"/>
  <c r="C2225" i="1"/>
  <c r="B2225" i="1"/>
  <c r="A2225" i="1"/>
  <c r="C2224" i="1"/>
  <c r="B2224" i="1"/>
  <c r="A2224" i="1"/>
  <c r="C2223" i="1"/>
  <c r="B2223" i="1"/>
  <c r="A2223" i="1"/>
  <c r="C2222" i="1"/>
  <c r="B2222" i="1"/>
  <c r="A2222" i="1"/>
  <c r="C2221" i="1"/>
  <c r="B2221" i="1"/>
  <c r="A2221" i="1"/>
  <c r="C2220" i="1"/>
  <c r="B2220" i="1"/>
  <c r="A2220" i="1"/>
  <c r="C2219" i="1"/>
  <c r="B2219" i="1"/>
  <c r="A2219" i="1"/>
  <c r="C2218" i="1"/>
  <c r="B2218" i="1"/>
  <c r="A2218" i="1"/>
  <c r="C2217" i="1"/>
  <c r="B2217" i="1"/>
  <c r="A2217" i="1"/>
  <c r="C2216" i="1"/>
  <c r="B2216" i="1"/>
  <c r="A2216" i="1"/>
  <c r="C2215" i="1"/>
  <c r="B2215" i="1"/>
  <c r="A2215" i="1"/>
  <c r="C2214" i="1"/>
  <c r="B2214" i="1"/>
  <c r="A2214" i="1"/>
  <c r="C2213" i="1"/>
  <c r="B2213" i="1"/>
  <c r="A2213" i="1"/>
  <c r="C2212" i="1"/>
  <c r="B2212" i="1"/>
  <c r="A2212" i="1"/>
  <c r="C2211" i="1"/>
  <c r="B2211" i="1"/>
  <c r="A2211" i="1"/>
  <c r="C2210" i="1"/>
  <c r="B2210" i="1"/>
  <c r="A2210" i="1"/>
  <c r="C2209" i="1"/>
  <c r="B2209" i="1"/>
  <c r="A2209" i="1"/>
  <c r="C2208" i="1"/>
  <c r="B2208" i="1"/>
  <c r="A2208" i="1"/>
  <c r="C2207" i="1"/>
  <c r="B2207" i="1"/>
  <c r="A2207" i="1"/>
  <c r="C2206" i="1"/>
  <c r="B2206" i="1"/>
  <c r="A2206" i="1"/>
  <c r="C2205" i="1"/>
  <c r="B2205" i="1"/>
  <c r="A2205" i="1"/>
  <c r="C2204" i="1"/>
  <c r="B2204" i="1"/>
  <c r="A2204" i="1"/>
  <c r="C2203" i="1"/>
  <c r="B2203" i="1"/>
  <c r="A2203" i="1"/>
  <c r="C2202" i="1"/>
  <c r="B2202" i="1"/>
  <c r="A2202" i="1"/>
  <c r="C2201" i="1"/>
  <c r="B2201" i="1"/>
  <c r="A2201" i="1"/>
  <c r="C2200" i="1"/>
  <c r="B2200" i="1"/>
  <c r="A2200" i="1"/>
  <c r="C2199" i="1"/>
  <c r="B2199" i="1"/>
  <c r="A2199" i="1"/>
  <c r="C2198" i="1"/>
  <c r="B2198" i="1"/>
  <c r="A2198" i="1"/>
  <c r="C2197" i="1"/>
  <c r="B2197" i="1"/>
  <c r="A2197" i="1"/>
  <c r="C2196" i="1"/>
  <c r="B2196" i="1"/>
  <c r="A2196" i="1"/>
  <c r="C2195" i="1"/>
  <c r="B2195" i="1"/>
  <c r="A2195" i="1"/>
  <c r="C2194" i="1"/>
  <c r="B2194" i="1"/>
  <c r="A2194" i="1"/>
  <c r="C2193" i="1"/>
  <c r="B2193" i="1"/>
  <c r="A2193" i="1"/>
  <c r="C2192" i="1"/>
  <c r="B2192" i="1"/>
  <c r="A2192" i="1"/>
  <c r="C2191" i="1"/>
  <c r="B2191" i="1"/>
  <c r="A2191" i="1"/>
  <c r="C2190" i="1"/>
  <c r="B2190" i="1"/>
  <c r="A2190" i="1"/>
  <c r="C2189" i="1"/>
  <c r="B2189" i="1"/>
  <c r="A2189" i="1"/>
  <c r="C2188" i="1"/>
  <c r="B2188" i="1"/>
  <c r="A2188" i="1"/>
  <c r="C2187" i="1"/>
  <c r="B2187" i="1"/>
  <c r="A2187" i="1"/>
  <c r="C2186" i="1"/>
  <c r="B2186" i="1"/>
  <c r="A2186" i="1"/>
  <c r="C2185" i="1"/>
  <c r="B2185" i="1"/>
  <c r="A2185" i="1"/>
  <c r="C2184" i="1"/>
  <c r="B2184" i="1"/>
  <c r="A2184" i="1"/>
  <c r="C2183" i="1"/>
  <c r="B2183" i="1"/>
  <c r="A2183" i="1"/>
  <c r="C2182" i="1"/>
  <c r="B2182" i="1"/>
  <c r="A2182" i="1"/>
  <c r="C2181" i="1"/>
  <c r="B2181" i="1"/>
  <c r="A2181" i="1"/>
  <c r="C2180" i="1"/>
  <c r="B2180" i="1"/>
  <c r="A2180" i="1"/>
  <c r="C2179" i="1"/>
  <c r="B2179" i="1"/>
  <c r="A2179" i="1"/>
  <c r="C2178" i="1"/>
  <c r="B2178" i="1"/>
  <c r="A2178" i="1"/>
  <c r="C2177" i="1"/>
  <c r="B2177" i="1"/>
  <c r="A2177" i="1"/>
  <c r="C2176" i="1"/>
  <c r="B2176" i="1"/>
  <c r="A2176" i="1"/>
  <c r="C2175" i="1"/>
  <c r="B2175" i="1"/>
  <c r="A2175" i="1"/>
  <c r="C2174" i="1"/>
  <c r="B2174" i="1"/>
  <c r="A2174" i="1"/>
  <c r="C2173" i="1"/>
  <c r="B2173" i="1"/>
  <c r="A2173" i="1"/>
  <c r="C2172" i="1"/>
  <c r="B2172" i="1"/>
  <c r="A2172" i="1"/>
  <c r="C2171" i="1"/>
  <c r="B2171" i="1"/>
  <c r="A2171" i="1"/>
  <c r="C2170" i="1"/>
  <c r="B2170" i="1"/>
  <c r="A2170" i="1"/>
  <c r="C2169" i="1"/>
  <c r="B2169" i="1"/>
  <c r="A2169" i="1"/>
  <c r="C2168" i="1"/>
  <c r="B2168" i="1"/>
  <c r="A2168" i="1"/>
  <c r="C2167" i="1"/>
  <c r="B2167" i="1"/>
  <c r="A2167" i="1"/>
  <c r="C2166" i="1"/>
  <c r="B2166" i="1"/>
  <c r="A2166" i="1"/>
  <c r="C2165" i="1"/>
  <c r="B2165" i="1"/>
  <c r="A2165" i="1"/>
  <c r="C2164" i="1"/>
  <c r="B2164" i="1"/>
  <c r="A2164" i="1"/>
  <c r="C2163" i="1"/>
  <c r="B2163" i="1"/>
  <c r="A2163" i="1"/>
  <c r="C2162" i="1"/>
  <c r="B2162" i="1"/>
  <c r="A2162" i="1"/>
  <c r="C2161" i="1"/>
  <c r="B2161" i="1"/>
  <c r="A2161" i="1"/>
  <c r="C2160" i="1"/>
  <c r="B2160" i="1"/>
  <c r="A2160" i="1"/>
  <c r="C2159" i="1"/>
  <c r="B2159" i="1"/>
  <c r="A2159" i="1"/>
  <c r="C2158" i="1"/>
  <c r="B2158" i="1"/>
  <c r="A2158" i="1"/>
  <c r="C2157" i="1"/>
  <c r="B2157" i="1"/>
  <c r="A2157" i="1"/>
  <c r="C2156" i="1"/>
  <c r="B2156" i="1"/>
  <c r="A2156" i="1"/>
  <c r="C2155" i="1"/>
  <c r="B2155" i="1"/>
  <c r="A2155" i="1"/>
  <c r="C2154" i="1"/>
  <c r="B2154" i="1"/>
  <c r="A2154" i="1"/>
  <c r="C2153" i="1"/>
  <c r="B2153" i="1"/>
  <c r="A2153" i="1"/>
  <c r="C2152" i="1"/>
  <c r="B2152" i="1"/>
  <c r="A2152" i="1"/>
  <c r="C2151" i="1"/>
  <c r="B2151" i="1"/>
  <c r="A2151" i="1"/>
  <c r="C2150" i="1"/>
  <c r="B2150" i="1"/>
  <c r="A2150" i="1"/>
  <c r="C2149" i="1"/>
  <c r="B2149" i="1"/>
  <c r="A2149" i="1"/>
  <c r="C2148" i="1"/>
  <c r="B2148" i="1"/>
  <c r="A2148" i="1"/>
  <c r="C2147" i="1"/>
  <c r="B2147" i="1"/>
  <c r="A2147" i="1"/>
  <c r="C2146" i="1"/>
  <c r="B2146" i="1"/>
  <c r="A2146" i="1"/>
  <c r="C2145" i="1"/>
  <c r="B2145" i="1"/>
  <c r="A2145" i="1"/>
  <c r="C2144" i="1"/>
  <c r="B2144" i="1"/>
  <c r="A2144" i="1"/>
  <c r="C2143" i="1"/>
  <c r="B2143" i="1"/>
  <c r="A2143" i="1"/>
  <c r="C2142" i="1"/>
  <c r="B2142" i="1"/>
  <c r="A2142" i="1"/>
  <c r="C2141" i="1"/>
  <c r="B2141" i="1"/>
  <c r="A2141" i="1"/>
  <c r="C2140" i="1"/>
  <c r="B2140" i="1"/>
  <c r="A2140" i="1"/>
  <c r="C2139" i="1"/>
  <c r="B2139" i="1"/>
  <c r="A2139" i="1"/>
  <c r="C2138" i="1"/>
  <c r="B2138" i="1"/>
  <c r="A2138" i="1"/>
  <c r="C2137" i="1"/>
  <c r="B2137" i="1"/>
  <c r="A2137" i="1"/>
  <c r="C2136" i="1"/>
  <c r="B2136" i="1"/>
  <c r="A2136" i="1"/>
  <c r="C2135" i="1"/>
  <c r="B2135" i="1"/>
  <c r="A2135" i="1"/>
  <c r="C2134" i="1"/>
  <c r="B2134" i="1"/>
  <c r="A2134" i="1"/>
  <c r="C2133" i="1"/>
  <c r="B2133" i="1"/>
  <c r="A2133" i="1"/>
  <c r="C2132" i="1"/>
  <c r="B2132" i="1"/>
  <c r="A2132" i="1"/>
  <c r="C2131" i="1"/>
  <c r="B2131" i="1"/>
  <c r="A2131" i="1"/>
  <c r="C2130" i="1"/>
  <c r="B2130" i="1"/>
  <c r="A2130" i="1"/>
  <c r="C2129" i="1"/>
  <c r="B2129" i="1"/>
  <c r="A2129" i="1"/>
  <c r="C2128" i="1"/>
  <c r="B2128" i="1"/>
  <c r="A2128" i="1"/>
  <c r="C2127" i="1"/>
  <c r="B2127" i="1"/>
  <c r="A2127" i="1"/>
  <c r="C2126" i="1"/>
  <c r="B2126" i="1"/>
  <c r="A2126" i="1"/>
  <c r="C2125" i="1"/>
  <c r="B2125" i="1"/>
  <c r="A2125" i="1"/>
  <c r="C2124" i="1"/>
  <c r="B2124" i="1"/>
  <c r="A2124" i="1"/>
  <c r="C2123" i="1"/>
  <c r="B2123" i="1"/>
  <c r="A2123" i="1"/>
  <c r="C2122" i="1"/>
  <c r="B2122" i="1"/>
  <c r="A2122" i="1"/>
  <c r="C2121" i="1"/>
  <c r="B2121" i="1"/>
  <c r="A2121" i="1"/>
  <c r="C2120" i="1"/>
  <c r="B2120" i="1"/>
  <c r="A2120" i="1"/>
  <c r="C2119" i="1"/>
  <c r="B2119" i="1"/>
  <c r="A2119" i="1"/>
  <c r="C2118" i="1"/>
  <c r="B2118" i="1"/>
  <c r="A2118" i="1"/>
  <c r="C2117" i="1"/>
  <c r="B2117" i="1"/>
  <c r="A2117" i="1"/>
  <c r="C2116" i="1"/>
  <c r="B2116" i="1"/>
  <c r="A2116" i="1"/>
  <c r="C2115" i="1"/>
  <c r="B2115" i="1"/>
  <c r="A2115" i="1"/>
  <c r="C2114" i="1"/>
  <c r="B2114" i="1"/>
  <c r="A2114" i="1"/>
  <c r="C2113" i="1"/>
  <c r="B2113" i="1"/>
  <c r="A2113" i="1"/>
  <c r="C2112" i="1"/>
  <c r="B2112" i="1"/>
  <c r="A2112" i="1"/>
  <c r="C2111" i="1"/>
  <c r="B2111" i="1"/>
  <c r="A2111" i="1"/>
  <c r="C2110" i="1"/>
  <c r="B2110" i="1"/>
  <c r="A2110" i="1"/>
  <c r="C2109" i="1"/>
  <c r="B2109" i="1"/>
  <c r="A2109" i="1"/>
  <c r="C2108" i="1"/>
  <c r="B2108" i="1"/>
  <c r="A2108" i="1"/>
  <c r="C2107" i="1"/>
  <c r="B2107" i="1"/>
  <c r="A2107" i="1"/>
  <c r="C2106" i="1"/>
  <c r="B2106" i="1"/>
  <c r="A2106" i="1"/>
  <c r="C2105" i="1"/>
  <c r="B2105" i="1"/>
  <c r="A2105" i="1"/>
  <c r="C2104" i="1"/>
  <c r="B2104" i="1"/>
  <c r="A2104" i="1"/>
  <c r="C2103" i="1"/>
  <c r="B2103" i="1"/>
  <c r="A2103" i="1"/>
  <c r="C2102" i="1"/>
  <c r="B2102" i="1"/>
  <c r="A2102" i="1"/>
  <c r="C2101" i="1"/>
  <c r="B2101" i="1"/>
  <c r="A2101" i="1"/>
  <c r="C2100" i="1"/>
  <c r="B2100" i="1"/>
  <c r="A2100" i="1"/>
  <c r="L2099" i="1"/>
  <c r="K2099" i="1"/>
  <c r="C2099" i="1"/>
  <c r="B2099" i="1"/>
  <c r="A2099" i="1"/>
  <c r="L2098" i="1"/>
  <c r="K2098" i="1"/>
  <c r="C2098" i="1"/>
  <c r="B2098" i="1"/>
  <c r="A2098" i="1"/>
  <c r="L2097" i="1"/>
  <c r="K2097" i="1"/>
  <c r="C2097" i="1"/>
  <c r="B2097" i="1"/>
  <c r="A2097" i="1"/>
  <c r="L2096" i="1"/>
  <c r="K2096" i="1"/>
  <c r="C2096" i="1"/>
  <c r="B2096" i="1"/>
  <c r="A2096" i="1"/>
  <c r="L2095" i="1"/>
  <c r="K2095" i="1"/>
  <c r="C2095" i="1"/>
  <c r="B2095" i="1"/>
  <c r="A2095" i="1"/>
  <c r="L2094" i="1"/>
  <c r="K2094" i="1"/>
  <c r="C2094" i="1"/>
  <c r="B2094" i="1"/>
  <c r="A2094" i="1"/>
  <c r="L2093" i="1"/>
  <c r="K2093" i="1"/>
  <c r="C2093" i="1"/>
  <c r="B2093" i="1"/>
  <c r="A2093" i="1"/>
  <c r="L2092" i="1"/>
  <c r="K2092" i="1"/>
  <c r="C2092" i="1"/>
  <c r="B2092" i="1"/>
  <c r="A2092" i="1"/>
  <c r="L2091" i="1"/>
  <c r="K2091" i="1"/>
  <c r="C2091" i="1"/>
  <c r="B2091" i="1"/>
  <c r="A2091" i="1"/>
  <c r="L2090" i="1"/>
  <c r="K2090" i="1"/>
  <c r="C2090" i="1"/>
  <c r="B2090" i="1"/>
  <c r="A2090" i="1"/>
  <c r="L2089" i="1"/>
  <c r="K2089" i="1"/>
  <c r="C2089" i="1"/>
  <c r="B2089" i="1"/>
  <c r="A2089" i="1"/>
  <c r="L2088" i="1"/>
  <c r="K2088" i="1"/>
  <c r="C2088" i="1"/>
  <c r="B2088" i="1"/>
  <c r="A2088" i="1"/>
  <c r="L2087" i="1"/>
  <c r="K2087" i="1"/>
  <c r="C2087" i="1"/>
  <c r="B2087" i="1"/>
  <c r="A2087" i="1"/>
  <c r="L2086" i="1"/>
  <c r="K2086" i="1"/>
  <c r="C2086" i="1"/>
  <c r="B2086" i="1"/>
  <c r="A2086" i="1"/>
  <c r="L2085" i="1"/>
  <c r="K2085" i="1"/>
  <c r="C2085" i="1"/>
  <c r="B2085" i="1"/>
  <c r="A2085" i="1"/>
  <c r="L2084" i="1"/>
  <c r="K2084" i="1"/>
  <c r="C2084" i="1"/>
  <c r="B2084" i="1"/>
  <c r="A2084" i="1"/>
  <c r="L2083" i="1"/>
  <c r="K2083" i="1"/>
  <c r="C2083" i="1"/>
  <c r="B2083" i="1"/>
  <c r="A2083" i="1"/>
  <c r="L2082" i="1"/>
  <c r="K2082" i="1"/>
  <c r="L2081" i="1"/>
  <c r="K2081" i="1"/>
  <c r="L2080" i="1"/>
  <c r="K2080" i="1"/>
  <c r="C2080" i="1"/>
  <c r="B2080" i="1"/>
  <c r="A2080" i="1"/>
  <c r="L2079" i="1"/>
  <c r="K2079" i="1"/>
  <c r="C2079" i="1"/>
  <c r="B2079" i="1"/>
  <c r="A2079" i="1"/>
  <c r="L2078" i="1"/>
  <c r="K2078" i="1"/>
  <c r="C2078" i="1"/>
  <c r="B2078" i="1"/>
  <c r="A2078" i="1"/>
  <c r="L2077" i="1"/>
  <c r="K2077" i="1"/>
  <c r="C2077" i="1"/>
  <c r="B2077" i="1"/>
  <c r="A2077" i="1"/>
  <c r="L2076" i="1"/>
  <c r="K2076" i="1"/>
  <c r="C2076" i="1"/>
  <c r="B2076" i="1"/>
  <c r="A2076" i="1"/>
  <c r="L2075" i="1"/>
  <c r="K2075" i="1"/>
  <c r="C2075" i="1"/>
  <c r="B2075" i="1"/>
  <c r="A2075" i="1"/>
  <c r="L2074" i="1"/>
  <c r="K2074" i="1"/>
  <c r="C2074" i="1"/>
  <c r="B2074" i="1"/>
  <c r="A2074" i="1"/>
  <c r="L2073" i="1"/>
  <c r="K2073" i="1"/>
  <c r="C2073" i="1"/>
  <c r="B2073" i="1"/>
  <c r="A2073" i="1"/>
  <c r="L2072" i="1"/>
  <c r="K2072" i="1"/>
  <c r="C2072" i="1"/>
  <c r="B2072" i="1"/>
  <c r="A2072" i="1"/>
  <c r="L2071" i="1"/>
  <c r="K2071" i="1"/>
  <c r="C2071" i="1"/>
  <c r="B2071" i="1"/>
  <c r="A2071" i="1"/>
  <c r="L2070" i="1"/>
  <c r="K2070" i="1"/>
  <c r="C2070" i="1"/>
  <c r="B2070" i="1"/>
  <c r="A2070" i="1"/>
  <c r="L2069" i="1"/>
  <c r="K2069" i="1"/>
  <c r="C2069" i="1"/>
  <c r="B2069" i="1"/>
  <c r="A2069" i="1"/>
  <c r="L2068" i="1"/>
  <c r="K2068" i="1"/>
  <c r="C2068" i="1"/>
  <c r="B2068" i="1"/>
  <c r="A2068" i="1"/>
  <c r="L2067" i="1"/>
  <c r="K2067" i="1"/>
  <c r="C2067" i="1"/>
  <c r="B2067" i="1"/>
  <c r="A2067" i="1"/>
  <c r="L2066" i="1"/>
  <c r="K2066" i="1"/>
  <c r="C2066" i="1"/>
  <c r="B2066" i="1"/>
  <c r="A2066" i="1"/>
  <c r="L2065" i="1"/>
  <c r="K2065" i="1"/>
  <c r="C2065" i="1"/>
  <c r="B2065" i="1"/>
  <c r="A2065" i="1"/>
  <c r="L2064" i="1"/>
  <c r="K2064" i="1"/>
  <c r="C2064" i="1"/>
  <c r="B2064" i="1"/>
  <c r="A2064" i="1"/>
  <c r="L2063" i="1"/>
  <c r="K2063" i="1"/>
  <c r="C2063" i="1"/>
  <c r="B2063" i="1"/>
  <c r="A2063" i="1"/>
  <c r="L2062" i="1"/>
  <c r="K2062" i="1"/>
  <c r="C2062" i="1"/>
  <c r="B2062" i="1"/>
  <c r="A2062" i="1"/>
  <c r="L2061" i="1"/>
  <c r="K2061" i="1"/>
  <c r="L2060" i="1"/>
  <c r="K2060" i="1"/>
  <c r="L2059" i="1"/>
  <c r="K2059" i="1"/>
  <c r="C2059" i="1"/>
  <c r="B2059" i="1"/>
  <c r="A2059" i="1"/>
  <c r="L2058" i="1"/>
  <c r="K2058" i="1"/>
  <c r="C2058" i="1"/>
  <c r="B2058" i="1"/>
  <c r="A2058" i="1"/>
  <c r="L2057" i="1"/>
  <c r="K2057" i="1"/>
  <c r="C2057" i="1"/>
  <c r="B2057" i="1"/>
  <c r="A2057" i="1"/>
  <c r="L2056" i="1"/>
  <c r="K2056" i="1"/>
  <c r="C2056" i="1"/>
  <c r="B2056" i="1"/>
  <c r="A2056" i="1"/>
  <c r="L2055" i="1"/>
  <c r="K2055" i="1"/>
  <c r="L2054" i="1"/>
  <c r="K2054" i="1"/>
  <c r="L2053" i="1"/>
  <c r="K2053" i="1"/>
  <c r="C2053" i="1"/>
  <c r="B2053" i="1"/>
  <c r="A2053" i="1"/>
  <c r="L2052" i="1"/>
  <c r="K2052" i="1"/>
  <c r="C2052" i="1"/>
  <c r="B2052" i="1"/>
  <c r="A2052" i="1"/>
  <c r="L2051" i="1"/>
  <c r="K2051" i="1"/>
  <c r="C2051" i="1"/>
  <c r="B2051" i="1"/>
  <c r="A2051" i="1"/>
  <c r="L2050" i="1"/>
  <c r="K2050" i="1"/>
  <c r="C2050" i="1"/>
  <c r="B2050" i="1"/>
  <c r="A2050" i="1"/>
  <c r="L2049" i="1"/>
  <c r="K2049" i="1"/>
  <c r="C2049" i="1"/>
  <c r="B2049" i="1"/>
  <c r="A2049" i="1"/>
  <c r="L2048" i="1"/>
  <c r="K2048" i="1"/>
  <c r="L2047" i="1"/>
  <c r="K2047" i="1"/>
  <c r="L2046" i="1"/>
  <c r="K2046" i="1"/>
  <c r="C2046" i="1"/>
  <c r="B2046" i="1"/>
  <c r="A2046" i="1"/>
  <c r="L2045" i="1"/>
  <c r="K2045" i="1"/>
  <c r="L2044" i="1"/>
  <c r="K2044" i="1"/>
  <c r="L2043" i="1"/>
  <c r="K2043" i="1"/>
  <c r="C2043" i="1"/>
  <c r="B2043" i="1"/>
  <c r="A2043" i="1"/>
  <c r="L2042" i="1"/>
  <c r="K2042" i="1"/>
  <c r="C2042" i="1"/>
  <c r="B2042" i="1"/>
  <c r="A2042" i="1"/>
  <c r="L2041" i="1"/>
  <c r="K2041" i="1"/>
  <c r="C2041" i="1"/>
  <c r="B2041" i="1"/>
  <c r="A2041" i="1"/>
  <c r="L2040" i="1"/>
  <c r="K2040" i="1"/>
  <c r="C2040" i="1"/>
  <c r="B2040" i="1"/>
  <c r="A2040" i="1"/>
  <c r="L2039" i="1"/>
  <c r="K2039" i="1"/>
  <c r="C2039" i="1"/>
  <c r="B2039" i="1"/>
  <c r="A2039" i="1"/>
  <c r="L2038" i="1"/>
  <c r="K2038" i="1"/>
  <c r="C2038" i="1"/>
  <c r="B2038" i="1"/>
  <c r="A2038" i="1"/>
  <c r="L2037" i="1"/>
  <c r="K2037" i="1"/>
  <c r="C2037" i="1"/>
  <c r="B2037" i="1"/>
  <c r="A2037" i="1"/>
  <c r="L2036" i="1"/>
  <c r="K2036" i="1"/>
  <c r="C2036" i="1"/>
  <c r="B2036" i="1"/>
  <c r="A2036" i="1"/>
  <c r="L2035" i="1"/>
  <c r="K2035" i="1"/>
  <c r="C2035" i="1"/>
  <c r="B2035" i="1"/>
  <c r="A2035" i="1"/>
  <c r="L2034" i="1"/>
  <c r="K2034" i="1"/>
  <c r="C2034" i="1"/>
  <c r="B2034" i="1"/>
  <c r="A2034" i="1"/>
  <c r="L2033" i="1"/>
  <c r="K2033" i="1"/>
  <c r="C2033" i="1"/>
  <c r="B2033" i="1"/>
  <c r="A2033" i="1"/>
  <c r="L2032" i="1"/>
  <c r="K2032" i="1"/>
  <c r="C2032" i="1"/>
  <c r="B2032" i="1"/>
  <c r="A2032" i="1"/>
  <c r="L2031" i="1"/>
  <c r="K2031" i="1"/>
  <c r="C2031" i="1"/>
  <c r="B2031" i="1"/>
  <c r="A2031" i="1"/>
  <c r="L2030" i="1"/>
  <c r="K2030" i="1"/>
  <c r="C2030" i="1"/>
  <c r="B2030" i="1"/>
  <c r="A2030" i="1"/>
  <c r="L2029" i="1"/>
  <c r="K2029" i="1"/>
  <c r="C2029" i="1"/>
  <c r="B2029" i="1"/>
  <c r="A2029" i="1"/>
  <c r="L2028" i="1"/>
  <c r="K2028" i="1"/>
  <c r="C2028" i="1"/>
  <c r="B2028" i="1"/>
  <c r="A2028" i="1"/>
  <c r="L2027" i="1"/>
  <c r="K2027" i="1"/>
  <c r="C2027" i="1"/>
  <c r="B2027" i="1"/>
  <c r="A2027" i="1"/>
  <c r="L2026" i="1"/>
  <c r="K2026" i="1"/>
  <c r="C2026" i="1"/>
  <c r="B2026" i="1"/>
  <c r="A2026" i="1"/>
  <c r="L2025" i="1"/>
  <c r="K2025" i="1"/>
  <c r="C2025" i="1"/>
  <c r="B2025" i="1"/>
  <c r="A2025" i="1"/>
  <c r="L2024" i="1"/>
  <c r="K2024" i="1"/>
  <c r="C2024" i="1"/>
  <c r="B2024" i="1"/>
  <c r="A2024" i="1"/>
  <c r="L2023" i="1"/>
  <c r="K2023" i="1"/>
  <c r="C2023" i="1"/>
  <c r="B2023" i="1"/>
  <c r="A2023" i="1"/>
  <c r="L2022" i="1"/>
  <c r="K2022" i="1"/>
  <c r="C2022" i="1"/>
  <c r="B2022" i="1"/>
  <c r="A2022" i="1"/>
  <c r="L2021" i="1"/>
  <c r="K2021" i="1"/>
  <c r="C2021" i="1"/>
  <c r="B2021" i="1"/>
  <c r="A2021" i="1"/>
  <c r="L2020" i="1"/>
  <c r="K2020" i="1"/>
  <c r="C2020" i="1"/>
  <c r="B2020" i="1"/>
  <c r="A2020" i="1"/>
  <c r="L2019" i="1"/>
  <c r="K2019" i="1"/>
  <c r="L2018" i="1"/>
  <c r="K2018" i="1"/>
  <c r="L2017" i="1"/>
  <c r="K2017" i="1"/>
  <c r="L2016" i="1"/>
  <c r="K2016" i="1"/>
  <c r="L2015" i="1"/>
  <c r="K2015" i="1"/>
  <c r="C2015" i="1"/>
  <c r="B2015" i="1"/>
  <c r="A2015" i="1"/>
  <c r="L2014" i="1"/>
  <c r="K2014" i="1"/>
  <c r="C2014" i="1"/>
  <c r="B2014" i="1"/>
  <c r="A2014" i="1"/>
  <c r="L2013" i="1"/>
  <c r="K2013" i="1"/>
  <c r="L2012" i="1"/>
  <c r="K2012" i="1"/>
  <c r="L2011" i="1"/>
  <c r="K2011" i="1"/>
  <c r="C2011" i="1"/>
  <c r="B2011" i="1"/>
  <c r="A2011" i="1"/>
  <c r="L2010" i="1"/>
  <c r="K2010" i="1"/>
  <c r="C2010" i="1"/>
  <c r="B2010" i="1"/>
  <c r="A2010" i="1"/>
  <c r="L2009" i="1"/>
  <c r="K2009" i="1"/>
  <c r="C2009" i="1"/>
  <c r="B2009" i="1"/>
  <c r="A2009" i="1"/>
  <c r="L2008" i="1"/>
  <c r="K2008" i="1"/>
  <c r="C2008" i="1"/>
  <c r="B2008" i="1"/>
  <c r="A2008" i="1"/>
  <c r="L2007" i="1"/>
  <c r="K2007" i="1"/>
  <c r="C2007" i="1"/>
  <c r="B2007" i="1"/>
  <c r="A2007" i="1"/>
  <c r="L2006" i="1"/>
  <c r="K2006" i="1"/>
  <c r="C2006" i="1"/>
  <c r="B2006" i="1"/>
  <c r="A2006" i="1"/>
  <c r="L2005" i="1"/>
  <c r="K2005" i="1"/>
  <c r="C2005" i="1"/>
  <c r="B2005" i="1"/>
  <c r="A2005" i="1"/>
  <c r="L2004" i="1"/>
  <c r="K2004" i="1"/>
  <c r="C2004" i="1"/>
  <c r="B2004" i="1"/>
  <c r="A2004" i="1"/>
  <c r="L2003" i="1"/>
  <c r="K2003" i="1"/>
  <c r="C2003" i="1"/>
  <c r="B2003" i="1"/>
  <c r="A2003" i="1"/>
  <c r="L2002" i="1"/>
  <c r="K2002" i="1"/>
  <c r="C2002" i="1"/>
  <c r="B2002" i="1"/>
  <c r="A2002" i="1"/>
  <c r="L2001" i="1"/>
  <c r="K2001" i="1"/>
  <c r="C2001" i="1"/>
  <c r="B2001" i="1"/>
  <c r="A2001" i="1"/>
  <c r="L2000" i="1"/>
  <c r="K2000" i="1"/>
  <c r="C2000" i="1"/>
  <c r="B2000" i="1"/>
  <c r="A2000" i="1"/>
  <c r="L1999" i="1"/>
  <c r="K1999" i="1"/>
  <c r="C1999" i="1"/>
  <c r="B1999" i="1"/>
  <c r="A1999" i="1"/>
  <c r="L1998" i="1"/>
  <c r="K1998" i="1"/>
  <c r="C1998" i="1"/>
  <c r="B1998" i="1"/>
  <c r="A1998" i="1"/>
  <c r="L1997" i="1"/>
  <c r="K1997" i="1"/>
  <c r="C1997" i="1"/>
  <c r="B1997" i="1"/>
  <c r="A1997" i="1"/>
  <c r="L1996" i="1"/>
  <c r="K1996" i="1"/>
  <c r="C1996" i="1"/>
  <c r="B1996" i="1"/>
  <c r="A1996" i="1"/>
  <c r="L1995" i="1"/>
  <c r="K1995" i="1"/>
  <c r="L1994" i="1"/>
  <c r="K1994" i="1"/>
  <c r="L1993" i="1"/>
  <c r="K1993" i="1"/>
  <c r="C1993" i="1"/>
  <c r="B1993" i="1"/>
  <c r="A1993" i="1"/>
  <c r="L1992" i="1"/>
  <c r="K1992" i="1"/>
  <c r="C1992" i="1"/>
  <c r="B1992" i="1"/>
  <c r="A1992" i="1"/>
  <c r="L1991" i="1"/>
  <c r="K1991" i="1"/>
  <c r="C1991" i="1"/>
  <c r="B1991" i="1"/>
  <c r="A1991" i="1"/>
  <c r="L1990" i="1"/>
  <c r="K1990" i="1"/>
  <c r="C1990" i="1"/>
  <c r="B1990" i="1"/>
  <c r="A1990" i="1"/>
  <c r="L1989" i="1"/>
  <c r="K1989" i="1"/>
  <c r="C1989" i="1"/>
  <c r="B1989" i="1"/>
  <c r="A1989" i="1"/>
  <c r="L1988" i="1"/>
  <c r="K1988" i="1"/>
  <c r="C1988" i="1"/>
  <c r="B1988" i="1"/>
  <c r="A1988" i="1"/>
  <c r="L1987" i="1"/>
  <c r="K1987" i="1"/>
  <c r="C1987" i="1"/>
  <c r="B1987" i="1"/>
  <c r="A1987" i="1"/>
  <c r="L1986" i="1"/>
  <c r="K1986" i="1"/>
  <c r="C1986" i="1"/>
  <c r="B1986" i="1"/>
  <c r="A1986" i="1"/>
  <c r="L1985" i="1"/>
  <c r="K1985" i="1"/>
  <c r="L1984" i="1"/>
  <c r="K1984" i="1"/>
  <c r="L1983" i="1"/>
  <c r="K1983" i="1"/>
  <c r="C1983" i="1"/>
  <c r="B1983" i="1"/>
  <c r="A1983" i="1"/>
  <c r="L1982" i="1"/>
  <c r="K1982" i="1"/>
  <c r="C1982" i="1"/>
  <c r="B1982" i="1"/>
  <c r="A1982" i="1"/>
  <c r="L1981" i="1"/>
  <c r="K1981" i="1"/>
  <c r="C1981" i="1"/>
  <c r="B1981" i="1"/>
  <c r="A1981" i="1"/>
  <c r="L1980" i="1"/>
  <c r="K1980" i="1"/>
  <c r="C1980" i="1"/>
  <c r="B1980" i="1"/>
  <c r="A1980" i="1"/>
  <c r="L1979" i="1"/>
  <c r="K1979" i="1"/>
  <c r="C1979" i="1"/>
  <c r="B1979" i="1"/>
  <c r="A1979" i="1"/>
  <c r="L1978" i="1"/>
  <c r="K1978" i="1"/>
  <c r="L1977" i="1"/>
  <c r="K1977" i="1"/>
  <c r="L1976" i="1"/>
  <c r="K1976" i="1"/>
  <c r="C1976" i="1"/>
  <c r="B1976" i="1"/>
  <c r="A1976" i="1"/>
  <c r="L1975" i="1"/>
  <c r="K1975" i="1"/>
  <c r="C1975" i="1"/>
  <c r="B1975" i="1"/>
  <c r="A1975" i="1"/>
  <c r="L1974" i="1"/>
  <c r="K1974" i="1"/>
  <c r="C1974" i="1"/>
  <c r="B1974" i="1"/>
  <c r="A1974" i="1"/>
  <c r="L1973" i="1"/>
  <c r="K1973" i="1"/>
  <c r="C1973" i="1"/>
  <c r="B1973" i="1"/>
  <c r="A1973" i="1"/>
  <c r="L1972" i="1"/>
  <c r="K1972" i="1"/>
  <c r="C1972" i="1"/>
  <c r="B1972" i="1"/>
  <c r="A1972" i="1"/>
  <c r="L1971" i="1"/>
  <c r="K1971" i="1"/>
  <c r="C1971" i="1"/>
  <c r="B1971" i="1"/>
  <c r="A1971" i="1"/>
  <c r="L1970" i="1"/>
  <c r="K1970" i="1"/>
  <c r="C1970" i="1"/>
  <c r="B1970" i="1"/>
  <c r="A1970" i="1"/>
  <c r="L1969" i="1"/>
  <c r="K1969" i="1"/>
  <c r="C1969" i="1"/>
  <c r="B1969" i="1"/>
  <c r="A1969" i="1"/>
  <c r="L1968" i="1"/>
  <c r="K1968" i="1"/>
  <c r="C1968" i="1"/>
  <c r="B1968" i="1"/>
  <c r="A1968" i="1"/>
  <c r="L1967" i="1"/>
  <c r="K1967" i="1"/>
  <c r="C1967" i="1"/>
  <c r="B1967" i="1"/>
  <c r="A1967" i="1"/>
  <c r="L1966" i="1"/>
  <c r="K1966" i="1"/>
  <c r="L1965" i="1"/>
  <c r="K1965" i="1"/>
  <c r="L1964" i="1"/>
  <c r="K1964" i="1"/>
  <c r="C1964" i="1"/>
  <c r="B1964" i="1"/>
  <c r="A1964" i="1"/>
  <c r="L1963" i="1"/>
  <c r="K1963" i="1"/>
  <c r="C1963" i="1"/>
  <c r="B1963" i="1"/>
  <c r="A1963" i="1"/>
  <c r="L1962" i="1"/>
  <c r="K1962" i="1"/>
  <c r="C1962" i="1"/>
  <c r="B1962" i="1"/>
  <c r="A1962" i="1"/>
  <c r="L1961" i="1"/>
  <c r="K1961" i="1"/>
  <c r="C1961" i="1"/>
  <c r="B1961" i="1"/>
  <c r="A1961" i="1"/>
  <c r="L1960" i="1"/>
  <c r="K1960" i="1"/>
  <c r="C1960" i="1"/>
  <c r="B1960" i="1"/>
  <c r="A1960" i="1"/>
  <c r="L1959" i="1"/>
  <c r="K1959" i="1"/>
  <c r="C1959" i="1"/>
  <c r="B1959" i="1"/>
  <c r="A1959" i="1"/>
  <c r="L1958" i="1"/>
  <c r="K1958" i="1"/>
  <c r="L1957" i="1"/>
  <c r="K1957" i="1"/>
  <c r="L1956" i="1"/>
  <c r="K1956" i="1"/>
  <c r="L1955" i="1"/>
  <c r="K1955" i="1"/>
  <c r="C1955" i="1"/>
  <c r="B1955" i="1"/>
  <c r="A1955" i="1"/>
  <c r="L1954" i="1"/>
  <c r="C1954" i="1"/>
  <c r="B1954" i="1"/>
  <c r="A1954" i="1"/>
  <c r="L1953" i="1"/>
  <c r="C1953" i="1"/>
  <c r="B1953" i="1"/>
  <c r="A1953" i="1"/>
  <c r="L1952" i="1"/>
  <c r="K1952" i="1"/>
  <c r="C1952" i="1"/>
  <c r="B1952" i="1"/>
  <c r="A1952" i="1"/>
  <c r="L1951" i="1"/>
  <c r="K1951" i="1"/>
  <c r="C1951" i="1"/>
  <c r="B1951" i="1"/>
  <c r="A1951" i="1"/>
  <c r="L1950" i="1"/>
  <c r="K1950" i="1"/>
  <c r="C1950" i="1"/>
  <c r="B1950" i="1"/>
  <c r="A1950" i="1"/>
  <c r="L1949" i="1"/>
  <c r="C1949" i="1"/>
  <c r="B1949" i="1"/>
  <c r="A1949" i="1"/>
  <c r="L1948" i="1"/>
  <c r="K1948" i="1"/>
  <c r="C1948" i="1"/>
  <c r="B1948" i="1"/>
  <c r="A1948" i="1"/>
  <c r="L1947" i="1"/>
  <c r="K1947" i="1"/>
  <c r="C1947" i="1"/>
  <c r="B1947" i="1"/>
  <c r="A1947" i="1"/>
  <c r="L1946" i="1"/>
  <c r="K1946" i="1"/>
  <c r="C1946" i="1"/>
  <c r="B1946" i="1"/>
  <c r="A1946" i="1"/>
  <c r="L1945" i="1"/>
  <c r="K1945" i="1"/>
  <c r="C1945" i="1"/>
  <c r="B1945" i="1"/>
  <c r="A1945" i="1"/>
  <c r="L1944" i="1"/>
  <c r="K1944" i="1"/>
  <c r="C1944" i="1"/>
  <c r="B1944" i="1"/>
  <c r="A1944" i="1"/>
  <c r="L1943" i="1"/>
  <c r="K1943" i="1"/>
  <c r="C1943" i="1"/>
  <c r="B1943" i="1"/>
  <c r="A1943" i="1"/>
  <c r="L1942" i="1"/>
  <c r="K1942" i="1"/>
  <c r="C1942" i="1"/>
  <c r="B1942" i="1"/>
  <c r="A1942" i="1"/>
  <c r="L1941" i="1"/>
  <c r="K1941" i="1"/>
  <c r="C1941" i="1"/>
  <c r="B1941" i="1"/>
  <c r="A1941" i="1"/>
  <c r="L1940" i="1"/>
  <c r="K1940" i="1"/>
  <c r="C1940" i="1"/>
  <c r="B1940" i="1"/>
  <c r="A1940" i="1"/>
  <c r="L1939" i="1"/>
  <c r="K1939" i="1"/>
  <c r="C1939" i="1"/>
  <c r="B1939" i="1"/>
  <c r="A1939" i="1"/>
  <c r="L1938" i="1"/>
  <c r="C1938" i="1"/>
  <c r="B1938" i="1"/>
  <c r="A1938" i="1"/>
  <c r="L1937" i="1"/>
  <c r="C1937" i="1"/>
  <c r="B1937" i="1"/>
  <c r="A1937" i="1"/>
  <c r="L1936" i="1"/>
  <c r="K1936" i="1"/>
  <c r="C1936" i="1"/>
  <c r="B1936" i="1"/>
  <c r="A1936" i="1"/>
  <c r="L1935" i="1"/>
  <c r="K1935" i="1"/>
  <c r="C1935" i="1"/>
  <c r="B1935" i="1"/>
  <c r="A1935" i="1"/>
  <c r="L1934" i="1"/>
  <c r="K1934" i="1"/>
  <c r="C1934" i="1"/>
  <c r="B1934" i="1"/>
  <c r="A1934" i="1"/>
  <c r="L1933" i="1"/>
  <c r="K1933" i="1"/>
  <c r="C1933" i="1"/>
  <c r="B1933" i="1"/>
  <c r="A1933" i="1"/>
  <c r="L1932" i="1"/>
  <c r="K1932" i="1"/>
  <c r="C1932" i="1"/>
  <c r="B1932" i="1"/>
  <c r="A1932" i="1"/>
  <c r="L1931" i="1"/>
  <c r="K1931" i="1"/>
  <c r="C1931" i="1"/>
  <c r="B1931" i="1"/>
  <c r="A1931" i="1"/>
  <c r="L1930" i="1"/>
  <c r="K1930" i="1"/>
  <c r="C1930" i="1"/>
  <c r="B1930" i="1"/>
  <c r="A1930" i="1"/>
  <c r="L1929" i="1"/>
  <c r="K1929" i="1"/>
  <c r="C1929" i="1"/>
  <c r="B1929" i="1"/>
  <c r="A1929" i="1"/>
  <c r="L1928" i="1"/>
  <c r="K1928" i="1"/>
  <c r="C1928" i="1"/>
  <c r="B1928" i="1"/>
  <c r="A1928" i="1"/>
  <c r="L1927" i="1"/>
  <c r="K1927" i="1"/>
  <c r="C1927" i="1"/>
  <c r="B1927" i="1"/>
  <c r="A1927" i="1"/>
  <c r="L1926" i="1"/>
  <c r="K1926" i="1"/>
  <c r="C1926" i="1"/>
  <c r="B1926" i="1"/>
  <c r="A1926" i="1"/>
  <c r="L1925" i="1"/>
  <c r="K1925" i="1"/>
  <c r="C1925" i="1"/>
  <c r="B1925" i="1"/>
  <c r="A1925" i="1"/>
  <c r="L1924" i="1"/>
  <c r="K1924" i="1"/>
  <c r="C1924" i="1"/>
  <c r="B1924" i="1"/>
  <c r="A1924" i="1"/>
  <c r="L1923" i="1"/>
  <c r="K1923" i="1"/>
  <c r="C1923" i="1"/>
  <c r="B1923" i="1"/>
  <c r="A1923" i="1"/>
  <c r="L1922" i="1"/>
  <c r="K1922" i="1"/>
  <c r="C1922" i="1"/>
  <c r="B1922" i="1"/>
  <c r="A1922" i="1"/>
  <c r="L1921" i="1"/>
  <c r="K1921" i="1"/>
  <c r="C1921" i="1"/>
  <c r="B1921" i="1"/>
  <c r="A1921" i="1"/>
  <c r="L1920" i="1"/>
  <c r="C1920" i="1"/>
  <c r="B1920" i="1"/>
  <c r="A1920" i="1"/>
  <c r="L1919" i="1"/>
  <c r="C1919" i="1"/>
  <c r="B1919" i="1"/>
  <c r="A1919" i="1"/>
  <c r="L1918" i="1"/>
  <c r="K1918" i="1"/>
  <c r="C1918" i="1"/>
  <c r="B1918" i="1"/>
  <c r="A1918" i="1"/>
  <c r="L1917" i="1"/>
  <c r="K1917" i="1"/>
  <c r="C1917" i="1"/>
  <c r="B1917" i="1"/>
  <c r="A1917" i="1"/>
  <c r="L1916" i="1"/>
  <c r="K1916" i="1"/>
  <c r="C1916" i="1"/>
  <c r="B1916" i="1"/>
  <c r="A1916" i="1"/>
  <c r="L1915" i="1"/>
  <c r="K1915" i="1"/>
  <c r="C1915" i="1"/>
  <c r="B1915" i="1"/>
  <c r="A1915" i="1"/>
  <c r="L1914" i="1"/>
  <c r="K1914" i="1"/>
  <c r="C1914" i="1"/>
  <c r="B1914" i="1"/>
  <c r="A1914" i="1"/>
  <c r="L1913" i="1"/>
  <c r="K1913" i="1"/>
  <c r="C1913" i="1"/>
  <c r="B1913" i="1"/>
  <c r="A1913" i="1"/>
  <c r="L1912" i="1"/>
  <c r="K1912" i="1"/>
  <c r="C1912" i="1"/>
  <c r="B1912" i="1"/>
  <c r="A1912" i="1"/>
  <c r="L1911" i="1"/>
  <c r="K1911" i="1"/>
  <c r="C1911" i="1"/>
  <c r="B1911" i="1"/>
  <c r="A1911" i="1"/>
  <c r="L1910" i="1"/>
  <c r="K1910" i="1"/>
  <c r="C1910" i="1"/>
  <c r="B1910" i="1"/>
  <c r="A1910" i="1"/>
  <c r="L1909" i="1"/>
  <c r="K1909" i="1"/>
  <c r="C1909" i="1"/>
  <c r="B1909" i="1"/>
  <c r="A1909" i="1"/>
  <c r="L1908" i="1"/>
  <c r="K1908" i="1"/>
  <c r="C1908" i="1"/>
  <c r="B1908" i="1"/>
  <c r="A1908" i="1"/>
  <c r="L1907" i="1"/>
  <c r="K1907" i="1"/>
  <c r="C1907" i="1"/>
  <c r="B1907" i="1"/>
  <c r="A1907" i="1"/>
  <c r="L1906" i="1"/>
  <c r="K1906" i="1"/>
  <c r="C1906" i="1"/>
  <c r="B1906" i="1"/>
  <c r="A1906" i="1"/>
  <c r="L1905" i="1"/>
  <c r="K1905" i="1"/>
  <c r="C1905" i="1"/>
  <c r="B1905" i="1"/>
  <c r="A1905" i="1"/>
  <c r="L1904" i="1"/>
  <c r="C1904" i="1"/>
  <c r="B1904" i="1"/>
  <c r="A1904" i="1"/>
  <c r="L1903" i="1"/>
  <c r="C1903" i="1"/>
  <c r="B1903" i="1"/>
  <c r="A1903" i="1"/>
  <c r="L1902" i="1"/>
  <c r="K1902" i="1"/>
  <c r="C1902" i="1"/>
  <c r="B1902" i="1"/>
  <c r="A1902" i="1"/>
  <c r="L1901" i="1"/>
  <c r="K1901" i="1"/>
  <c r="C1901" i="1"/>
  <c r="B1901" i="1"/>
  <c r="A1901" i="1"/>
  <c r="L1900" i="1"/>
  <c r="K1900" i="1"/>
  <c r="C1900" i="1"/>
  <c r="B1900" i="1"/>
  <c r="A1900" i="1"/>
  <c r="L1899" i="1"/>
  <c r="K1899" i="1"/>
  <c r="C1899" i="1"/>
  <c r="B1899" i="1"/>
  <c r="A1899" i="1"/>
  <c r="L1898" i="1"/>
  <c r="C1898" i="1"/>
  <c r="B1898" i="1"/>
  <c r="A1898" i="1"/>
  <c r="L1897" i="1"/>
  <c r="C1897" i="1"/>
  <c r="B1897" i="1"/>
  <c r="A1897" i="1"/>
  <c r="L1896" i="1"/>
  <c r="K1896" i="1"/>
  <c r="C1896" i="1"/>
  <c r="B1896" i="1"/>
  <c r="A1896" i="1"/>
  <c r="L1895" i="1"/>
  <c r="K1895" i="1"/>
  <c r="C1895" i="1"/>
  <c r="B1895" i="1"/>
  <c r="A1895" i="1"/>
  <c r="L1894" i="1"/>
  <c r="C1894" i="1"/>
  <c r="B1894" i="1"/>
  <c r="A1894" i="1"/>
  <c r="L1893" i="1"/>
  <c r="K1893" i="1"/>
  <c r="C1893" i="1"/>
  <c r="B1893" i="1"/>
  <c r="A1893" i="1"/>
  <c r="L1892" i="1"/>
  <c r="K1892" i="1"/>
  <c r="C1892" i="1"/>
  <c r="B1892" i="1"/>
  <c r="A1892" i="1"/>
  <c r="L1891" i="1"/>
  <c r="K1891" i="1"/>
  <c r="C1891" i="1"/>
  <c r="B1891" i="1"/>
  <c r="A1891" i="1"/>
  <c r="L1890" i="1"/>
  <c r="K1890" i="1"/>
  <c r="C1890" i="1"/>
  <c r="B1890" i="1"/>
  <c r="A1890" i="1"/>
  <c r="L1889" i="1"/>
  <c r="K1889" i="1"/>
  <c r="C1889" i="1"/>
  <c r="B1889" i="1"/>
  <c r="A1889" i="1"/>
  <c r="L1888" i="1"/>
  <c r="K1888" i="1"/>
  <c r="C1888" i="1"/>
  <c r="B1888" i="1"/>
  <c r="A1888" i="1"/>
  <c r="L1887" i="1"/>
  <c r="K1887" i="1"/>
  <c r="C1887" i="1"/>
  <c r="B1887" i="1"/>
  <c r="A1887" i="1"/>
  <c r="L1886" i="1"/>
  <c r="K1886" i="1"/>
  <c r="C1886" i="1"/>
  <c r="B1886" i="1"/>
  <c r="A1886" i="1"/>
  <c r="L1885" i="1"/>
  <c r="K1885" i="1"/>
  <c r="C1885" i="1"/>
  <c r="B1885" i="1"/>
  <c r="A1885" i="1"/>
  <c r="L1884" i="1"/>
  <c r="K1884" i="1"/>
  <c r="C1884" i="1"/>
  <c r="B1884" i="1"/>
  <c r="A1884" i="1"/>
  <c r="L1883" i="1"/>
  <c r="K1883" i="1"/>
  <c r="C1883" i="1"/>
  <c r="B1883" i="1"/>
  <c r="A1883" i="1"/>
  <c r="L1882" i="1"/>
  <c r="K1882" i="1"/>
  <c r="C1882" i="1"/>
  <c r="B1882" i="1"/>
  <c r="A1882" i="1"/>
  <c r="L1881" i="1"/>
  <c r="K1881" i="1"/>
  <c r="C1881" i="1"/>
  <c r="B1881" i="1"/>
  <c r="A1881" i="1"/>
  <c r="L1880" i="1"/>
  <c r="K1880" i="1"/>
  <c r="C1880" i="1"/>
  <c r="B1880" i="1"/>
  <c r="A1880" i="1"/>
  <c r="L1879" i="1"/>
  <c r="K1879" i="1"/>
  <c r="C1879" i="1"/>
  <c r="B1879" i="1"/>
  <c r="A1879" i="1"/>
  <c r="L1878" i="1"/>
  <c r="K1878" i="1"/>
  <c r="C1878" i="1"/>
  <c r="B1878" i="1"/>
  <c r="A1878" i="1"/>
  <c r="L1877" i="1"/>
  <c r="K1877" i="1"/>
  <c r="C1877" i="1"/>
  <c r="B1877" i="1"/>
  <c r="A1877" i="1"/>
  <c r="L1876" i="1"/>
  <c r="K1876" i="1"/>
  <c r="C1876" i="1"/>
  <c r="B1876" i="1"/>
  <c r="A1876" i="1"/>
  <c r="L1875" i="1"/>
  <c r="K1875" i="1"/>
  <c r="C1875" i="1"/>
  <c r="B1875" i="1"/>
  <c r="A1875" i="1"/>
  <c r="L1874" i="1"/>
  <c r="K1874" i="1"/>
  <c r="C1874" i="1"/>
  <c r="B1874" i="1"/>
  <c r="A1874" i="1"/>
  <c r="L1873" i="1"/>
  <c r="K1873" i="1"/>
  <c r="C1873" i="1"/>
  <c r="B1873" i="1"/>
  <c r="A1873" i="1"/>
  <c r="L1872" i="1"/>
  <c r="K1872" i="1"/>
  <c r="C1872" i="1"/>
  <c r="B1872" i="1"/>
  <c r="A1872" i="1"/>
  <c r="L1871" i="1"/>
  <c r="K1871" i="1"/>
  <c r="C1871" i="1"/>
  <c r="B1871" i="1"/>
  <c r="A1871" i="1"/>
  <c r="L1870" i="1"/>
  <c r="K1870" i="1"/>
  <c r="C1870" i="1"/>
  <c r="B1870" i="1"/>
  <c r="A1870" i="1"/>
  <c r="L1869" i="1"/>
  <c r="K1869" i="1"/>
  <c r="C1869" i="1"/>
  <c r="B1869" i="1"/>
  <c r="A1869" i="1"/>
  <c r="L1868" i="1"/>
  <c r="K1868" i="1"/>
  <c r="C1868" i="1"/>
  <c r="B1868" i="1"/>
  <c r="A1868" i="1"/>
  <c r="L1867" i="1"/>
  <c r="K1867" i="1"/>
  <c r="C1867" i="1"/>
  <c r="B1867" i="1"/>
  <c r="A1867" i="1"/>
  <c r="L1866" i="1"/>
  <c r="C1866" i="1"/>
  <c r="B1866" i="1"/>
  <c r="A1866" i="1"/>
  <c r="L1865" i="1"/>
  <c r="C1865" i="1"/>
  <c r="B1865" i="1"/>
  <c r="A1865" i="1"/>
  <c r="L1864" i="1"/>
  <c r="K1864" i="1"/>
  <c r="C1864" i="1"/>
  <c r="B1864" i="1"/>
  <c r="A1864" i="1"/>
  <c r="L1863" i="1"/>
  <c r="K1863" i="1"/>
  <c r="C1863" i="1"/>
  <c r="B1863" i="1"/>
  <c r="A1863" i="1"/>
  <c r="L1862" i="1"/>
  <c r="K1862" i="1"/>
  <c r="C1862" i="1"/>
  <c r="B1862" i="1"/>
  <c r="A1862" i="1"/>
  <c r="L1861" i="1"/>
  <c r="K1861" i="1"/>
  <c r="C1861" i="1"/>
  <c r="B1861" i="1"/>
  <c r="A1861" i="1"/>
  <c r="L1860" i="1"/>
  <c r="C1860" i="1"/>
  <c r="B1860" i="1"/>
  <c r="A1860" i="1"/>
  <c r="L1859" i="1"/>
  <c r="C1859" i="1"/>
  <c r="B1859" i="1"/>
  <c r="A1859" i="1"/>
  <c r="L1858" i="1"/>
  <c r="K1858" i="1"/>
  <c r="C1858" i="1"/>
  <c r="B1858" i="1"/>
  <c r="A1858" i="1"/>
  <c r="L1857" i="1"/>
  <c r="K1857" i="1"/>
  <c r="C1857" i="1"/>
  <c r="B1857" i="1"/>
  <c r="A1857" i="1"/>
  <c r="L1856" i="1"/>
  <c r="C1856" i="1"/>
  <c r="B1856" i="1"/>
  <c r="A1856" i="1"/>
  <c r="L1855" i="1"/>
  <c r="C1855" i="1"/>
  <c r="B1855" i="1"/>
  <c r="A1855" i="1"/>
  <c r="L1854" i="1"/>
  <c r="K1854" i="1"/>
  <c r="C1854" i="1"/>
  <c r="B1854" i="1"/>
  <c r="A1854" i="1"/>
  <c r="L1853" i="1"/>
  <c r="C1853" i="1"/>
  <c r="B1853" i="1"/>
  <c r="A1853" i="1"/>
  <c r="L1852" i="1"/>
  <c r="C1852" i="1"/>
  <c r="B1852" i="1"/>
  <c r="A1852" i="1"/>
  <c r="L1851" i="1"/>
  <c r="K1851" i="1"/>
  <c r="C1851" i="1"/>
  <c r="B1851" i="1"/>
  <c r="A1851" i="1"/>
  <c r="L1850" i="1"/>
  <c r="K1850" i="1"/>
  <c r="C1850" i="1"/>
  <c r="B1850" i="1"/>
  <c r="A1850" i="1"/>
  <c r="L1849" i="1"/>
  <c r="K1849" i="1"/>
  <c r="C1849" i="1"/>
  <c r="B1849" i="1"/>
  <c r="A1849" i="1"/>
  <c r="L1848" i="1"/>
  <c r="K1848" i="1"/>
  <c r="C1848" i="1"/>
  <c r="B1848" i="1"/>
  <c r="A1848" i="1"/>
  <c r="L1847" i="1"/>
  <c r="C1847" i="1"/>
  <c r="B1847" i="1"/>
  <c r="A1847" i="1"/>
  <c r="L1846" i="1"/>
  <c r="C1846" i="1"/>
  <c r="B1846" i="1"/>
  <c r="A1846" i="1"/>
  <c r="L1845" i="1"/>
  <c r="K1845" i="1"/>
  <c r="C1845" i="1"/>
  <c r="B1845" i="1"/>
  <c r="A1845" i="1"/>
  <c r="L1844" i="1"/>
  <c r="K1844" i="1"/>
  <c r="C1844" i="1"/>
  <c r="B1844" i="1"/>
  <c r="A1844" i="1"/>
  <c r="L1843" i="1"/>
  <c r="C1843" i="1"/>
  <c r="B1843" i="1"/>
  <c r="A1843" i="1"/>
  <c r="L1842" i="1"/>
  <c r="C1842" i="1"/>
  <c r="B1842" i="1"/>
  <c r="A1842" i="1"/>
  <c r="L1841" i="1"/>
  <c r="K1841" i="1"/>
  <c r="C1841" i="1"/>
  <c r="B1841" i="1"/>
  <c r="A1841" i="1"/>
  <c r="L1840" i="1"/>
  <c r="K1840" i="1"/>
  <c r="C1840" i="1"/>
  <c r="B1840" i="1"/>
  <c r="A1840" i="1"/>
  <c r="L1839" i="1"/>
  <c r="C1839" i="1"/>
  <c r="B1839" i="1"/>
  <c r="A1839" i="1"/>
  <c r="L1838" i="1"/>
  <c r="C1838" i="1"/>
  <c r="B1838" i="1"/>
  <c r="A1838" i="1"/>
  <c r="L1837" i="1"/>
  <c r="K1837" i="1"/>
  <c r="C1837" i="1"/>
  <c r="B1837" i="1"/>
  <c r="A1837" i="1"/>
  <c r="L1836" i="1"/>
  <c r="K1836" i="1"/>
  <c r="C1836" i="1"/>
  <c r="B1836" i="1"/>
  <c r="A1836" i="1"/>
  <c r="L1835" i="1"/>
  <c r="K1835" i="1"/>
  <c r="C1835" i="1"/>
  <c r="B1835" i="1"/>
  <c r="A1835" i="1"/>
  <c r="L1834" i="1"/>
  <c r="K1834" i="1"/>
  <c r="C1834" i="1"/>
  <c r="B1834" i="1"/>
  <c r="A1834" i="1"/>
  <c r="L1833" i="1"/>
  <c r="K1833" i="1"/>
  <c r="C1833" i="1"/>
  <c r="B1833" i="1"/>
  <c r="A1833" i="1"/>
  <c r="L1832" i="1"/>
  <c r="K1832" i="1"/>
  <c r="C1832" i="1"/>
  <c r="B1832" i="1"/>
  <c r="A1832" i="1"/>
  <c r="L1831" i="1"/>
  <c r="K1831" i="1"/>
  <c r="C1831" i="1"/>
  <c r="B1831" i="1"/>
  <c r="A1831" i="1"/>
  <c r="L1830" i="1"/>
  <c r="K1830" i="1"/>
  <c r="C1830" i="1"/>
  <c r="B1830" i="1"/>
  <c r="A1830" i="1"/>
  <c r="L1829" i="1"/>
  <c r="K1829" i="1"/>
  <c r="C1829" i="1"/>
  <c r="B1829" i="1"/>
  <c r="A1829" i="1"/>
  <c r="L1828" i="1"/>
  <c r="C1828" i="1"/>
  <c r="B1828" i="1"/>
  <c r="A1828" i="1"/>
  <c r="L1827" i="1"/>
  <c r="C1827" i="1"/>
  <c r="B1827" i="1"/>
  <c r="A1827" i="1"/>
  <c r="L1826" i="1"/>
  <c r="C1826" i="1"/>
  <c r="B1826" i="1"/>
  <c r="A1826" i="1"/>
  <c r="L1825" i="1"/>
  <c r="C1825" i="1"/>
  <c r="B1825" i="1"/>
  <c r="A1825" i="1"/>
  <c r="L1824" i="1"/>
  <c r="C1824" i="1"/>
  <c r="B1824" i="1"/>
  <c r="A1824" i="1"/>
  <c r="L1823" i="1"/>
  <c r="C1823" i="1"/>
  <c r="B1823" i="1"/>
  <c r="A1823" i="1"/>
  <c r="L1822" i="1"/>
  <c r="K1822" i="1"/>
  <c r="C1822" i="1"/>
  <c r="B1822" i="1"/>
  <c r="A1822" i="1"/>
  <c r="L1821" i="1"/>
  <c r="C1821" i="1"/>
  <c r="B1821" i="1"/>
  <c r="A1821" i="1"/>
  <c r="L1820" i="1"/>
  <c r="C1820" i="1"/>
  <c r="B1820" i="1"/>
  <c r="A1820" i="1"/>
  <c r="L1819" i="1"/>
  <c r="K1819" i="1"/>
  <c r="C1819" i="1"/>
  <c r="B1819" i="1"/>
  <c r="A1819" i="1"/>
  <c r="L1818" i="1"/>
  <c r="K1818" i="1"/>
  <c r="C1818" i="1"/>
  <c r="B1818" i="1"/>
  <c r="A1818" i="1"/>
  <c r="L1817" i="1"/>
  <c r="K1817" i="1"/>
  <c r="C1817" i="1"/>
  <c r="B1817" i="1"/>
  <c r="A1817" i="1"/>
  <c r="L1816" i="1"/>
  <c r="K1816" i="1"/>
  <c r="C1816" i="1"/>
  <c r="B1816" i="1"/>
  <c r="A1816" i="1"/>
  <c r="L1815" i="1"/>
  <c r="K1815" i="1"/>
  <c r="C1815" i="1"/>
  <c r="B1815" i="1"/>
  <c r="A1815" i="1"/>
  <c r="L1814" i="1"/>
  <c r="K1814" i="1"/>
  <c r="L1813" i="1"/>
  <c r="K1813" i="1"/>
  <c r="L1812" i="1"/>
  <c r="K1812" i="1"/>
  <c r="L1811" i="1"/>
  <c r="K1811" i="1"/>
  <c r="L1810" i="1"/>
  <c r="K1810" i="1"/>
  <c r="L1809" i="1"/>
  <c r="K1809" i="1"/>
  <c r="L1808" i="1"/>
  <c r="K1808" i="1"/>
  <c r="L1807" i="1"/>
  <c r="K1807" i="1"/>
  <c r="L1806" i="1"/>
  <c r="K1806" i="1"/>
  <c r="L1805" i="1"/>
  <c r="K1805" i="1"/>
  <c r="L1804" i="1"/>
  <c r="K1804" i="1"/>
  <c r="L1803" i="1"/>
  <c r="K1803" i="1"/>
  <c r="L1802" i="1"/>
  <c r="K1802" i="1"/>
  <c r="L1801" i="1"/>
  <c r="K1801" i="1"/>
  <c r="L1800" i="1"/>
  <c r="K1800" i="1"/>
  <c r="L1799" i="1"/>
  <c r="K1799" i="1"/>
  <c r="L1798" i="1"/>
  <c r="K1798" i="1"/>
  <c r="L1797" i="1"/>
  <c r="K1797" i="1"/>
  <c r="L1796" i="1"/>
  <c r="K1796" i="1"/>
  <c r="L1795" i="1"/>
  <c r="K1795" i="1"/>
  <c r="L1794" i="1"/>
  <c r="K1794" i="1"/>
  <c r="L1793" i="1"/>
  <c r="K1793" i="1"/>
  <c r="L1792" i="1"/>
  <c r="K1792" i="1"/>
  <c r="L1791" i="1"/>
  <c r="K1791" i="1"/>
  <c r="L1790" i="1"/>
  <c r="K1790" i="1"/>
  <c r="L1789" i="1"/>
  <c r="K1789" i="1"/>
  <c r="L1788" i="1"/>
  <c r="K1788" i="1"/>
  <c r="L1787" i="1"/>
  <c r="K1787" i="1"/>
  <c r="L1786" i="1"/>
  <c r="K1786" i="1"/>
  <c r="L1785" i="1"/>
  <c r="K1785" i="1"/>
  <c r="L1784" i="1"/>
  <c r="K1784" i="1"/>
  <c r="L1783" i="1"/>
  <c r="K1783" i="1"/>
  <c r="L1782" i="1"/>
  <c r="K1782" i="1"/>
  <c r="L1781" i="1"/>
  <c r="K1781" i="1"/>
  <c r="L1780" i="1"/>
  <c r="K1780" i="1"/>
  <c r="L1779" i="1"/>
  <c r="K1779" i="1"/>
  <c r="L1778" i="1"/>
  <c r="K1778" i="1"/>
  <c r="L1777" i="1"/>
  <c r="K1777" i="1"/>
  <c r="L1776" i="1"/>
  <c r="K1776" i="1"/>
  <c r="L1775" i="1"/>
  <c r="K1775" i="1"/>
  <c r="L1774" i="1"/>
  <c r="K1774" i="1"/>
  <c r="L1773" i="1"/>
  <c r="K1773" i="1"/>
  <c r="L1772" i="1"/>
  <c r="K1772" i="1"/>
  <c r="L1771" i="1"/>
  <c r="K1771" i="1"/>
  <c r="L1770" i="1"/>
  <c r="K1770" i="1"/>
  <c r="L1769" i="1"/>
  <c r="K1769" i="1"/>
  <c r="L1768" i="1"/>
  <c r="K1768" i="1"/>
  <c r="L1767" i="1"/>
  <c r="K1767" i="1"/>
  <c r="L1766" i="1"/>
  <c r="K1766" i="1"/>
  <c r="L1765" i="1"/>
  <c r="K1765" i="1"/>
  <c r="L1764" i="1"/>
  <c r="K1764" i="1"/>
  <c r="L1763" i="1"/>
  <c r="K1763" i="1"/>
  <c r="L1762" i="1"/>
  <c r="K1762" i="1"/>
  <c r="L1761" i="1"/>
  <c r="K1761" i="1"/>
  <c r="L1760" i="1"/>
  <c r="K1760" i="1"/>
  <c r="L1759" i="1"/>
  <c r="K1759" i="1"/>
  <c r="L1758" i="1"/>
  <c r="K1758" i="1"/>
  <c r="L1757" i="1"/>
  <c r="K1757" i="1"/>
  <c r="L1756" i="1"/>
  <c r="K1756" i="1"/>
  <c r="L1755" i="1"/>
  <c r="K1755" i="1"/>
  <c r="L1754" i="1"/>
  <c r="K1754" i="1"/>
  <c r="L1753" i="1"/>
  <c r="K1753" i="1"/>
  <c r="L1752" i="1"/>
  <c r="K1752" i="1"/>
  <c r="L1751" i="1"/>
  <c r="K1751" i="1"/>
  <c r="L1750" i="1"/>
  <c r="K1750" i="1"/>
  <c r="L1749" i="1"/>
  <c r="K1749" i="1"/>
  <c r="L1748" i="1"/>
  <c r="K1748" i="1"/>
  <c r="L1747" i="1"/>
  <c r="K1747" i="1"/>
  <c r="L1746" i="1"/>
  <c r="L1745" i="1"/>
  <c r="L1744" i="1"/>
  <c r="K1744" i="1"/>
  <c r="L1743" i="1"/>
  <c r="K1743" i="1"/>
  <c r="L1742" i="1"/>
  <c r="K1742" i="1"/>
  <c r="L1741" i="1"/>
  <c r="K1741" i="1"/>
  <c r="L1740" i="1"/>
  <c r="K1740" i="1"/>
  <c r="L1739" i="1"/>
  <c r="K1739" i="1"/>
  <c r="L1738" i="1"/>
  <c r="K1738" i="1"/>
  <c r="L1737" i="1"/>
  <c r="K1737" i="1"/>
  <c r="L1736" i="1"/>
  <c r="K1736" i="1"/>
  <c r="L1735" i="1"/>
  <c r="K1735" i="1"/>
  <c r="L1734" i="1"/>
  <c r="L1733" i="1"/>
  <c r="L1732" i="1"/>
  <c r="K1732" i="1"/>
  <c r="C1732" i="1"/>
  <c r="B1732" i="1"/>
  <c r="A1732" i="1"/>
  <c r="L1731" i="1"/>
  <c r="L1730" i="1"/>
  <c r="L1729" i="1"/>
  <c r="K1729" i="1"/>
  <c r="L1728" i="1"/>
  <c r="K1728" i="1"/>
  <c r="L1727" i="1"/>
  <c r="L1726" i="1"/>
  <c r="L1725" i="1"/>
  <c r="K1725" i="1"/>
  <c r="L1724" i="1"/>
  <c r="K1724" i="1"/>
  <c r="L1723" i="1"/>
  <c r="K1723" i="1"/>
  <c r="L1722" i="1"/>
  <c r="K1722" i="1"/>
  <c r="L1721" i="1"/>
  <c r="K1721" i="1"/>
  <c r="L1720" i="1"/>
  <c r="K1720" i="1"/>
  <c r="L1719" i="1"/>
  <c r="K1719" i="1"/>
  <c r="L1718" i="1"/>
  <c r="L1717" i="1"/>
  <c r="K1717" i="1"/>
  <c r="L1716" i="1"/>
  <c r="K1716" i="1"/>
  <c r="L1715" i="1"/>
  <c r="K1715" i="1"/>
  <c r="L1714" i="1"/>
  <c r="L1713" i="1"/>
  <c r="L1712" i="1"/>
  <c r="K1712" i="1"/>
  <c r="L1711" i="1"/>
  <c r="K1711" i="1"/>
  <c r="L1710" i="1"/>
  <c r="K1710" i="1"/>
  <c r="L1709" i="1"/>
  <c r="L1708" i="1"/>
  <c r="L1707" i="1"/>
  <c r="K1707" i="1"/>
  <c r="L1706" i="1"/>
  <c r="K1706" i="1"/>
  <c r="L1705" i="1"/>
  <c r="K1705" i="1"/>
  <c r="L1704" i="1"/>
  <c r="K1704" i="1"/>
  <c r="L1703" i="1"/>
  <c r="K1703" i="1"/>
  <c r="L1702" i="1"/>
  <c r="K1702" i="1"/>
  <c r="L1701" i="1"/>
  <c r="K1701" i="1"/>
  <c r="L1700" i="1"/>
  <c r="K1700" i="1"/>
  <c r="L1699" i="1"/>
  <c r="K1699" i="1"/>
  <c r="L1698" i="1"/>
  <c r="K1698" i="1"/>
  <c r="L1697" i="1"/>
  <c r="K1697" i="1"/>
  <c r="L1696" i="1"/>
  <c r="C1696" i="1"/>
  <c r="B1696" i="1"/>
  <c r="A1696" i="1"/>
  <c r="L1695" i="1"/>
  <c r="K1695" i="1"/>
  <c r="L1694" i="1"/>
  <c r="K1694" i="1"/>
  <c r="L1693" i="1"/>
  <c r="L1692" i="1"/>
  <c r="L1691" i="1"/>
  <c r="K1691" i="1"/>
  <c r="L1690" i="1"/>
  <c r="K1690" i="1"/>
  <c r="L1689" i="1"/>
  <c r="K1689" i="1"/>
  <c r="L1688" i="1"/>
  <c r="K1688" i="1"/>
  <c r="L1687" i="1"/>
  <c r="K1687" i="1"/>
  <c r="L1686" i="1"/>
  <c r="L1685" i="1"/>
  <c r="L1684" i="1"/>
  <c r="L1683" i="1"/>
  <c r="K1683" i="1"/>
  <c r="L1682" i="1"/>
  <c r="K1682" i="1"/>
  <c r="L1681" i="1"/>
  <c r="K1681" i="1"/>
  <c r="L1680" i="1"/>
  <c r="K1680" i="1"/>
  <c r="L1679" i="1"/>
  <c r="L1678" i="1"/>
  <c r="K1678" i="1"/>
  <c r="C1678" i="1"/>
  <c r="B1678" i="1"/>
  <c r="A1678" i="1"/>
  <c r="L1677" i="1"/>
  <c r="K1677" i="1"/>
  <c r="C1677" i="1"/>
  <c r="B1677" i="1"/>
  <c r="A1677" i="1"/>
  <c r="L1676" i="1"/>
  <c r="K1676" i="1"/>
  <c r="C1676" i="1"/>
  <c r="B1676" i="1"/>
  <c r="A1676" i="1"/>
  <c r="L1675" i="1"/>
  <c r="K1675" i="1"/>
  <c r="C1675" i="1"/>
  <c r="B1675" i="1"/>
  <c r="A1675" i="1"/>
  <c r="L1674" i="1"/>
  <c r="K1674" i="1"/>
  <c r="C1674" i="1"/>
  <c r="B1674" i="1"/>
  <c r="A1674" i="1"/>
  <c r="L1673" i="1"/>
  <c r="K1673" i="1"/>
  <c r="C1673" i="1"/>
  <c r="B1673" i="1"/>
  <c r="A1673" i="1"/>
  <c r="L1672" i="1"/>
  <c r="K1672" i="1"/>
  <c r="C1672" i="1"/>
  <c r="B1672" i="1"/>
  <c r="A1672" i="1"/>
  <c r="L1671" i="1"/>
  <c r="K1671" i="1"/>
  <c r="C1671" i="1"/>
  <c r="B1671" i="1"/>
  <c r="A1671" i="1"/>
  <c r="L1670" i="1"/>
  <c r="K1670" i="1"/>
  <c r="C1670" i="1"/>
  <c r="B1670" i="1"/>
  <c r="A1670" i="1"/>
  <c r="L1669" i="1"/>
  <c r="K1669" i="1"/>
  <c r="C1669" i="1"/>
  <c r="B1669" i="1"/>
  <c r="A1669" i="1"/>
  <c r="L1668" i="1"/>
  <c r="K1668" i="1"/>
  <c r="C1668" i="1"/>
  <c r="B1668" i="1"/>
  <c r="A1668" i="1"/>
  <c r="L1667" i="1"/>
  <c r="K1667" i="1"/>
  <c r="C1667" i="1"/>
  <c r="B1667" i="1"/>
  <c r="A1667" i="1"/>
  <c r="L1666" i="1"/>
  <c r="K1666" i="1"/>
  <c r="C1666" i="1"/>
  <c r="B1666" i="1"/>
  <c r="A1666" i="1"/>
  <c r="L1665" i="1"/>
  <c r="K1665" i="1"/>
  <c r="C1665" i="1"/>
  <c r="B1665" i="1"/>
  <c r="A1665" i="1"/>
  <c r="L1664" i="1"/>
  <c r="C1664" i="1"/>
  <c r="B1664" i="1"/>
  <c r="A1664" i="1"/>
  <c r="L1663" i="1"/>
  <c r="C1663" i="1"/>
  <c r="B1663" i="1"/>
  <c r="A1663" i="1"/>
  <c r="L1662" i="1"/>
  <c r="K1662" i="1"/>
  <c r="C1662" i="1"/>
  <c r="B1662" i="1"/>
  <c r="A1662" i="1"/>
  <c r="L1661" i="1"/>
  <c r="K1661" i="1"/>
  <c r="C1661" i="1"/>
  <c r="B1661" i="1"/>
  <c r="A1661" i="1"/>
  <c r="L1660" i="1"/>
  <c r="K1660" i="1"/>
  <c r="C1660" i="1"/>
  <c r="B1660" i="1"/>
  <c r="A1660" i="1"/>
  <c r="L1659" i="1"/>
  <c r="K1659" i="1"/>
  <c r="C1659" i="1"/>
  <c r="B1659" i="1"/>
  <c r="A1659" i="1"/>
  <c r="L1658" i="1"/>
  <c r="K1658" i="1"/>
  <c r="C1658" i="1"/>
  <c r="B1658" i="1"/>
  <c r="A1658" i="1"/>
  <c r="L1657" i="1"/>
  <c r="K1657" i="1"/>
  <c r="C1657" i="1"/>
  <c r="B1657" i="1"/>
  <c r="A1657" i="1"/>
  <c r="L1656" i="1"/>
  <c r="K1656" i="1"/>
  <c r="C1656" i="1"/>
  <c r="B1656" i="1"/>
  <c r="A1656" i="1"/>
  <c r="L1655" i="1"/>
  <c r="K1655" i="1"/>
  <c r="C1655" i="1"/>
  <c r="B1655" i="1"/>
  <c r="A1655" i="1"/>
  <c r="L1654" i="1"/>
  <c r="K1654" i="1"/>
  <c r="C1654" i="1"/>
  <c r="B1654" i="1"/>
  <c r="A1654" i="1"/>
  <c r="L1653" i="1"/>
  <c r="K1653" i="1"/>
  <c r="C1653" i="1"/>
  <c r="B1653" i="1"/>
  <c r="A1653" i="1"/>
  <c r="L1652" i="1"/>
  <c r="K1652" i="1"/>
  <c r="L1651" i="1"/>
  <c r="K1651" i="1"/>
  <c r="L1650" i="1"/>
  <c r="K1650" i="1"/>
  <c r="C1650" i="1"/>
  <c r="B1650" i="1"/>
  <c r="A1650" i="1"/>
  <c r="L1649" i="1"/>
  <c r="K1649" i="1"/>
  <c r="C1649" i="1"/>
  <c r="B1649" i="1"/>
  <c r="A1649" i="1"/>
  <c r="L1648" i="1"/>
  <c r="K1648" i="1"/>
  <c r="C1648" i="1"/>
  <c r="B1648" i="1"/>
  <c r="A1648" i="1"/>
  <c r="L1647" i="1"/>
  <c r="K1647" i="1"/>
  <c r="C1647" i="1"/>
  <c r="B1647" i="1"/>
  <c r="A1647" i="1"/>
  <c r="L1646" i="1"/>
  <c r="K1646" i="1"/>
  <c r="C1646" i="1"/>
  <c r="B1646" i="1"/>
  <c r="A1646" i="1"/>
  <c r="L1645" i="1"/>
  <c r="K1645" i="1"/>
  <c r="C1645" i="1"/>
  <c r="B1645" i="1"/>
  <c r="A1645" i="1"/>
  <c r="L1644" i="1"/>
  <c r="K1644" i="1"/>
  <c r="C1644" i="1"/>
  <c r="B1644" i="1"/>
  <c r="A1644" i="1"/>
  <c r="L1643" i="1"/>
  <c r="K1643" i="1"/>
  <c r="C1643" i="1"/>
  <c r="B1643" i="1"/>
  <c r="A1643" i="1"/>
  <c r="L1642" i="1"/>
  <c r="K1642" i="1"/>
  <c r="L1641" i="1"/>
  <c r="K1641" i="1"/>
  <c r="L1640" i="1"/>
  <c r="K1640" i="1"/>
  <c r="C1640" i="1"/>
  <c r="B1640" i="1"/>
  <c r="A1640" i="1"/>
  <c r="L1639" i="1"/>
  <c r="K1639" i="1"/>
  <c r="C1639" i="1"/>
  <c r="B1639" i="1"/>
  <c r="A1639" i="1"/>
  <c r="L1638" i="1"/>
  <c r="K1638" i="1"/>
  <c r="C1638" i="1"/>
  <c r="B1638" i="1"/>
  <c r="A1638" i="1"/>
  <c r="L1637" i="1"/>
  <c r="K1637" i="1"/>
  <c r="C1637" i="1"/>
  <c r="B1637" i="1"/>
  <c r="A1637" i="1"/>
  <c r="L1636" i="1"/>
  <c r="K1636" i="1"/>
  <c r="C1636" i="1"/>
  <c r="B1636" i="1"/>
  <c r="A1636" i="1"/>
  <c r="L1635" i="1"/>
  <c r="K1635" i="1"/>
  <c r="C1635" i="1"/>
  <c r="B1635" i="1"/>
  <c r="A1635" i="1"/>
  <c r="L1634" i="1"/>
  <c r="K1634" i="1"/>
  <c r="L1633" i="1"/>
  <c r="K1633" i="1"/>
  <c r="L1632" i="1"/>
  <c r="K1632" i="1"/>
  <c r="C1632" i="1"/>
  <c r="B1632" i="1"/>
  <c r="A1632" i="1"/>
  <c r="L1631" i="1"/>
  <c r="K1631" i="1"/>
  <c r="C1631" i="1"/>
  <c r="B1631" i="1"/>
  <c r="A1631" i="1"/>
  <c r="L1630" i="1"/>
  <c r="K1630" i="1"/>
  <c r="C1630" i="1"/>
  <c r="B1630" i="1"/>
  <c r="A1630" i="1"/>
  <c r="L1629" i="1"/>
  <c r="K1629" i="1"/>
  <c r="C1629" i="1"/>
  <c r="B1629" i="1"/>
  <c r="A1629" i="1"/>
  <c r="L1628" i="1"/>
  <c r="K1628" i="1"/>
  <c r="C1628" i="1"/>
  <c r="B1628" i="1"/>
  <c r="A1628" i="1"/>
  <c r="L1627" i="1"/>
  <c r="K1627" i="1"/>
  <c r="C1627" i="1"/>
  <c r="B1627" i="1"/>
  <c r="A1627" i="1"/>
  <c r="L1626" i="1"/>
  <c r="K1626" i="1"/>
  <c r="C1626" i="1"/>
  <c r="B1626" i="1"/>
  <c r="A1626" i="1"/>
  <c r="L1625" i="1"/>
  <c r="K1625" i="1"/>
  <c r="C1625" i="1"/>
  <c r="B1625" i="1"/>
  <c r="A1625" i="1"/>
  <c r="L1624" i="1"/>
  <c r="K1624" i="1"/>
  <c r="L1623" i="1"/>
  <c r="K1623" i="1"/>
  <c r="C1623" i="1"/>
  <c r="B1623" i="1"/>
  <c r="A1623" i="1"/>
  <c r="L1622" i="1"/>
  <c r="K1622" i="1"/>
  <c r="C1622" i="1"/>
  <c r="B1622" i="1"/>
  <c r="A1622" i="1"/>
  <c r="L1621" i="1"/>
  <c r="K1621" i="1"/>
  <c r="C1621" i="1"/>
  <c r="B1621" i="1"/>
  <c r="A1621" i="1"/>
  <c r="L1620" i="1"/>
  <c r="K1620" i="1"/>
  <c r="C1620" i="1"/>
  <c r="B1620" i="1"/>
  <c r="A1620" i="1"/>
  <c r="L1619" i="1"/>
  <c r="K1619" i="1"/>
  <c r="C1619" i="1"/>
  <c r="B1619" i="1"/>
  <c r="A1619" i="1"/>
  <c r="L1618" i="1"/>
  <c r="K1618" i="1"/>
  <c r="C1618" i="1"/>
  <c r="B1618" i="1"/>
  <c r="A1618" i="1"/>
  <c r="L1617" i="1"/>
  <c r="K1617" i="1"/>
  <c r="C1617" i="1"/>
  <c r="B1617" i="1"/>
  <c r="A1617" i="1"/>
  <c r="L1616" i="1"/>
  <c r="K1616" i="1"/>
  <c r="C1616" i="1"/>
  <c r="B1616" i="1"/>
  <c r="A1616" i="1"/>
  <c r="L1615" i="1"/>
  <c r="K1615" i="1"/>
  <c r="L1614" i="1"/>
  <c r="K1614" i="1"/>
  <c r="L1613" i="1"/>
  <c r="K1613" i="1"/>
  <c r="C1613" i="1"/>
  <c r="B1613" i="1"/>
  <c r="A1613" i="1"/>
  <c r="L1612" i="1"/>
  <c r="K1612" i="1"/>
  <c r="C1612" i="1"/>
  <c r="B1612" i="1"/>
  <c r="A1612" i="1"/>
  <c r="L1611" i="1"/>
  <c r="K1611" i="1"/>
  <c r="L1610" i="1"/>
  <c r="K1610" i="1"/>
  <c r="L1609" i="1"/>
  <c r="K1609" i="1"/>
  <c r="L1608" i="1"/>
  <c r="K1608" i="1"/>
  <c r="L1607" i="1"/>
  <c r="K1607" i="1"/>
  <c r="L1606" i="1"/>
  <c r="K1606" i="1"/>
  <c r="C1606" i="1"/>
  <c r="B1606" i="1"/>
  <c r="A1606" i="1"/>
  <c r="L1605" i="1"/>
  <c r="K1605" i="1"/>
  <c r="C1605" i="1"/>
  <c r="B1605" i="1"/>
  <c r="A1605" i="1"/>
  <c r="L1604" i="1"/>
  <c r="K1604" i="1"/>
  <c r="C1604" i="1"/>
  <c r="B1604" i="1"/>
  <c r="A1604" i="1"/>
  <c r="L1603" i="1"/>
  <c r="K1603" i="1"/>
  <c r="C1603" i="1"/>
  <c r="B1603" i="1"/>
  <c r="A1603" i="1"/>
  <c r="L1602" i="1"/>
  <c r="K1602" i="1"/>
  <c r="C1602" i="1"/>
  <c r="B1602" i="1"/>
  <c r="A1602" i="1"/>
  <c r="L1601" i="1"/>
  <c r="K1601" i="1"/>
  <c r="L1600" i="1"/>
  <c r="K1600" i="1"/>
  <c r="L1599" i="1"/>
  <c r="K1599" i="1"/>
  <c r="C1599" i="1"/>
  <c r="B1599" i="1"/>
  <c r="A1599" i="1"/>
  <c r="L1598" i="1"/>
  <c r="K1598" i="1"/>
  <c r="C1598" i="1"/>
  <c r="B1598" i="1"/>
  <c r="A1598" i="1"/>
  <c r="L1597" i="1"/>
  <c r="K1597" i="1"/>
  <c r="L1596" i="1"/>
  <c r="K1596" i="1"/>
  <c r="C1596" i="1"/>
  <c r="B1596" i="1"/>
  <c r="A1596" i="1"/>
  <c r="L1595" i="1"/>
  <c r="K1595" i="1"/>
  <c r="C1595" i="1"/>
  <c r="B1595" i="1"/>
  <c r="A1595" i="1"/>
  <c r="L1594" i="1"/>
  <c r="K1594" i="1"/>
  <c r="L1593" i="1"/>
  <c r="K1593" i="1"/>
  <c r="L1592" i="1"/>
  <c r="K1592" i="1"/>
  <c r="C1592" i="1"/>
  <c r="B1592" i="1"/>
  <c r="A1592" i="1"/>
  <c r="L1591" i="1"/>
  <c r="K1591" i="1"/>
  <c r="C1591" i="1"/>
  <c r="B1591" i="1"/>
  <c r="A1591" i="1"/>
  <c r="L1590" i="1"/>
  <c r="K1590" i="1"/>
  <c r="C1590" i="1"/>
  <c r="B1590" i="1"/>
  <c r="A1590" i="1"/>
  <c r="L1589" i="1"/>
  <c r="K1589" i="1"/>
  <c r="C1589" i="1"/>
  <c r="B1589" i="1"/>
  <c r="A1589" i="1"/>
  <c r="L1588" i="1"/>
  <c r="K1588" i="1"/>
  <c r="C1588" i="1"/>
  <c r="B1588" i="1"/>
  <c r="A1588" i="1"/>
  <c r="L1587" i="1"/>
  <c r="K1587" i="1"/>
  <c r="C1587" i="1"/>
  <c r="B1587" i="1"/>
  <c r="A1587" i="1"/>
  <c r="L1586" i="1"/>
  <c r="K1586" i="1"/>
  <c r="C1586" i="1"/>
  <c r="B1586" i="1"/>
  <c r="A1586" i="1"/>
  <c r="L1585" i="1"/>
  <c r="K1585" i="1"/>
  <c r="C1585" i="1"/>
  <c r="B1585" i="1"/>
  <c r="A1585" i="1"/>
  <c r="L1584" i="1"/>
  <c r="K1584" i="1"/>
  <c r="C1584" i="1"/>
  <c r="B1584" i="1"/>
  <c r="A1584" i="1"/>
  <c r="L1583" i="1"/>
  <c r="K1583" i="1"/>
  <c r="C1583" i="1"/>
  <c r="B1583" i="1"/>
  <c r="A1583" i="1"/>
  <c r="L1582" i="1"/>
  <c r="K1582" i="1"/>
  <c r="C1582" i="1"/>
  <c r="B1582" i="1"/>
  <c r="A1582" i="1"/>
  <c r="L1581" i="1"/>
  <c r="K1581" i="1"/>
  <c r="C1581" i="1"/>
  <c r="B1581" i="1"/>
  <c r="A1581" i="1"/>
  <c r="L1580" i="1"/>
  <c r="K1580" i="1"/>
  <c r="C1580" i="1"/>
  <c r="B1580" i="1"/>
  <c r="A1580" i="1"/>
  <c r="L1579" i="1"/>
  <c r="K1579" i="1"/>
  <c r="L1578" i="1"/>
  <c r="K1578" i="1"/>
  <c r="L1577" i="1"/>
  <c r="K1577" i="1"/>
  <c r="C1577" i="1"/>
  <c r="B1577" i="1"/>
  <c r="A1577" i="1"/>
  <c r="L1576" i="1"/>
  <c r="K1576" i="1"/>
  <c r="L1575" i="1"/>
  <c r="K1575" i="1"/>
  <c r="L1574" i="1"/>
  <c r="K1574" i="1"/>
  <c r="L1573" i="1"/>
  <c r="K1573" i="1"/>
  <c r="C1573" i="1"/>
  <c r="B1573" i="1"/>
  <c r="A1573" i="1"/>
  <c r="L1572" i="1"/>
  <c r="K1572" i="1"/>
  <c r="L1571" i="1"/>
  <c r="K1571" i="1"/>
  <c r="L1570" i="1"/>
  <c r="K1570" i="1"/>
  <c r="L1569" i="1"/>
  <c r="K1569" i="1"/>
  <c r="C1569" i="1"/>
  <c r="B1569" i="1"/>
  <c r="A1569" i="1"/>
  <c r="L1568" i="1"/>
  <c r="K1568" i="1"/>
  <c r="C1568" i="1"/>
  <c r="B1568" i="1"/>
  <c r="A1568" i="1"/>
  <c r="L1567" i="1"/>
  <c r="K1567" i="1"/>
  <c r="C1567" i="1"/>
  <c r="B1567" i="1"/>
  <c r="A1567" i="1"/>
  <c r="L1566" i="1"/>
  <c r="K1566" i="1"/>
  <c r="C1566" i="1"/>
  <c r="B1566" i="1"/>
  <c r="A1566" i="1"/>
  <c r="L1565" i="1"/>
  <c r="K1565" i="1"/>
  <c r="C1565" i="1"/>
  <c r="B1565" i="1"/>
  <c r="A1565" i="1"/>
  <c r="L1564" i="1"/>
  <c r="K1564" i="1"/>
  <c r="C1564" i="1"/>
  <c r="B1564" i="1"/>
  <c r="A1564" i="1"/>
  <c r="L1563" i="1"/>
  <c r="K1563" i="1"/>
  <c r="C1563" i="1"/>
  <c r="B1563" i="1"/>
  <c r="A1563" i="1"/>
  <c r="L1562" i="1"/>
  <c r="K1562" i="1"/>
  <c r="L1561" i="1"/>
  <c r="K1561" i="1"/>
  <c r="C1561" i="1"/>
  <c r="B1561" i="1"/>
  <c r="A1561" i="1"/>
  <c r="L1560" i="1"/>
  <c r="K1560" i="1"/>
  <c r="C1560" i="1"/>
  <c r="B1560" i="1"/>
  <c r="A1560" i="1"/>
  <c r="L1559" i="1"/>
  <c r="K1559" i="1"/>
  <c r="C1559" i="1"/>
  <c r="B1559" i="1"/>
  <c r="A1559" i="1"/>
  <c r="L1558" i="1"/>
  <c r="K1558" i="1"/>
  <c r="L1557" i="1"/>
  <c r="K1557" i="1"/>
  <c r="L1556" i="1"/>
  <c r="K1556" i="1"/>
  <c r="C1556" i="1"/>
  <c r="B1556" i="1"/>
  <c r="A1556" i="1"/>
  <c r="L1555" i="1"/>
  <c r="K1555" i="1"/>
  <c r="C1555" i="1"/>
  <c r="B1555" i="1"/>
  <c r="A1555" i="1"/>
  <c r="L1554" i="1"/>
  <c r="K1554" i="1"/>
  <c r="C1554" i="1"/>
  <c r="B1554" i="1"/>
  <c r="A1554" i="1"/>
  <c r="L1553" i="1"/>
  <c r="K1553" i="1"/>
  <c r="C1553" i="1"/>
  <c r="B1553" i="1"/>
  <c r="A1553" i="1"/>
  <c r="L1552" i="1"/>
  <c r="K1552" i="1"/>
  <c r="C1552" i="1"/>
  <c r="B1552" i="1"/>
  <c r="A1552" i="1"/>
  <c r="L1551" i="1"/>
  <c r="K1551" i="1"/>
  <c r="C1551" i="1"/>
  <c r="B1551" i="1"/>
  <c r="A1551" i="1"/>
  <c r="L1550" i="1"/>
  <c r="K1550" i="1"/>
  <c r="C1550" i="1"/>
  <c r="B1550" i="1"/>
  <c r="A1550" i="1"/>
  <c r="L1549" i="1"/>
  <c r="K1549" i="1"/>
  <c r="C1549" i="1"/>
  <c r="B1549" i="1"/>
  <c r="A1549" i="1"/>
  <c r="L1548" i="1"/>
  <c r="K1548" i="1"/>
  <c r="L1547" i="1"/>
  <c r="K1547" i="1"/>
  <c r="C1547" i="1"/>
  <c r="B1547" i="1"/>
  <c r="A1547" i="1"/>
  <c r="L1546" i="1"/>
  <c r="K1546" i="1"/>
  <c r="L1545" i="1"/>
  <c r="K1545" i="1"/>
  <c r="C1545" i="1"/>
  <c r="B1545" i="1"/>
  <c r="A1545" i="1"/>
  <c r="L1544" i="1"/>
  <c r="K1544" i="1"/>
  <c r="C1544" i="1"/>
  <c r="B1544" i="1"/>
  <c r="A1544" i="1"/>
  <c r="L1543" i="1"/>
  <c r="K1543" i="1"/>
  <c r="C1543" i="1"/>
  <c r="B1543" i="1"/>
  <c r="A1543" i="1"/>
  <c r="L1542" i="1"/>
  <c r="K1542" i="1"/>
  <c r="C1542" i="1"/>
  <c r="B1542" i="1"/>
  <c r="A1542" i="1"/>
  <c r="L1541" i="1"/>
  <c r="K1541" i="1"/>
  <c r="C1541" i="1"/>
  <c r="B1541" i="1"/>
  <c r="A1541" i="1"/>
  <c r="L1540" i="1"/>
  <c r="K1540" i="1"/>
  <c r="C1540" i="1"/>
  <c r="B1540" i="1"/>
  <c r="A1540" i="1"/>
  <c r="L1539" i="1"/>
  <c r="K1539" i="1"/>
  <c r="L1538" i="1"/>
  <c r="K1538" i="1"/>
  <c r="L1537" i="1"/>
  <c r="K1537" i="1"/>
  <c r="C1537" i="1"/>
  <c r="B1537" i="1"/>
  <c r="A1537" i="1"/>
  <c r="L1536" i="1"/>
  <c r="K1536" i="1"/>
  <c r="C1536" i="1"/>
  <c r="B1536" i="1"/>
  <c r="A1536" i="1"/>
  <c r="L1535" i="1"/>
  <c r="K1535" i="1"/>
  <c r="C1535" i="1"/>
  <c r="B1535" i="1"/>
  <c r="A1535" i="1"/>
  <c r="L1534" i="1"/>
  <c r="K1534" i="1"/>
  <c r="C1534" i="1"/>
  <c r="B1534" i="1"/>
  <c r="A1534" i="1"/>
  <c r="L1533" i="1"/>
  <c r="K1533" i="1"/>
  <c r="C1533" i="1"/>
  <c r="B1533" i="1"/>
  <c r="A1533" i="1"/>
  <c r="L1532" i="1"/>
  <c r="K1532" i="1"/>
  <c r="C1532" i="1"/>
  <c r="B1532" i="1"/>
  <c r="A1532" i="1"/>
  <c r="L1531" i="1"/>
  <c r="K1531" i="1"/>
  <c r="C1531" i="1"/>
  <c r="B1531" i="1"/>
  <c r="A1531" i="1"/>
  <c r="L1530" i="1"/>
  <c r="K1530" i="1"/>
  <c r="C1530" i="1"/>
  <c r="B1530" i="1"/>
  <c r="A1530" i="1"/>
  <c r="L1529" i="1"/>
  <c r="K1529" i="1"/>
  <c r="L1528" i="1"/>
  <c r="K1528" i="1"/>
  <c r="L1527" i="1"/>
  <c r="K1527" i="1"/>
  <c r="C1527" i="1"/>
  <c r="B1527" i="1"/>
  <c r="A1527" i="1"/>
  <c r="L1526" i="1"/>
  <c r="K1526" i="1"/>
  <c r="C1526" i="1"/>
  <c r="B1526" i="1"/>
  <c r="A1526" i="1"/>
  <c r="L1525" i="1"/>
  <c r="K1525" i="1"/>
  <c r="C1525" i="1"/>
  <c r="B1525" i="1"/>
  <c r="A1525" i="1"/>
  <c r="L1524" i="1"/>
  <c r="K1524" i="1"/>
  <c r="C1524" i="1"/>
  <c r="B1524" i="1"/>
  <c r="A1524" i="1"/>
  <c r="L1523" i="1"/>
  <c r="K1523" i="1"/>
  <c r="C1523" i="1"/>
  <c r="B1523" i="1"/>
  <c r="A1523" i="1"/>
  <c r="L1522" i="1"/>
  <c r="K1522" i="1"/>
  <c r="C1522" i="1"/>
  <c r="B1522" i="1"/>
  <c r="A1522" i="1"/>
  <c r="L1521" i="1"/>
  <c r="K1521" i="1"/>
  <c r="C1521" i="1"/>
  <c r="B1521" i="1"/>
  <c r="A1521" i="1"/>
  <c r="L1520" i="1"/>
  <c r="K1520" i="1"/>
  <c r="C1520" i="1"/>
  <c r="B1520" i="1"/>
  <c r="A1520" i="1"/>
  <c r="L1519" i="1"/>
  <c r="K1519" i="1"/>
  <c r="C1519" i="1"/>
  <c r="B1519" i="1"/>
  <c r="A1519" i="1"/>
  <c r="L1518" i="1"/>
  <c r="K1518" i="1"/>
  <c r="C1518" i="1"/>
  <c r="B1518" i="1"/>
  <c r="A1518" i="1"/>
  <c r="L1517" i="1"/>
  <c r="K1517" i="1"/>
  <c r="C1517" i="1"/>
  <c r="B1517" i="1"/>
  <c r="A1517" i="1"/>
  <c r="L1516" i="1"/>
  <c r="K1516" i="1"/>
  <c r="C1516" i="1"/>
  <c r="B1516" i="1"/>
  <c r="A1516" i="1"/>
  <c r="L1515" i="1"/>
  <c r="K1515" i="1"/>
  <c r="L1514" i="1"/>
  <c r="K1514" i="1"/>
  <c r="L1513" i="1"/>
  <c r="K1513" i="1"/>
  <c r="C1513" i="1"/>
  <c r="B1513" i="1"/>
  <c r="A1513" i="1"/>
  <c r="L1512" i="1"/>
  <c r="K1512" i="1"/>
  <c r="C1512" i="1"/>
  <c r="B1512" i="1"/>
  <c r="A1512" i="1"/>
  <c r="L1511" i="1"/>
  <c r="K1511" i="1"/>
  <c r="C1511" i="1"/>
  <c r="B1511" i="1"/>
  <c r="A1511" i="1"/>
  <c r="L1510" i="1"/>
  <c r="K1510" i="1"/>
  <c r="C1510" i="1"/>
  <c r="B1510" i="1"/>
  <c r="A1510" i="1"/>
  <c r="L1509" i="1"/>
  <c r="K1509" i="1"/>
  <c r="C1509" i="1"/>
  <c r="B1509" i="1"/>
  <c r="A1509" i="1"/>
  <c r="L1508" i="1"/>
  <c r="K1508" i="1"/>
  <c r="C1508" i="1"/>
  <c r="B1508" i="1"/>
  <c r="A1508" i="1"/>
  <c r="L1507" i="1"/>
  <c r="K1507" i="1"/>
  <c r="C1507" i="1"/>
  <c r="B1507" i="1"/>
  <c r="A1507" i="1"/>
  <c r="L1506" i="1"/>
  <c r="K1506" i="1"/>
  <c r="C1506" i="1"/>
  <c r="B1506" i="1"/>
  <c r="A1506" i="1"/>
  <c r="L1505" i="1"/>
  <c r="K1505" i="1"/>
  <c r="C1505" i="1"/>
  <c r="B1505" i="1"/>
  <c r="A1505" i="1"/>
  <c r="L1504" i="1"/>
  <c r="K1504" i="1"/>
  <c r="C1504" i="1"/>
  <c r="B1504" i="1"/>
  <c r="A1504" i="1"/>
  <c r="L1503" i="1"/>
  <c r="K1503" i="1"/>
  <c r="C1503" i="1"/>
  <c r="B1503" i="1"/>
  <c r="A1503" i="1"/>
  <c r="L1502" i="1"/>
  <c r="K1502" i="1"/>
  <c r="C1502" i="1"/>
  <c r="B1502" i="1"/>
  <c r="A1502" i="1"/>
  <c r="L1501" i="1"/>
  <c r="K1501" i="1"/>
  <c r="C1501" i="1"/>
  <c r="B1501" i="1"/>
  <c r="A1501" i="1"/>
  <c r="L1500" i="1"/>
  <c r="K1500" i="1"/>
  <c r="C1500" i="1"/>
  <c r="B1500" i="1"/>
  <c r="A1500" i="1"/>
  <c r="L1499" i="1"/>
  <c r="K1499" i="1"/>
  <c r="C1499" i="1"/>
  <c r="B1499" i="1"/>
  <c r="A1499" i="1"/>
  <c r="L1498" i="1"/>
  <c r="K1498" i="1"/>
  <c r="C1498" i="1"/>
  <c r="B1498" i="1"/>
  <c r="A1498" i="1"/>
  <c r="L1497" i="1"/>
  <c r="K1497" i="1"/>
  <c r="C1497" i="1"/>
  <c r="B1497" i="1"/>
  <c r="A1497" i="1"/>
  <c r="L1496" i="1"/>
  <c r="K1496" i="1"/>
  <c r="C1496" i="1"/>
  <c r="B1496" i="1"/>
  <c r="A1496" i="1"/>
  <c r="L1495" i="1"/>
  <c r="K1495" i="1"/>
  <c r="C1495" i="1"/>
  <c r="B1495" i="1"/>
  <c r="A1495" i="1"/>
  <c r="L1494" i="1"/>
  <c r="K1494" i="1"/>
  <c r="C1494" i="1"/>
  <c r="B1494" i="1"/>
  <c r="A1494" i="1"/>
  <c r="L1493" i="1"/>
  <c r="K1493" i="1"/>
  <c r="C1493" i="1"/>
  <c r="B1493" i="1"/>
  <c r="A1493" i="1"/>
  <c r="L1492" i="1"/>
  <c r="K1492" i="1"/>
  <c r="C1492" i="1"/>
  <c r="B1492" i="1"/>
  <c r="A1492" i="1"/>
  <c r="L1491" i="1"/>
  <c r="K1491" i="1"/>
  <c r="C1491" i="1"/>
  <c r="B1491" i="1"/>
  <c r="A1491" i="1"/>
  <c r="L1490" i="1"/>
  <c r="K1490" i="1"/>
  <c r="C1490" i="1"/>
  <c r="B1490" i="1"/>
  <c r="A1490" i="1"/>
  <c r="L1489" i="1"/>
  <c r="K1489" i="1"/>
  <c r="C1489" i="1"/>
  <c r="B1489" i="1"/>
  <c r="A1489" i="1"/>
  <c r="L1488" i="1"/>
  <c r="K1488" i="1"/>
  <c r="L1487" i="1"/>
  <c r="K1487" i="1"/>
  <c r="L1486" i="1"/>
  <c r="K1486" i="1"/>
  <c r="C1486" i="1"/>
  <c r="B1486" i="1"/>
  <c r="A1486" i="1"/>
  <c r="L1485" i="1"/>
  <c r="K1485" i="1"/>
  <c r="C1485" i="1"/>
  <c r="B1485" i="1"/>
  <c r="A1485" i="1"/>
  <c r="L1484" i="1"/>
  <c r="K1484" i="1"/>
  <c r="C1484" i="1"/>
  <c r="B1484" i="1"/>
  <c r="A1484" i="1"/>
  <c r="L1483" i="1"/>
  <c r="K1483" i="1"/>
  <c r="C1483" i="1"/>
  <c r="B1483" i="1"/>
  <c r="A1483" i="1"/>
  <c r="L1482" i="1"/>
  <c r="K1482" i="1"/>
  <c r="C1482" i="1"/>
  <c r="B1482" i="1"/>
  <c r="A1482" i="1"/>
  <c r="L1481" i="1"/>
  <c r="K1481" i="1"/>
  <c r="C1481" i="1"/>
  <c r="B1481" i="1"/>
  <c r="A1481" i="1"/>
  <c r="L1480" i="1"/>
  <c r="K1480" i="1"/>
  <c r="C1480" i="1"/>
  <c r="B1480" i="1"/>
  <c r="A1480" i="1"/>
  <c r="L1479" i="1"/>
  <c r="K1479" i="1"/>
  <c r="C1479" i="1"/>
  <c r="B1479" i="1"/>
  <c r="A1479" i="1"/>
  <c r="L1478" i="1"/>
  <c r="K1478" i="1"/>
  <c r="C1478" i="1"/>
  <c r="B1478" i="1"/>
  <c r="A1478" i="1"/>
  <c r="L1477" i="1"/>
  <c r="K1477" i="1"/>
  <c r="C1477" i="1"/>
  <c r="B1477" i="1"/>
  <c r="A1477" i="1"/>
  <c r="L1476" i="1"/>
  <c r="K1476" i="1"/>
  <c r="C1476" i="1"/>
  <c r="B1476" i="1"/>
  <c r="A1476" i="1"/>
  <c r="L1475" i="1"/>
  <c r="K1475" i="1"/>
  <c r="C1475" i="1"/>
  <c r="B1475" i="1"/>
  <c r="A1475" i="1"/>
  <c r="L1474" i="1"/>
  <c r="K1474" i="1"/>
  <c r="C1474" i="1"/>
  <c r="B1474" i="1"/>
  <c r="A1474" i="1"/>
  <c r="L1473" i="1"/>
  <c r="K1473" i="1"/>
  <c r="C1473" i="1"/>
  <c r="B1473" i="1"/>
  <c r="A1473" i="1"/>
  <c r="L1472" i="1"/>
  <c r="K1472" i="1"/>
  <c r="L1471" i="1"/>
  <c r="K1471" i="1"/>
  <c r="L1470" i="1"/>
  <c r="K1470" i="1"/>
  <c r="C1470" i="1"/>
  <c r="B1470" i="1"/>
  <c r="A1470" i="1"/>
  <c r="L1469" i="1"/>
  <c r="K1469" i="1"/>
  <c r="C1469" i="1"/>
  <c r="B1469" i="1"/>
  <c r="A1469" i="1"/>
  <c r="L1468" i="1"/>
  <c r="K1468" i="1"/>
  <c r="L1467" i="1"/>
  <c r="K1467" i="1"/>
  <c r="C1467" i="1"/>
  <c r="B1467" i="1"/>
  <c r="A1467" i="1"/>
  <c r="L1466" i="1"/>
  <c r="K1466" i="1"/>
  <c r="C1466" i="1"/>
  <c r="B1466" i="1"/>
  <c r="A1466" i="1"/>
  <c r="L1465" i="1"/>
  <c r="K1465" i="1"/>
  <c r="C1465" i="1"/>
  <c r="B1465" i="1"/>
  <c r="A1465" i="1"/>
  <c r="L1464" i="1"/>
  <c r="K1464" i="1"/>
  <c r="C1464" i="1"/>
  <c r="B1464" i="1"/>
  <c r="A1464" i="1"/>
  <c r="L1463" i="1"/>
  <c r="K1463" i="1"/>
  <c r="L1462" i="1"/>
  <c r="K1462" i="1"/>
  <c r="L1461" i="1"/>
  <c r="K1461" i="1"/>
  <c r="C1461" i="1"/>
  <c r="B1461" i="1"/>
  <c r="A1461" i="1"/>
  <c r="L1460" i="1"/>
  <c r="K1460" i="1"/>
  <c r="C1460" i="1"/>
  <c r="B1460" i="1"/>
  <c r="A1460" i="1"/>
  <c r="L1459" i="1"/>
  <c r="K1459" i="1"/>
  <c r="C1459" i="1"/>
  <c r="B1459" i="1"/>
  <c r="A1459" i="1"/>
  <c r="L1458" i="1"/>
  <c r="K1458" i="1"/>
  <c r="L1457" i="1"/>
  <c r="K1457" i="1"/>
  <c r="L1456" i="1"/>
  <c r="K1456" i="1"/>
  <c r="C1456" i="1"/>
  <c r="B1456" i="1"/>
  <c r="A1456" i="1"/>
  <c r="L1455" i="1"/>
  <c r="K1455" i="1"/>
  <c r="C1455" i="1"/>
  <c r="B1455" i="1"/>
  <c r="A1455" i="1"/>
  <c r="L1454" i="1"/>
  <c r="K1454" i="1"/>
  <c r="C1454" i="1"/>
  <c r="B1454" i="1"/>
  <c r="A1454" i="1"/>
  <c r="L1453" i="1"/>
  <c r="K1453" i="1"/>
  <c r="C1453" i="1"/>
  <c r="B1453" i="1"/>
  <c r="A1453" i="1"/>
  <c r="L1452" i="1"/>
  <c r="K1452" i="1"/>
  <c r="C1452" i="1"/>
  <c r="B1452" i="1"/>
  <c r="A1452" i="1"/>
  <c r="L1451" i="1"/>
  <c r="K1451" i="1"/>
  <c r="C1451" i="1"/>
  <c r="B1451" i="1"/>
  <c r="A1451" i="1"/>
  <c r="L1450" i="1"/>
  <c r="K1450" i="1"/>
  <c r="C1450" i="1"/>
  <c r="B1450" i="1"/>
  <c r="A1450" i="1"/>
  <c r="L1449" i="1"/>
  <c r="K1449" i="1"/>
  <c r="L1448" i="1"/>
  <c r="K1448" i="1"/>
  <c r="C1448" i="1"/>
  <c r="B1448" i="1"/>
  <c r="A1448" i="1"/>
  <c r="L1447" i="1"/>
  <c r="K1447" i="1"/>
  <c r="C1447" i="1"/>
  <c r="B1447" i="1"/>
  <c r="A1447" i="1"/>
  <c r="L1446" i="1"/>
  <c r="K1446" i="1"/>
  <c r="C1446" i="1"/>
  <c r="B1446" i="1"/>
  <c r="A1446" i="1"/>
  <c r="L1445" i="1"/>
  <c r="K1445" i="1"/>
  <c r="C1445" i="1"/>
  <c r="B1445" i="1"/>
  <c r="A1445" i="1"/>
  <c r="L1444" i="1"/>
  <c r="K1444" i="1"/>
  <c r="C1444" i="1"/>
  <c r="B1444" i="1"/>
  <c r="A1444" i="1"/>
  <c r="L1443" i="1"/>
  <c r="K1443" i="1"/>
  <c r="C1443" i="1"/>
  <c r="B1443" i="1"/>
  <c r="A1443" i="1"/>
  <c r="L1442" i="1"/>
  <c r="K1442" i="1"/>
  <c r="C1442" i="1"/>
  <c r="B1442" i="1"/>
  <c r="A1442" i="1"/>
  <c r="L1441" i="1"/>
  <c r="K1441" i="1"/>
  <c r="C1441" i="1"/>
  <c r="B1441" i="1"/>
  <c r="A1441" i="1"/>
  <c r="L1440" i="1"/>
  <c r="K1440" i="1"/>
  <c r="C1440" i="1"/>
  <c r="B1440" i="1"/>
  <c r="A1440" i="1"/>
  <c r="L1439" i="1"/>
  <c r="K1439" i="1"/>
  <c r="C1439" i="1"/>
  <c r="B1439" i="1"/>
  <c r="A1439" i="1"/>
  <c r="L1438" i="1"/>
  <c r="K1438" i="1"/>
  <c r="C1438" i="1"/>
  <c r="B1438" i="1"/>
  <c r="A1438" i="1"/>
  <c r="L1437" i="1"/>
  <c r="K1437" i="1"/>
  <c r="C1437" i="1"/>
  <c r="B1437" i="1"/>
  <c r="A1437" i="1"/>
  <c r="L1436" i="1"/>
  <c r="K1436" i="1"/>
  <c r="C1436" i="1"/>
  <c r="B1436" i="1"/>
  <c r="A1436" i="1"/>
  <c r="L1435" i="1"/>
  <c r="K1435" i="1"/>
  <c r="C1435" i="1"/>
  <c r="B1435" i="1"/>
  <c r="A1435" i="1"/>
  <c r="L1434" i="1"/>
  <c r="K1434" i="1"/>
  <c r="C1434" i="1"/>
  <c r="B1434" i="1"/>
  <c r="A1434" i="1"/>
  <c r="L1433" i="1"/>
  <c r="K1433" i="1"/>
  <c r="C1433" i="1"/>
  <c r="B1433" i="1"/>
  <c r="A1433" i="1"/>
  <c r="L1432" i="1"/>
  <c r="K1432" i="1"/>
  <c r="C1432" i="1"/>
  <c r="B1432" i="1"/>
  <c r="A1432" i="1"/>
  <c r="L1431" i="1"/>
  <c r="K1431" i="1"/>
  <c r="C1431" i="1"/>
  <c r="B1431" i="1"/>
  <c r="A1431" i="1"/>
  <c r="L1430" i="1"/>
  <c r="K1430" i="1"/>
  <c r="C1430" i="1"/>
  <c r="B1430" i="1"/>
  <c r="A1430" i="1"/>
  <c r="L1429" i="1"/>
  <c r="K1429" i="1"/>
  <c r="C1429" i="1"/>
  <c r="B1429" i="1"/>
  <c r="A1429" i="1"/>
  <c r="L1428" i="1"/>
  <c r="K1428" i="1"/>
  <c r="C1428" i="1"/>
  <c r="B1428" i="1"/>
  <c r="A1428" i="1"/>
  <c r="L1427" i="1"/>
  <c r="K1427" i="1"/>
  <c r="C1427" i="1"/>
  <c r="B1427" i="1"/>
  <c r="A1427" i="1"/>
  <c r="L1426" i="1"/>
  <c r="K1426" i="1"/>
  <c r="C1426" i="1"/>
  <c r="B1426" i="1"/>
  <c r="A1426" i="1"/>
  <c r="L1425" i="1"/>
  <c r="K1425" i="1"/>
  <c r="L1424" i="1"/>
  <c r="K1424" i="1"/>
  <c r="L1423" i="1"/>
  <c r="K1423" i="1"/>
  <c r="C1423" i="1"/>
  <c r="B1423" i="1"/>
  <c r="A1423" i="1"/>
  <c r="L1422" i="1"/>
  <c r="K1422" i="1"/>
  <c r="C1422" i="1"/>
  <c r="B1422" i="1"/>
  <c r="A1422" i="1"/>
  <c r="L1421" i="1"/>
  <c r="K1421" i="1"/>
  <c r="C1421" i="1"/>
  <c r="B1421" i="1"/>
  <c r="A1421" i="1"/>
  <c r="L1420" i="1"/>
  <c r="K1420" i="1"/>
  <c r="C1420" i="1"/>
  <c r="B1420" i="1"/>
  <c r="A1420" i="1"/>
  <c r="L1419" i="1"/>
  <c r="K1419" i="1"/>
  <c r="C1419" i="1"/>
  <c r="B1419" i="1"/>
  <c r="A1419" i="1"/>
  <c r="L1418" i="1"/>
  <c r="K1418" i="1"/>
  <c r="C1418" i="1"/>
  <c r="B1418" i="1"/>
  <c r="A1418" i="1"/>
  <c r="L1417" i="1"/>
  <c r="K1417" i="1"/>
  <c r="C1417" i="1"/>
  <c r="B1417" i="1"/>
  <c r="A1417" i="1"/>
  <c r="L1416" i="1"/>
  <c r="K1416" i="1"/>
  <c r="C1416" i="1"/>
  <c r="B1416" i="1"/>
  <c r="A1416" i="1"/>
  <c r="L1415" i="1"/>
  <c r="K1415" i="1"/>
  <c r="C1415" i="1"/>
  <c r="B1415" i="1"/>
  <c r="A1415" i="1"/>
  <c r="L1414" i="1"/>
  <c r="K1414" i="1"/>
  <c r="C1414" i="1"/>
  <c r="B1414" i="1"/>
  <c r="A1414" i="1"/>
  <c r="L1413" i="1"/>
  <c r="K1413" i="1"/>
  <c r="C1413" i="1"/>
  <c r="B1413" i="1"/>
  <c r="A1413" i="1"/>
  <c r="L1412" i="1"/>
  <c r="K1412" i="1"/>
  <c r="C1412" i="1"/>
  <c r="B1412" i="1"/>
  <c r="A1412" i="1"/>
  <c r="L1411" i="1"/>
  <c r="K1411" i="1"/>
  <c r="C1411" i="1"/>
  <c r="B1411" i="1"/>
  <c r="A1411" i="1"/>
  <c r="L1410" i="1"/>
  <c r="K1410" i="1"/>
  <c r="C1410" i="1"/>
  <c r="B1410" i="1"/>
  <c r="A1410" i="1"/>
  <c r="L1409" i="1"/>
  <c r="K1409" i="1"/>
  <c r="C1409" i="1"/>
  <c r="B1409" i="1"/>
  <c r="A1409" i="1"/>
  <c r="L1408" i="1"/>
  <c r="K1408" i="1"/>
  <c r="C1408" i="1"/>
  <c r="B1408" i="1"/>
  <c r="A1408" i="1"/>
  <c r="L1407" i="1"/>
  <c r="K1407" i="1"/>
  <c r="L1406" i="1"/>
  <c r="K1406" i="1"/>
  <c r="C1406" i="1"/>
  <c r="B1406" i="1"/>
  <c r="A1406" i="1"/>
  <c r="L1405" i="1"/>
  <c r="K1405" i="1"/>
  <c r="C1405" i="1"/>
  <c r="B1405" i="1"/>
  <c r="A1405" i="1"/>
  <c r="L1404" i="1"/>
  <c r="K1404" i="1"/>
  <c r="L1403" i="1"/>
  <c r="K1403" i="1"/>
  <c r="C1403" i="1"/>
  <c r="B1403" i="1"/>
  <c r="A1403" i="1"/>
  <c r="L1402" i="1"/>
  <c r="K1402" i="1"/>
  <c r="L1401" i="1"/>
  <c r="K1401" i="1"/>
  <c r="C1401" i="1"/>
  <c r="B1401" i="1"/>
  <c r="A1401" i="1"/>
  <c r="L1400" i="1"/>
  <c r="K1400" i="1"/>
  <c r="C1400" i="1"/>
  <c r="B1400" i="1"/>
  <c r="A1400" i="1"/>
  <c r="L1399" i="1"/>
  <c r="K1399" i="1"/>
  <c r="C1399" i="1"/>
  <c r="B1399" i="1"/>
  <c r="A1399" i="1"/>
  <c r="L1398" i="1"/>
  <c r="K1398" i="1"/>
  <c r="C1398" i="1"/>
  <c r="B1398" i="1"/>
  <c r="A1398" i="1"/>
  <c r="L1397" i="1"/>
  <c r="K1397" i="1"/>
  <c r="C1397" i="1"/>
  <c r="B1397" i="1"/>
  <c r="A1397" i="1"/>
  <c r="L1396" i="1"/>
  <c r="K1396" i="1"/>
  <c r="C1396" i="1"/>
  <c r="B1396" i="1"/>
  <c r="A1396" i="1"/>
  <c r="L1395" i="1"/>
  <c r="K1395" i="1"/>
  <c r="C1395" i="1"/>
  <c r="B1395" i="1"/>
  <c r="A1395" i="1"/>
  <c r="L1394" i="1"/>
  <c r="K1394" i="1"/>
  <c r="L1393" i="1"/>
  <c r="K1393" i="1"/>
  <c r="C1393" i="1"/>
  <c r="B1393" i="1"/>
  <c r="A1393" i="1"/>
  <c r="L1392" i="1"/>
  <c r="K1392" i="1"/>
  <c r="C1392" i="1"/>
  <c r="B1392" i="1"/>
  <c r="A1392" i="1"/>
  <c r="L1391" i="1"/>
  <c r="K1391" i="1"/>
  <c r="C1391" i="1"/>
  <c r="B1391" i="1"/>
  <c r="A1391" i="1"/>
  <c r="L1390" i="1"/>
  <c r="K1390" i="1"/>
  <c r="C1390" i="1"/>
  <c r="B1390" i="1"/>
  <c r="A1390" i="1"/>
  <c r="L1389" i="1"/>
  <c r="K1389" i="1"/>
  <c r="C1389" i="1"/>
  <c r="B1389" i="1"/>
  <c r="A1389" i="1"/>
  <c r="L1388" i="1"/>
  <c r="K1388" i="1"/>
  <c r="C1388" i="1"/>
  <c r="B1388" i="1"/>
  <c r="A1388" i="1"/>
  <c r="L1387" i="1"/>
  <c r="K1387" i="1"/>
  <c r="L1386" i="1"/>
  <c r="K1386" i="1"/>
  <c r="L1385" i="1"/>
  <c r="K1385" i="1"/>
  <c r="L1384" i="1"/>
  <c r="K1384" i="1"/>
  <c r="L1383" i="1"/>
  <c r="K1383" i="1"/>
  <c r="C1383" i="1"/>
  <c r="B1383" i="1"/>
  <c r="A1383" i="1"/>
  <c r="L1382" i="1"/>
  <c r="K1382" i="1"/>
  <c r="L1381" i="1"/>
  <c r="K1381" i="1"/>
  <c r="C1381" i="1"/>
  <c r="B1381" i="1"/>
  <c r="A1381" i="1"/>
  <c r="L1380" i="1"/>
  <c r="K1380" i="1"/>
  <c r="C1380" i="1"/>
  <c r="B1380" i="1"/>
  <c r="A1380" i="1"/>
  <c r="L1379" i="1"/>
  <c r="K1379" i="1"/>
  <c r="C1379" i="1"/>
  <c r="B1379" i="1"/>
  <c r="A1379" i="1"/>
  <c r="L1378" i="1"/>
  <c r="K1378" i="1"/>
  <c r="C1378" i="1"/>
  <c r="B1378" i="1"/>
  <c r="A1378" i="1"/>
  <c r="L1377" i="1"/>
  <c r="K1377" i="1"/>
  <c r="C1377" i="1"/>
  <c r="B1377" i="1"/>
  <c r="A1377" i="1"/>
  <c r="L1376" i="1"/>
  <c r="K1376" i="1"/>
  <c r="C1376" i="1"/>
  <c r="B1376" i="1"/>
  <c r="A1376" i="1"/>
  <c r="L1375" i="1"/>
  <c r="K1375" i="1"/>
  <c r="C1375" i="1"/>
  <c r="B1375" i="1"/>
  <c r="A1375" i="1"/>
  <c r="L1374" i="1"/>
  <c r="K1374" i="1"/>
  <c r="C1374" i="1"/>
  <c r="B1374" i="1"/>
  <c r="A1374" i="1"/>
  <c r="L1373" i="1"/>
  <c r="K1373" i="1"/>
  <c r="L1372" i="1"/>
  <c r="K1372" i="1"/>
  <c r="L1371" i="1"/>
  <c r="K1371" i="1"/>
  <c r="L1370" i="1"/>
  <c r="K1370" i="1"/>
  <c r="C1370" i="1"/>
  <c r="B1370" i="1"/>
  <c r="A1370" i="1"/>
  <c r="L1369" i="1"/>
  <c r="K1369" i="1"/>
  <c r="L1368" i="1"/>
  <c r="K1368" i="1"/>
  <c r="C1368" i="1"/>
  <c r="B1368" i="1"/>
  <c r="A1368" i="1"/>
  <c r="L1367" i="1"/>
  <c r="K1367" i="1"/>
  <c r="C1367" i="1"/>
  <c r="B1367" i="1"/>
  <c r="A1367" i="1"/>
  <c r="L1366" i="1"/>
  <c r="K1366" i="1"/>
  <c r="C1366" i="1"/>
  <c r="B1366" i="1"/>
  <c r="A1366" i="1"/>
  <c r="L1365" i="1"/>
  <c r="K1365" i="1"/>
  <c r="C1365" i="1"/>
  <c r="B1365" i="1"/>
  <c r="A1365" i="1"/>
  <c r="L1364" i="1"/>
  <c r="K1364" i="1"/>
  <c r="C1364" i="1"/>
  <c r="B1364" i="1"/>
  <c r="A1364" i="1"/>
  <c r="L1363" i="1"/>
  <c r="K1363" i="1"/>
  <c r="C1363" i="1"/>
  <c r="B1363" i="1"/>
  <c r="A1363" i="1"/>
  <c r="L1362" i="1"/>
  <c r="K1362" i="1"/>
  <c r="C1362" i="1"/>
  <c r="B1362" i="1"/>
  <c r="A1362" i="1"/>
  <c r="L1361" i="1"/>
  <c r="K1361" i="1"/>
  <c r="C1361" i="1"/>
  <c r="B1361" i="1"/>
  <c r="A1361" i="1"/>
  <c r="L1360" i="1"/>
  <c r="K1360" i="1"/>
  <c r="C1360" i="1"/>
  <c r="B1360" i="1"/>
  <c r="A1360" i="1"/>
  <c r="L1359" i="1"/>
  <c r="K1359" i="1"/>
  <c r="C1359" i="1"/>
  <c r="B1359" i="1"/>
  <c r="A1359" i="1"/>
  <c r="L1358" i="1"/>
  <c r="K1358" i="1"/>
  <c r="C1358" i="1"/>
  <c r="B1358" i="1"/>
  <c r="A1358" i="1"/>
  <c r="L1357" i="1"/>
  <c r="K1357" i="1"/>
  <c r="C1357" i="1"/>
  <c r="B1357" i="1"/>
  <c r="A1357" i="1"/>
  <c r="L1356" i="1"/>
  <c r="K1356" i="1"/>
  <c r="C1356" i="1"/>
  <c r="B1356" i="1"/>
  <c r="A1356" i="1"/>
  <c r="L1355" i="1"/>
  <c r="K1355" i="1"/>
  <c r="C1355" i="1"/>
  <c r="B1355" i="1"/>
  <c r="A1355" i="1"/>
  <c r="L1354" i="1"/>
  <c r="K1354" i="1"/>
  <c r="L1353" i="1"/>
  <c r="K1353" i="1"/>
  <c r="C1353" i="1"/>
  <c r="B1353" i="1"/>
  <c r="A1353" i="1"/>
  <c r="L1352" i="1"/>
  <c r="K1352" i="1"/>
  <c r="C1352" i="1"/>
  <c r="B1352" i="1"/>
  <c r="A1352" i="1"/>
  <c r="L1351" i="1"/>
  <c r="K1351" i="1"/>
  <c r="C1351" i="1"/>
  <c r="B1351" i="1"/>
  <c r="A1351" i="1"/>
  <c r="L1350" i="1"/>
  <c r="K1350" i="1"/>
  <c r="C1350" i="1"/>
  <c r="B1350" i="1"/>
  <c r="A1350" i="1"/>
  <c r="L1349" i="1"/>
  <c r="K1349" i="1"/>
  <c r="C1349" i="1"/>
  <c r="B1349" i="1"/>
  <c r="A1349" i="1"/>
  <c r="L1348" i="1"/>
  <c r="K1348" i="1"/>
  <c r="L1347" i="1"/>
  <c r="K1347" i="1"/>
  <c r="C1347" i="1"/>
  <c r="B1347" i="1"/>
  <c r="A1347" i="1"/>
  <c r="L1346" i="1"/>
  <c r="K1346" i="1"/>
  <c r="C1346" i="1"/>
  <c r="B1346" i="1"/>
  <c r="A1346" i="1"/>
  <c r="L1345" i="1"/>
  <c r="K1345" i="1"/>
  <c r="C1345" i="1"/>
  <c r="B1345" i="1"/>
  <c r="A1345" i="1"/>
  <c r="L1344" i="1"/>
  <c r="K1344" i="1"/>
  <c r="C1344" i="1"/>
  <c r="B1344" i="1"/>
  <c r="A1344" i="1"/>
  <c r="L1343" i="1"/>
  <c r="K1343" i="1"/>
  <c r="L1342" i="1"/>
  <c r="K1342" i="1"/>
  <c r="C1342" i="1"/>
  <c r="B1342" i="1"/>
  <c r="A1342" i="1"/>
  <c r="L1341" i="1"/>
  <c r="K1341" i="1"/>
  <c r="C1341" i="1"/>
  <c r="B1341" i="1"/>
  <c r="A1341" i="1"/>
  <c r="L1340" i="1"/>
  <c r="K1340" i="1"/>
  <c r="C1340" i="1"/>
  <c r="B1340" i="1"/>
  <c r="A1340" i="1"/>
  <c r="L1339" i="1"/>
  <c r="K1339" i="1"/>
  <c r="C1339" i="1"/>
  <c r="B1339" i="1"/>
  <c r="A1339" i="1"/>
  <c r="L1338" i="1"/>
  <c r="K1338" i="1"/>
  <c r="C1338" i="1"/>
  <c r="B1338" i="1"/>
  <c r="A1338" i="1"/>
  <c r="L1337" i="1"/>
  <c r="K1337" i="1"/>
  <c r="C1337" i="1"/>
  <c r="B1337" i="1"/>
  <c r="A1337" i="1"/>
  <c r="L1336" i="1"/>
  <c r="K1336" i="1"/>
  <c r="C1336" i="1"/>
  <c r="B1336" i="1"/>
  <c r="A1336" i="1"/>
  <c r="L1335" i="1"/>
  <c r="K1335" i="1"/>
  <c r="C1335" i="1"/>
  <c r="B1335" i="1"/>
  <c r="A1335" i="1"/>
  <c r="L1334" i="1"/>
  <c r="K1334" i="1"/>
  <c r="C1334" i="1"/>
  <c r="B1334" i="1"/>
  <c r="A1334" i="1"/>
  <c r="L1333" i="1"/>
  <c r="K1333" i="1"/>
  <c r="C1333" i="1"/>
  <c r="B1333" i="1"/>
  <c r="A1333" i="1"/>
  <c r="L1332" i="1"/>
  <c r="K1332" i="1"/>
  <c r="C1332" i="1"/>
  <c r="B1332" i="1"/>
  <c r="A1332" i="1"/>
  <c r="L1331" i="1"/>
  <c r="K1331" i="1"/>
  <c r="L1330" i="1"/>
  <c r="K1330" i="1"/>
  <c r="C1330" i="1"/>
  <c r="B1330" i="1"/>
  <c r="A1330" i="1"/>
  <c r="L1329" i="1"/>
  <c r="K1329" i="1"/>
  <c r="C1329" i="1"/>
  <c r="B1329" i="1"/>
  <c r="A1329" i="1"/>
  <c r="L1328" i="1"/>
  <c r="K1328" i="1"/>
  <c r="C1328" i="1"/>
  <c r="B1328" i="1"/>
  <c r="A1328" i="1"/>
  <c r="L1327" i="1"/>
  <c r="K1327" i="1"/>
  <c r="C1327" i="1"/>
  <c r="B1327" i="1"/>
  <c r="A1327" i="1"/>
  <c r="L1326" i="1"/>
  <c r="K1326" i="1"/>
  <c r="C1326" i="1"/>
  <c r="B1326" i="1"/>
  <c r="A1326" i="1"/>
  <c r="L1325" i="1"/>
  <c r="K1325" i="1"/>
  <c r="C1325" i="1"/>
  <c r="B1325" i="1"/>
  <c r="A1325" i="1"/>
  <c r="L1324" i="1"/>
  <c r="K1324" i="1"/>
  <c r="C1324" i="1"/>
  <c r="B1324" i="1"/>
  <c r="A1324" i="1"/>
  <c r="L1323" i="1"/>
  <c r="K1323" i="1"/>
  <c r="C1323" i="1"/>
  <c r="B1323" i="1"/>
  <c r="A1323" i="1"/>
  <c r="L1322" i="1"/>
  <c r="K1322" i="1"/>
  <c r="C1322" i="1"/>
  <c r="B1322" i="1"/>
  <c r="A1322" i="1"/>
  <c r="L1321" i="1"/>
  <c r="K1321" i="1"/>
  <c r="L1320" i="1"/>
  <c r="K1320" i="1"/>
  <c r="C1320" i="1"/>
  <c r="B1320" i="1"/>
  <c r="A1320" i="1"/>
  <c r="L1319" i="1"/>
  <c r="K1319" i="1"/>
  <c r="C1319" i="1"/>
  <c r="B1319" i="1"/>
  <c r="A1319" i="1"/>
  <c r="L1318" i="1"/>
  <c r="K1318" i="1"/>
  <c r="C1318" i="1"/>
  <c r="B1318" i="1"/>
  <c r="A1318" i="1"/>
  <c r="L1317" i="1"/>
  <c r="K1317" i="1"/>
  <c r="C1317" i="1"/>
  <c r="B1317" i="1"/>
  <c r="A1317" i="1"/>
  <c r="L1316" i="1"/>
  <c r="K1316" i="1"/>
  <c r="C1316" i="1"/>
  <c r="B1316" i="1"/>
  <c r="A1316" i="1"/>
  <c r="L1315" i="1"/>
  <c r="K1315" i="1"/>
  <c r="L1314" i="1"/>
  <c r="K1314" i="1"/>
  <c r="C1314" i="1"/>
  <c r="B1314" i="1"/>
  <c r="A1314" i="1"/>
  <c r="L1313" i="1"/>
  <c r="K1313" i="1"/>
  <c r="C1313" i="1"/>
  <c r="B1313" i="1"/>
  <c r="A1313" i="1"/>
  <c r="L1312" i="1"/>
  <c r="K1312" i="1"/>
  <c r="L1311" i="1"/>
  <c r="K1311" i="1"/>
  <c r="L1310" i="1"/>
  <c r="K1310" i="1"/>
  <c r="C1310" i="1"/>
  <c r="B1310" i="1"/>
  <c r="A1310" i="1"/>
  <c r="L1309" i="1"/>
  <c r="K1309" i="1"/>
  <c r="L1308" i="1"/>
  <c r="K1308" i="1"/>
  <c r="L1307" i="1"/>
  <c r="K1307" i="1"/>
  <c r="C1307" i="1"/>
  <c r="B1307" i="1"/>
  <c r="A1307" i="1"/>
  <c r="L1306" i="1"/>
  <c r="K1306" i="1"/>
  <c r="C1306" i="1"/>
  <c r="B1306" i="1"/>
  <c r="A1306" i="1"/>
  <c r="L1305" i="1"/>
  <c r="K1305" i="1"/>
  <c r="C1305" i="1"/>
  <c r="B1305" i="1"/>
  <c r="A1305" i="1"/>
  <c r="L1304" i="1"/>
  <c r="K1304" i="1"/>
  <c r="L1303" i="1"/>
  <c r="K1303" i="1"/>
  <c r="C1303" i="1"/>
  <c r="B1303" i="1"/>
  <c r="A1303" i="1"/>
  <c r="L1302" i="1"/>
  <c r="K1302" i="1"/>
  <c r="C1302" i="1"/>
  <c r="B1302" i="1"/>
  <c r="A1302" i="1"/>
  <c r="L1301" i="1"/>
  <c r="K1301" i="1"/>
  <c r="C1301" i="1"/>
  <c r="B1301" i="1"/>
  <c r="A1301" i="1"/>
  <c r="L1300" i="1"/>
  <c r="K1300" i="1"/>
  <c r="L1299" i="1"/>
  <c r="K1299" i="1"/>
  <c r="C1299" i="1"/>
  <c r="B1299" i="1"/>
  <c r="A1299" i="1"/>
  <c r="L1298" i="1"/>
  <c r="K1298" i="1"/>
  <c r="C1298" i="1"/>
  <c r="B1298" i="1"/>
  <c r="A1298" i="1"/>
  <c r="L1297" i="1"/>
  <c r="K1297" i="1"/>
  <c r="C1297" i="1"/>
  <c r="B1297" i="1"/>
  <c r="A1297" i="1"/>
  <c r="L1296" i="1"/>
  <c r="K1296" i="1"/>
  <c r="L1295" i="1"/>
  <c r="K1295" i="1"/>
  <c r="L1294" i="1"/>
  <c r="K1294" i="1"/>
  <c r="L1293" i="1"/>
  <c r="K1293" i="1"/>
  <c r="L1292" i="1"/>
  <c r="K1292" i="1"/>
  <c r="C1292" i="1"/>
  <c r="B1292" i="1"/>
  <c r="A1292" i="1"/>
  <c r="L1291" i="1"/>
  <c r="K1291" i="1"/>
  <c r="C1291" i="1"/>
  <c r="B1291" i="1"/>
  <c r="A1291" i="1"/>
  <c r="L1290" i="1"/>
  <c r="K1290" i="1"/>
  <c r="C1290" i="1"/>
  <c r="B1290" i="1"/>
  <c r="A1290" i="1"/>
  <c r="L1289" i="1"/>
  <c r="K1289" i="1"/>
  <c r="C1289" i="1"/>
  <c r="B1289" i="1"/>
  <c r="A1289" i="1"/>
  <c r="L1288" i="1"/>
  <c r="K1288" i="1"/>
  <c r="L1287" i="1"/>
  <c r="K1287" i="1"/>
  <c r="L1286" i="1"/>
  <c r="K1286" i="1"/>
  <c r="L1285" i="1"/>
  <c r="K1285" i="1"/>
  <c r="L1284" i="1"/>
  <c r="K1284" i="1"/>
  <c r="C1284" i="1"/>
  <c r="B1284" i="1"/>
  <c r="A1284" i="1"/>
  <c r="L1283" i="1"/>
  <c r="K1283" i="1"/>
  <c r="C1283" i="1"/>
  <c r="B1283" i="1"/>
  <c r="A1283" i="1"/>
  <c r="L1282" i="1"/>
  <c r="K1282" i="1"/>
  <c r="C1282" i="1"/>
  <c r="B1282" i="1"/>
  <c r="A1282" i="1"/>
  <c r="L1281" i="1"/>
  <c r="K1281" i="1"/>
  <c r="C1281" i="1"/>
  <c r="B1281" i="1"/>
  <c r="A1281" i="1"/>
  <c r="L1280" i="1"/>
  <c r="K1280" i="1"/>
  <c r="L1279" i="1"/>
  <c r="K1279" i="1"/>
  <c r="L1278" i="1"/>
  <c r="K1278" i="1"/>
  <c r="L1277" i="1"/>
  <c r="K1277" i="1"/>
  <c r="L1276" i="1"/>
  <c r="K1276" i="1"/>
  <c r="L1275" i="1"/>
  <c r="K1275" i="1"/>
  <c r="L1274" i="1"/>
  <c r="K1274" i="1"/>
  <c r="C1274" i="1"/>
  <c r="B1274" i="1"/>
  <c r="A1274" i="1"/>
  <c r="L1273" i="1"/>
  <c r="K1273" i="1"/>
  <c r="C1273" i="1"/>
  <c r="B1273" i="1"/>
  <c r="A1273" i="1"/>
  <c r="L1272" i="1"/>
  <c r="K1272" i="1"/>
  <c r="C1272" i="1"/>
  <c r="B1272" i="1"/>
  <c r="A1272" i="1"/>
  <c r="L1271" i="1"/>
  <c r="K1271" i="1"/>
  <c r="C1271" i="1"/>
  <c r="B1271" i="1"/>
  <c r="A1271" i="1"/>
  <c r="L1270" i="1"/>
  <c r="K1270" i="1"/>
  <c r="C1270" i="1"/>
  <c r="B1270" i="1"/>
  <c r="A1270" i="1"/>
  <c r="L1269" i="1"/>
  <c r="K1269" i="1"/>
  <c r="C1269" i="1"/>
  <c r="B1269" i="1"/>
  <c r="A1269" i="1"/>
  <c r="L1268" i="1"/>
  <c r="K1268" i="1"/>
  <c r="C1268" i="1"/>
  <c r="B1268" i="1"/>
  <c r="A1268" i="1"/>
  <c r="L1267" i="1"/>
  <c r="K1267" i="1"/>
  <c r="C1267" i="1"/>
  <c r="B1267" i="1"/>
  <c r="A1267" i="1"/>
  <c r="L1266" i="1"/>
  <c r="K1266" i="1"/>
  <c r="L1265" i="1"/>
  <c r="K1265" i="1"/>
  <c r="L1264" i="1"/>
  <c r="K1264" i="1"/>
  <c r="C1264" i="1"/>
  <c r="B1264" i="1"/>
  <c r="A1264" i="1"/>
  <c r="L1263" i="1"/>
  <c r="K1263" i="1"/>
  <c r="L1262" i="1"/>
  <c r="K1262" i="1"/>
  <c r="L1261" i="1"/>
  <c r="K1261" i="1"/>
  <c r="L1260" i="1"/>
  <c r="K1260" i="1"/>
  <c r="C1260" i="1"/>
  <c r="B1260" i="1"/>
  <c r="A1260" i="1"/>
  <c r="L1259" i="1"/>
  <c r="K1259" i="1"/>
  <c r="C1259" i="1"/>
  <c r="B1259" i="1"/>
  <c r="A1259" i="1"/>
  <c r="L1258" i="1"/>
  <c r="K1258" i="1"/>
  <c r="C1258" i="1"/>
  <c r="B1258" i="1"/>
  <c r="A1258" i="1"/>
  <c r="L1257" i="1"/>
  <c r="K1257" i="1"/>
  <c r="L1256" i="1"/>
  <c r="K1256" i="1"/>
  <c r="L1255" i="1"/>
  <c r="K1255" i="1"/>
  <c r="L1254" i="1"/>
  <c r="K1254" i="1"/>
  <c r="C1254" i="1"/>
  <c r="B1254" i="1"/>
  <c r="A1254" i="1"/>
  <c r="L1253" i="1"/>
  <c r="K1253" i="1"/>
  <c r="C1253" i="1"/>
  <c r="B1253" i="1"/>
  <c r="A1253" i="1"/>
  <c r="L1252" i="1"/>
  <c r="K1252" i="1"/>
  <c r="C1252" i="1"/>
  <c r="B1252" i="1"/>
  <c r="A1252" i="1"/>
  <c r="L1251" i="1"/>
  <c r="K1251" i="1"/>
  <c r="L1250" i="1"/>
  <c r="K1250" i="1"/>
  <c r="L1249" i="1"/>
  <c r="K1249" i="1"/>
  <c r="L1248" i="1"/>
  <c r="K1248" i="1"/>
  <c r="L1247" i="1"/>
  <c r="K1247" i="1"/>
  <c r="L1246" i="1"/>
  <c r="K1246" i="1"/>
  <c r="L1245" i="1"/>
  <c r="K1245" i="1"/>
  <c r="C1245" i="1"/>
  <c r="B1245" i="1"/>
  <c r="A1245" i="1"/>
  <c r="L1244" i="1"/>
  <c r="K1244" i="1"/>
  <c r="L1243" i="1"/>
  <c r="K1243" i="1"/>
  <c r="L1242" i="1"/>
  <c r="K1242" i="1"/>
  <c r="C1242" i="1"/>
  <c r="B1242" i="1"/>
  <c r="A1242" i="1"/>
  <c r="L1241" i="1"/>
  <c r="K1241" i="1"/>
  <c r="L1240" i="1"/>
  <c r="K1240" i="1"/>
  <c r="C1240" i="1"/>
  <c r="B1240" i="1"/>
  <c r="A1240" i="1"/>
  <c r="L1239" i="1"/>
  <c r="K1239" i="1"/>
  <c r="L1238" i="1"/>
  <c r="K1238" i="1"/>
  <c r="C1238" i="1"/>
  <c r="B1238" i="1"/>
  <c r="A1238" i="1"/>
  <c r="L1237" i="1"/>
  <c r="K1237" i="1"/>
  <c r="L1236" i="1"/>
  <c r="K1236" i="1"/>
  <c r="L1235" i="1"/>
  <c r="K1235" i="1"/>
  <c r="L1234" i="1"/>
  <c r="K1234" i="1"/>
  <c r="C1234" i="1"/>
  <c r="B1234" i="1"/>
  <c r="A1234" i="1"/>
  <c r="L1233" i="1"/>
  <c r="K1233" i="1"/>
  <c r="L1232" i="1"/>
  <c r="K1232" i="1"/>
  <c r="L1231" i="1"/>
  <c r="K1231" i="1"/>
  <c r="C1231" i="1"/>
  <c r="B1231" i="1"/>
  <c r="A1231" i="1"/>
  <c r="L1230" i="1"/>
  <c r="K1230" i="1"/>
  <c r="L1229" i="1"/>
  <c r="K1229" i="1"/>
  <c r="C1229" i="1"/>
  <c r="B1229" i="1"/>
  <c r="A1229" i="1"/>
  <c r="L1228" i="1"/>
  <c r="K1228" i="1"/>
  <c r="L1227" i="1"/>
  <c r="K1227" i="1"/>
  <c r="L1226" i="1"/>
  <c r="K1226" i="1"/>
  <c r="L1225" i="1"/>
  <c r="K1225" i="1"/>
  <c r="C1225" i="1"/>
  <c r="B1225" i="1"/>
  <c r="A1225" i="1"/>
  <c r="L1224" i="1"/>
  <c r="K1224" i="1"/>
  <c r="C1224" i="1"/>
  <c r="B1224" i="1"/>
  <c r="A1224" i="1"/>
  <c r="L1223" i="1"/>
  <c r="K1223" i="1"/>
  <c r="C1223" i="1"/>
  <c r="B1223" i="1"/>
  <c r="A1223" i="1"/>
  <c r="L1222" i="1"/>
  <c r="K1222" i="1"/>
  <c r="C1222" i="1"/>
  <c r="B1222" i="1"/>
  <c r="A1222" i="1"/>
  <c r="L1221" i="1"/>
  <c r="K1221" i="1"/>
  <c r="L1220" i="1"/>
  <c r="K1220" i="1"/>
  <c r="C1220" i="1"/>
  <c r="B1220" i="1"/>
  <c r="A1220" i="1"/>
  <c r="L1219" i="1"/>
  <c r="K1219" i="1"/>
  <c r="L1218" i="1"/>
  <c r="K1218" i="1"/>
  <c r="L1217" i="1"/>
  <c r="K1217" i="1"/>
  <c r="L1216" i="1"/>
  <c r="K1216" i="1"/>
  <c r="L1215" i="1"/>
  <c r="K1215" i="1"/>
  <c r="C1215" i="1"/>
  <c r="B1215" i="1"/>
  <c r="A1215" i="1"/>
  <c r="L1214" i="1"/>
  <c r="K1214" i="1"/>
  <c r="L1213" i="1"/>
  <c r="K1213" i="1"/>
  <c r="C1213" i="1"/>
  <c r="B1213" i="1"/>
  <c r="A1213" i="1"/>
  <c r="L1212" i="1"/>
  <c r="K1212" i="1"/>
  <c r="C1212" i="1"/>
  <c r="B1212" i="1"/>
  <c r="A1212" i="1"/>
  <c r="L1211" i="1"/>
  <c r="K1211" i="1"/>
  <c r="C1211" i="1"/>
  <c r="B1211" i="1"/>
  <c r="A1211" i="1"/>
  <c r="L1210" i="1"/>
  <c r="K1210" i="1"/>
  <c r="C1210" i="1"/>
  <c r="B1210" i="1"/>
  <c r="A1210" i="1"/>
  <c r="L1209" i="1"/>
  <c r="K1209" i="1"/>
  <c r="C1209" i="1"/>
  <c r="B1209" i="1"/>
  <c r="A1209" i="1"/>
  <c r="L1208" i="1"/>
  <c r="K1208" i="1"/>
  <c r="L1207" i="1"/>
  <c r="K1207" i="1"/>
  <c r="L1206" i="1"/>
  <c r="K1206" i="1"/>
  <c r="L1205" i="1"/>
  <c r="K1205" i="1"/>
  <c r="L1204" i="1"/>
  <c r="K1204" i="1"/>
  <c r="L1203" i="1"/>
  <c r="K1203" i="1"/>
  <c r="C1203" i="1"/>
  <c r="B1203" i="1"/>
  <c r="A1203" i="1"/>
  <c r="L1202" i="1"/>
  <c r="K1202" i="1"/>
  <c r="C1202" i="1"/>
  <c r="B1202" i="1"/>
  <c r="A1202" i="1"/>
  <c r="L1201" i="1"/>
  <c r="K1201" i="1"/>
  <c r="L1200" i="1"/>
  <c r="K1200" i="1"/>
  <c r="L1199" i="1"/>
  <c r="K1199" i="1"/>
  <c r="L1198" i="1"/>
  <c r="K1198" i="1"/>
  <c r="L1197" i="1"/>
  <c r="K1197" i="1"/>
  <c r="C1197" i="1"/>
  <c r="B1197" i="1"/>
  <c r="A1197" i="1"/>
  <c r="L1196" i="1"/>
  <c r="K1196" i="1"/>
  <c r="C1196" i="1"/>
  <c r="B1196" i="1"/>
  <c r="A1196" i="1"/>
  <c r="L1195" i="1"/>
  <c r="K1195" i="1"/>
  <c r="L1194" i="1"/>
  <c r="K1194" i="1"/>
  <c r="L1193" i="1"/>
  <c r="K1193" i="1"/>
  <c r="L1192" i="1"/>
  <c r="K1192" i="1"/>
  <c r="L1191" i="1"/>
  <c r="K1191" i="1"/>
  <c r="C1191" i="1"/>
  <c r="B1191" i="1"/>
  <c r="A1191" i="1"/>
  <c r="L1190" i="1"/>
  <c r="K1190" i="1"/>
  <c r="C1190" i="1"/>
  <c r="B1190" i="1"/>
  <c r="A1190" i="1"/>
  <c r="L1189" i="1"/>
  <c r="K1189" i="1"/>
  <c r="L1188" i="1"/>
  <c r="K1188" i="1"/>
  <c r="C1188" i="1"/>
  <c r="B1188" i="1"/>
  <c r="A1188" i="1"/>
  <c r="L1187" i="1"/>
  <c r="K1187" i="1"/>
  <c r="L1186" i="1"/>
  <c r="K1186" i="1"/>
  <c r="L1185" i="1"/>
  <c r="K1185" i="1"/>
  <c r="L1184" i="1"/>
  <c r="K1184" i="1"/>
  <c r="L1183" i="1"/>
  <c r="K1183" i="1"/>
  <c r="C1183" i="1"/>
  <c r="B1183" i="1"/>
  <c r="A1183" i="1"/>
  <c r="L1182" i="1"/>
  <c r="K1182" i="1"/>
  <c r="C1182" i="1"/>
  <c r="B1182" i="1"/>
  <c r="A1182" i="1"/>
  <c r="L1181" i="1"/>
  <c r="K1181" i="1"/>
  <c r="C1181" i="1"/>
  <c r="B1181" i="1"/>
  <c r="A1181" i="1"/>
  <c r="L1180" i="1"/>
  <c r="K1180" i="1"/>
  <c r="L1179" i="1"/>
  <c r="K1179" i="1"/>
  <c r="L1178" i="1"/>
  <c r="K1178" i="1"/>
  <c r="L1177" i="1"/>
  <c r="K1177" i="1"/>
  <c r="L1176" i="1"/>
  <c r="K1176" i="1"/>
  <c r="L1175" i="1"/>
  <c r="K1175" i="1"/>
  <c r="L1174" i="1"/>
  <c r="K1174" i="1"/>
  <c r="C1174" i="1"/>
  <c r="B1174" i="1"/>
  <c r="A1174" i="1"/>
  <c r="L1173" i="1"/>
  <c r="K1173" i="1"/>
  <c r="L1172" i="1"/>
  <c r="K1172" i="1"/>
  <c r="L1171" i="1"/>
  <c r="K1171" i="1"/>
  <c r="C1171" i="1"/>
  <c r="B1171" i="1"/>
  <c r="A1171" i="1"/>
  <c r="L1170" i="1"/>
  <c r="K1170" i="1"/>
  <c r="C1170" i="1"/>
  <c r="B1170" i="1"/>
  <c r="A1170" i="1"/>
  <c r="L1169" i="1"/>
  <c r="K1169" i="1"/>
  <c r="C1169" i="1"/>
  <c r="B1169" i="1"/>
  <c r="A1169" i="1"/>
  <c r="L1168" i="1"/>
  <c r="K1168" i="1"/>
  <c r="C1168" i="1"/>
  <c r="B1168" i="1"/>
  <c r="A1168" i="1"/>
  <c r="L1167" i="1"/>
  <c r="K1167" i="1"/>
  <c r="C1167" i="1"/>
  <c r="B1167" i="1"/>
  <c r="A1167" i="1"/>
  <c r="L1166" i="1"/>
  <c r="K1166" i="1"/>
  <c r="C1166" i="1"/>
  <c r="B1166" i="1"/>
  <c r="A1166" i="1"/>
  <c r="L1165" i="1"/>
  <c r="K1165" i="1"/>
  <c r="C1165" i="1"/>
  <c r="B1165" i="1"/>
  <c r="A1165" i="1"/>
  <c r="L1164" i="1"/>
  <c r="K1164" i="1"/>
  <c r="L1163" i="1"/>
  <c r="K1163" i="1"/>
  <c r="L1162" i="1"/>
  <c r="K1162" i="1"/>
  <c r="C1162" i="1"/>
  <c r="B1162" i="1"/>
  <c r="A1162" i="1"/>
  <c r="L1161" i="1"/>
  <c r="K1161" i="1"/>
  <c r="L1160" i="1"/>
  <c r="K1160" i="1"/>
  <c r="C1160" i="1"/>
  <c r="B1160" i="1"/>
  <c r="A1160" i="1"/>
  <c r="L1159" i="1"/>
  <c r="K1159" i="1"/>
  <c r="C1159" i="1"/>
  <c r="B1159" i="1"/>
  <c r="A1159" i="1"/>
  <c r="L1158" i="1"/>
  <c r="K1158" i="1"/>
  <c r="C1158" i="1"/>
  <c r="B1158" i="1"/>
  <c r="A1158" i="1"/>
  <c r="L1157" i="1"/>
  <c r="K1157" i="1"/>
  <c r="C1157" i="1"/>
  <c r="B1157" i="1"/>
  <c r="A1157" i="1"/>
  <c r="L1156" i="1"/>
  <c r="K1156" i="1"/>
  <c r="C1156" i="1"/>
  <c r="B1156" i="1"/>
  <c r="A1156" i="1"/>
  <c r="L1155" i="1"/>
  <c r="K1155" i="1"/>
  <c r="C1155" i="1"/>
  <c r="B1155" i="1"/>
  <c r="A1155" i="1"/>
  <c r="L1154" i="1"/>
  <c r="K1154" i="1"/>
  <c r="C1154" i="1"/>
  <c r="B1154" i="1"/>
  <c r="A1154" i="1"/>
  <c r="L1153" i="1"/>
  <c r="K1153" i="1"/>
  <c r="C1153" i="1"/>
  <c r="B1153" i="1"/>
  <c r="A1153" i="1"/>
  <c r="L1152" i="1"/>
  <c r="K1152" i="1"/>
  <c r="C1152" i="1"/>
  <c r="B1152" i="1"/>
  <c r="A1152" i="1"/>
  <c r="L1151" i="1"/>
  <c r="K1151" i="1"/>
  <c r="C1151" i="1"/>
  <c r="B1151" i="1"/>
  <c r="A1151" i="1"/>
  <c r="L1150" i="1"/>
  <c r="K1150" i="1"/>
  <c r="C1150" i="1"/>
  <c r="B1150" i="1"/>
  <c r="A1150" i="1"/>
  <c r="L1149" i="1"/>
  <c r="K1149" i="1"/>
  <c r="C1149" i="1"/>
  <c r="B1149" i="1"/>
  <c r="A1149" i="1"/>
  <c r="L1148" i="1"/>
  <c r="K1148" i="1"/>
  <c r="C1148" i="1"/>
  <c r="B1148" i="1"/>
  <c r="A1148" i="1"/>
  <c r="L1147" i="1"/>
  <c r="K1147" i="1"/>
  <c r="C1147" i="1"/>
  <c r="B1147" i="1"/>
  <c r="A1147" i="1"/>
  <c r="L1146" i="1"/>
  <c r="K1146" i="1"/>
  <c r="C1146" i="1"/>
  <c r="B1146" i="1"/>
  <c r="A1146" i="1"/>
  <c r="L1145" i="1"/>
  <c r="K1145" i="1"/>
  <c r="C1145" i="1"/>
  <c r="B1145" i="1"/>
  <c r="A1145" i="1"/>
  <c r="L1144" i="1"/>
  <c r="K1144" i="1"/>
  <c r="C1144" i="1"/>
  <c r="B1144" i="1"/>
  <c r="A1144" i="1"/>
  <c r="L1143" i="1"/>
  <c r="K1143" i="1"/>
  <c r="C1143" i="1"/>
  <c r="B1143" i="1"/>
  <c r="A1143" i="1"/>
  <c r="L1142" i="1"/>
  <c r="K1142" i="1"/>
  <c r="C1142" i="1"/>
  <c r="B1142" i="1"/>
  <c r="A1142" i="1"/>
  <c r="L1141" i="1"/>
  <c r="K1141" i="1"/>
  <c r="C1141" i="1"/>
  <c r="B1141" i="1"/>
  <c r="A1141" i="1"/>
  <c r="L1140" i="1"/>
  <c r="K1140" i="1"/>
  <c r="C1140" i="1"/>
  <c r="B1140" i="1"/>
  <c r="A1140" i="1"/>
  <c r="L1139" i="1"/>
  <c r="K1139" i="1"/>
  <c r="C1139" i="1"/>
  <c r="B1139" i="1"/>
  <c r="A1139" i="1"/>
  <c r="L1138" i="1"/>
  <c r="K1138" i="1"/>
  <c r="L1137" i="1"/>
  <c r="K1137" i="1"/>
  <c r="C1137" i="1"/>
  <c r="B1137" i="1"/>
  <c r="A1137" i="1"/>
  <c r="L1136" i="1"/>
  <c r="K1136" i="1"/>
  <c r="L1135" i="1"/>
  <c r="K1135" i="1"/>
  <c r="L1134" i="1"/>
  <c r="K1134" i="1"/>
  <c r="C1134" i="1"/>
  <c r="B1134" i="1"/>
  <c r="A1134" i="1"/>
  <c r="L1133" i="1"/>
  <c r="K1133" i="1"/>
  <c r="C1133" i="1"/>
  <c r="B1133" i="1"/>
  <c r="A1133" i="1"/>
  <c r="L1132" i="1"/>
  <c r="K1132" i="1"/>
  <c r="C1132" i="1"/>
  <c r="B1132" i="1"/>
  <c r="A1132" i="1"/>
  <c r="L1131" i="1"/>
  <c r="K1131" i="1"/>
  <c r="C1131" i="1"/>
  <c r="B1131" i="1"/>
  <c r="A1131" i="1"/>
  <c r="L1130" i="1"/>
  <c r="K1130" i="1"/>
  <c r="C1130" i="1"/>
  <c r="B1130" i="1"/>
  <c r="A1130" i="1"/>
  <c r="L1129" i="1"/>
  <c r="K1129" i="1"/>
  <c r="C1129" i="1"/>
  <c r="B1129" i="1"/>
  <c r="A1129" i="1"/>
  <c r="L1128" i="1"/>
  <c r="K1128" i="1"/>
  <c r="C1128" i="1"/>
  <c r="B1128" i="1"/>
  <c r="A1128" i="1"/>
  <c r="L1127" i="1"/>
  <c r="K1127" i="1"/>
  <c r="C1127" i="1"/>
  <c r="B1127" i="1"/>
  <c r="A1127" i="1"/>
  <c r="L1126" i="1"/>
  <c r="K1126" i="1"/>
  <c r="L1125" i="1"/>
  <c r="K1125" i="1"/>
  <c r="C1125" i="1"/>
  <c r="B1125" i="1"/>
  <c r="A1125" i="1"/>
  <c r="L1124" i="1"/>
  <c r="K1124" i="1"/>
  <c r="C1124" i="1"/>
  <c r="B1124" i="1"/>
  <c r="A1124" i="1"/>
  <c r="L1123" i="1"/>
  <c r="K1123" i="1"/>
  <c r="C1123" i="1"/>
  <c r="B1123" i="1"/>
  <c r="A1123" i="1"/>
  <c r="L1122" i="1"/>
  <c r="K1122" i="1"/>
  <c r="C1122" i="1"/>
  <c r="B1122" i="1"/>
  <c r="A1122" i="1"/>
  <c r="L1121" i="1"/>
  <c r="K1121" i="1"/>
  <c r="C1121" i="1"/>
  <c r="B1121" i="1"/>
  <c r="A1121" i="1"/>
  <c r="L1120" i="1"/>
  <c r="K1120" i="1"/>
  <c r="C1120" i="1"/>
  <c r="B1120" i="1"/>
  <c r="A1120" i="1"/>
  <c r="L1119" i="1"/>
  <c r="K1119" i="1"/>
  <c r="C1119" i="1"/>
  <c r="B1119" i="1"/>
  <c r="A1119" i="1"/>
  <c r="L1118" i="1"/>
  <c r="K1118" i="1"/>
  <c r="L1117" i="1"/>
  <c r="K1117" i="1"/>
  <c r="L1116" i="1"/>
  <c r="K1116" i="1"/>
  <c r="L1115" i="1"/>
  <c r="K1115" i="1"/>
  <c r="C1115" i="1"/>
  <c r="B1115" i="1"/>
  <c r="A1115" i="1"/>
  <c r="L1114" i="1"/>
  <c r="K1114" i="1"/>
  <c r="C1114" i="1"/>
  <c r="B1114" i="1"/>
  <c r="A1114" i="1"/>
  <c r="L1113" i="1"/>
  <c r="K1113" i="1"/>
  <c r="C1113" i="1"/>
  <c r="B1113" i="1"/>
  <c r="A1113" i="1"/>
  <c r="L1112" i="1"/>
  <c r="K1112" i="1"/>
  <c r="C1112" i="1"/>
  <c r="B1112" i="1"/>
  <c r="A1112" i="1"/>
  <c r="L1111" i="1"/>
  <c r="K1111" i="1"/>
  <c r="C1111" i="1"/>
  <c r="B1111" i="1"/>
  <c r="A1111" i="1"/>
  <c r="L1110" i="1"/>
  <c r="K1110" i="1"/>
  <c r="C1110" i="1"/>
  <c r="B1110" i="1"/>
  <c r="A1110" i="1"/>
  <c r="L1109" i="1"/>
  <c r="K1109" i="1"/>
  <c r="C1109" i="1"/>
  <c r="B1109" i="1"/>
  <c r="A1109" i="1"/>
  <c r="L1108" i="1"/>
  <c r="K1108" i="1"/>
  <c r="C1108" i="1"/>
  <c r="B1108" i="1"/>
  <c r="A1108" i="1"/>
  <c r="L1107" i="1"/>
  <c r="K1107" i="1"/>
  <c r="L1106" i="1"/>
  <c r="K1106" i="1"/>
  <c r="C1106" i="1"/>
  <c r="B1106" i="1"/>
  <c r="A1106" i="1"/>
  <c r="L1105" i="1"/>
  <c r="K1105" i="1"/>
  <c r="L1104" i="1"/>
  <c r="K1104" i="1"/>
  <c r="C1104" i="1"/>
  <c r="B1104" i="1"/>
  <c r="A1104" i="1"/>
  <c r="L1103" i="1"/>
  <c r="K1103" i="1"/>
  <c r="C1103" i="1"/>
  <c r="B1103" i="1"/>
  <c r="A1103" i="1"/>
  <c r="L1102" i="1"/>
  <c r="K1102" i="1"/>
  <c r="C1102" i="1"/>
  <c r="B1102" i="1"/>
  <c r="A1102" i="1"/>
  <c r="L1101" i="1"/>
  <c r="K1101" i="1"/>
  <c r="C1101" i="1"/>
  <c r="B1101" i="1"/>
  <c r="A1101" i="1"/>
  <c r="L1100" i="1"/>
  <c r="K1100" i="1"/>
  <c r="C1100" i="1"/>
  <c r="B1100" i="1"/>
  <c r="A1100" i="1"/>
  <c r="L1099" i="1"/>
  <c r="K1099" i="1"/>
  <c r="C1099" i="1"/>
  <c r="B1099" i="1"/>
  <c r="A1099" i="1"/>
  <c r="L1098" i="1"/>
  <c r="K1098" i="1"/>
  <c r="C1098" i="1"/>
  <c r="B1098" i="1"/>
  <c r="A1098" i="1"/>
  <c r="L1097" i="1"/>
  <c r="K1097" i="1"/>
  <c r="C1097" i="1"/>
  <c r="B1097" i="1"/>
  <c r="A1097" i="1"/>
  <c r="L1096" i="1"/>
  <c r="K1096" i="1"/>
  <c r="C1096" i="1"/>
  <c r="B1096" i="1"/>
  <c r="A1096" i="1"/>
  <c r="L1095" i="1"/>
  <c r="K1095" i="1"/>
  <c r="C1095" i="1"/>
  <c r="B1095" i="1"/>
  <c r="A1095" i="1"/>
  <c r="L1094" i="1"/>
  <c r="K1094" i="1"/>
  <c r="C1094" i="1"/>
  <c r="B1094" i="1"/>
  <c r="A1094" i="1"/>
  <c r="L1093" i="1"/>
  <c r="K1093" i="1"/>
  <c r="C1093" i="1"/>
  <c r="B1093" i="1"/>
  <c r="A1093" i="1"/>
  <c r="L1092" i="1"/>
  <c r="K1092" i="1"/>
  <c r="C1092" i="1"/>
  <c r="B1092" i="1"/>
  <c r="A1092" i="1"/>
  <c r="L1091" i="1"/>
  <c r="K1091" i="1"/>
  <c r="C1091" i="1"/>
  <c r="B1091" i="1"/>
  <c r="A1091" i="1"/>
  <c r="L1090" i="1"/>
  <c r="K1090" i="1"/>
  <c r="C1090" i="1"/>
  <c r="B1090" i="1"/>
  <c r="A1090" i="1"/>
  <c r="L1089" i="1"/>
  <c r="K1089" i="1"/>
  <c r="C1089" i="1"/>
  <c r="B1089" i="1"/>
  <c r="A1089" i="1"/>
  <c r="L1088" i="1"/>
  <c r="K1088" i="1"/>
  <c r="C1088" i="1"/>
  <c r="B1088" i="1"/>
  <c r="A1088" i="1"/>
  <c r="L1087" i="1"/>
  <c r="K1087" i="1"/>
  <c r="C1087" i="1"/>
  <c r="B1087" i="1"/>
  <c r="A1087" i="1"/>
  <c r="L1086" i="1"/>
  <c r="K1086" i="1"/>
  <c r="C1086" i="1"/>
  <c r="B1086" i="1"/>
  <c r="A1086" i="1"/>
  <c r="L1085" i="1"/>
  <c r="K1085" i="1"/>
  <c r="C1085" i="1"/>
  <c r="B1085" i="1"/>
  <c r="A1085" i="1"/>
  <c r="L1084" i="1"/>
  <c r="K1084" i="1"/>
  <c r="C1084" i="1"/>
  <c r="B1084" i="1"/>
  <c r="A1084" i="1"/>
  <c r="L1083" i="1"/>
  <c r="K1083" i="1"/>
  <c r="C1083" i="1"/>
  <c r="B1083" i="1"/>
  <c r="A1083" i="1"/>
  <c r="L1082" i="1"/>
  <c r="K1082" i="1"/>
  <c r="C1082" i="1"/>
  <c r="B1082" i="1"/>
  <c r="A1082" i="1"/>
  <c r="L1081" i="1"/>
  <c r="K1081" i="1"/>
  <c r="C1081" i="1"/>
  <c r="B1081" i="1"/>
  <c r="A1081" i="1"/>
  <c r="L1080" i="1"/>
  <c r="K1080" i="1"/>
  <c r="C1080" i="1"/>
  <c r="B1080" i="1"/>
  <c r="A1080" i="1"/>
  <c r="L1079" i="1"/>
  <c r="K1079" i="1"/>
  <c r="C1079" i="1"/>
  <c r="B1079" i="1"/>
  <c r="A1079" i="1"/>
  <c r="L1078" i="1"/>
  <c r="K1078" i="1"/>
  <c r="C1078" i="1"/>
  <c r="B1078" i="1"/>
  <c r="A1078" i="1"/>
  <c r="L1077" i="1"/>
  <c r="K1077" i="1"/>
  <c r="C1077" i="1"/>
  <c r="B1077" i="1"/>
  <c r="A1077" i="1"/>
  <c r="L1076" i="1"/>
  <c r="K1076" i="1"/>
  <c r="C1076" i="1"/>
  <c r="B1076" i="1"/>
  <c r="A1076" i="1"/>
  <c r="L1075" i="1"/>
  <c r="K1075" i="1"/>
  <c r="C1075" i="1"/>
  <c r="B1075" i="1"/>
  <c r="A1075" i="1"/>
  <c r="L1074" i="1"/>
  <c r="K1074" i="1"/>
  <c r="C1074" i="1"/>
  <c r="B1074" i="1"/>
  <c r="A1074" i="1"/>
  <c r="L1073" i="1"/>
  <c r="K1073" i="1"/>
  <c r="C1073" i="1"/>
  <c r="B1073" i="1"/>
  <c r="A1073" i="1"/>
  <c r="L1072" i="1"/>
  <c r="K1072" i="1"/>
  <c r="C1072" i="1"/>
  <c r="B1072" i="1"/>
  <c r="A1072" i="1"/>
  <c r="L1071" i="1"/>
  <c r="K1071" i="1"/>
  <c r="C1071" i="1"/>
  <c r="B1071" i="1"/>
  <c r="A1071" i="1"/>
  <c r="L1070" i="1"/>
  <c r="K1070" i="1"/>
  <c r="C1070" i="1"/>
  <c r="B1070" i="1"/>
  <c r="A1070" i="1"/>
  <c r="L1069" i="1"/>
  <c r="K1069" i="1"/>
  <c r="C1069" i="1"/>
  <c r="B1069" i="1"/>
  <c r="A1069" i="1"/>
  <c r="L1068" i="1"/>
  <c r="K1068" i="1"/>
  <c r="C1068" i="1"/>
  <c r="B1068" i="1"/>
  <c r="A1068" i="1"/>
  <c r="L1067" i="1"/>
  <c r="K1067" i="1"/>
  <c r="C1067" i="1"/>
  <c r="B1067" i="1"/>
  <c r="A1067" i="1"/>
  <c r="L1066" i="1"/>
  <c r="K1066" i="1"/>
  <c r="C1066" i="1"/>
  <c r="B1066" i="1"/>
  <c r="A1066" i="1"/>
  <c r="L1065" i="1"/>
  <c r="K1065" i="1"/>
  <c r="C1065" i="1"/>
  <c r="B1065" i="1"/>
  <c r="A1065" i="1"/>
  <c r="L1064" i="1"/>
  <c r="K1064" i="1"/>
  <c r="C1064" i="1"/>
  <c r="B1064" i="1"/>
  <c r="A1064" i="1"/>
  <c r="L1063" i="1"/>
  <c r="K1063" i="1"/>
  <c r="C1063" i="1"/>
  <c r="B1063" i="1"/>
  <c r="A1063" i="1"/>
  <c r="L1062" i="1"/>
  <c r="K1062" i="1"/>
  <c r="C1062" i="1"/>
  <c r="B1062" i="1"/>
  <c r="A1062" i="1"/>
  <c r="L1061" i="1"/>
  <c r="K1061" i="1"/>
  <c r="C1061" i="1"/>
  <c r="B1061" i="1"/>
  <c r="A1061" i="1"/>
  <c r="L1060" i="1"/>
  <c r="K1060" i="1"/>
  <c r="C1060" i="1"/>
  <c r="B1060" i="1"/>
  <c r="A1060" i="1"/>
  <c r="L1059" i="1"/>
  <c r="K1059" i="1"/>
  <c r="C1059" i="1"/>
  <c r="B1059" i="1"/>
  <c r="A1059" i="1"/>
  <c r="L1058" i="1"/>
  <c r="K1058" i="1"/>
  <c r="C1058" i="1"/>
  <c r="B1058" i="1"/>
  <c r="A1058" i="1"/>
  <c r="L1057" i="1"/>
  <c r="K1057" i="1"/>
  <c r="C1057" i="1"/>
  <c r="B1057" i="1"/>
  <c r="A1057" i="1"/>
  <c r="L1056" i="1"/>
  <c r="K1056" i="1"/>
  <c r="C1056" i="1"/>
  <c r="B1056" i="1"/>
  <c r="A1056" i="1"/>
  <c r="L1055" i="1"/>
  <c r="K1055" i="1"/>
  <c r="L1054" i="1"/>
  <c r="K1054" i="1"/>
  <c r="L1053" i="1"/>
  <c r="K1053" i="1"/>
  <c r="L1052" i="1"/>
  <c r="K1052" i="1"/>
  <c r="L1051" i="1"/>
  <c r="K1051" i="1"/>
  <c r="L1050" i="1"/>
  <c r="K1050" i="1"/>
  <c r="L1049" i="1"/>
  <c r="K1049" i="1"/>
  <c r="L1048" i="1"/>
  <c r="K1048" i="1"/>
  <c r="L1047" i="1"/>
  <c r="K1047" i="1"/>
  <c r="C1047" i="1"/>
  <c r="B1047" i="1"/>
  <c r="A1047" i="1"/>
  <c r="L1046" i="1"/>
  <c r="K1046" i="1"/>
  <c r="C1046" i="1"/>
  <c r="B1046" i="1"/>
  <c r="A1046" i="1"/>
  <c r="L1045" i="1"/>
  <c r="K1045" i="1"/>
  <c r="C1045" i="1"/>
  <c r="B1045" i="1"/>
  <c r="A1045" i="1"/>
  <c r="L1044" i="1"/>
  <c r="K1044" i="1"/>
  <c r="C1044" i="1"/>
  <c r="B1044" i="1"/>
  <c r="A1044" i="1"/>
  <c r="L1043" i="1"/>
  <c r="K1043" i="1"/>
  <c r="C1043" i="1"/>
  <c r="B1043" i="1"/>
  <c r="A1043" i="1"/>
  <c r="L1042" i="1"/>
  <c r="K1042" i="1"/>
  <c r="C1042" i="1"/>
  <c r="B1042" i="1"/>
  <c r="A1042" i="1"/>
  <c r="L1041" i="1"/>
  <c r="K1041" i="1"/>
  <c r="C1041" i="1"/>
  <c r="B1041" i="1"/>
  <c r="A1041" i="1"/>
  <c r="L1040" i="1"/>
  <c r="K1040" i="1"/>
  <c r="C1040" i="1"/>
  <c r="B1040" i="1"/>
  <c r="A1040" i="1"/>
  <c r="L1039" i="1"/>
  <c r="K1039" i="1"/>
  <c r="C1039" i="1"/>
  <c r="B1039" i="1"/>
  <c r="A1039" i="1"/>
  <c r="L1038" i="1"/>
  <c r="K1038" i="1"/>
  <c r="C1038" i="1"/>
  <c r="B1038" i="1"/>
  <c r="A1038" i="1"/>
  <c r="L1037" i="1"/>
  <c r="K1037" i="1"/>
  <c r="C1037" i="1"/>
  <c r="B1037" i="1"/>
  <c r="A1037" i="1"/>
  <c r="L1036" i="1"/>
  <c r="K1036" i="1"/>
  <c r="C1036" i="1"/>
  <c r="B1036" i="1"/>
  <c r="A1036" i="1"/>
  <c r="L1035" i="1"/>
  <c r="K1035" i="1"/>
  <c r="C1035" i="1"/>
  <c r="B1035" i="1"/>
  <c r="A1035" i="1"/>
  <c r="L1034" i="1"/>
  <c r="K1034" i="1"/>
  <c r="C1034" i="1"/>
  <c r="B1034" i="1"/>
  <c r="A1034" i="1"/>
  <c r="L1033" i="1"/>
  <c r="K1033" i="1"/>
  <c r="C1033" i="1"/>
  <c r="B1033" i="1"/>
  <c r="A1033" i="1"/>
  <c r="L1032" i="1"/>
  <c r="K1032" i="1"/>
  <c r="C1032" i="1"/>
  <c r="B1032" i="1"/>
  <c r="A1032" i="1"/>
  <c r="L1031" i="1"/>
  <c r="K1031" i="1"/>
  <c r="C1031" i="1"/>
  <c r="B1031" i="1"/>
  <c r="A1031" i="1"/>
  <c r="L1030" i="1"/>
  <c r="K1030" i="1"/>
  <c r="C1030" i="1"/>
  <c r="B1030" i="1"/>
  <c r="A1030" i="1"/>
  <c r="L1029" i="1"/>
  <c r="K1029" i="1"/>
  <c r="C1029" i="1"/>
  <c r="B1029" i="1"/>
  <c r="A1029" i="1"/>
  <c r="L1028" i="1"/>
  <c r="K1028" i="1"/>
  <c r="C1028" i="1"/>
  <c r="B1028" i="1"/>
  <c r="A1028" i="1"/>
  <c r="L1027" i="1"/>
  <c r="K1027" i="1"/>
  <c r="C1027" i="1"/>
  <c r="B1027" i="1"/>
  <c r="A1027" i="1"/>
  <c r="L1026" i="1"/>
  <c r="K1026" i="1"/>
  <c r="C1026" i="1"/>
  <c r="B1026" i="1"/>
  <c r="A1026" i="1"/>
  <c r="L1025" i="1"/>
  <c r="K1025" i="1"/>
  <c r="C1025" i="1"/>
  <c r="B1025" i="1"/>
  <c r="A1025" i="1"/>
  <c r="L1024" i="1"/>
  <c r="K1024" i="1"/>
  <c r="C1024" i="1"/>
  <c r="B1024" i="1"/>
  <c r="A1024" i="1"/>
  <c r="L1023" i="1"/>
  <c r="K1023" i="1"/>
  <c r="C1023" i="1"/>
  <c r="B1023" i="1"/>
  <c r="A1023" i="1"/>
  <c r="L1022" i="1"/>
  <c r="K1022" i="1"/>
  <c r="C1022" i="1"/>
  <c r="B1022" i="1"/>
  <c r="A1022" i="1"/>
  <c r="L1021" i="1"/>
  <c r="K1021" i="1"/>
  <c r="C1021" i="1"/>
  <c r="B1021" i="1"/>
  <c r="A1021" i="1"/>
  <c r="L1020" i="1"/>
  <c r="K1020" i="1"/>
  <c r="C1020" i="1"/>
  <c r="B1020" i="1"/>
  <c r="A1020" i="1"/>
  <c r="L1019" i="1"/>
  <c r="K1019" i="1"/>
  <c r="C1019" i="1"/>
  <c r="B1019" i="1"/>
  <c r="A1019" i="1"/>
  <c r="L1018" i="1"/>
  <c r="K1018" i="1"/>
  <c r="C1018" i="1"/>
  <c r="B1018" i="1"/>
  <c r="A1018" i="1"/>
  <c r="L1017" i="1"/>
  <c r="K1017" i="1"/>
  <c r="C1017" i="1"/>
  <c r="B1017" i="1"/>
  <c r="A1017" i="1"/>
  <c r="L1016" i="1"/>
  <c r="K1016" i="1"/>
  <c r="C1016" i="1"/>
  <c r="B1016" i="1"/>
  <c r="A1016" i="1"/>
  <c r="L1015" i="1"/>
  <c r="K1015" i="1"/>
  <c r="C1015" i="1"/>
  <c r="B1015" i="1"/>
  <c r="A1015" i="1"/>
  <c r="L1014" i="1"/>
  <c r="K1014" i="1"/>
  <c r="C1014" i="1"/>
  <c r="B1014" i="1"/>
  <c r="A1014" i="1"/>
  <c r="L1013" i="1"/>
  <c r="K1013" i="1"/>
  <c r="C1013" i="1"/>
  <c r="B1013" i="1"/>
  <c r="A1013" i="1"/>
  <c r="L1012" i="1"/>
  <c r="K1012" i="1"/>
  <c r="C1012" i="1"/>
  <c r="B1012" i="1"/>
  <c r="A1012" i="1"/>
  <c r="L1011" i="1"/>
  <c r="K1011" i="1"/>
  <c r="C1011" i="1"/>
  <c r="B1011" i="1"/>
  <c r="A1011" i="1"/>
  <c r="L1010" i="1"/>
  <c r="K1010" i="1"/>
  <c r="C1010" i="1"/>
  <c r="B1010" i="1"/>
  <c r="A1010" i="1"/>
  <c r="L1009" i="1"/>
  <c r="K1009" i="1"/>
  <c r="C1009" i="1"/>
  <c r="B1009" i="1"/>
  <c r="A1009" i="1"/>
  <c r="L1008" i="1"/>
  <c r="K1008" i="1"/>
  <c r="C1008" i="1"/>
  <c r="B1008" i="1"/>
  <c r="A1008" i="1"/>
  <c r="L1007" i="1"/>
  <c r="K1007" i="1"/>
  <c r="C1007" i="1"/>
  <c r="B1007" i="1"/>
  <c r="A1007" i="1"/>
  <c r="L1006" i="1"/>
  <c r="K1006" i="1"/>
  <c r="C1006" i="1"/>
  <c r="B1006" i="1"/>
  <c r="A1006" i="1"/>
  <c r="L1005" i="1"/>
  <c r="K1005" i="1"/>
  <c r="C1005" i="1"/>
  <c r="B1005" i="1"/>
  <c r="A1005" i="1"/>
  <c r="L1004" i="1"/>
  <c r="K1004" i="1"/>
  <c r="C1004" i="1"/>
  <c r="B1004" i="1"/>
  <c r="A1004" i="1"/>
  <c r="L1003" i="1"/>
  <c r="K1003" i="1"/>
  <c r="C1003" i="1"/>
  <c r="B1003" i="1"/>
  <c r="A1003" i="1"/>
  <c r="L1002" i="1"/>
  <c r="K1002" i="1"/>
  <c r="C1002" i="1"/>
  <c r="B1002" i="1"/>
  <c r="A1002" i="1"/>
  <c r="L1001" i="1"/>
  <c r="K1001" i="1"/>
  <c r="C1001" i="1"/>
  <c r="B1001" i="1"/>
  <c r="A1001" i="1"/>
  <c r="L1000" i="1"/>
  <c r="K1000" i="1"/>
  <c r="C1000" i="1"/>
  <c r="B1000" i="1"/>
  <c r="A1000" i="1"/>
  <c r="L999" i="1"/>
  <c r="K999" i="1"/>
  <c r="C999" i="1"/>
  <c r="B999" i="1"/>
  <c r="A999" i="1"/>
  <c r="L998" i="1"/>
  <c r="K998" i="1"/>
  <c r="C998" i="1"/>
  <c r="B998" i="1"/>
  <c r="A998" i="1"/>
  <c r="L997" i="1"/>
  <c r="K997" i="1"/>
  <c r="C997" i="1"/>
  <c r="B997" i="1"/>
  <c r="A997" i="1"/>
  <c r="L996" i="1"/>
  <c r="K996" i="1"/>
  <c r="C996" i="1"/>
  <c r="B996" i="1"/>
  <c r="A996" i="1"/>
  <c r="L995" i="1"/>
  <c r="K995" i="1"/>
  <c r="C995" i="1"/>
  <c r="B995" i="1"/>
  <c r="A995" i="1"/>
  <c r="L994" i="1"/>
  <c r="K994" i="1"/>
  <c r="C994" i="1"/>
  <c r="B994" i="1"/>
  <c r="A994" i="1"/>
  <c r="L993" i="1"/>
  <c r="K993" i="1"/>
  <c r="C993" i="1"/>
  <c r="B993" i="1"/>
  <c r="A993" i="1"/>
  <c r="L992" i="1"/>
  <c r="K992" i="1"/>
  <c r="C992" i="1"/>
  <c r="B992" i="1"/>
  <c r="A992" i="1"/>
  <c r="L991" i="1"/>
  <c r="K991" i="1"/>
  <c r="C991" i="1"/>
  <c r="B991" i="1"/>
  <c r="A991" i="1"/>
  <c r="L990" i="1"/>
  <c r="K990" i="1"/>
  <c r="C990" i="1"/>
  <c r="B990" i="1"/>
  <c r="A990" i="1"/>
  <c r="L989" i="1"/>
  <c r="K989" i="1"/>
  <c r="C989" i="1"/>
  <c r="B989" i="1"/>
  <c r="A989" i="1"/>
  <c r="L988" i="1"/>
  <c r="K988" i="1"/>
  <c r="C988" i="1"/>
  <c r="B988" i="1"/>
  <c r="A988" i="1"/>
  <c r="L987" i="1"/>
  <c r="K987" i="1"/>
  <c r="C987" i="1"/>
  <c r="B987" i="1"/>
  <c r="A987" i="1"/>
  <c r="L986" i="1"/>
  <c r="K986" i="1"/>
  <c r="C986" i="1"/>
  <c r="B986" i="1"/>
  <c r="A986" i="1"/>
  <c r="L985" i="1"/>
  <c r="K985" i="1"/>
  <c r="C985" i="1"/>
  <c r="B985" i="1"/>
  <c r="A985" i="1"/>
  <c r="L984" i="1"/>
  <c r="K984" i="1"/>
  <c r="C984" i="1"/>
  <c r="B984" i="1"/>
  <c r="A984" i="1"/>
  <c r="L983" i="1"/>
  <c r="K983" i="1"/>
  <c r="C983" i="1"/>
  <c r="B983" i="1"/>
  <c r="A983" i="1"/>
  <c r="L982" i="1"/>
  <c r="K982" i="1"/>
  <c r="C982" i="1"/>
  <c r="B982" i="1"/>
  <c r="A982" i="1"/>
  <c r="L981" i="1"/>
  <c r="K981" i="1"/>
  <c r="C981" i="1"/>
  <c r="B981" i="1"/>
  <c r="A981" i="1"/>
  <c r="L980" i="1"/>
  <c r="K980" i="1"/>
  <c r="C980" i="1"/>
  <c r="B980" i="1"/>
  <c r="A980" i="1"/>
  <c r="L979" i="1"/>
  <c r="K979" i="1"/>
  <c r="C979" i="1"/>
  <c r="B979" i="1"/>
  <c r="A979" i="1"/>
  <c r="L978" i="1"/>
  <c r="K978" i="1"/>
  <c r="C978" i="1"/>
  <c r="B978" i="1"/>
  <c r="A978" i="1"/>
  <c r="L977" i="1"/>
  <c r="K977" i="1"/>
  <c r="C977" i="1"/>
  <c r="B977" i="1"/>
  <c r="A977" i="1"/>
  <c r="L976" i="1"/>
  <c r="K976" i="1"/>
  <c r="C976" i="1"/>
  <c r="B976" i="1"/>
  <c r="A976" i="1"/>
  <c r="L975" i="1"/>
  <c r="K975" i="1"/>
  <c r="C975" i="1"/>
  <c r="B975" i="1"/>
  <c r="A975" i="1"/>
  <c r="L974" i="1"/>
  <c r="K974" i="1"/>
  <c r="C974" i="1"/>
  <c r="B974" i="1"/>
  <c r="A974" i="1"/>
  <c r="L973" i="1"/>
  <c r="K973" i="1"/>
  <c r="C973" i="1"/>
  <c r="B973" i="1"/>
  <c r="A973" i="1"/>
  <c r="L972" i="1"/>
  <c r="K972" i="1"/>
  <c r="C972" i="1"/>
  <c r="B972" i="1"/>
  <c r="A972" i="1"/>
  <c r="L971" i="1"/>
  <c r="K971" i="1"/>
  <c r="C971" i="1"/>
  <c r="B971" i="1"/>
  <c r="A971" i="1"/>
  <c r="L970" i="1"/>
  <c r="K970" i="1"/>
  <c r="C970" i="1"/>
  <c r="B970" i="1"/>
  <c r="A970" i="1"/>
  <c r="L969" i="1"/>
  <c r="K969" i="1"/>
  <c r="C969" i="1"/>
  <c r="B969" i="1"/>
  <c r="A969" i="1"/>
  <c r="L968" i="1"/>
  <c r="K968" i="1"/>
  <c r="C968" i="1"/>
  <c r="B968" i="1"/>
  <c r="A968" i="1"/>
  <c r="L967" i="1"/>
  <c r="K967" i="1"/>
  <c r="C967" i="1"/>
  <c r="B967" i="1"/>
  <c r="A967" i="1"/>
  <c r="L966" i="1"/>
  <c r="K966" i="1"/>
  <c r="C966" i="1"/>
  <c r="B966" i="1"/>
  <c r="A966" i="1"/>
  <c r="L965" i="1"/>
  <c r="K965" i="1"/>
  <c r="C965" i="1"/>
  <c r="B965" i="1"/>
  <c r="A965" i="1"/>
  <c r="L964" i="1"/>
  <c r="K964" i="1"/>
  <c r="C964" i="1"/>
  <c r="B964" i="1"/>
  <c r="A964" i="1"/>
  <c r="L963" i="1"/>
  <c r="K963" i="1"/>
  <c r="C963" i="1"/>
  <c r="B963" i="1"/>
  <c r="A963" i="1"/>
  <c r="L962" i="1"/>
  <c r="K962" i="1"/>
  <c r="C962" i="1"/>
  <c r="B962" i="1"/>
  <c r="A962" i="1"/>
  <c r="L961" i="1"/>
  <c r="K961" i="1"/>
  <c r="L960" i="1"/>
  <c r="K960" i="1"/>
  <c r="L959" i="1"/>
  <c r="K959" i="1"/>
  <c r="C959" i="1"/>
  <c r="B959" i="1"/>
  <c r="A959" i="1"/>
  <c r="L958" i="1"/>
  <c r="K958" i="1"/>
  <c r="C958" i="1"/>
  <c r="B958" i="1"/>
  <c r="A958" i="1"/>
  <c r="L957" i="1"/>
  <c r="K957" i="1"/>
  <c r="C957" i="1"/>
  <c r="B957" i="1"/>
  <c r="A957" i="1"/>
  <c r="L956" i="1"/>
  <c r="K956" i="1"/>
  <c r="C956" i="1"/>
  <c r="B956" i="1"/>
  <c r="A956" i="1"/>
  <c r="L955" i="1"/>
  <c r="K955" i="1"/>
  <c r="C955" i="1"/>
  <c r="B955" i="1"/>
  <c r="A955" i="1"/>
  <c r="L954" i="1"/>
  <c r="K954" i="1"/>
  <c r="C954" i="1"/>
  <c r="B954" i="1"/>
  <c r="A954" i="1"/>
  <c r="L953" i="1"/>
  <c r="K953" i="1"/>
  <c r="C953" i="1"/>
  <c r="B953" i="1"/>
  <c r="A953" i="1"/>
  <c r="L952" i="1"/>
  <c r="K952" i="1"/>
  <c r="C952" i="1"/>
  <c r="B952" i="1"/>
  <c r="A952" i="1"/>
  <c r="L951" i="1"/>
  <c r="K951" i="1"/>
  <c r="C951" i="1"/>
  <c r="B951" i="1"/>
  <c r="A951" i="1"/>
  <c r="L950" i="1"/>
  <c r="K950" i="1"/>
  <c r="C950" i="1"/>
  <c r="B950" i="1"/>
  <c r="A950" i="1"/>
  <c r="L949" i="1"/>
  <c r="K949" i="1"/>
  <c r="C949" i="1"/>
  <c r="B949" i="1"/>
  <c r="A949" i="1"/>
  <c r="L948" i="1"/>
  <c r="K948" i="1"/>
  <c r="C948" i="1"/>
  <c r="B948" i="1"/>
  <c r="A948" i="1"/>
  <c r="L947" i="1"/>
  <c r="K947" i="1"/>
  <c r="C947" i="1"/>
  <c r="B947" i="1"/>
  <c r="A947" i="1"/>
  <c r="L946" i="1"/>
  <c r="K946" i="1"/>
  <c r="C946" i="1"/>
  <c r="B946" i="1"/>
  <c r="A946" i="1"/>
  <c r="L945" i="1"/>
  <c r="K945" i="1"/>
  <c r="C945" i="1"/>
  <c r="B945" i="1"/>
  <c r="A945" i="1"/>
  <c r="L944" i="1"/>
  <c r="K944" i="1"/>
  <c r="C944" i="1"/>
  <c r="B944" i="1"/>
  <c r="A944" i="1"/>
  <c r="L943" i="1"/>
  <c r="K943" i="1"/>
  <c r="C943" i="1"/>
  <c r="B943" i="1"/>
  <c r="A943" i="1"/>
  <c r="L942" i="1"/>
  <c r="K942" i="1"/>
  <c r="C942" i="1"/>
  <c r="B942" i="1"/>
  <c r="A942" i="1"/>
  <c r="L941" i="1"/>
  <c r="K941" i="1"/>
  <c r="C941" i="1"/>
  <c r="B941" i="1"/>
  <c r="A941" i="1"/>
  <c r="L940" i="1"/>
  <c r="K940" i="1"/>
  <c r="C940" i="1"/>
  <c r="B940" i="1"/>
  <c r="A940" i="1"/>
  <c r="L939" i="1"/>
  <c r="K939" i="1"/>
  <c r="C939" i="1"/>
  <c r="B939" i="1"/>
  <c r="A939" i="1"/>
  <c r="L938" i="1"/>
  <c r="K938" i="1"/>
  <c r="C938" i="1"/>
  <c r="B938" i="1"/>
  <c r="A938" i="1"/>
  <c r="L937" i="1"/>
  <c r="K937" i="1"/>
  <c r="C937" i="1"/>
  <c r="B937" i="1"/>
  <c r="A937" i="1"/>
  <c r="L936" i="1"/>
  <c r="K936" i="1"/>
  <c r="C936" i="1"/>
  <c r="B936" i="1"/>
  <c r="A936" i="1"/>
  <c r="L935" i="1"/>
  <c r="K935" i="1"/>
  <c r="C935" i="1"/>
  <c r="B935" i="1"/>
  <c r="A935" i="1"/>
  <c r="L934" i="1"/>
  <c r="K934" i="1"/>
  <c r="C934" i="1"/>
  <c r="B934" i="1"/>
  <c r="A934" i="1"/>
  <c r="L933" i="1"/>
  <c r="K933" i="1"/>
  <c r="C933" i="1"/>
  <c r="B933" i="1"/>
  <c r="A933" i="1"/>
  <c r="L932" i="1"/>
  <c r="K932" i="1"/>
  <c r="C932" i="1"/>
  <c r="B932" i="1"/>
  <c r="A932" i="1"/>
  <c r="L931" i="1"/>
  <c r="K931" i="1"/>
  <c r="C931" i="1"/>
  <c r="B931" i="1"/>
  <c r="A931" i="1"/>
  <c r="L930" i="1"/>
  <c r="K930" i="1"/>
  <c r="C930" i="1"/>
  <c r="B930" i="1"/>
  <c r="A930" i="1"/>
  <c r="L929" i="1"/>
  <c r="K929" i="1"/>
  <c r="C929" i="1"/>
  <c r="B929" i="1"/>
  <c r="A929" i="1"/>
  <c r="L928" i="1"/>
  <c r="K928" i="1"/>
  <c r="C928" i="1"/>
  <c r="B928" i="1"/>
  <c r="A928" i="1"/>
  <c r="L927" i="1"/>
  <c r="K927" i="1"/>
  <c r="C927" i="1"/>
  <c r="B927" i="1"/>
  <c r="A927" i="1"/>
  <c r="L926" i="1"/>
  <c r="K926" i="1"/>
  <c r="C926" i="1"/>
  <c r="B926" i="1"/>
  <c r="A926" i="1"/>
  <c r="L925" i="1"/>
  <c r="K925" i="1"/>
  <c r="C925" i="1"/>
  <c r="B925" i="1"/>
  <c r="A925" i="1"/>
  <c r="L924" i="1"/>
  <c r="K924" i="1"/>
  <c r="C924" i="1"/>
  <c r="B924" i="1"/>
  <c r="A924" i="1"/>
  <c r="L923" i="1"/>
  <c r="K923" i="1"/>
  <c r="C923" i="1"/>
  <c r="B923" i="1"/>
  <c r="A923" i="1"/>
  <c r="L922" i="1"/>
  <c r="K922" i="1"/>
  <c r="C922" i="1"/>
  <c r="B922" i="1"/>
  <c r="A922" i="1"/>
  <c r="L921" i="1"/>
  <c r="K921" i="1"/>
  <c r="C921" i="1"/>
  <c r="B921" i="1"/>
  <c r="A921" i="1"/>
  <c r="L920" i="1"/>
  <c r="K920" i="1"/>
  <c r="C920" i="1"/>
  <c r="B920" i="1"/>
  <c r="A920" i="1"/>
  <c r="L919" i="1"/>
  <c r="K919" i="1"/>
  <c r="C919" i="1"/>
  <c r="B919" i="1"/>
  <c r="A919" i="1"/>
  <c r="L918" i="1"/>
  <c r="K918" i="1"/>
  <c r="C918" i="1"/>
  <c r="B918" i="1"/>
  <c r="A918" i="1"/>
  <c r="L917" i="1"/>
  <c r="K917" i="1"/>
  <c r="C917" i="1"/>
  <c r="B917" i="1"/>
  <c r="A917" i="1"/>
  <c r="L916" i="1"/>
  <c r="K916" i="1"/>
  <c r="C916" i="1"/>
  <c r="B916" i="1"/>
  <c r="A916" i="1"/>
  <c r="L915" i="1"/>
  <c r="K915" i="1"/>
  <c r="C915" i="1"/>
  <c r="B915" i="1"/>
  <c r="A915" i="1"/>
  <c r="L914" i="1"/>
  <c r="K914" i="1"/>
  <c r="C914" i="1"/>
  <c r="B914" i="1"/>
  <c r="A914" i="1"/>
  <c r="L913" i="1"/>
  <c r="K913" i="1"/>
  <c r="C913" i="1"/>
  <c r="B913" i="1"/>
  <c r="A913" i="1"/>
  <c r="L912" i="1"/>
  <c r="K912" i="1"/>
  <c r="C912" i="1"/>
  <c r="B912" i="1"/>
  <c r="A912" i="1"/>
  <c r="L911" i="1"/>
  <c r="K911" i="1"/>
  <c r="C911" i="1"/>
  <c r="B911" i="1"/>
  <c r="A911" i="1"/>
  <c r="L910" i="1"/>
  <c r="K910" i="1"/>
  <c r="C910" i="1"/>
  <c r="B910" i="1"/>
  <c r="A910" i="1"/>
  <c r="L909" i="1"/>
  <c r="K909" i="1"/>
  <c r="C909" i="1"/>
  <c r="B909" i="1"/>
  <c r="A909" i="1"/>
  <c r="L908" i="1"/>
  <c r="K908" i="1"/>
  <c r="C908" i="1"/>
  <c r="B908" i="1"/>
  <c r="A908" i="1"/>
  <c r="L907" i="1"/>
  <c r="K907" i="1"/>
  <c r="C907" i="1"/>
  <c r="B907" i="1"/>
  <c r="A907" i="1"/>
  <c r="L906" i="1"/>
  <c r="K906" i="1"/>
  <c r="L905" i="1"/>
  <c r="K905" i="1"/>
  <c r="L904" i="1"/>
  <c r="K904" i="1"/>
  <c r="L903" i="1"/>
  <c r="K903" i="1"/>
  <c r="C903" i="1"/>
  <c r="B903" i="1"/>
  <c r="A903" i="1"/>
  <c r="L902" i="1"/>
  <c r="K902" i="1"/>
  <c r="C902" i="1"/>
  <c r="B902" i="1"/>
  <c r="A902" i="1"/>
  <c r="L901" i="1"/>
  <c r="K901" i="1"/>
  <c r="C901" i="1"/>
  <c r="B901" i="1"/>
  <c r="A901" i="1"/>
  <c r="L900" i="1"/>
  <c r="C900" i="1"/>
  <c r="B900" i="1"/>
  <c r="A900" i="1"/>
  <c r="L899" i="1"/>
  <c r="K899" i="1"/>
  <c r="C899" i="1"/>
  <c r="B899" i="1"/>
  <c r="A899" i="1"/>
  <c r="L898" i="1"/>
  <c r="K898" i="1"/>
  <c r="C898" i="1"/>
  <c r="B898" i="1"/>
  <c r="A898" i="1"/>
  <c r="L897" i="1"/>
  <c r="K897" i="1"/>
  <c r="C897" i="1"/>
  <c r="B897" i="1"/>
  <c r="A897" i="1"/>
  <c r="L896" i="1"/>
  <c r="K896" i="1"/>
  <c r="C896" i="1"/>
  <c r="B896" i="1"/>
  <c r="A896" i="1"/>
  <c r="L895" i="1"/>
  <c r="K895" i="1"/>
  <c r="C895" i="1"/>
  <c r="B895" i="1"/>
  <c r="A895" i="1"/>
  <c r="L894" i="1"/>
  <c r="K894" i="1"/>
  <c r="C894" i="1"/>
  <c r="B894" i="1"/>
  <c r="A894" i="1"/>
  <c r="L893" i="1"/>
  <c r="K893" i="1"/>
  <c r="C893" i="1"/>
  <c r="B893" i="1"/>
  <c r="A893" i="1"/>
  <c r="L892" i="1"/>
  <c r="K892" i="1"/>
  <c r="C892" i="1"/>
  <c r="B892" i="1"/>
  <c r="A892" i="1"/>
  <c r="L891" i="1"/>
  <c r="C891" i="1"/>
  <c r="B891" i="1"/>
  <c r="A891" i="1"/>
  <c r="L890" i="1"/>
  <c r="K890" i="1"/>
  <c r="C890" i="1"/>
  <c r="B890" i="1"/>
  <c r="A890" i="1"/>
  <c r="L889" i="1"/>
  <c r="K889" i="1"/>
  <c r="C889" i="1"/>
  <c r="B889" i="1"/>
  <c r="A889" i="1"/>
  <c r="L888" i="1"/>
  <c r="K888" i="1"/>
  <c r="C888" i="1"/>
  <c r="B888" i="1"/>
  <c r="A888" i="1"/>
  <c r="L887" i="1"/>
  <c r="K887" i="1"/>
  <c r="C887" i="1"/>
  <c r="B887" i="1"/>
  <c r="A887" i="1"/>
  <c r="L886" i="1"/>
  <c r="K886" i="1"/>
  <c r="C886" i="1"/>
  <c r="B886" i="1"/>
  <c r="A886" i="1"/>
  <c r="L885" i="1"/>
  <c r="K885" i="1"/>
  <c r="C885" i="1"/>
  <c r="B885" i="1"/>
  <c r="A885" i="1"/>
  <c r="L884" i="1"/>
  <c r="K884" i="1"/>
  <c r="C884" i="1"/>
  <c r="B884" i="1"/>
  <c r="A884" i="1"/>
  <c r="L883" i="1"/>
  <c r="K883" i="1"/>
  <c r="C883" i="1"/>
  <c r="B883" i="1"/>
  <c r="A883" i="1"/>
  <c r="L882" i="1"/>
  <c r="K882" i="1"/>
  <c r="C882" i="1"/>
  <c r="B882" i="1"/>
  <c r="A882" i="1"/>
  <c r="L881" i="1"/>
  <c r="C881" i="1"/>
  <c r="B881" i="1"/>
  <c r="A881" i="1"/>
  <c r="L880" i="1"/>
  <c r="C880" i="1"/>
  <c r="B880" i="1"/>
  <c r="A880" i="1"/>
  <c r="L879" i="1"/>
  <c r="K879" i="1"/>
  <c r="C879" i="1"/>
  <c r="B879" i="1"/>
  <c r="A879" i="1"/>
  <c r="L878" i="1"/>
  <c r="K878" i="1"/>
  <c r="C878" i="1"/>
  <c r="B878" i="1"/>
  <c r="A878" i="1"/>
  <c r="L877" i="1"/>
  <c r="K877" i="1"/>
  <c r="C877" i="1"/>
  <c r="B877" i="1"/>
  <c r="A877" i="1"/>
  <c r="L876" i="1"/>
  <c r="K876" i="1"/>
  <c r="C876" i="1"/>
  <c r="B876" i="1"/>
  <c r="A876" i="1"/>
  <c r="L875" i="1"/>
  <c r="K875" i="1"/>
  <c r="C875" i="1"/>
  <c r="B875" i="1"/>
  <c r="A875" i="1"/>
  <c r="L874" i="1"/>
  <c r="K874" i="1"/>
  <c r="C874" i="1"/>
  <c r="B874" i="1"/>
  <c r="A874" i="1"/>
  <c r="L873" i="1"/>
  <c r="K873" i="1"/>
  <c r="C873" i="1"/>
  <c r="B873" i="1"/>
  <c r="A873" i="1"/>
  <c r="L872" i="1"/>
  <c r="K872" i="1"/>
  <c r="C872" i="1"/>
  <c r="B872" i="1"/>
  <c r="A872" i="1"/>
  <c r="L871" i="1"/>
  <c r="K871" i="1"/>
  <c r="C871" i="1"/>
  <c r="B871" i="1"/>
  <c r="A871" i="1"/>
  <c r="L870" i="1"/>
  <c r="K870" i="1"/>
  <c r="C870" i="1"/>
  <c r="B870" i="1"/>
  <c r="A870" i="1"/>
  <c r="L869" i="1"/>
  <c r="K869" i="1"/>
  <c r="C869" i="1"/>
  <c r="B869" i="1"/>
  <c r="A869" i="1"/>
  <c r="L868" i="1"/>
  <c r="K868" i="1"/>
  <c r="C868" i="1"/>
  <c r="B868" i="1"/>
  <c r="A868" i="1"/>
  <c r="L867" i="1"/>
  <c r="K867" i="1"/>
  <c r="C867" i="1"/>
  <c r="B867" i="1"/>
  <c r="A867" i="1"/>
  <c r="L866" i="1"/>
  <c r="K866" i="1"/>
  <c r="C866" i="1"/>
  <c r="B866" i="1"/>
  <c r="A866" i="1"/>
  <c r="L865" i="1"/>
  <c r="K865" i="1"/>
  <c r="C865" i="1"/>
  <c r="B865" i="1"/>
  <c r="A865" i="1"/>
  <c r="L864" i="1"/>
  <c r="K864" i="1"/>
  <c r="C864" i="1"/>
  <c r="B864" i="1"/>
  <c r="A864" i="1"/>
  <c r="L863" i="1"/>
  <c r="K863" i="1"/>
  <c r="C863" i="1"/>
  <c r="B863" i="1"/>
  <c r="A863" i="1"/>
  <c r="L862" i="1"/>
  <c r="K862" i="1"/>
  <c r="C862" i="1"/>
  <c r="B862" i="1"/>
  <c r="A862" i="1"/>
  <c r="L861" i="1"/>
  <c r="K861" i="1"/>
  <c r="C861" i="1"/>
  <c r="B861" i="1"/>
  <c r="A861" i="1"/>
  <c r="L860" i="1"/>
  <c r="K860" i="1"/>
  <c r="C860" i="1"/>
  <c r="B860" i="1"/>
  <c r="A860" i="1"/>
  <c r="L859" i="1"/>
  <c r="K859" i="1"/>
  <c r="C859" i="1"/>
  <c r="B859" i="1"/>
  <c r="A859" i="1"/>
  <c r="L858" i="1"/>
  <c r="K858" i="1"/>
  <c r="C858" i="1"/>
  <c r="B858" i="1"/>
  <c r="A858" i="1"/>
  <c r="L857" i="1"/>
  <c r="K857" i="1"/>
  <c r="C857" i="1"/>
  <c r="B857" i="1"/>
  <c r="A857" i="1"/>
  <c r="L856" i="1"/>
  <c r="K856" i="1"/>
  <c r="C856" i="1"/>
  <c r="B856" i="1"/>
  <c r="A856" i="1"/>
  <c r="L855" i="1"/>
  <c r="K855" i="1"/>
  <c r="C855" i="1"/>
  <c r="B855" i="1"/>
  <c r="A855" i="1"/>
  <c r="L854" i="1"/>
  <c r="K854" i="1"/>
  <c r="C854" i="1"/>
  <c r="B854" i="1"/>
  <c r="A854" i="1"/>
  <c r="L853" i="1"/>
  <c r="K853" i="1"/>
  <c r="C853" i="1"/>
  <c r="B853" i="1"/>
  <c r="A853" i="1"/>
  <c r="L852" i="1"/>
  <c r="K852" i="1"/>
  <c r="C852" i="1"/>
  <c r="B852" i="1"/>
  <c r="A852" i="1"/>
  <c r="L851" i="1"/>
  <c r="K851" i="1"/>
  <c r="C851" i="1"/>
  <c r="B851" i="1"/>
  <c r="A851" i="1"/>
  <c r="L850" i="1"/>
  <c r="K850" i="1"/>
  <c r="C850" i="1"/>
  <c r="B850" i="1"/>
  <c r="A850" i="1"/>
  <c r="L849" i="1"/>
  <c r="K849" i="1"/>
  <c r="C849" i="1"/>
  <c r="B849" i="1"/>
  <c r="A849" i="1"/>
  <c r="L848" i="1"/>
  <c r="K848" i="1"/>
  <c r="C848" i="1"/>
  <c r="B848" i="1"/>
  <c r="A848" i="1"/>
  <c r="L847" i="1"/>
  <c r="K847" i="1"/>
  <c r="C847" i="1"/>
  <c r="B847" i="1"/>
  <c r="A847" i="1"/>
  <c r="L846" i="1"/>
  <c r="K846" i="1"/>
  <c r="C846" i="1"/>
  <c r="B846" i="1"/>
  <c r="A846" i="1"/>
  <c r="L845" i="1"/>
  <c r="K845" i="1"/>
  <c r="C845" i="1"/>
  <c r="B845" i="1"/>
  <c r="A845" i="1"/>
  <c r="L844" i="1"/>
  <c r="K844" i="1"/>
  <c r="C844" i="1"/>
  <c r="B844" i="1"/>
  <c r="A844" i="1"/>
  <c r="L843" i="1"/>
  <c r="K843" i="1"/>
  <c r="C843" i="1"/>
  <c r="B843" i="1"/>
  <c r="A843" i="1"/>
  <c r="L842" i="1"/>
  <c r="K842" i="1"/>
  <c r="C842" i="1"/>
  <c r="B842" i="1"/>
  <c r="A842" i="1"/>
  <c r="L841" i="1"/>
  <c r="K841" i="1"/>
  <c r="C841" i="1"/>
  <c r="B841" i="1"/>
  <c r="A841" i="1"/>
  <c r="L840" i="1"/>
  <c r="K840" i="1"/>
  <c r="C840" i="1"/>
  <c r="B840" i="1"/>
  <c r="A840" i="1"/>
  <c r="L839" i="1"/>
  <c r="K839" i="1"/>
  <c r="C839" i="1"/>
  <c r="B839" i="1"/>
  <c r="A839" i="1"/>
  <c r="L838" i="1"/>
  <c r="K838" i="1"/>
  <c r="C838" i="1"/>
  <c r="B838" i="1"/>
  <c r="A838" i="1"/>
  <c r="L837" i="1"/>
  <c r="K837" i="1"/>
  <c r="C837" i="1"/>
  <c r="B837" i="1"/>
  <c r="A837" i="1"/>
  <c r="L836" i="1"/>
  <c r="K836" i="1"/>
  <c r="C836" i="1"/>
  <c r="B836" i="1"/>
  <c r="A836" i="1"/>
  <c r="L835" i="1"/>
  <c r="K835" i="1"/>
  <c r="C835" i="1"/>
  <c r="B835" i="1"/>
  <c r="A835" i="1"/>
  <c r="L834" i="1"/>
  <c r="K834" i="1"/>
  <c r="C834" i="1"/>
  <c r="B834" i="1"/>
  <c r="A834" i="1"/>
  <c r="L833" i="1"/>
  <c r="K833" i="1"/>
  <c r="C833" i="1"/>
  <c r="B833" i="1"/>
  <c r="A833" i="1"/>
  <c r="L832" i="1"/>
  <c r="K832" i="1"/>
  <c r="C832" i="1"/>
  <c r="B832" i="1"/>
  <c r="A832" i="1"/>
  <c r="L831" i="1"/>
  <c r="K831" i="1"/>
  <c r="C831" i="1"/>
  <c r="B831" i="1"/>
  <c r="A831" i="1"/>
  <c r="L830" i="1"/>
  <c r="K830" i="1"/>
  <c r="C830" i="1"/>
  <c r="B830" i="1"/>
  <c r="A830" i="1"/>
  <c r="L829" i="1"/>
  <c r="K829" i="1"/>
  <c r="C829" i="1"/>
  <c r="B829" i="1"/>
  <c r="A829" i="1"/>
  <c r="L828" i="1"/>
  <c r="K828" i="1"/>
  <c r="C828" i="1"/>
  <c r="B828" i="1"/>
  <c r="A828" i="1"/>
  <c r="L827" i="1"/>
  <c r="K827" i="1"/>
  <c r="C827" i="1"/>
  <c r="B827" i="1"/>
  <c r="A827" i="1"/>
  <c r="L826" i="1"/>
  <c r="K826" i="1"/>
  <c r="C826" i="1"/>
  <c r="B826" i="1"/>
  <c r="A826" i="1"/>
  <c r="L825" i="1"/>
  <c r="K825" i="1"/>
  <c r="C825" i="1"/>
  <c r="B825" i="1"/>
  <c r="A825" i="1"/>
  <c r="L824" i="1"/>
  <c r="K824" i="1"/>
  <c r="C824" i="1"/>
  <c r="B824" i="1"/>
  <c r="A824" i="1"/>
  <c r="L823" i="1"/>
  <c r="K823" i="1"/>
  <c r="C823" i="1"/>
  <c r="B823" i="1"/>
  <c r="A823" i="1"/>
  <c r="L822" i="1"/>
  <c r="K822" i="1"/>
  <c r="C822" i="1"/>
  <c r="B822" i="1"/>
  <c r="A822" i="1"/>
  <c r="L821" i="1"/>
  <c r="K821" i="1"/>
  <c r="C821" i="1"/>
  <c r="B821" i="1"/>
  <c r="A821" i="1"/>
  <c r="L820" i="1"/>
  <c r="K820" i="1"/>
  <c r="C820" i="1"/>
  <c r="B820" i="1"/>
  <c r="A820" i="1"/>
  <c r="L819" i="1"/>
  <c r="K819" i="1"/>
  <c r="C819" i="1"/>
  <c r="B819" i="1"/>
  <c r="A819" i="1"/>
  <c r="L818" i="1"/>
  <c r="K818" i="1"/>
  <c r="C818" i="1"/>
  <c r="B818" i="1"/>
  <c r="A818" i="1"/>
  <c r="L817" i="1"/>
  <c r="K817" i="1"/>
  <c r="C817" i="1"/>
  <c r="B817" i="1"/>
  <c r="A817" i="1"/>
  <c r="L816" i="1"/>
  <c r="K816" i="1"/>
  <c r="C816" i="1"/>
  <c r="B816" i="1"/>
  <c r="A816" i="1"/>
  <c r="L815" i="1"/>
  <c r="K815" i="1"/>
  <c r="C815" i="1"/>
  <c r="B815" i="1"/>
  <c r="A815" i="1"/>
  <c r="L814" i="1"/>
  <c r="K814" i="1"/>
  <c r="C814" i="1"/>
  <c r="B814" i="1"/>
  <c r="A814" i="1"/>
  <c r="L813" i="1"/>
  <c r="K813" i="1"/>
  <c r="C813" i="1"/>
  <c r="B813" i="1"/>
  <c r="A813" i="1"/>
  <c r="L812" i="1"/>
  <c r="C812" i="1"/>
  <c r="B812" i="1"/>
  <c r="A812" i="1"/>
  <c r="L811" i="1"/>
  <c r="C811" i="1"/>
  <c r="B811" i="1"/>
  <c r="A811" i="1"/>
  <c r="L810" i="1"/>
  <c r="C810" i="1"/>
  <c r="B810" i="1"/>
  <c r="A810" i="1"/>
  <c r="L809" i="1"/>
  <c r="C809" i="1"/>
  <c r="B809" i="1"/>
  <c r="A809" i="1"/>
  <c r="L808" i="1"/>
  <c r="K808" i="1"/>
  <c r="C808" i="1"/>
  <c r="B808" i="1"/>
  <c r="A808" i="1"/>
  <c r="L807" i="1"/>
  <c r="K807" i="1"/>
  <c r="C807" i="1"/>
  <c r="B807" i="1"/>
  <c r="A807" i="1"/>
  <c r="L806" i="1"/>
  <c r="K806" i="1"/>
  <c r="C806" i="1"/>
  <c r="B806" i="1"/>
  <c r="A806" i="1"/>
  <c r="L805" i="1"/>
  <c r="K805" i="1"/>
  <c r="C805" i="1"/>
  <c r="B805" i="1"/>
  <c r="A805" i="1"/>
  <c r="L804" i="1"/>
  <c r="K804" i="1"/>
  <c r="C804" i="1"/>
  <c r="B804" i="1"/>
  <c r="A804" i="1"/>
  <c r="L803" i="1"/>
  <c r="K803" i="1"/>
  <c r="C803" i="1"/>
  <c r="B803" i="1"/>
  <c r="A803" i="1"/>
  <c r="L802" i="1"/>
  <c r="K802" i="1"/>
  <c r="C802" i="1"/>
  <c r="B802" i="1"/>
  <c r="A802" i="1"/>
  <c r="L801" i="1"/>
  <c r="K801" i="1"/>
  <c r="C801" i="1"/>
  <c r="B801" i="1"/>
  <c r="A801" i="1"/>
  <c r="L800" i="1"/>
  <c r="K800" i="1"/>
  <c r="C800" i="1"/>
  <c r="B800" i="1"/>
  <c r="A800" i="1"/>
  <c r="L799" i="1"/>
  <c r="K799" i="1"/>
  <c r="C799" i="1"/>
  <c r="B799" i="1"/>
  <c r="A799" i="1"/>
  <c r="L798" i="1"/>
  <c r="K798" i="1"/>
  <c r="C798" i="1"/>
  <c r="B798" i="1"/>
  <c r="A798" i="1"/>
  <c r="L797" i="1"/>
  <c r="K797" i="1"/>
  <c r="C797" i="1"/>
  <c r="B797" i="1"/>
  <c r="A797" i="1"/>
  <c r="L796" i="1"/>
  <c r="K796" i="1"/>
  <c r="C796" i="1"/>
  <c r="B796" i="1"/>
  <c r="A796" i="1"/>
  <c r="L795" i="1"/>
  <c r="K795" i="1"/>
  <c r="C795" i="1"/>
  <c r="B795" i="1"/>
  <c r="A795" i="1"/>
  <c r="L794" i="1"/>
  <c r="K794" i="1"/>
  <c r="C794" i="1"/>
  <c r="B794" i="1"/>
  <c r="A794" i="1"/>
  <c r="L793" i="1"/>
  <c r="K793" i="1"/>
  <c r="C793" i="1"/>
  <c r="B793" i="1"/>
  <c r="A793" i="1"/>
  <c r="L792" i="1"/>
  <c r="K792" i="1"/>
  <c r="C792" i="1"/>
  <c r="B792" i="1"/>
  <c r="A792" i="1"/>
  <c r="L791" i="1"/>
  <c r="K791" i="1"/>
  <c r="C791" i="1"/>
  <c r="B791" i="1"/>
  <c r="A791" i="1"/>
  <c r="L790" i="1"/>
  <c r="K790" i="1"/>
  <c r="C790" i="1"/>
  <c r="B790" i="1"/>
  <c r="A790" i="1"/>
  <c r="L789" i="1"/>
  <c r="K789" i="1"/>
  <c r="C789" i="1"/>
  <c r="B789" i="1"/>
  <c r="A789" i="1"/>
  <c r="L788" i="1"/>
  <c r="K788" i="1"/>
  <c r="C788" i="1"/>
  <c r="B788" i="1"/>
  <c r="A788" i="1"/>
  <c r="L787" i="1"/>
  <c r="K787" i="1"/>
  <c r="C787" i="1"/>
  <c r="B787" i="1"/>
  <c r="A787" i="1"/>
  <c r="L786" i="1"/>
  <c r="K786" i="1"/>
  <c r="C786" i="1"/>
  <c r="B786" i="1"/>
  <c r="A786" i="1"/>
  <c r="L785" i="1"/>
  <c r="K785" i="1"/>
  <c r="C785" i="1"/>
  <c r="B785" i="1"/>
  <c r="A785" i="1"/>
  <c r="L784" i="1"/>
  <c r="K784" i="1"/>
  <c r="C784" i="1"/>
  <c r="B784" i="1"/>
  <c r="A784" i="1"/>
  <c r="L783" i="1"/>
  <c r="K783" i="1"/>
  <c r="C783" i="1"/>
  <c r="B783" i="1"/>
  <c r="A783" i="1"/>
  <c r="L782" i="1"/>
  <c r="K782" i="1"/>
  <c r="C782" i="1"/>
  <c r="B782" i="1"/>
  <c r="A782" i="1"/>
  <c r="L781" i="1"/>
  <c r="K781" i="1"/>
  <c r="C781" i="1"/>
  <c r="B781" i="1"/>
  <c r="A781" i="1"/>
  <c r="L780" i="1"/>
  <c r="K780" i="1"/>
  <c r="C780" i="1"/>
  <c r="B780" i="1"/>
  <c r="A780" i="1"/>
  <c r="L779" i="1"/>
  <c r="K779" i="1"/>
  <c r="C779" i="1"/>
  <c r="B779" i="1"/>
  <c r="A779" i="1"/>
  <c r="L778" i="1"/>
  <c r="K778" i="1"/>
  <c r="C778" i="1"/>
  <c r="B778" i="1"/>
  <c r="A778" i="1"/>
  <c r="L777" i="1"/>
  <c r="K777" i="1"/>
  <c r="C777" i="1"/>
  <c r="B777" i="1"/>
  <c r="A777" i="1"/>
  <c r="L776" i="1"/>
  <c r="K776" i="1"/>
  <c r="C776" i="1"/>
  <c r="B776" i="1"/>
  <c r="A776" i="1"/>
  <c r="L775" i="1"/>
  <c r="K775" i="1"/>
  <c r="C775" i="1"/>
  <c r="B775" i="1"/>
  <c r="A775" i="1"/>
  <c r="L774" i="1"/>
  <c r="K774" i="1"/>
  <c r="C774" i="1"/>
  <c r="B774" i="1"/>
  <c r="A774" i="1"/>
  <c r="L773" i="1"/>
  <c r="K773" i="1"/>
  <c r="C773" i="1"/>
  <c r="B773" i="1"/>
  <c r="A773" i="1"/>
  <c r="L772" i="1"/>
  <c r="K772" i="1"/>
  <c r="C772" i="1"/>
  <c r="B772" i="1"/>
  <c r="A772" i="1"/>
  <c r="L771" i="1"/>
  <c r="K771" i="1"/>
  <c r="C771" i="1"/>
  <c r="B771" i="1"/>
  <c r="A771" i="1"/>
  <c r="L770" i="1"/>
  <c r="K770" i="1"/>
  <c r="C770" i="1"/>
  <c r="B770" i="1"/>
  <c r="A770" i="1"/>
  <c r="L769" i="1"/>
  <c r="K769" i="1"/>
  <c r="C769" i="1"/>
  <c r="B769" i="1"/>
  <c r="A769" i="1"/>
  <c r="L768" i="1"/>
  <c r="K768" i="1"/>
  <c r="C768" i="1"/>
  <c r="B768" i="1"/>
  <c r="A768" i="1"/>
  <c r="L767" i="1"/>
  <c r="K767" i="1"/>
  <c r="C767" i="1"/>
  <c r="B767" i="1"/>
  <c r="A767" i="1"/>
  <c r="L766" i="1"/>
  <c r="K766" i="1"/>
  <c r="C766" i="1"/>
  <c r="B766" i="1"/>
  <c r="A766" i="1"/>
  <c r="L765" i="1"/>
  <c r="K765" i="1"/>
  <c r="C765" i="1"/>
  <c r="B765" i="1"/>
  <c r="A765" i="1"/>
  <c r="L764" i="1"/>
  <c r="K764" i="1"/>
  <c r="C764" i="1"/>
  <c r="B764" i="1"/>
  <c r="A764" i="1"/>
  <c r="L763" i="1"/>
  <c r="K763" i="1"/>
  <c r="C763" i="1"/>
  <c r="B763" i="1"/>
  <c r="A763" i="1"/>
  <c r="L762" i="1"/>
  <c r="K762" i="1"/>
  <c r="L761" i="1"/>
  <c r="K761" i="1"/>
  <c r="L760" i="1"/>
  <c r="K760" i="1"/>
  <c r="L759" i="1"/>
  <c r="K759" i="1"/>
  <c r="L758" i="1"/>
  <c r="K758" i="1"/>
  <c r="L757" i="1"/>
  <c r="K757" i="1"/>
  <c r="L756" i="1"/>
  <c r="K756" i="1"/>
  <c r="L755" i="1"/>
  <c r="K755" i="1"/>
  <c r="L754" i="1"/>
  <c r="K754" i="1"/>
  <c r="L753" i="1"/>
  <c r="K753" i="1"/>
  <c r="L752" i="1"/>
  <c r="K752" i="1"/>
  <c r="L751" i="1"/>
  <c r="K751" i="1"/>
  <c r="L750" i="1"/>
  <c r="K750" i="1"/>
  <c r="L749" i="1"/>
  <c r="K749" i="1"/>
  <c r="L748" i="1"/>
  <c r="K748" i="1"/>
  <c r="L747" i="1"/>
  <c r="K747" i="1"/>
  <c r="L746" i="1"/>
  <c r="K746" i="1"/>
  <c r="L745" i="1"/>
  <c r="K745" i="1"/>
  <c r="L744" i="1"/>
  <c r="K744" i="1"/>
  <c r="L743" i="1"/>
  <c r="K743" i="1"/>
  <c r="L742" i="1"/>
  <c r="K742" i="1"/>
  <c r="L741" i="1"/>
  <c r="K741" i="1"/>
  <c r="L740" i="1"/>
  <c r="K740" i="1"/>
  <c r="L739" i="1"/>
  <c r="K739" i="1"/>
  <c r="L738" i="1"/>
  <c r="K738" i="1"/>
  <c r="L737" i="1"/>
  <c r="K737" i="1"/>
  <c r="L736" i="1"/>
  <c r="K736" i="1"/>
  <c r="L735" i="1"/>
  <c r="K735" i="1"/>
  <c r="L734" i="1"/>
  <c r="K734" i="1"/>
  <c r="L733" i="1"/>
  <c r="K733" i="1"/>
  <c r="L732" i="1"/>
  <c r="K732" i="1"/>
  <c r="L731" i="1"/>
  <c r="K731" i="1"/>
  <c r="L730" i="1"/>
  <c r="K730" i="1"/>
  <c r="L729" i="1"/>
  <c r="K729" i="1"/>
  <c r="L728" i="1"/>
  <c r="K728" i="1"/>
  <c r="L727" i="1"/>
  <c r="K727" i="1"/>
  <c r="L726" i="1"/>
  <c r="K726" i="1"/>
  <c r="L725" i="1"/>
  <c r="K725" i="1"/>
  <c r="L724" i="1"/>
  <c r="K724" i="1"/>
  <c r="L723" i="1"/>
  <c r="K723" i="1"/>
  <c r="L722" i="1"/>
  <c r="K722" i="1"/>
  <c r="L721" i="1"/>
  <c r="K721" i="1"/>
  <c r="L720" i="1"/>
  <c r="K720" i="1"/>
  <c r="L719" i="1"/>
  <c r="K719" i="1"/>
  <c r="L718" i="1"/>
  <c r="K718" i="1"/>
  <c r="L717" i="1"/>
  <c r="K717" i="1"/>
  <c r="L716" i="1"/>
  <c r="K716" i="1"/>
  <c r="L715" i="1"/>
  <c r="K715" i="1"/>
  <c r="L714" i="1"/>
  <c r="K714" i="1"/>
  <c r="L713" i="1"/>
  <c r="K713" i="1"/>
  <c r="L712" i="1"/>
  <c r="K712" i="1"/>
  <c r="L711" i="1"/>
  <c r="K711" i="1"/>
  <c r="L710" i="1"/>
  <c r="K710" i="1"/>
  <c r="L709" i="1"/>
  <c r="K709" i="1"/>
  <c r="L708" i="1"/>
  <c r="K708" i="1"/>
  <c r="L707" i="1"/>
  <c r="K707" i="1"/>
  <c r="L706" i="1"/>
  <c r="K706" i="1"/>
  <c r="L705" i="1"/>
  <c r="K705" i="1"/>
  <c r="L704" i="1"/>
  <c r="K704" i="1"/>
  <c r="L703" i="1"/>
  <c r="K703" i="1"/>
  <c r="L702" i="1"/>
  <c r="K702" i="1"/>
  <c r="L701" i="1"/>
  <c r="K701" i="1"/>
  <c r="L700" i="1"/>
  <c r="K700" i="1"/>
  <c r="L699" i="1"/>
  <c r="K699" i="1"/>
  <c r="L698" i="1"/>
  <c r="K698" i="1"/>
  <c r="L697" i="1"/>
  <c r="K697" i="1"/>
  <c r="L696" i="1"/>
  <c r="K696" i="1"/>
  <c r="L695" i="1"/>
  <c r="K695" i="1"/>
  <c r="L694" i="1"/>
  <c r="K694" i="1"/>
  <c r="L693" i="1"/>
  <c r="K693" i="1"/>
  <c r="L692" i="1"/>
  <c r="K692" i="1"/>
  <c r="L691" i="1"/>
  <c r="K691" i="1"/>
  <c r="L690" i="1"/>
  <c r="K690" i="1"/>
  <c r="L689" i="1"/>
  <c r="K689" i="1"/>
  <c r="L688" i="1"/>
  <c r="L687" i="1"/>
  <c r="L686" i="1"/>
  <c r="K686" i="1"/>
  <c r="L685" i="1"/>
  <c r="K685" i="1"/>
  <c r="L684" i="1"/>
  <c r="K684" i="1"/>
  <c r="L683" i="1"/>
  <c r="K683" i="1"/>
  <c r="L682" i="1"/>
  <c r="K682" i="1"/>
  <c r="L681" i="1"/>
  <c r="K681" i="1"/>
  <c r="L680" i="1"/>
  <c r="K680" i="1"/>
  <c r="C680" i="1"/>
  <c r="B680" i="1"/>
  <c r="A680" i="1"/>
  <c r="L679" i="1"/>
  <c r="K679" i="1"/>
  <c r="L678" i="1"/>
  <c r="K678" i="1"/>
  <c r="L677" i="1"/>
  <c r="K677" i="1"/>
  <c r="L676" i="1"/>
  <c r="K676" i="1"/>
  <c r="L675" i="1"/>
  <c r="K675" i="1"/>
  <c r="L674" i="1"/>
  <c r="K674" i="1"/>
  <c r="L673" i="1"/>
  <c r="K673" i="1"/>
  <c r="L672" i="1"/>
  <c r="K672" i="1"/>
  <c r="L671" i="1"/>
  <c r="K671" i="1"/>
  <c r="L670" i="1"/>
  <c r="K670" i="1"/>
  <c r="L669" i="1"/>
  <c r="K669" i="1"/>
  <c r="L668" i="1"/>
  <c r="K668" i="1"/>
  <c r="L667" i="1"/>
  <c r="K667" i="1"/>
  <c r="L666" i="1"/>
  <c r="K666" i="1"/>
  <c r="L665" i="1"/>
  <c r="K665" i="1"/>
  <c r="L664" i="1"/>
  <c r="K664" i="1"/>
  <c r="L663" i="1"/>
  <c r="K663" i="1"/>
  <c r="L662" i="1"/>
  <c r="K662" i="1"/>
  <c r="L661" i="1"/>
  <c r="K661" i="1"/>
  <c r="L660" i="1"/>
  <c r="K660" i="1"/>
  <c r="L659" i="1"/>
  <c r="K659" i="1"/>
  <c r="L658" i="1"/>
  <c r="K658" i="1"/>
  <c r="L657" i="1"/>
  <c r="K657" i="1"/>
  <c r="L656" i="1"/>
  <c r="K656" i="1"/>
  <c r="L655" i="1"/>
  <c r="K655" i="1"/>
  <c r="L654" i="1"/>
  <c r="K654" i="1"/>
  <c r="L653" i="1"/>
  <c r="K653" i="1"/>
  <c r="L652" i="1"/>
  <c r="L651" i="1"/>
  <c r="L650" i="1"/>
  <c r="K650" i="1"/>
  <c r="L649" i="1"/>
  <c r="K649" i="1"/>
  <c r="L648" i="1"/>
  <c r="K648" i="1"/>
  <c r="L647" i="1"/>
  <c r="K647" i="1"/>
  <c r="L646" i="1"/>
  <c r="K646" i="1"/>
  <c r="L645" i="1"/>
  <c r="K645" i="1"/>
  <c r="L644" i="1"/>
  <c r="K644" i="1"/>
  <c r="C644" i="1"/>
  <c r="B644" i="1"/>
  <c r="A644" i="1"/>
  <c r="L643" i="1"/>
  <c r="K643" i="1"/>
  <c r="L642" i="1"/>
  <c r="K642" i="1"/>
  <c r="L641" i="1"/>
  <c r="K641" i="1"/>
  <c r="L640" i="1"/>
  <c r="K640" i="1"/>
  <c r="L639" i="1"/>
  <c r="K639" i="1"/>
  <c r="L638" i="1"/>
  <c r="K638" i="1"/>
  <c r="L637" i="1"/>
  <c r="K637" i="1"/>
  <c r="L636" i="1"/>
  <c r="L635" i="1"/>
  <c r="L634" i="1"/>
  <c r="K634" i="1"/>
  <c r="L633" i="1"/>
  <c r="K633" i="1"/>
  <c r="L632" i="1"/>
  <c r="K632" i="1"/>
  <c r="L631" i="1"/>
  <c r="K631" i="1"/>
  <c r="L630" i="1"/>
  <c r="K630" i="1"/>
  <c r="L629" i="1"/>
  <c r="K629" i="1"/>
  <c r="L628" i="1"/>
  <c r="K628" i="1"/>
  <c r="L627" i="1"/>
  <c r="K627" i="1"/>
  <c r="L626" i="1"/>
  <c r="K626" i="1"/>
  <c r="C626" i="1"/>
  <c r="B626" i="1"/>
  <c r="A626" i="1"/>
  <c r="L625" i="1"/>
  <c r="K625" i="1"/>
  <c r="C625" i="1"/>
  <c r="B625" i="1"/>
  <c r="A625" i="1"/>
  <c r="L624" i="1"/>
  <c r="K624" i="1"/>
  <c r="C624" i="1"/>
  <c r="B624" i="1"/>
  <c r="A624" i="1"/>
  <c r="L623" i="1"/>
  <c r="K623" i="1"/>
  <c r="C623" i="1"/>
  <c r="B623" i="1"/>
  <c r="A623" i="1"/>
  <c r="L622" i="1"/>
  <c r="K622" i="1"/>
  <c r="C622" i="1"/>
  <c r="B622" i="1"/>
  <c r="A622" i="1"/>
  <c r="L621" i="1"/>
  <c r="K621" i="1"/>
  <c r="C621" i="1"/>
  <c r="B621" i="1"/>
  <c r="A621" i="1"/>
  <c r="L620" i="1"/>
  <c r="K620" i="1"/>
  <c r="C620" i="1"/>
  <c r="B620" i="1"/>
  <c r="A620" i="1"/>
  <c r="L619" i="1"/>
  <c r="K619" i="1"/>
  <c r="C619" i="1"/>
  <c r="B619" i="1"/>
  <c r="A619" i="1"/>
  <c r="L618" i="1"/>
  <c r="K618" i="1"/>
  <c r="C618" i="1"/>
  <c r="B618" i="1"/>
  <c r="A618" i="1"/>
  <c r="L617" i="1"/>
  <c r="K617" i="1"/>
  <c r="C617" i="1"/>
  <c r="B617" i="1"/>
  <c r="A617" i="1"/>
  <c r="L616" i="1"/>
  <c r="K616" i="1"/>
  <c r="C616" i="1"/>
  <c r="B616" i="1"/>
  <c r="A616" i="1"/>
  <c r="L615" i="1"/>
  <c r="K615" i="1"/>
  <c r="C615" i="1"/>
  <c r="B615" i="1"/>
  <c r="A615" i="1"/>
  <c r="L614" i="1"/>
  <c r="K614" i="1"/>
  <c r="C614" i="1"/>
  <c r="B614" i="1"/>
  <c r="A614" i="1"/>
  <c r="L613" i="1"/>
  <c r="K613" i="1"/>
  <c r="C613" i="1"/>
  <c r="B613" i="1"/>
  <c r="A613" i="1"/>
  <c r="L612" i="1"/>
  <c r="K612" i="1"/>
  <c r="C612" i="1"/>
  <c r="B612" i="1"/>
  <c r="A612" i="1"/>
  <c r="L611" i="1"/>
  <c r="K611" i="1"/>
  <c r="C611" i="1"/>
  <c r="B611" i="1"/>
  <c r="A611" i="1"/>
  <c r="L610" i="1"/>
  <c r="K610" i="1"/>
  <c r="C610" i="1"/>
  <c r="B610" i="1"/>
  <c r="A610" i="1"/>
  <c r="L609" i="1"/>
  <c r="K609" i="1"/>
  <c r="C609" i="1"/>
  <c r="B609" i="1"/>
  <c r="A609" i="1"/>
  <c r="L608" i="1"/>
  <c r="K608" i="1"/>
  <c r="C608" i="1"/>
  <c r="B608" i="1"/>
  <c r="A608" i="1"/>
  <c r="L607" i="1"/>
  <c r="K607" i="1"/>
  <c r="C607" i="1"/>
  <c r="B607" i="1"/>
  <c r="A607" i="1"/>
  <c r="L606" i="1"/>
  <c r="K606" i="1"/>
  <c r="C606" i="1"/>
  <c r="B606" i="1"/>
  <c r="A606" i="1"/>
  <c r="L605" i="1"/>
  <c r="K605" i="1"/>
  <c r="C605" i="1"/>
  <c r="B605" i="1"/>
  <c r="A605" i="1"/>
  <c r="L604" i="1"/>
  <c r="K604" i="1"/>
  <c r="C604" i="1"/>
  <c r="B604" i="1"/>
  <c r="A604" i="1"/>
  <c r="L603" i="1"/>
  <c r="K603" i="1"/>
  <c r="C603" i="1"/>
  <c r="B603" i="1"/>
  <c r="A603" i="1"/>
  <c r="L602" i="1"/>
  <c r="K602" i="1"/>
  <c r="C602" i="1"/>
  <c r="B602" i="1"/>
  <c r="A602" i="1"/>
  <c r="L601" i="1"/>
  <c r="K601" i="1"/>
  <c r="C601" i="1"/>
  <c r="B601" i="1"/>
  <c r="A601" i="1"/>
  <c r="L600" i="1"/>
  <c r="K600" i="1"/>
  <c r="L599" i="1"/>
  <c r="K599" i="1"/>
  <c r="L598" i="1"/>
  <c r="K598" i="1"/>
  <c r="C598" i="1"/>
  <c r="B598" i="1"/>
  <c r="A598" i="1"/>
  <c r="L597" i="1"/>
  <c r="K597" i="1"/>
  <c r="C597" i="1"/>
  <c r="B597" i="1"/>
  <c r="A597" i="1"/>
  <c r="L596" i="1"/>
  <c r="K596" i="1"/>
  <c r="C596" i="1"/>
  <c r="B596" i="1"/>
  <c r="A596" i="1"/>
  <c r="L595" i="1"/>
  <c r="K595" i="1"/>
  <c r="C595" i="1"/>
  <c r="B595" i="1"/>
  <c r="A595" i="1"/>
  <c r="L594" i="1"/>
  <c r="K594" i="1"/>
  <c r="C594" i="1"/>
  <c r="B594" i="1"/>
  <c r="A594" i="1"/>
  <c r="L593" i="1"/>
  <c r="K593" i="1"/>
  <c r="C593" i="1"/>
  <c r="B593" i="1"/>
  <c r="A593" i="1"/>
  <c r="L592" i="1"/>
  <c r="K592" i="1"/>
  <c r="C592" i="1"/>
  <c r="B592" i="1"/>
  <c r="A592" i="1"/>
  <c r="L591" i="1"/>
  <c r="K591" i="1"/>
  <c r="C591" i="1"/>
  <c r="B591" i="1"/>
  <c r="A591" i="1"/>
  <c r="L590" i="1"/>
  <c r="K590" i="1"/>
  <c r="C590" i="1"/>
  <c r="B590" i="1"/>
  <c r="A590" i="1"/>
  <c r="L589" i="1"/>
  <c r="K589" i="1"/>
  <c r="C589" i="1"/>
  <c r="B589" i="1"/>
  <c r="A589" i="1"/>
  <c r="L588" i="1"/>
  <c r="K588" i="1"/>
  <c r="C588" i="1"/>
  <c r="B588" i="1"/>
  <c r="A588" i="1"/>
  <c r="L587" i="1"/>
  <c r="K587" i="1"/>
  <c r="C587" i="1"/>
  <c r="B587" i="1"/>
  <c r="A587" i="1"/>
  <c r="L586" i="1"/>
  <c r="K586" i="1"/>
  <c r="C586" i="1"/>
  <c r="B586" i="1"/>
  <c r="A586" i="1"/>
  <c r="L585" i="1"/>
  <c r="K585" i="1"/>
  <c r="C585" i="1"/>
  <c r="B585" i="1"/>
  <c r="A585" i="1"/>
  <c r="L584" i="1"/>
  <c r="K584" i="1"/>
  <c r="C584" i="1"/>
  <c r="B584" i="1"/>
  <c r="A584" i="1"/>
  <c r="L583" i="1"/>
  <c r="K583" i="1"/>
  <c r="C583" i="1"/>
  <c r="B583" i="1"/>
  <c r="A583" i="1"/>
  <c r="L582" i="1"/>
  <c r="K582" i="1"/>
  <c r="L581" i="1"/>
  <c r="K581" i="1"/>
  <c r="L580" i="1"/>
  <c r="K580" i="1"/>
  <c r="C580" i="1"/>
  <c r="B580" i="1"/>
  <c r="A580" i="1"/>
  <c r="L579" i="1"/>
  <c r="K579" i="1"/>
  <c r="C579" i="1"/>
  <c r="B579" i="1"/>
  <c r="A579" i="1"/>
  <c r="L578" i="1"/>
  <c r="K578" i="1"/>
  <c r="C578" i="1"/>
  <c r="B578" i="1"/>
  <c r="A578" i="1"/>
  <c r="L577" i="1"/>
  <c r="K577" i="1"/>
  <c r="C577" i="1"/>
  <c r="B577" i="1"/>
  <c r="A577" i="1"/>
  <c r="L576" i="1"/>
  <c r="K576" i="1"/>
  <c r="C576" i="1"/>
  <c r="B576" i="1"/>
  <c r="A576" i="1"/>
  <c r="L575" i="1"/>
  <c r="K575" i="1"/>
  <c r="C575" i="1"/>
  <c r="B575" i="1"/>
  <c r="A575" i="1"/>
  <c r="L574" i="1"/>
  <c r="K574" i="1"/>
  <c r="C574" i="1"/>
  <c r="B574" i="1"/>
  <c r="A574" i="1"/>
  <c r="L573" i="1"/>
  <c r="K573" i="1"/>
  <c r="C573" i="1"/>
  <c r="B573" i="1"/>
  <c r="A573" i="1"/>
  <c r="L572" i="1"/>
  <c r="K572" i="1"/>
  <c r="C572" i="1"/>
  <c r="B572" i="1"/>
  <c r="A572" i="1"/>
  <c r="L571" i="1"/>
  <c r="K571" i="1"/>
  <c r="C571" i="1"/>
  <c r="B571" i="1"/>
  <c r="A571" i="1"/>
  <c r="L570" i="1"/>
  <c r="K570" i="1"/>
  <c r="C570" i="1"/>
  <c r="B570" i="1"/>
  <c r="A570" i="1"/>
  <c r="L569" i="1"/>
  <c r="K569" i="1"/>
  <c r="C569" i="1"/>
  <c r="B569" i="1"/>
  <c r="A569" i="1"/>
  <c r="L568" i="1"/>
  <c r="K568" i="1"/>
  <c r="C568" i="1"/>
  <c r="B568" i="1"/>
  <c r="A568" i="1"/>
  <c r="L567" i="1"/>
  <c r="K567" i="1"/>
  <c r="C567" i="1"/>
  <c r="B567" i="1"/>
  <c r="A567" i="1"/>
  <c r="L566" i="1"/>
  <c r="K566" i="1"/>
  <c r="C566" i="1"/>
  <c r="B566" i="1"/>
  <c r="A566" i="1"/>
  <c r="L565" i="1"/>
  <c r="K565" i="1"/>
  <c r="C565" i="1"/>
  <c r="B565" i="1"/>
  <c r="A565" i="1"/>
  <c r="L564" i="1"/>
  <c r="K564" i="1"/>
  <c r="C564" i="1"/>
  <c r="B564" i="1"/>
  <c r="A564" i="1"/>
  <c r="L563" i="1"/>
  <c r="K563" i="1"/>
  <c r="L562" i="1"/>
  <c r="K562" i="1"/>
  <c r="L561" i="1"/>
  <c r="K561" i="1"/>
  <c r="C561" i="1"/>
  <c r="B561" i="1"/>
  <c r="A561" i="1"/>
  <c r="L560" i="1"/>
  <c r="K560" i="1"/>
  <c r="C560" i="1"/>
  <c r="B560" i="1"/>
  <c r="A560" i="1"/>
  <c r="L559" i="1"/>
  <c r="K559" i="1"/>
  <c r="C559" i="1"/>
  <c r="B559" i="1"/>
  <c r="A559" i="1"/>
  <c r="L558" i="1"/>
  <c r="K558" i="1"/>
  <c r="C558" i="1"/>
  <c r="B558" i="1"/>
  <c r="A558" i="1"/>
  <c r="L557" i="1"/>
  <c r="K557" i="1"/>
  <c r="C557" i="1"/>
  <c r="B557" i="1"/>
  <c r="A557" i="1"/>
  <c r="L556" i="1"/>
  <c r="K556" i="1"/>
  <c r="C556" i="1"/>
  <c r="B556" i="1"/>
  <c r="A556" i="1"/>
  <c r="L555" i="1"/>
  <c r="K555" i="1"/>
  <c r="C555" i="1"/>
  <c r="B555" i="1"/>
  <c r="A555" i="1"/>
  <c r="L554" i="1"/>
  <c r="K554" i="1"/>
  <c r="C554" i="1"/>
  <c r="B554" i="1"/>
  <c r="A554" i="1"/>
  <c r="L553" i="1"/>
  <c r="K553" i="1"/>
  <c r="C553" i="1"/>
  <c r="B553" i="1"/>
  <c r="A553" i="1"/>
  <c r="L552" i="1"/>
  <c r="K552" i="1"/>
  <c r="C552" i="1"/>
  <c r="B552" i="1"/>
  <c r="A552" i="1"/>
  <c r="L551" i="1"/>
  <c r="K551" i="1"/>
  <c r="C551" i="1"/>
  <c r="B551" i="1"/>
  <c r="A551" i="1"/>
  <c r="L550" i="1"/>
  <c r="K550" i="1"/>
  <c r="C550" i="1"/>
  <c r="B550" i="1"/>
  <c r="A550" i="1"/>
  <c r="L549" i="1"/>
  <c r="K549" i="1"/>
  <c r="C549" i="1"/>
  <c r="B549" i="1"/>
  <c r="A549" i="1"/>
  <c r="L548" i="1"/>
  <c r="K548" i="1"/>
  <c r="C548" i="1"/>
  <c r="B548" i="1"/>
  <c r="A548" i="1"/>
  <c r="L547" i="1"/>
  <c r="K547" i="1"/>
  <c r="C547" i="1"/>
  <c r="B547" i="1"/>
  <c r="A547" i="1"/>
  <c r="L546" i="1"/>
  <c r="K546" i="1"/>
  <c r="C546" i="1"/>
  <c r="B546" i="1"/>
  <c r="A546" i="1"/>
  <c r="L545" i="1"/>
  <c r="K545" i="1"/>
  <c r="C545" i="1"/>
  <c r="B545" i="1"/>
  <c r="A545" i="1"/>
  <c r="L544" i="1"/>
  <c r="K544" i="1"/>
  <c r="C544" i="1"/>
  <c r="B544" i="1"/>
  <c r="A544" i="1"/>
  <c r="L543" i="1"/>
  <c r="K543" i="1"/>
  <c r="C543" i="1"/>
  <c r="B543" i="1"/>
  <c r="A543" i="1"/>
  <c r="L542" i="1"/>
  <c r="K542" i="1"/>
  <c r="C542" i="1"/>
  <c r="B542" i="1"/>
  <c r="A542" i="1"/>
  <c r="L541" i="1"/>
  <c r="K541" i="1"/>
  <c r="C541" i="1"/>
  <c r="B541" i="1"/>
  <c r="A541" i="1"/>
  <c r="L540" i="1"/>
  <c r="K540" i="1"/>
  <c r="C540" i="1"/>
  <c r="B540" i="1"/>
  <c r="A540" i="1"/>
  <c r="L539" i="1"/>
  <c r="K539" i="1"/>
  <c r="C539" i="1"/>
  <c r="B539" i="1"/>
  <c r="A539" i="1"/>
  <c r="L538" i="1"/>
  <c r="K538" i="1"/>
  <c r="C538" i="1"/>
  <c r="B538" i="1"/>
  <c r="A538" i="1"/>
  <c r="L537" i="1"/>
  <c r="K537" i="1"/>
  <c r="C537" i="1"/>
  <c r="B537" i="1"/>
  <c r="A537" i="1"/>
  <c r="L536" i="1"/>
  <c r="K536" i="1"/>
  <c r="C536" i="1"/>
  <c r="B536" i="1"/>
  <c r="A536" i="1"/>
  <c r="L535" i="1"/>
  <c r="K535" i="1"/>
  <c r="C535" i="1"/>
  <c r="B535" i="1"/>
  <c r="A535" i="1"/>
  <c r="L534" i="1"/>
  <c r="K534" i="1"/>
  <c r="C534" i="1"/>
  <c r="B534" i="1"/>
  <c r="A534" i="1"/>
  <c r="L533" i="1"/>
  <c r="K533" i="1"/>
  <c r="C533" i="1"/>
  <c r="B533" i="1"/>
  <c r="A533" i="1"/>
  <c r="L532" i="1"/>
  <c r="K532" i="1"/>
  <c r="C532" i="1"/>
  <c r="B532" i="1"/>
  <c r="A532" i="1"/>
  <c r="L531" i="1"/>
  <c r="K531" i="1"/>
  <c r="C531" i="1"/>
  <c r="B531" i="1"/>
  <c r="A531" i="1"/>
  <c r="L530" i="1"/>
  <c r="K530" i="1"/>
  <c r="C530" i="1"/>
  <c r="B530" i="1"/>
  <c r="A530" i="1"/>
  <c r="L529" i="1"/>
  <c r="K529" i="1"/>
  <c r="C529" i="1"/>
  <c r="B529" i="1"/>
  <c r="A529" i="1"/>
  <c r="L528" i="1"/>
  <c r="K528" i="1"/>
  <c r="C528" i="1"/>
  <c r="B528" i="1"/>
  <c r="A528" i="1"/>
  <c r="L527" i="1"/>
  <c r="K527" i="1"/>
  <c r="C527" i="1"/>
  <c r="B527" i="1"/>
  <c r="A527" i="1"/>
  <c r="L526" i="1"/>
  <c r="K526" i="1"/>
  <c r="C526" i="1"/>
  <c r="B526" i="1"/>
  <c r="A526" i="1"/>
  <c r="L525" i="1"/>
  <c r="K525" i="1"/>
  <c r="C525" i="1"/>
  <c r="B525" i="1"/>
  <c r="A525" i="1"/>
  <c r="L524" i="1"/>
  <c r="K524" i="1"/>
  <c r="C524" i="1"/>
  <c r="B524" i="1"/>
  <c r="A524" i="1"/>
  <c r="L523" i="1"/>
  <c r="K523" i="1"/>
  <c r="C523" i="1"/>
  <c r="B523" i="1"/>
  <c r="A523" i="1"/>
  <c r="L522" i="1"/>
  <c r="K522" i="1"/>
  <c r="C522" i="1"/>
  <c r="B522" i="1"/>
  <c r="A522" i="1"/>
  <c r="L521" i="1"/>
  <c r="K521" i="1"/>
  <c r="C521" i="1"/>
  <c r="B521" i="1"/>
  <c r="A521" i="1"/>
  <c r="L520" i="1"/>
  <c r="K520" i="1"/>
  <c r="C520" i="1"/>
  <c r="B520" i="1"/>
  <c r="A520" i="1"/>
  <c r="L519" i="1"/>
  <c r="K519" i="1"/>
  <c r="C519" i="1"/>
  <c r="B519" i="1"/>
  <c r="A519" i="1"/>
  <c r="L518" i="1"/>
  <c r="K518" i="1"/>
  <c r="L517" i="1"/>
  <c r="K517" i="1"/>
  <c r="C517" i="1"/>
  <c r="B517" i="1"/>
  <c r="A517" i="1"/>
  <c r="L516" i="1"/>
  <c r="K516" i="1"/>
  <c r="C516" i="1"/>
  <c r="B516" i="1"/>
  <c r="A516" i="1"/>
  <c r="L515" i="1"/>
  <c r="K515" i="1"/>
  <c r="C515" i="1"/>
  <c r="B515" i="1"/>
  <c r="A515" i="1"/>
  <c r="L514" i="1"/>
  <c r="K514" i="1"/>
  <c r="C514" i="1"/>
  <c r="B514" i="1"/>
  <c r="A514" i="1"/>
  <c r="L513" i="1"/>
  <c r="K513" i="1"/>
  <c r="C513" i="1"/>
  <c r="B513" i="1"/>
  <c r="A513" i="1"/>
  <c r="L512" i="1"/>
  <c r="K512" i="1"/>
  <c r="C512" i="1"/>
  <c r="B512" i="1"/>
  <c r="A512" i="1"/>
  <c r="L511" i="1"/>
  <c r="K511" i="1"/>
  <c r="C511" i="1"/>
  <c r="B511" i="1"/>
  <c r="A511" i="1"/>
  <c r="L510" i="1"/>
  <c r="K510" i="1"/>
  <c r="C510" i="1"/>
  <c r="B510" i="1"/>
  <c r="A510" i="1"/>
  <c r="L509" i="1"/>
  <c r="K509" i="1"/>
  <c r="C509" i="1"/>
  <c r="B509" i="1"/>
  <c r="A509" i="1"/>
  <c r="L508" i="1"/>
  <c r="K508" i="1"/>
  <c r="C508" i="1"/>
  <c r="B508" i="1"/>
  <c r="A508" i="1"/>
  <c r="L507" i="1"/>
  <c r="K507" i="1"/>
  <c r="C507" i="1"/>
  <c r="B507" i="1"/>
  <c r="A507" i="1"/>
  <c r="L506" i="1"/>
  <c r="K506" i="1"/>
  <c r="L505" i="1"/>
  <c r="K505" i="1"/>
  <c r="L504" i="1"/>
  <c r="K504" i="1"/>
  <c r="C504" i="1"/>
  <c r="B504" i="1"/>
  <c r="A504" i="1"/>
  <c r="L503" i="1"/>
  <c r="K503" i="1"/>
  <c r="C503" i="1"/>
  <c r="B503" i="1"/>
  <c r="A503" i="1"/>
  <c r="L502" i="1"/>
  <c r="K502" i="1"/>
  <c r="C502" i="1"/>
  <c r="B502" i="1"/>
  <c r="A502" i="1"/>
  <c r="L501" i="1"/>
  <c r="K501" i="1"/>
  <c r="C501" i="1"/>
  <c r="B501" i="1"/>
  <c r="A501" i="1"/>
  <c r="L500" i="1"/>
  <c r="K500" i="1"/>
  <c r="C500" i="1"/>
  <c r="B500" i="1"/>
  <c r="A500" i="1"/>
  <c r="L499" i="1"/>
  <c r="K499" i="1"/>
  <c r="C499" i="1"/>
  <c r="B499" i="1"/>
  <c r="A499" i="1"/>
  <c r="L498" i="1"/>
  <c r="K498" i="1"/>
  <c r="C498" i="1"/>
  <c r="B498" i="1"/>
  <c r="A498" i="1"/>
  <c r="L497" i="1"/>
  <c r="K497" i="1"/>
  <c r="C497" i="1"/>
  <c r="B497" i="1"/>
  <c r="A497" i="1"/>
  <c r="L496" i="1"/>
  <c r="K496" i="1"/>
  <c r="L495" i="1"/>
  <c r="K495" i="1"/>
  <c r="C495" i="1"/>
  <c r="B495" i="1"/>
  <c r="A495" i="1"/>
  <c r="L494" i="1"/>
  <c r="K494" i="1"/>
  <c r="L493" i="1"/>
  <c r="K493" i="1"/>
  <c r="C493" i="1"/>
  <c r="B493" i="1"/>
  <c r="A493" i="1"/>
  <c r="L492" i="1"/>
  <c r="K492" i="1"/>
  <c r="C492" i="1"/>
  <c r="B492" i="1"/>
  <c r="A492" i="1"/>
  <c r="L491" i="1"/>
  <c r="K491" i="1"/>
  <c r="C491" i="1"/>
  <c r="B491" i="1"/>
  <c r="A491" i="1"/>
  <c r="L490" i="1"/>
  <c r="K490" i="1"/>
  <c r="C490" i="1"/>
  <c r="B490" i="1"/>
  <c r="A490" i="1"/>
  <c r="L489" i="1"/>
  <c r="K489" i="1"/>
  <c r="C489" i="1"/>
  <c r="B489" i="1"/>
  <c r="A489" i="1"/>
  <c r="L488" i="1"/>
  <c r="K488" i="1"/>
  <c r="C488" i="1"/>
  <c r="B488" i="1"/>
  <c r="A488" i="1"/>
  <c r="L487" i="1"/>
  <c r="K487" i="1"/>
  <c r="L486" i="1"/>
  <c r="K486" i="1"/>
  <c r="L485" i="1"/>
  <c r="K485" i="1"/>
  <c r="C485" i="1"/>
  <c r="B485" i="1"/>
  <c r="A485" i="1"/>
  <c r="L484" i="1"/>
  <c r="K484" i="1"/>
  <c r="C484" i="1"/>
  <c r="B484" i="1"/>
  <c r="A484" i="1"/>
  <c r="L483" i="1"/>
  <c r="K483" i="1"/>
  <c r="C483" i="1"/>
  <c r="B483" i="1"/>
  <c r="A483" i="1"/>
  <c r="L482" i="1"/>
  <c r="K482" i="1"/>
  <c r="C482" i="1"/>
  <c r="B482" i="1"/>
  <c r="A482" i="1"/>
  <c r="L481" i="1"/>
  <c r="K481" i="1"/>
  <c r="C481" i="1"/>
  <c r="B481" i="1"/>
  <c r="A481" i="1"/>
  <c r="L480" i="1"/>
  <c r="K480" i="1"/>
  <c r="C480" i="1"/>
  <c r="B480" i="1"/>
  <c r="A480" i="1"/>
  <c r="L479" i="1"/>
  <c r="K479" i="1"/>
  <c r="C479" i="1"/>
  <c r="B479" i="1"/>
  <c r="A479" i="1"/>
  <c r="L478" i="1"/>
  <c r="K478" i="1"/>
  <c r="C478" i="1"/>
  <c r="B478" i="1"/>
  <c r="A478" i="1"/>
  <c r="L477" i="1"/>
  <c r="K477" i="1"/>
  <c r="L476" i="1"/>
  <c r="K476" i="1"/>
  <c r="L475" i="1"/>
  <c r="K475" i="1"/>
  <c r="C475" i="1"/>
  <c r="B475" i="1"/>
  <c r="A475" i="1"/>
  <c r="L474" i="1"/>
  <c r="K474" i="1"/>
  <c r="C474" i="1"/>
  <c r="B474" i="1"/>
  <c r="A474" i="1"/>
  <c r="L473" i="1"/>
  <c r="K473" i="1"/>
  <c r="C473" i="1"/>
  <c r="B473" i="1"/>
  <c r="A473" i="1"/>
  <c r="L472" i="1"/>
  <c r="K472" i="1"/>
  <c r="C472" i="1"/>
  <c r="B472" i="1"/>
  <c r="A472" i="1"/>
  <c r="L471" i="1"/>
  <c r="K471" i="1"/>
  <c r="C471" i="1"/>
  <c r="B471" i="1"/>
  <c r="A471" i="1"/>
  <c r="L470" i="1"/>
  <c r="K470" i="1"/>
  <c r="C470" i="1"/>
  <c r="B470" i="1"/>
  <c r="A470" i="1"/>
  <c r="L469" i="1"/>
  <c r="K469" i="1"/>
  <c r="C469" i="1"/>
  <c r="B469" i="1"/>
  <c r="A469" i="1"/>
  <c r="L468" i="1"/>
  <c r="K468" i="1"/>
  <c r="C468" i="1"/>
  <c r="B468" i="1"/>
  <c r="A468" i="1"/>
  <c r="L467" i="1"/>
  <c r="K467" i="1"/>
  <c r="C467" i="1"/>
  <c r="B467" i="1"/>
  <c r="A467" i="1"/>
  <c r="L466" i="1"/>
  <c r="K466" i="1"/>
  <c r="C466" i="1"/>
  <c r="B466" i="1"/>
  <c r="A466" i="1"/>
  <c r="L465" i="1"/>
  <c r="K465" i="1"/>
  <c r="C465" i="1"/>
  <c r="B465" i="1"/>
  <c r="A465" i="1"/>
  <c r="L464" i="1"/>
  <c r="K464" i="1"/>
  <c r="C464" i="1"/>
  <c r="B464" i="1"/>
  <c r="A464" i="1"/>
  <c r="L463" i="1"/>
  <c r="K463" i="1"/>
  <c r="L462" i="1"/>
  <c r="K462" i="1"/>
  <c r="L461" i="1"/>
  <c r="K461" i="1"/>
  <c r="C461" i="1"/>
  <c r="B461" i="1"/>
  <c r="A461" i="1"/>
  <c r="L460" i="1"/>
  <c r="K460" i="1"/>
  <c r="C460" i="1"/>
  <c r="B460" i="1"/>
  <c r="A460" i="1"/>
  <c r="L459" i="1"/>
  <c r="K459" i="1"/>
  <c r="C459" i="1"/>
  <c r="B459" i="1"/>
  <c r="A459" i="1"/>
  <c r="L458" i="1"/>
  <c r="K458" i="1"/>
  <c r="C458" i="1"/>
  <c r="B458" i="1"/>
  <c r="A458" i="1"/>
  <c r="L457" i="1"/>
  <c r="K457" i="1"/>
  <c r="C457" i="1"/>
  <c r="B457" i="1"/>
  <c r="A457" i="1"/>
  <c r="L456" i="1"/>
  <c r="K456" i="1"/>
  <c r="C456" i="1"/>
  <c r="B456" i="1"/>
  <c r="A456" i="1"/>
  <c r="L455" i="1"/>
  <c r="K455" i="1"/>
  <c r="C455" i="1"/>
  <c r="B455" i="1"/>
  <c r="A455" i="1"/>
  <c r="L454" i="1"/>
  <c r="K454" i="1"/>
  <c r="C454" i="1"/>
  <c r="B454" i="1"/>
  <c r="A454" i="1"/>
  <c r="L453" i="1"/>
  <c r="K453" i="1"/>
  <c r="C453" i="1"/>
  <c r="B453" i="1"/>
  <c r="A453" i="1"/>
  <c r="L452" i="1"/>
  <c r="K452" i="1"/>
  <c r="C452" i="1"/>
  <c r="B452" i="1"/>
  <c r="A452" i="1"/>
  <c r="L451" i="1"/>
  <c r="K451" i="1"/>
  <c r="C451" i="1"/>
  <c r="B451" i="1"/>
  <c r="A451" i="1"/>
  <c r="L450" i="1"/>
  <c r="K450" i="1"/>
  <c r="C450" i="1"/>
  <c r="B450" i="1"/>
  <c r="A450" i="1"/>
  <c r="L449" i="1"/>
  <c r="K449" i="1"/>
  <c r="C449" i="1"/>
  <c r="B449" i="1"/>
  <c r="A449" i="1"/>
  <c r="L448" i="1"/>
  <c r="K448" i="1"/>
  <c r="C448" i="1"/>
  <c r="B448" i="1"/>
  <c r="A448" i="1"/>
  <c r="L447" i="1"/>
  <c r="K447" i="1"/>
  <c r="C447" i="1"/>
  <c r="B447" i="1"/>
  <c r="A447" i="1"/>
  <c r="L446" i="1"/>
  <c r="K446" i="1"/>
  <c r="C446" i="1"/>
  <c r="B446" i="1"/>
  <c r="A446" i="1"/>
  <c r="L445" i="1"/>
  <c r="K445" i="1"/>
  <c r="C445" i="1"/>
  <c r="B445" i="1"/>
  <c r="A445" i="1"/>
  <c r="L444" i="1"/>
  <c r="K444" i="1"/>
  <c r="C444" i="1"/>
  <c r="B444" i="1"/>
  <c r="A444" i="1"/>
  <c r="L443" i="1"/>
  <c r="K443" i="1"/>
  <c r="C443" i="1"/>
  <c r="B443" i="1"/>
  <c r="A443" i="1"/>
  <c r="L442" i="1"/>
  <c r="K442" i="1"/>
  <c r="C442" i="1"/>
  <c r="B442" i="1"/>
  <c r="A442" i="1"/>
  <c r="L441" i="1"/>
  <c r="K441" i="1"/>
  <c r="C441" i="1"/>
  <c r="B441" i="1"/>
  <c r="A441" i="1"/>
  <c r="L440" i="1"/>
  <c r="K440" i="1"/>
  <c r="C440" i="1"/>
  <c r="B440" i="1"/>
  <c r="A440" i="1"/>
  <c r="L439" i="1"/>
  <c r="K439" i="1"/>
  <c r="C439" i="1"/>
  <c r="B439" i="1"/>
  <c r="A439" i="1"/>
  <c r="L438" i="1"/>
  <c r="K438" i="1"/>
  <c r="C438" i="1"/>
  <c r="B438" i="1"/>
  <c r="A438" i="1"/>
  <c r="L437" i="1"/>
  <c r="K437" i="1"/>
  <c r="C437" i="1"/>
  <c r="B437" i="1"/>
  <c r="A437" i="1"/>
  <c r="L436" i="1"/>
  <c r="K436" i="1"/>
  <c r="L435" i="1"/>
  <c r="K435" i="1"/>
  <c r="L434" i="1"/>
  <c r="K434" i="1"/>
  <c r="C434" i="1"/>
  <c r="B434" i="1"/>
  <c r="A434" i="1"/>
  <c r="L433" i="1"/>
  <c r="K433" i="1"/>
  <c r="C433" i="1"/>
  <c r="B433" i="1"/>
  <c r="A433" i="1"/>
  <c r="L432" i="1"/>
  <c r="K432" i="1"/>
  <c r="C432" i="1"/>
  <c r="B432" i="1"/>
  <c r="A432" i="1"/>
  <c r="L431" i="1"/>
  <c r="K431" i="1"/>
  <c r="C431" i="1"/>
  <c r="B431" i="1"/>
  <c r="A431" i="1"/>
  <c r="L430" i="1"/>
  <c r="K430" i="1"/>
  <c r="C430" i="1"/>
  <c r="B430" i="1"/>
  <c r="A430" i="1"/>
  <c r="L429" i="1"/>
  <c r="K429" i="1"/>
  <c r="C429" i="1"/>
  <c r="B429" i="1"/>
  <c r="A429" i="1"/>
  <c r="L428" i="1"/>
  <c r="K428" i="1"/>
  <c r="C428" i="1"/>
  <c r="B428" i="1"/>
  <c r="A428" i="1"/>
  <c r="L427" i="1"/>
  <c r="K427" i="1"/>
  <c r="C427" i="1"/>
  <c r="B427" i="1"/>
  <c r="A427" i="1"/>
  <c r="L426" i="1"/>
  <c r="K426" i="1"/>
  <c r="C426" i="1"/>
  <c r="B426" i="1"/>
  <c r="A426" i="1"/>
  <c r="L425" i="1"/>
  <c r="K425" i="1"/>
  <c r="C425" i="1"/>
  <c r="B425" i="1"/>
  <c r="A425" i="1"/>
  <c r="L424" i="1"/>
  <c r="K424" i="1"/>
  <c r="C424" i="1"/>
  <c r="B424" i="1"/>
  <c r="A424" i="1"/>
  <c r="L423" i="1"/>
  <c r="K423" i="1"/>
  <c r="C423" i="1"/>
  <c r="B423" i="1"/>
  <c r="A423" i="1"/>
  <c r="L422" i="1"/>
  <c r="K422" i="1"/>
  <c r="C422" i="1"/>
  <c r="B422" i="1"/>
  <c r="A422" i="1"/>
  <c r="L421" i="1"/>
  <c r="K421" i="1"/>
  <c r="C421" i="1"/>
  <c r="B421" i="1"/>
  <c r="A421" i="1"/>
  <c r="L420" i="1"/>
  <c r="K420" i="1"/>
  <c r="L419" i="1"/>
  <c r="K419" i="1"/>
  <c r="L418" i="1"/>
  <c r="K418" i="1"/>
  <c r="C418" i="1"/>
  <c r="B418" i="1"/>
  <c r="A418" i="1"/>
  <c r="L417" i="1"/>
  <c r="K417" i="1"/>
  <c r="C417" i="1"/>
  <c r="B417" i="1"/>
  <c r="A417" i="1"/>
  <c r="L416" i="1"/>
  <c r="K416" i="1"/>
  <c r="C416" i="1"/>
  <c r="B416" i="1"/>
  <c r="A416" i="1"/>
  <c r="L415" i="1"/>
  <c r="K415" i="1"/>
  <c r="C415" i="1"/>
  <c r="B415" i="1"/>
  <c r="A415" i="1"/>
  <c r="L414" i="1"/>
  <c r="K414" i="1"/>
  <c r="C414" i="1"/>
  <c r="B414" i="1"/>
  <c r="A414" i="1"/>
  <c r="L413" i="1"/>
  <c r="K413" i="1"/>
  <c r="C413" i="1"/>
  <c r="B413" i="1"/>
  <c r="A413" i="1"/>
  <c r="L412" i="1"/>
  <c r="K412" i="1"/>
  <c r="C412" i="1"/>
  <c r="B412" i="1"/>
  <c r="A412" i="1"/>
  <c r="L411" i="1"/>
  <c r="K411" i="1"/>
  <c r="C411" i="1"/>
  <c r="B411" i="1"/>
  <c r="A411" i="1"/>
  <c r="L410" i="1"/>
  <c r="K410" i="1"/>
  <c r="C410" i="1"/>
  <c r="B410" i="1"/>
  <c r="A410" i="1"/>
  <c r="L409" i="1"/>
  <c r="K409" i="1"/>
  <c r="C409" i="1"/>
  <c r="B409" i="1"/>
  <c r="A409" i="1"/>
  <c r="L408" i="1"/>
  <c r="K408" i="1"/>
  <c r="C408" i="1"/>
  <c r="B408" i="1"/>
  <c r="A408" i="1"/>
  <c r="L407" i="1"/>
  <c r="K407" i="1"/>
  <c r="C407" i="1"/>
  <c r="B407" i="1"/>
  <c r="A407" i="1"/>
  <c r="L406" i="1"/>
  <c r="K406" i="1"/>
  <c r="C406" i="1"/>
  <c r="B406" i="1"/>
  <c r="A406" i="1"/>
  <c r="L405" i="1"/>
  <c r="K405" i="1"/>
  <c r="C405" i="1"/>
  <c r="B405" i="1"/>
  <c r="A405" i="1"/>
  <c r="L404" i="1"/>
  <c r="K404" i="1"/>
  <c r="C404" i="1"/>
  <c r="B404" i="1"/>
  <c r="A404" i="1"/>
  <c r="L403" i="1"/>
  <c r="K403" i="1"/>
  <c r="C403" i="1"/>
  <c r="B403" i="1"/>
  <c r="A403" i="1"/>
  <c r="L402" i="1"/>
  <c r="K402" i="1"/>
  <c r="C402" i="1"/>
  <c r="B402" i="1"/>
  <c r="A402" i="1"/>
  <c r="L401" i="1"/>
  <c r="K401" i="1"/>
  <c r="C401" i="1"/>
  <c r="B401" i="1"/>
  <c r="A401" i="1"/>
  <c r="L400" i="1"/>
  <c r="K400" i="1"/>
  <c r="C400" i="1"/>
  <c r="B400" i="1"/>
  <c r="A400" i="1"/>
  <c r="L399" i="1"/>
  <c r="K399" i="1"/>
  <c r="C399" i="1"/>
  <c r="B399" i="1"/>
  <c r="A399" i="1"/>
  <c r="L398" i="1"/>
  <c r="K398" i="1"/>
  <c r="C398" i="1"/>
  <c r="B398" i="1"/>
  <c r="A398" i="1"/>
  <c r="L397" i="1"/>
  <c r="K397" i="1"/>
  <c r="C397" i="1"/>
  <c r="B397" i="1"/>
  <c r="A397" i="1"/>
  <c r="L396" i="1"/>
  <c r="K396" i="1"/>
  <c r="C396" i="1"/>
  <c r="B396" i="1"/>
  <c r="A396" i="1"/>
  <c r="L395" i="1"/>
  <c r="K395" i="1"/>
  <c r="C395" i="1"/>
  <c r="B395" i="1"/>
  <c r="A395" i="1"/>
  <c r="L394" i="1"/>
  <c r="K394" i="1"/>
  <c r="C394" i="1"/>
  <c r="B394" i="1"/>
  <c r="A394" i="1"/>
  <c r="L393" i="1"/>
  <c r="K393" i="1"/>
  <c r="C393" i="1"/>
  <c r="B393" i="1"/>
  <c r="A393" i="1"/>
  <c r="L392" i="1"/>
  <c r="K392" i="1"/>
  <c r="C392" i="1"/>
  <c r="B392" i="1"/>
  <c r="A392" i="1"/>
  <c r="L391" i="1"/>
  <c r="K391" i="1"/>
  <c r="C391" i="1"/>
  <c r="B391" i="1"/>
  <c r="A391" i="1"/>
  <c r="L390" i="1"/>
  <c r="K390" i="1"/>
  <c r="C390" i="1"/>
  <c r="B390" i="1"/>
  <c r="A390" i="1"/>
  <c r="L389" i="1"/>
  <c r="K389" i="1"/>
  <c r="C389" i="1"/>
  <c r="B389" i="1"/>
  <c r="A389" i="1"/>
  <c r="L388" i="1"/>
  <c r="K388" i="1"/>
  <c r="C388" i="1"/>
  <c r="B388" i="1"/>
  <c r="A388" i="1"/>
  <c r="L387" i="1"/>
  <c r="K387" i="1"/>
  <c r="C387" i="1"/>
  <c r="B387" i="1"/>
  <c r="A387" i="1"/>
  <c r="L386" i="1"/>
  <c r="K386" i="1"/>
  <c r="C386" i="1"/>
  <c r="B386" i="1"/>
  <c r="A386" i="1"/>
  <c r="L385" i="1"/>
  <c r="K385" i="1"/>
  <c r="C385" i="1"/>
  <c r="B385" i="1"/>
  <c r="A385" i="1"/>
  <c r="L384" i="1"/>
  <c r="K384" i="1"/>
  <c r="C384" i="1"/>
  <c r="B384" i="1"/>
  <c r="A384" i="1"/>
  <c r="L383" i="1"/>
  <c r="K383" i="1"/>
  <c r="C383" i="1"/>
  <c r="B383" i="1"/>
  <c r="A383" i="1"/>
  <c r="L382" i="1"/>
  <c r="K382" i="1"/>
  <c r="C382" i="1"/>
  <c r="B382" i="1"/>
  <c r="A382" i="1"/>
  <c r="L381" i="1"/>
  <c r="K381" i="1"/>
  <c r="C381" i="1"/>
  <c r="B381" i="1"/>
  <c r="A381" i="1"/>
  <c r="L380" i="1"/>
  <c r="K380" i="1"/>
  <c r="C380" i="1"/>
  <c r="B380" i="1"/>
  <c r="A380" i="1"/>
  <c r="L379" i="1"/>
  <c r="K379" i="1"/>
  <c r="C379" i="1"/>
  <c r="B379" i="1"/>
  <c r="A379" i="1"/>
  <c r="L378" i="1"/>
  <c r="K378" i="1"/>
  <c r="C378" i="1"/>
  <c r="B378" i="1"/>
  <c r="A378" i="1"/>
  <c r="L377" i="1"/>
  <c r="K377" i="1"/>
  <c r="C377" i="1"/>
  <c r="B377" i="1"/>
  <c r="A377" i="1"/>
  <c r="L376" i="1"/>
  <c r="K376" i="1"/>
  <c r="C376" i="1"/>
  <c r="B376" i="1"/>
  <c r="A376" i="1"/>
  <c r="L375" i="1"/>
  <c r="K375" i="1"/>
  <c r="C375" i="1"/>
  <c r="B375" i="1"/>
  <c r="A375" i="1"/>
  <c r="L374" i="1"/>
  <c r="K374" i="1"/>
  <c r="C374" i="1"/>
  <c r="B374" i="1"/>
  <c r="A374" i="1"/>
  <c r="L373" i="1"/>
  <c r="K373" i="1"/>
  <c r="C373" i="1"/>
  <c r="B373" i="1"/>
  <c r="A373" i="1"/>
  <c r="L372" i="1"/>
  <c r="K372" i="1"/>
  <c r="C372" i="1"/>
  <c r="B372" i="1"/>
  <c r="A372" i="1"/>
  <c r="L371" i="1"/>
  <c r="K371" i="1"/>
  <c r="C371" i="1"/>
  <c r="B371" i="1"/>
  <c r="A371" i="1"/>
  <c r="L370" i="1"/>
  <c r="K370" i="1"/>
  <c r="C370" i="1"/>
  <c r="B370" i="1"/>
  <c r="A370" i="1"/>
  <c r="L369" i="1"/>
  <c r="K369" i="1"/>
  <c r="C369" i="1"/>
  <c r="B369" i="1"/>
  <c r="A369" i="1"/>
  <c r="L368" i="1"/>
  <c r="K368" i="1"/>
  <c r="C368" i="1"/>
  <c r="B368" i="1"/>
  <c r="A368" i="1"/>
  <c r="L367" i="1"/>
  <c r="K367" i="1"/>
  <c r="C367" i="1"/>
  <c r="B367" i="1"/>
  <c r="A367" i="1"/>
  <c r="L366" i="1"/>
  <c r="K366" i="1"/>
  <c r="C366" i="1"/>
  <c r="B366" i="1"/>
  <c r="A366" i="1"/>
  <c r="L365" i="1"/>
  <c r="K365" i="1"/>
  <c r="C365" i="1"/>
  <c r="B365" i="1"/>
  <c r="A365" i="1"/>
  <c r="L364" i="1"/>
  <c r="K364" i="1"/>
  <c r="C364" i="1"/>
  <c r="B364" i="1"/>
  <c r="A364" i="1"/>
  <c r="L363" i="1"/>
  <c r="K363" i="1"/>
  <c r="C363" i="1"/>
  <c r="B363" i="1"/>
  <c r="A363" i="1"/>
  <c r="L362" i="1"/>
  <c r="K362" i="1"/>
  <c r="C362" i="1"/>
  <c r="B362" i="1"/>
  <c r="A362" i="1"/>
  <c r="L361" i="1"/>
  <c r="K361" i="1"/>
  <c r="C361" i="1"/>
  <c r="B361" i="1"/>
  <c r="A361" i="1"/>
  <c r="L360" i="1"/>
  <c r="K360" i="1"/>
  <c r="C360" i="1"/>
  <c r="B360" i="1"/>
  <c r="A360" i="1"/>
  <c r="L359" i="1"/>
  <c r="K359" i="1"/>
  <c r="C359" i="1"/>
  <c r="B359" i="1"/>
  <c r="A359" i="1"/>
  <c r="L358" i="1"/>
  <c r="K358" i="1"/>
  <c r="C358" i="1"/>
  <c r="B358" i="1"/>
  <c r="A358" i="1"/>
  <c r="L357" i="1"/>
  <c r="K357" i="1"/>
  <c r="C357" i="1"/>
  <c r="B357" i="1"/>
  <c r="A357" i="1"/>
  <c r="L356" i="1"/>
  <c r="K356" i="1"/>
  <c r="C356" i="1"/>
  <c r="B356" i="1"/>
  <c r="A356" i="1"/>
  <c r="L355" i="1"/>
  <c r="K355" i="1"/>
  <c r="C355" i="1"/>
  <c r="B355" i="1"/>
  <c r="A355" i="1"/>
  <c r="L354" i="1"/>
  <c r="K354" i="1"/>
  <c r="C354" i="1"/>
  <c r="B354" i="1"/>
  <c r="A354" i="1"/>
  <c r="L353" i="1"/>
  <c r="K353" i="1"/>
  <c r="C353" i="1"/>
  <c r="B353" i="1"/>
  <c r="A353" i="1"/>
  <c r="L352" i="1"/>
  <c r="K352" i="1"/>
  <c r="C352" i="1"/>
  <c r="B352" i="1"/>
  <c r="A352" i="1"/>
  <c r="L351" i="1"/>
  <c r="K351" i="1"/>
  <c r="C351" i="1"/>
  <c r="B351" i="1"/>
  <c r="A351" i="1"/>
  <c r="L350" i="1"/>
  <c r="K350" i="1"/>
  <c r="C350" i="1"/>
  <c r="B350" i="1"/>
  <c r="A350" i="1"/>
  <c r="L349" i="1"/>
  <c r="K349" i="1"/>
  <c r="C349" i="1"/>
  <c r="B349" i="1"/>
  <c r="A349" i="1"/>
  <c r="L348" i="1"/>
  <c r="K348" i="1"/>
  <c r="C348" i="1"/>
  <c r="B348" i="1"/>
  <c r="A348" i="1"/>
  <c r="L347" i="1"/>
  <c r="K347" i="1"/>
  <c r="C347" i="1"/>
  <c r="B347" i="1"/>
  <c r="A347" i="1"/>
  <c r="L346" i="1"/>
  <c r="K346" i="1"/>
  <c r="C346" i="1"/>
  <c r="B346" i="1"/>
  <c r="A346" i="1"/>
  <c r="L345" i="1"/>
  <c r="K345" i="1"/>
  <c r="C345" i="1"/>
  <c r="B345" i="1"/>
  <c r="A345" i="1"/>
  <c r="L344" i="1"/>
  <c r="K344" i="1"/>
  <c r="C344" i="1"/>
  <c r="B344" i="1"/>
  <c r="A344" i="1"/>
  <c r="L343" i="1"/>
  <c r="K343" i="1"/>
  <c r="C343" i="1"/>
  <c r="B343" i="1"/>
  <c r="A343" i="1"/>
  <c r="L342" i="1"/>
  <c r="K342" i="1"/>
  <c r="C342" i="1"/>
  <c r="B342" i="1"/>
  <c r="A342" i="1"/>
  <c r="L341" i="1"/>
  <c r="K341" i="1"/>
  <c r="C341" i="1"/>
  <c r="B341" i="1"/>
  <c r="A341" i="1"/>
  <c r="L340" i="1"/>
  <c r="K340" i="1"/>
  <c r="C340" i="1"/>
  <c r="B340" i="1"/>
  <c r="A340" i="1"/>
  <c r="L339" i="1"/>
  <c r="K339" i="1"/>
  <c r="C339" i="1"/>
  <c r="B339" i="1"/>
  <c r="A339" i="1"/>
  <c r="L338" i="1"/>
  <c r="K338" i="1"/>
  <c r="C338" i="1"/>
  <c r="B338" i="1"/>
  <c r="A338" i="1"/>
  <c r="L337" i="1"/>
  <c r="K337" i="1"/>
  <c r="C337" i="1"/>
  <c r="B337" i="1"/>
  <c r="A337" i="1"/>
  <c r="L336" i="1"/>
  <c r="K336" i="1"/>
  <c r="C336" i="1"/>
  <c r="B336" i="1"/>
  <c r="A336" i="1"/>
  <c r="L335" i="1"/>
  <c r="K335" i="1"/>
  <c r="L334" i="1"/>
  <c r="K334" i="1"/>
  <c r="L333" i="1"/>
  <c r="K333" i="1"/>
  <c r="L332" i="1"/>
  <c r="K332" i="1"/>
  <c r="L331" i="1"/>
  <c r="K331" i="1"/>
  <c r="C331" i="1"/>
  <c r="B331" i="1"/>
  <c r="A331" i="1"/>
  <c r="BK330" i="1"/>
  <c r="BJ330" i="1"/>
  <c r="BI330" i="1"/>
  <c r="BH330" i="1"/>
  <c r="BG330" i="1"/>
  <c r="BF330" i="1"/>
  <c r="L330" i="1"/>
  <c r="K330" i="1"/>
  <c r="C330" i="1"/>
  <c r="B330" i="1"/>
  <c r="A330" i="1"/>
  <c r="BK329" i="1"/>
  <c r="BJ329" i="1"/>
  <c r="BI329" i="1"/>
  <c r="BH329" i="1"/>
  <c r="BG329" i="1"/>
  <c r="BF329" i="1"/>
  <c r="L329" i="1"/>
  <c r="K329" i="1"/>
  <c r="C329" i="1"/>
  <c r="B329" i="1"/>
  <c r="A329" i="1"/>
  <c r="BK328" i="1"/>
  <c r="BJ328" i="1"/>
  <c r="BI328" i="1"/>
  <c r="BH328" i="1"/>
  <c r="BG328" i="1"/>
  <c r="BF328" i="1"/>
  <c r="L328" i="1"/>
  <c r="K328" i="1"/>
  <c r="C328" i="1"/>
  <c r="B328" i="1"/>
  <c r="A328" i="1"/>
  <c r="BK327" i="1"/>
  <c r="BJ327" i="1"/>
  <c r="BI327" i="1"/>
  <c r="BH327" i="1"/>
  <c r="BG327" i="1"/>
  <c r="BF327" i="1"/>
  <c r="L327" i="1"/>
  <c r="K327" i="1"/>
  <c r="C327" i="1"/>
  <c r="B327" i="1"/>
  <c r="A327" i="1"/>
  <c r="BK326" i="1"/>
  <c r="BJ326" i="1"/>
  <c r="BI326" i="1"/>
  <c r="BH326" i="1"/>
  <c r="BG326" i="1"/>
  <c r="BF326" i="1"/>
  <c r="L326" i="1"/>
  <c r="K326" i="1"/>
  <c r="C326" i="1"/>
  <c r="B326" i="1"/>
  <c r="A326" i="1"/>
  <c r="BK325" i="1"/>
  <c r="BJ325" i="1"/>
  <c r="BI325" i="1"/>
  <c r="BH325" i="1"/>
  <c r="BG325" i="1"/>
  <c r="BF325" i="1"/>
  <c r="L325" i="1"/>
  <c r="K325" i="1"/>
  <c r="C325" i="1"/>
  <c r="B325" i="1"/>
  <c r="A325" i="1"/>
  <c r="BK324" i="1"/>
  <c r="BJ324" i="1"/>
  <c r="BI324" i="1"/>
  <c r="BH324" i="1"/>
  <c r="BG324" i="1"/>
  <c r="BF324" i="1"/>
  <c r="L324" i="1"/>
  <c r="K324" i="1"/>
  <c r="C324" i="1"/>
  <c r="B324" i="1"/>
  <c r="A324" i="1"/>
  <c r="BK323" i="1"/>
  <c r="BJ323" i="1"/>
  <c r="BI323" i="1"/>
  <c r="BH323" i="1"/>
  <c r="BG323" i="1"/>
  <c r="BF323" i="1"/>
  <c r="L323" i="1"/>
  <c r="K323" i="1"/>
  <c r="C323" i="1"/>
  <c r="B323" i="1"/>
  <c r="A323" i="1"/>
  <c r="BK322" i="1"/>
  <c r="BJ322" i="1"/>
  <c r="BI322" i="1"/>
  <c r="BH322" i="1"/>
  <c r="BG322" i="1"/>
  <c r="BF322" i="1"/>
  <c r="L322" i="1"/>
  <c r="K322" i="1"/>
  <c r="C322" i="1"/>
  <c r="B322" i="1"/>
  <c r="A322" i="1"/>
  <c r="BK321" i="1"/>
  <c r="BJ321" i="1"/>
  <c r="BI321" i="1"/>
  <c r="BH321" i="1"/>
  <c r="BG321" i="1"/>
  <c r="BF321" i="1"/>
  <c r="L321" i="1"/>
  <c r="K321" i="1"/>
  <c r="C321" i="1"/>
  <c r="B321" i="1"/>
  <c r="A321" i="1"/>
  <c r="BK320" i="1"/>
  <c r="BJ320" i="1"/>
  <c r="BI320" i="1"/>
  <c r="BH320" i="1"/>
  <c r="BG320" i="1"/>
  <c r="BF320" i="1"/>
  <c r="L320" i="1"/>
  <c r="K320" i="1"/>
  <c r="C320" i="1"/>
  <c r="B320" i="1"/>
  <c r="A320" i="1"/>
  <c r="BK319" i="1"/>
  <c r="BJ319" i="1"/>
  <c r="BI319" i="1"/>
  <c r="BH319" i="1"/>
  <c r="BG319" i="1"/>
  <c r="BF319" i="1"/>
  <c r="L319" i="1"/>
  <c r="K319" i="1"/>
  <c r="C319" i="1"/>
  <c r="B319" i="1"/>
  <c r="A319" i="1"/>
  <c r="BK318" i="1"/>
  <c r="BJ318" i="1"/>
  <c r="BI318" i="1"/>
  <c r="BH318" i="1"/>
  <c r="BG318" i="1"/>
  <c r="BF318" i="1"/>
  <c r="L318" i="1"/>
  <c r="K318" i="1"/>
  <c r="C318" i="1"/>
  <c r="B318" i="1"/>
  <c r="A318" i="1"/>
  <c r="BK317" i="1"/>
  <c r="BJ317" i="1"/>
  <c r="BI317" i="1"/>
  <c r="BH317" i="1"/>
  <c r="BG317" i="1"/>
  <c r="BF317" i="1"/>
  <c r="L317" i="1"/>
  <c r="K317" i="1"/>
  <c r="C317" i="1"/>
  <c r="B317" i="1"/>
  <c r="A317" i="1"/>
  <c r="BK316" i="1"/>
  <c r="BJ316" i="1"/>
  <c r="BI316" i="1"/>
  <c r="BH316" i="1"/>
  <c r="BG316" i="1"/>
  <c r="BF316" i="1"/>
  <c r="L316" i="1"/>
  <c r="K316" i="1"/>
  <c r="C316" i="1"/>
  <c r="B316" i="1"/>
  <c r="A316" i="1"/>
  <c r="BK315" i="1"/>
  <c r="BJ315" i="1"/>
  <c r="BI315" i="1"/>
  <c r="BH315" i="1"/>
  <c r="BG315" i="1"/>
  <c r="BF315" i="1"/>
  <c r="L315" i="1"/>
  <c r="K315" i="1"/>
  <c r="C315" i="1"/>
  <c r="B315" i="1"/>
  <c r="A315" i="1"/>
  <c r="BK314" i="1"/>
  <c r="BJ314" i="1"/>
  <c r="BI314" i="1"/>
  <c r="BH314" i="1"/>
  <c r="BG314" i="1"/>
  <c r="BF314" i="1"/>
  <c r="L314" i="1"/>
  <c r="K314" i="1"/>
  <c r="C314" i="1"/>
  <c r="B314" i="1"/>
  <c r="A314" i="1"/>
  <c r="BK313" i="1"/>
  <c r="BJ313" i="1"/>
  <c r="BI313" i="1"/>
  <c r="BH313" i="1"/>
  <c r="BG313" i="1"/>
  <c r="BF313" i="1"/>
  <c r="L313" i="1"/>
  <c r="K313" i="1"/>
  <c r="C313" i="1"/>
  <c r="B313" i="1"/>
  <c r="A313" i="1"/>
  <c r="BK312" i="1"/>
  <c r="BJ312" i="1"/>
  <c r="BI312" i="1"/>
  <c r="BH312" i="1"/>
  <c r="BG312" i="1"/>
  <c r="BF312" i="1"/>
  <c r="L312" i="1"/>
  <c r="K312" i="1"/>
  <c r="C312" i="1"/>
  <c r="B312" i="1"/>
  <c r="A312" i="1"/>
  <c r="BK311" i="1"/>
  <c r="BJ311" i="1"/>
  <c r="BI311" i="1"/>
  <c r="BH311" i="1"/>
  <c r="BG311" i="1"/>
  <c r="BF311" i="1"/>
  <c r="L311" i="1"/>
  <c r="K311" i="1"/>
  <c r="C311" i="1"/>
  <c r="B311" i="1"/>
  <c r="A311" i="1"/>
  <c r="BK310" i="1"/>
  <c r="BJ310" i="1"/>
  <c r="BI310" i="1"/>
  <c r="BH310" i="1"/>
  <c r="BG310" i="1"/>
  <c r="BF310" i="1"/>
  <c r="L310" i="1"/>
  <c r="K310" i="1"/>
  <c r="C310" i="1"/>
  <c r="B310" i="1"/>
  <c r="A310" i="1"/>
  <c r="BK309" i="1"/>
  <c r="BJ309" i="1"/>
  <c r="BI309" i="1"/>
  <c r="BH309" i="1"/>
  <c r="BG309" i="1"/>
  <c r="BF309" i="1"/>
  <c r="L309" i="1"/>
  <c r="K309" i="1"/>
  <c r="C309" i="1"/>
  <c r="B309" i="1"/>
  <c r="A309" i="1"/>
  <c r="BK308" i="1"/>
  <c r="BJ308" i="1"/>
  <c r="BI308" i="1"/>
  <c r="BH308" i="1"/>
  <c r="BG308" i="1"/>
  <c r="BF308" i="1"/>
  <c r="L308" i="1"/>
  <c r="K308" i="1"/>
  <c r="C308" i="1"/>
  <c r="B308" i="1"/>
  <c r="A308" i="1"/>
  <c r="BK307" i="1"/>
  <c r="BJ307" i="1"/>
  <c r="BI307" i="1"/>
  <c r="BH307" i="1"/>
  <c r="BG307" i="1"/>
  <c r="BF307" i="1"/>
  <c r="L307" i="1"/>
  <c r="K307" i="1"/>
  <c r="C307" i="1"/>
  <c r="B307" i="1"/>
  <c r="A307" i="1"/>
  <c r="BK306" i="1"/>
  <c r="BJ306" i="1"/>
  <c r="BI306" i="1"/>
  <c r="BH306" i="1"/>
  <c r="BG306" i="1"/>
  <c r="BF306" i="1"/>
  <c r="L306" i="1"/>
  <c r="K306" i="1"/>
  <c r="C306" i="1"/>
  <c r="B306" i="1"/>
  <c r="A306" i="1"/>
  <c r="BK305" i="1"/>
  <c r="BJ305" i="1"/>
  <c r="BI305" i="1"/>
  <c r="BH305" i="1"/>
  <c r="BG305" i="1"/>
  <c r="BF305" i="1"/>
  <c r="L305" i="1"/>
  <c r="K305" i="1"/>
  <c r="C305" i="1"/>
  <c r="B305" i="1"/>
  <c r="A305" i="1"/>
  <c r="BK304" i="1"/>
  <c r="BJ304" i="1"/>
  <c r="BI304" i="1"/>
  <c r="BH304" i="1"/>
  <c r="BG304" i="1"/>
  <c r="BF304" i="1"/>
  <c r="AO304" i="1"/>
  <c r="AN304" i="1"/>
  <c r="AM304" i="1"/>
  <c r="AL304" i="1" a="1"/>
  <c r="AL304" i="1" s="1"/>
  <c r="L304" i="1"/>
  <c r="K304" i="1"/>
  <c r="C304" i="1"/>
  <c r="B304" i="1"/>
  <c r="A304" i="1"/>
  <c r="BK303" i="1"/>
  <c r="BJ303" i="1"/>
  <c r="BI303" i="1"/>
  <c r="BH303" i="1"/>
  <c r="BG303" i="1"/>
  <c r="BF303" i="1"/>
  <c r="AO303" i="1"/>
  <c r="AN303" i="1"/>
  <c r="AM303" i="1"/>
  <c r="AL303" i="1" a="1"/>
  <c r="AL303" i="1" s="1"/>
  <c r="L303" i="1"/>
  <c r="K303" i="1"/>
  <c r="C303" i="1"/>
  <c r="B303" i="1"/>
  <c r="A303" i="1"/>
  <c r="BK302" i="1"/>
  <c r="BJ302" i="1"/>
  <c r="BI302" i="1"/>
  <c r="BH302" i="1"/>
  <c r="BG302" i="1"/>
  <c r="BF302" i="1"/>
  <c r="AO302" i="1"/>
  <c r="AN302" i="1"/>
  <c r="AM302" i="1"/>
  <c r="AL302" i="1" a="1"/>
  <c r="AL302" i="1" s="1"/>
  <c r="L302" i="1"/>
  <c r="K302" i="1"/>
  <c r="C302" i="1"/>
  <c r="B302" i="1"/>
  <c r="A302" i="1"/>
  <c r="BK301" i="1"/>
  <c r="BJ301" i="1"/>
  <c r="BI301" i="1"/>
  <c r="BH301" i="1"/>
  <c r="BG301" i="1"/>
  <c r="BF301" i="1"/>
  <c r="AO301" i="1"/>
  <c r="AN301" i="1"/>
  <c r="AM301" i="1"/>
  <c r="AL301" i="1" a="1"/>
  <c r="AL301" i="1" s="1"/>
  <c r="L301" i="1"/>
  <c r="K301" i="1"/>
  <c r="C301" i="1"/>
  <c r="B301" i="1"/>
  <c r="A301" i="1"/>
  <c r="BK300" i="1"/>
  <c r="BJ300" i="1"/>
  <c r="BI300" i="1"/>
  <c r="BH300" i="1"/>
  <c r="BG300" i="1"/>
  <c r="BF300" i="1"/>
  <c r="AO300" i="1"/>
  <c r="AN300" i="1"/>
  <c r="AM300" i="1"/>
  <c r="AL300" i="1" a="1"/>
  <c r="AL300" i="1" s="1"/>
  <c r="L300" i="1"/>
  <c r="K300" i="1"/>
  <c r="C300" i="1"/>
  <c r="B300" i="1"/>
  <c r="A300" i="1"/>
  <c r="BK299" i="1"/>
  <c r="BJ299" i="1"/>
  <c r="BI299" i="1"/>
  <c r="BH299" i="1"/>
  <c r="BG299" i="1"/>
  <c r="BF299" i="1"/>
  <c r="AO299" i="1"/>
  <c r="AN299" i="1"/>
  <c r="AM299" i="1"/>
  <c r="AL299" i="1" a="1"/>
  <c r="AL299" i="1" s="1"/>
  <c r="L299" i="1"/>
  <c r="K299" i="1"/>
  <c r="C299" i="1"/>
  <c r="B299" i="1"/>
  <c r="A299" i="1"/>
  <c r="BK298" i="1"/>
  <c r="BJ298" i="1"/>
  <c r="BI298" i="1"/>
  <c r="BH298" i="1"/>
  <c r="BG298" i="1"/>
  <c r="BF298" i="1"/>
  <c r="AO298" i="1"/>
  <c r="AN298" i="1"/>
  <c r="AM298" i="1"/>
  <c r="AL298" i="1" a="1"/>
  <c r="AL298" i="1" s="1"/>
  <c r="L298" i="1"/>
  <c r="K298" i="1"/>
  <c r="C298" i="1"/>
  <c r="B298" i="1"/>
  <c r="A298" i="1"/>
  <c r="BK297" i="1"/>
  <c r="BJ297" i="1"/>
  <c r="BI297" i="1"/>
  <c r="BH297" i="1"/>
  <c r="BG297" i="1"/>
  <c r="BF297" i="1"/>
  <c r="AO297" i="1"/>
  <c r="AN297" i="1"/>
  <c r="AM297" i="1"/>
  <c r="AL297" i="1" a="1"/>
  <c r="AL297" i="1" s="1"/>
  <c r="L297" i="1"/>
  <c r="K297" i="1"/>
  <c r="C297" i="1"/>
  <c r="B297" i="1"/>
  <c r="A297" i="1"/>
  <c r="BK296" i="1"/>
  <c r="BJ296" i="1"/>
  <c r="BI296" i="1"/>
  <c r="BH296" i="1"/>
  <c r="BG296" i="1"/>
  <c r="BF296" i="1"/>
  <c r="AO296" i="1"/>
  <c r="AN296" i="1"/>
  <c r="AM296" i="1"/>
  <c r="AL296" i="1" a="1"/>
  <c r="AL296" i="1" s="1"/>
  <c r="L296" i="1"/>
  <c r="K296" i="1"/>
  <c r="C296" i="1"/>
  <c r="B296" i="1"/>
  <c r="A296" i="1"/>
  <c r="BK295" i="1"/>
  <c r="BJ295" i="1"/>
  <c r="BI295" i="1"/>
  <c r="BH295" i="1"/>
  <c r="BG295" i="1"/>
  <c r="BF295" i="1"/>
  <c r="AO295" i="1"/>
  <c r="AN295" i="1"/>
  <c r="AM295" i="1"/>
  <c r="AL295" i="1" a="1"/>
  <c r="AL295" i="1" s="1"/>
  <c r="L295" i="1"/>
  <c r="K295" i="1"/>
  <c r="C295" i="1"/>
  <c r="B295" i="1"/>
  <c r="A295" i="1"/>
  <c r="BK294" i="1"/>
  <c r="BJ294" i="1"/>
  <c r="BI294" i="1"/>
  <c r="BH294" i="1"/>
  <c r="BG294" i="1"/>
  <c r="BF294" i="1"/>
  <c r="AO294" i="1"/>
  <c r="AN294" i="1"/>
  <c r="AM294" i="1"/>
  <c r="AL294" i="1" a="1"/>
  <c r="AL294" i="1" s="1"/>
  <c r="L294" i="1"/>
  <c r="K294" i="1"/>
  <c r="C294" i="1"/>
  <c r="B294" i="1"/>
  <c r="A294" i="1"/>
  <c r="BK293" i="1"/>
  <c r="BJ293" i="1"/>
  <c r="BI293" i="1"/>
  <c r="BH293" i="1"/>
  <c r="BG293" i="1"/>
  <c r="BF293" i="1"/>
  <c r="AO293" i="1"/>
  <c r="AN293" i="1"/>
  <c r="AM293" i="1"/>
  <c r="AL293" i="1" a="1"/>
  <c r="AL293" i="1" s="1"/>
  <c r="L293" i="1"/>
  <c r="K293" i="1"/>
  <c r="C293" i="1"/>
  <c r="B293" i="1"/>
  <c r="A293" i="1"/>
  <c r="BK292" i="1"/>
  <c r="BJ292" i="1"/>
  <c r="BI292" i="1"/>
  <c r="BH292" i="1"/>
  <c r="BG292" i="1"/>
  <c r="BF292" i="1"/>
  <c r="AO292" i="1"/>
  <c r="AN292" i="1"/>
  <c r="AM292" i="1"/>
  <c r="AL292" i="1" a="1"/>
  <c r="AL292" i="1" s="1"/>
  <c r="L292" i="1"/>
  <c r="K292" i="1"/>
  <c r="C292" i="1"/>
  <c r="B292" i="1"/>
  <c r="A292" i="1"/>
  <c r="BK291" i="1"/>
  <c r="BJ291" i="1"/>
  <c r="BI291" i="1"/>
  <c r="BH291" i="1"/>
  <c r="BG291" i="1"/>
  <c r="BF291" i="1"/>
  <c r="AO291" i="1"/>
  <c r="AN291" i="1"/>
  <c r="AM291" i="1"/>
  <c r="AL291" i="1" a="1"/>
  <c r="AL291" i="1" s="1"/>
  <c r="L291" i="1"/>
  <c r="K291" i="1"/>
  <c r="C291" i="1"/>
  <c r="B291" i="1"/>
  <c r="A291" i="1"/>
  <c r="BK290" i="1"/>
  <c r="BJ290" i="1"/>
  <c r="BI290" i="1"/>
  <c r="BH290" i="1"/>
  <c r="BG290" i="1"/>
  <c r="BF290" i="1"/>
  <c r="AO290" i="1"/>
  <c r="AN290" i="1"/>
  <c r="AM290" i="1"/>
  <c r="AL290" i="1" a="1"/>
  <c r="AL290" i="1" s="1"/>
  <c r="L290" i="1"/>
  <c r="K290" i="1"/>
  <c r="C290" i="1"/>
  <c r="B290" i="1"/>
  <c r="A290" i="1"/>
  <c r="BK289" i="1"/>
  <c r="BJ289" i="1"/>
  <c r="BI289" i="1"/>
  <c r="BH289" i="1"/>
  <c r="BG289" i="1"/>
  <c r="BF289" i="1"/>
  <c r="AO289" i="1"/>
  <c r="AN289" i="1"/>
  <c r="AM289" i="1"/>
  <c r="AL289" i="1" a="1"/>
  <c r="AL289" i="1" s="1"/>
  <c r="L289" i="1"/>
  <c r="K289" i="1"/>
  <c r="C289" i="1"/>
  <c r="B289" i="1"/>
  <c r="A289" i="1"/>
  <c r="BK288" i="1"/>
  <c r="BJ288" i="1"/>
  <c r="BI288" i="1"/>
  <c r="BH288" i="1"/>
  <c r="BG288" i="1"/>
  <c r="BF288" i="1"/>
  <c r="AO288" i="1"/>
  <c r="AN288" i="1"/>
  <c r="AM288" i="1"/>
  <c r="AL288" i="1" a="1"/>
  <c r="AL288" i="1" s="1"/>
  <c r="L288" i="1"/>
  <c r="K288" i="1"/>
  <c r="C288" i="1"/>
  <c r="B288" i="1"/>
  <c r="A288" i="1"/>
  <c r="BK287" i="1"/>
  <c r="BJ287" i="1"/>
  <c r="BI287" i="1"/>
  <c r="BH287" i="1"/>
  <c r="BG287" i="1"/>
  <c r="BF287" i="1"/>
  <c r="AO287" i="1"/>
  <c r="AN287" i="1"/>
  <c r="AM287" i="1"/>
  <c r="AL287" i="1" a="1"/>
  <c r="AL287" i="1" s="1"/>
  <c r="L287" i="1"/>
  <c r="K287" i="1"/>
  <c r="C287" i="1"/>
  <c r="B287" i="1"/>
  <c r="A287" i="1"/>
  <c r="BK286" i="1"/>
  <c r="BJ286" i="1"/>
  <c r="BI286" i="1"/>
  <c r="BH286" i="1"/>
  <c r="BG286" i="1"/>
  <c r="BF286" i="1"/>
  <c r="AO286" i="1"/>
  <c r="AN286" i="1"/>
  <c r="AM286" i="1"/>
  <c r="AL286" i="1" a="1"/>
  <c r="AL286" i="1" s="1"/>
  <c r="L286" i="1"/>
  <c r="K286" i="1"/>
  <c r="C286" i="1"/>
  <c r="B286" i="1"/>
  <c r="A286" i="1"/>
  <c r="BK285" i="1"/>
  <c r="BJ285" i="1"/>
  <c r="BI285" i="1"/>
  <c r="BH285" i="1"/>
  <c r="BG285" i="1"/>
  <c r="BF285" i="1"/>
  <c r="AO285" i="1"/>
  <c r="AN285" i="1"/>
  <c r="AM285" i="1"/>
  <c r="AL285" i="1" a="1"/>
  <c r="AL285" i="1" s="1"/>
  <c r="L285" i="1"/>
  <c r="K285" i="1"/>
  <c r="C285" i="1"/>
  <c r="B285" i="1"/>
  <c r="A285" i="1"/>
  <c r="BK284" i="1"/>
  <c r="BJ284" i="1"/>
  <c r="BI284" i="1"/>
  <c r="BH284" i="1"/>
  <c r="BG284" i="1"/>
  <c r="BF284" i="1"/>
  <c r="AO284" i="1"/>
  <c r="AN284" i="1"/>
  <c r="AM284" i="1"/>
  <c r="AL284" i="1" a="1"/>
  <c r="AL284" i="1" s="1"/>
  <c r="L284" i="1"/>
  <c r="K284" i="1"/>
  <c r="C284" i="1"/>
  <c r="B284" i="1"/>
  <c r="A284" i="1"/>
  <c r="BK283" i="1"/>
  <c r="BJ283" i="1"/>
  <c r="BI283" i="1"/>
  <c r="BH283" i="1"/>
  <c r="BG283" i="1"/>
  <c r="BF283" i="1"/>
  <c r="AO283" i="1"/>
  <c r="AN283" i="1"/>
  <c r="AM283" i="1"/>
  <c r="AL283" i="1" a="1"/>
  <c r="AL283" i="1" s="1"/>
  <c r="L283" i="1"/>
  <c r="K283" i="1"/>
  <c r="C283" i="1"/>
  <c r="B283" i="1"/>
  <c r="A283" i="1"/>
  <c r="BK282" i="1"/>
  <c r="BJ282" i="1"/>
  <c r="BI282" i="1"/>
  <c r="BH282" i="1"/>
  <c r="BG282" i="1"/>
  <c r="BF282" i="1"/>
  <c r="AO282" i="1"/>
  <c r="AN282" i="1"/>
  <c r="AM282" i="1"/>
  <c r="AL282" i="1" a="1"/>
  <c r="AL282" i="1" s="1"/>
  <c r="L282" i="1"/>
  <c r="K282" i="1"/>
  <c r="C282" i="1"/>
  <c r="B282" i="1"/>
  <c r="A282" i="1"/>
  <c r="BK281" i="1"/>
  <c r="BJ281" i="1"/>
  <c r="BI281" i="1"/>
  <c r="BH281" i="1"/>
  <c r="BG281" i="1"/>
  <c r="BF281" i="1"/>
  <c r="AO281" i="1"/>
  <c r="AN281" i="1"/>
  <c r="AM281" i="1"/>
  <c r="AL281" i="1" a="1"/>
  <c r="AL281" i="1" s="1"/>
  <c r="L281" i="1"/>
  <c r="K281" i="1"/>
  <c r="C281" i="1"/>
  <c r="B281" i="1"/>
  <c r="A281" i="1"/>
  <c r="BK280" i="1"/>
  <c r="BJ280" i="1"/>
  <c r="BI280" i="1"/>
  <c r="BH280" i="1"/>
  <c r="BG280" i="1"/>
  <c r="BF280" i="1"/>
  <c r="AO280" i="1"/>
  <c r="AN280" i="1"/>
  <c r="AM280" i="1"/>
  <c r="AL280" i="1" a="1"/>
  <c r="AL280" i="1" s="1"/>
  <c r="L280" i="1"/>
  <c r="K280" i="1"/>
  <c r="C280" i="1"/>
  <c r="B280" i="1"/>
  <c r="A280" i="1"/>
  <c r="BK279" i="1"/>
  <c r="BJ279" i="1"/>
  <c r="BI279" i="1"/>
  <c r="BH279" i="1"/>
  <c r="BG279" i="1"/>
  <c r="BF279" i="1"/>
  <c r="AO279" i="1"/>
  <c r="AN279" i="1"/>
  <c r="AM279" i="1"/>
  <c r="AL279" i="1" a="1"/>
  <c r="AL279" i="1" s="1"/>
  <c r="L279" i="1"/>
  <c r="K279" i="1"/>
  <c r="C279" i="1"/>
  <c r="B279" i="1"/>
  <c r="A279" i="1"/>
  <c r="BK278" i="1"/>
  <c r="BJ278" i="1"/>
  <c r="BI278" i="1"/>
  <c r="BH278" i="1"/>
  <c r="BG278" i="1"/>
  <c r="BF278" i="1"/>
  <c r="AO278" i="1"/>
  <c r="AN278" i="1"/>
  <c r="AM278" i="1"/>
  <c r="AL278" i="1" a="1"/>
  <c r="AL278" i="1" s="1"/>
  <c r="L278" i="1"/>
  <c r="K278" i="1"/>
  <c r="C278" i="1"/>
  <c r="B278" i="1"/>
  <c r="A278" i="1"/>
  <c r="BK277" i="1"/>
  <c r="BJ277" i="1"/>
  <c r="BI277" i="1"/>
  <c r="BH277" i="1"/>
  <c r="BG277" i="1"/>
  <c r="BF277" i="1"/>
  <c r="AO277" i="1"/>
  <c r="AN277" i="1"/>
  <c r="AM277" i="1"/>
  <c r="AL277" i="1" a="1"/>
  <c r="AL277" i="1" s="1"/>
  <c r="L277" i="1"/>
  <c r="K277" i="1"/>
  <c r="C277" i="1"/>
  <c r="B277" i="1"/>
  <c r="A277" i="1"/>
  <c r="BK276" i="1"/>
  <c r="BJ276" i="1"/>
  <c r="BI276" i="1"/>
  <c r="BH276" i="1"/>
  <c r="BG276" i="1"/>
  <c r="BF276" i="1"/>
  <c r="AO276" i="1"/>
  <c r="AN276" i="1"/>
  <c r="AM276" i="1"/>
  <c r="AL276" i="1" a="1"/>
  <c r="AL276" i="1" s="1"/>
  <c r="L276" i="1"/>
  <c r="K276" i="1"/>
  <c r="C276" i="1"/>
  <c r="B276" i="1"/>
  <c r="A276" i="1"/>
  <c r="BK275" i="1"/>
  <c r="BJ275" i="1"/>
  <c r="BI275" i="1"/>
  <c r="BH275" i="1"/>
  <c r="BG275" i="1"/>
  <c r="BF275" i="1"/>
  <c r="AO275" i="1"/>
  <c r="AN275" i="1"/>
  <c r="AM275" i="1"/>
  <c r="AL275" i="1" a="1"/>
  <c r="AL275" i="1" s="1"/>
  <c r="L275" i="1"/>
  <c r="K275" i="1"/>
  <c r="C275" i="1"/>
  <c r="B275" i="1"/>
  <c r="A275" i="1"/>
  <c r="BK274" i="1"/>
  <c r="BJ274" i="1"/>
  <c r="BI274" i="1"/>
  <c r="BH274" i="1"/>
  <c r="BG274" i="1"/>
  <c r="BF274" i="1"/>
  <c r="AO274" i="1"/>
  <c r="AN274" i="1"/>
  <c r="AM274" i="1"/>
  <c r="AL274" i="1" a="1"/>
  <c r="AL274" i="1" s="1"/>
  <c r="L274" i="1"/>
  <c r="K274" i="1"/>
  <c r="C274" i="1"/>
  <c r="B274" i="1"/>
  <c r="A274" i="1"/>
  <c r="BK273" i="1"/>
  <c r="BJ273" i="1"/>
  <c r="BI273" i="1"/>
  <c r="BH273" i="1"/>
  <c r="BG273" i="1"/>
  <c r="BF273" i="1"/>
  <c r="AO273" i="1"/>
  <c r="AN273" i="1"/>
  <c r="AM273" i="1"/>
  <c r="AL273" i="1" a="1"/>
  <c r="AL273" i="1" s="1"/>
  <c r="L273" i="1"/>
  <c r="K273" i="1"/>
  <c r="C273" i="1"/>
  <c r="B273" i="1"/>
  <c r="A273" i="1"/>
  <c r="BK272" i="1"/>
  <c r="BJ272" i="1"/>
  <c r="BI272" i="1"/>
  <c r="BH272" i="1"/>
  <c r="BG272" i="1"/>
  <c r="BF272" i="1"/>
  <c r="AO272" i="1"/>
  <c r="AN272" i="1"/>
  <c r="AM272" i="1"/>
  <c r="AL272" i="1" a="1"/>
  <c r="AL272" i="1" s="1"/>
  <c r="L272" i="1"/>
  <c r="K272" i="1"/>
  <c r="C272" i="1"/>
  <c r="B272" i="1"/>
  <c r="A272" i="1"/>
  <c r="BK271" i="1"/>
  <c r="BJ271" i="1"/>
  <c r="BI271" i="1"/>
  <c r="BH271" i="1"/>
  <c r="BG271" i="1"/>
  <c r="BF271" i="1"/>
  <c r="AO271" i="1"/>
  <c r="AN271" i="1"/>
  <c r="AM271" i="1"/>
  <c r="AL271" i="1" a="1"/>
  <c r="AL271" i="1" s="1"/>
  <c r="L271" i="1"/>
  <c r="K271" i="1"/>
  <c r="C271" i="1"/>
  <c r="B271" i="1"/>
  <c r="A271" i="1"/>
  <c r="BK270" i="1"/>
  <c r="BJ270" i="1"/>
  <c r="BI270" i="1"/>
  <c r="BH270" i="1"/>
  <c r="BG270" i="1"/>
  <c r="BF270" i="1"/>
  <c r="AO270" i="1"/>
  <c r="AN270" i="1"/>
  <c r="AM270" i="1"/>
  <c r="AL270" i="1" a="1"/>
  <c r="AL270" i="1" s="1"/>
  <c r="L270" i="1"/>
  <c r="K270" i="1"/>
  <c r="C270" i="1"/>
  <c r="B270" i="1"/>
  <c r="A270" i="1"/>
  <c r="BK269" i="1"/>
  <c r="BJ269" i="1"/>
  <c r="BI269" i="1"/>
  <c r="BH269" i="1"/>
  <c r="BG269" i="1"/>
  <c r="BF269" i="1"/>
  <c r="AO269" i="1"/>
  <c r="AN269" i="1"/>
  <c r="AM269" i="1"/>
  <c r="AL269" i="1" a="1"/>
  <c r="AL269" i="1" s="1"/>
  <c r="L269" i="1"/>
  <c r="K269" i="1"/>
  <c r="C269" i="1"/>
  <c r="B269" i="1"/>
  <c r="A269" i="1"/>
  <c r="BK268" i="1"/>
  <c r="BJ268" i="1"/>
  <c r="BI268" i="1"/>
  <c r="BH268" i="1"/>
  <c r="BG268" i="1"/>
  <c r="BF268" i="1"/>
  <c r="AO268" i="1"/>
  <c r="AN268" i="1"/>
  <c r="AM268" i="1"/>
  <c r="AL268" i="1" a="1"/>
  <c r="AL268" i="1" s="1"/>
  <c r="L268" i="1"/>
  <c r="K268" i="1"/>
  <c r="C268" i="1"/>
  <c r="B268" i="1"/>
  <c r="A268" i="1"/>
  <c r="BK267" i="1"/>
  <c r="BJ267" i="1"/>
  <c r="BI267" i="1"/>
  <c r="BH267" i="1"/>
  <c r="BG267" i="1"/>
  <c r="BF267" i="1"/>
  <c r="AO267" i="1"/>
  <c r="AN267" i="1"/>
  <c r="AM267" i="1"/>
  <c r="AL267" i="1" a="1"/>
  <c r="AL267" i="1" s="1"/>
  <c r="L267" i="1"/>
  <c r="K267" i="1"/>
  <c r="C267" i="1"/>
  <c r="B267" i="1"/>
  <c r="A267" i="1"/>
  <c r="BK266" i="1"/>
  <c r="BJ266" i="1"/>
  <c r="BI266" i="1"/>
  <c r="BH266" i="1"/>
  <c r="BG266" i="1"/>
  <c r="BF266" i="1"/>
  <c r="AO266" i="1"/>
  <c r="AN266" i="1"/>
  <c r="AM266" i="1"/>
  <c r="AL266" i="1" a="1"/>
  <c r="AL266" i="1" s="1"/>
  <c r="L266" i="1"/>
  <c r="K266" i="1"/>
  <c r="C266" i="1"/>
  <c r="B266" i="1"/>
  <c r="A266" i="1"/>
  <c r="BK265" i="1"/>
  <c r="BJ265" i="1"/>
  <c r="BI265" i="1"/>
  <c r="BH265" i="1"/>
  <c r="BG265" i="1"/>
  <c r="BF265" i="1"/>
  <c r="AO265" i="1"/>
  <c r="AN265" i="1"/>
  <c r="AM265" i="1"/>
  <c r="AL265" i="1" a="1"/>
  <c r="AL265" i="1" s="1"/>
  <c r="L265" i="1"/>
  <c r="K265" i="1"/>
  <c r="C265" i="1"/>
  <c r="B265" i="1"/>
  <c r="A265" i="1"/>
  <c r="BK264" i="1"/>
  <c r="BJ264" i="1"/>
  <c r="BI264" i="1"/>
  <c r="BH264" i="1"/>
  <c r="BG264" i="1"/>
  <c r="BF264" i="1"/>
  <c r="AO264" i="1"/>
  <c r="AN264" i="1"/>
  <c r="AM264" i="1"/>
  <c r="AL264" i="1" a="1"/>
  <c r="AL264" i="1" s="1"/>
  <c r="L264" i="1"/>
  <c r="K264" i="1"/>
  <c r="C264" i="1"/>
  <c r="B264" i="1"/>
  <c r="A264" i="1"/>
  <c r="BK263" i="1"/>
  <c r="BJ263" i="1"/>
  <c r="BI263" i="1"/>
  <c r="BH263" i="1"/>
  <c r="BG263" i="1"/>
  <c r="BF263" i="1"/>
  <c r="AO263" i="1"/>
  <c r="AN263" i="1"/>
  <c r="AM263" i="1"/>
  <c r="AL263" i="1" a="1"/>
  <c r="AL263" i="1" s="1"/>
  <c r="L263" i="1"/>
  <c r="K263" i="1"/>
  <c r="C263" i="1"/>
  <c r="B263" i="1"/>
  <c r="A263" i="1"/>
  <c r="BK262" i="1"/>
  <c r="BJ262" i="1"/>
  <c r="BI262" i="1"/>
  <c r="BH262" i="1"/>
  <c r="BG262" i="1"/>
  <c r="BF262" i="1"/>
  <c r="AO262" i="1"/>
  <c r="AN262" i="1"/>
  <c r="AM262" i="1"/>
  <c r="AL262" i="1" a="1"/>
  <c r="AL262" i="1" s="1"/>
  <c r="L262" i="1"/>
  <c r="K262" i="1"/>
  <c r="C262" i="1"/>
  <c r="B262" i="1"/>
  <c r="A262" i="1"/>
  <c r="BK261" i="1"/>
  <c r="BJ261" i="1"/>
  <c r="BI261" i="1"/>
  <c r="BH261" i="1"/>
  <c r="BG261" i="1"/>
  <c r="BF261" i="1"/>
  <c r="AO261" i="1"/>
  <c r="AN261" i="1"/>
  <c r="AM261" i="1"/>
  <c r="AL261" i="1" a="1"/>
  <c r="AL261" i="1" s="1"/>
  <c r="L261" i="1"/>
  <c r="K261" i="1"/>
  <c r="C261" i="1"/>
  <c r="B261" i="1"/>
  <c r="A261" i="1"/>
  <c r="BK260" i="1"/>
  <c r="BJ260" i="1"/>
  <c r="BI260" i="1"/>
  <c r="BH260" i="1"/>
  <c r="BG260" i="1"/>
  <c r="BF260" i="1"/>
  <c r="AO260" i="1"/>
  <c r="AN260" i="1"/>
  <c r="AM260" i="1"/>
  <c r="AL260" i="1" a="1"/>
  <c r="AL260" i="1" s="1"/>
  <c r="L260" i="1"/>
  <c r="K260" i="1"/>
  <c r="C260" i="1"/>
  <c r="B260" i="1"/>
  <c r="A260" i="1"/>
  <c r="BK259" i="1"/>
  <c r="BJ259" i="1"/>
  <c r="BI259" i="1"/>
  <c r="BH259" i="1"/>
  <c r="BG259" i="1"/>
  <c r="BF259" i="1"/>
  <c r="AO259" i="1"/>
  <c r="AN259" i="1"/>
  <c r="AM259" i="1"/>
  <c r="AL259" i="1" a="1"/>
  <c r="AL259" i="1" s="1"/>
  <c r="L259" i="1"/>
  <c r="K259" i="1"/>
  <c r="C259" i="1"/>
  <c r="B259" i="1"/>
  <c r="A259" i="1"/>
  <c r="BK258" i="1"/>
  <c r="BJ258" i="1"/>
  <c r="BI258" i="1"/>
  <c r="BH258" i="1"/>
  <c r="BG258" i="1"/>
  <c r="BF258" i="1"/>
  <c r="AO258" i="1"/>
  <c r="AN258" i="1"/>
  <c r="AM258" i="1"/>
  <c r="AL258" i="1" a="1"/>
  <c r="AL258" i="1" s="1"/>
  <c r="L258" i="1"/>
  <c r="K258" i="1"/>
  <c r="C258" i="1"/>
  <c r="B258" i="1"/>
  <c r="A258" i="1"/>
  <c r="BK257" i="1"/>
  <c r="BJ257" i="1"/>
  <c r="BI257" i="1"/>
  <c r="BH257" i="1"/>
  <c r="BG257" i="1"/>
  <c r="BF257" i="1"/>
  <c r="AO257" i="1"/>
  <c r="AN257" i="1"/>
  <c r="AM257" i="1"/>
  <c r="AL257" i="1" a="1"/>
  <c r="AL257" i="1" s="1"/>
  <c r="L257" i="1"/>
  <c r="K257" i="1"/>
  <c r="C257" i="1"/>
  <c r="B257" i="1"/>
  <c r="A257" i="1"/>
  <c r="BK256" i="1"/>
  <c r="BJ256" i="1"/>
  <c r="BI256" i="1"/>
  <c r="BH256" i="1"/>
  <c r="BG256" i="1"/>
  <c r="BF256" i="1"/>
  <c r="AO256" i="1"/>
  <c r="AN256" i="1"/>
  <c r="AM256" i="1"/>
  <c r="AL256" i="1" a="1"/>
  <c r="AL256" i="1" s="1"/>
  <c r="L256" i="1"/>
  <c r="K256" i="1"/>
  <c r="C256" i="1"/>
  <c r="B256" i="1"/>
  <c r="A256" i="1"/>
  <c r="BK255" i="1"/>
  <c r="BJ255" i="1"/>
  <c r="BI255" i="1"/>
  <c r="BH255" i="1"/>
  <c r="BG255" i="1"/>
  <c r="BF255" i="1"/>
  <c r="AO255" i="1"/>
  <c r="AN255" i="1"/>
  <c r="AM255" i="1"/>
  <c r="AL255" i="1" a="1"/>
  <c r="AL255" i="1" s="1"/>
  <c r="L255" i="1"/>
  <c r="K255" i="1"/>
  <c r="C255" i="1"/>
  <c r="B255" i="1"/>
  <c r="A255" i="1"/>
  <c r="BK254" i="1"/>
  <c r="BJ254" i="1"/>
  <c r="BI254" i="1"/>
  <c r="BH254" i="1"/>
  <c r="BG254" i="1"/>
  <c r="BF254" i="1"/>
  <c r="AO254" i="1"/>
  <c r="AN254" i="1"/>
  <c r="AM254" i="1"/>
  <c r="AL254" i="1" a="1"/>
  <c r="AL254" i="1" s="1"/>
  <c r="L254" i="1"/>
  <c r="K254" i="1"/>
  <c r="C254" i="1"/>
  <c r="B254" i="1"/>
  <c r="A254" i="1"/>
  <c r="BK253" i="1"/>
  <c r="BJ253" i="1"/>
  <c r="BI253" i="1"/>
  <c r="BH253" i="1"/>
  <c r="BG253" i="1"/>
  <c r="BF253" i="1"/>
  <c r="AO253" i="1"/>
  <c r="AN253" i="1"/>
  <c r="AM253" i="1"/>
  <c r="AL253" i="1" a="1"/>
  <c r="AL253" i="1" s="1"/>
  <c r="L253" i="1"/>
  <c r="K253" i="1"/>
  <c r="C253" i="1"/>
  <c r="B253" i="1"/>
  <c r="A253" i="1"/>
  <c r="BK252" i="1"/>
  <c r="BJ252" i="1"/>
  <c r="BI252" i="1"/>
  <c r="BH252" i="1"/>
  <c r="BG252" i="1"/>
  <c r="BF252" i="1"/>
  <c r="AO252" i="1"/>
  <c r="AN252" i="1"/>
  <c r="AM252" i="1"/>
  <c r="AL252" i="1" a="1"/>
  <c r="AL252" i="1" s="1"/>
  <c r="L252" i="1"/>
  <c r="K252" i="1"/>
  <c r="C252" i="1"/>
  <c r="B252" i="1"/>
  <c r="A252" i="1"/>
  <c r="BK251" i="1"/>
  <c r="BJ251" i="1"/>
  <c r="BI251" i="1"/>
  <c r="BH251" i="1"/>
  <c r="BG251" i="1"/>
  <c r="BF251" i="1"/>
  <c r="AO251" i="1"/>
  <c r="AN251" i="1"/>
  <c r="AM251" i="1"/>
  <c r="AL251" i="1" a="1"/>
  <c r="AL251" i="1" s="1"/>
  <c r="L251" i="1"/>
  <c r="K251" i="1"/>
  <c r="C251" i="1"/>
  <c r="B251" i="1"/>
  <c r="A251" i="1"/>
  <c r="BK250" i="1"/>
  <c r="BJ250" i="1"/>
  <c r="BI250" i="1"/>
  <c r="BH250" i="1"/>
  <c r="BG250" i="1"/>
  <c r="BF250" i="1"/>
  <c r="AO250" i="1"/>
  <c r="AN250" i="1"/>
  <c r="AM250" i="1"/>
  <c r="AL250" i="1" a="1"/>
  <c r="AL250" i="1" s="1"/>
  <c r="L250" i="1"/>
  <c r="K250" i="1"/>
  <c r="C250" i="1"/>
  <c r="B250" i="1"/>
  <c r="A250" i="1"/>
  <c r="BK249" i="1"/>
  <c r="BJ249" i="1"/>
  <c r="BI249" i="1"/>
  <c r="BH249" i="1"/>
  <c r="BG249" i="1"/>
  <c r="BF249" i="1"/>
  <c r="AO249" i="1"/>
  <c r="AN249" i="1"/>
  <c r="AM249" i="1"/>
  <c r="AL249" i="1" a="1"/>
  <c r="AL249" i="1" s="1"/>
  <c r="L249" i="1"/>
  <c r="K249" i="1"/>
  <c r="C249" i="1"/>
  <c r="B249" i="1"/>
  <c r="A249" i="1"/>
  <c r="BK248" i="1"/>
  <c r="BJ248" i="1"/>
  <c r="BI248" i="1"/>
  <c r="BH248" i="1"/>
  <c r="BG248" i="1"/>
  <c r="BF248" i="1"/>
  <c r="AO248" i="1"/>
  <c r="AN248" i="1"/>
  <c r="AM248" i="1"/>
  <c r="AL248" i="1" a="1"/>
  <c r="AL248" i="1" s="1"/>
  <c r="L248" i="1"/>
  <c r="K248" i="1"/>
  <c r="C248" i="1"/>
  <c r="B248" i="1"/>
  <c r="A248" i="1"/>
  <c r="BK247" i="1"/>
  <c r="BJ247" i="1"/>
  <c r="BI247" i="1"/>
  <c r="BH247" i="1"/>
  <c r="BG247" i="1"/>
  <c r="BF247" i="1"/>
  <c r="AO247" i="1"/>
  <c r="AN247" i="1"/>
  <c r="AM247" i="1"/>
  <c r="AL247" i="1" a="1"/>
  <c r="AL247" i="1" s="1"/>
  <c r="L247" i="1"/>
  <c r="K247" i="1"/>
  <c r="C247" i="1"/>
  <c r="B247" i="1"/>
  <c r="A247" i="1"/>
  <c r="BK246" i="1"/>
  <c r="BJ246" i="1"/>
  <c r="BI246" i="1"/>
  <c r="BH246" i="1"/>
  <c r="BG246" i="1"/>
  <c r="BF246" i="1"/>
  <c r="AO246" i="1"/>
  <c r="AN246" i="1"/>
  <c r="AM246" i="1"/>
  <c r="AL246" i="1" a="1"/>
  <c r="AL246" i="1" s="1"/>
  <c r="L246" i="1"/>
  <c r="K246" i="1"/>
  <c r="C246" i="1"/>
  <c r="B246" i="1"/>
  <c r="A246" i="1"/>
  <c r="BK245" i="1"/>
  <c r="BJ245" i="1"/>
  <c r="BI245" i="1"/>
  <c r="BH245" i="1"/>
  <c r="BG245" i="1"/>
  <c r="BF245" i="1"/>
  <c r="AO245" i="1"/>
  <c r="AN245" i="1"/>
  <c r="AM245" i="1"/>
  <c r="AL245" i="1" a="1"/>
  <c r="AL245" i="1" s="1"/>
  <c r="L245" i="1"/>
  <c r="K245" i="1"/>
  <c r="C245" i="1"/>
  <c r="B245" i="1"/>
  <c r="A245" i="1"/>
  <c r="BK244" i="1"/>
  <c r="BJ244" i="1"/>
  <c r="BI244" i="1"/>
  <c r="BH244" i="1"/>
  <c r="BG244" i="1"/>
  <c r="BF244" i="1"/>
  <c r="AO244" i="1"/>
  <c r="AN244" i="1"/>
  <c r="AM244" i="1"/>
  <c r="AL244" i="1" a="1"/>
  <c r="AL244" i="1" s="1"/>
  <c r="L244" i="1"/>
  <c r="K244" i="1"/>
  <c r="C244" i="1"/>
  <c r="B244" i="1"/>
  <c r="A244" i="1"/>
  <c r="BK243" i="1"/>
  <c r="BJ243" i="1"/>
  <c r="BI243" i="1"/>
  <c r="BH243" i="1"/>
  <c r="BG243" i="1"/>
  <c r="BF243" i="1"/>
  <c r="AO243" i="1"/>
  <c r="AN243" i="1"/>
  <c r="AM243" i="1"/>
  <c r="AL243" i="1" a="1"/>
  <c r="AL243" i="1" s="1"/>
  <c r="L243" i="1"/>
  <c r="K243" i="1"/>
  <c r="C243" i="1"/>
  <c r="B243" i="1"/>
  <c r="A243" i="1"/>
  <c r="BK242" i="1"/>
  <c r="BJ242" i="1"/>
  <c r="BI242" i="1"/>
  <c r="BH242" i="1"/>
  <c r="BG242" i="1"/>
  <c r="BF242" i="1"/>
  <c r="AO242" i="1"/>
  <c r="AN242" i="1"/>
  <c r="AM242" i="1"/>
  <c r="AL242" i="1" a="1"/>
  <c r="AL242" i="1" s="1"/>
  <c r="L242" i="1"/>
  <c r="K242" i="1"/>
  <c r="C242" i="1"/>
  <c r="B242" i="1"/>
  <c r="A242" i="1"/>
  <c r="BK241" i="1"/>
  <c r="BJ241" i="1"/>
  <c r="BI241" i="1"/>
  <c r="BH241" i="1"/>
  <c r="BG241" i="1"/>
  <c r="BF241" i="1"/>
  <c r="AO241" i="1"/>
  <c r="AN241" i="1"/>
  <c r="AM241" i="1"/>
  <c r="AL241" i="1" a="1"/>
  <c r="AL241" i="1" s="1"/>
  <c r="L241" i="1"/>
  <c r="K241" i="1"/>
  <c r="C241" i="1"/>
  <c r="B241" i="1"/>
  <c r="A241" i="1"/>
  <c r="BK240" i="1"/>
  <c r="BJ240" i="1"/>
  <c r="BI240" i="1"/>
  <c r="BH240" i="1"/>
  <c r="BG240" i="1"/>
  <c r="BF240" i="1"/>
  <c r="AO240" i="1"/>
  <c r="AN240" i="1"/>
  <c r="AM240" i="1"/>
  <c r="AL240" i="1" a="1"/>
  <c r="AL240" i="1" s="1"/>
  <c r="L240" i="1"/>
  <c r="K240" i="1"/>
  <c r="C240" i="1"/>
  <c r="B240" i="1"/>
  <c r="A240" i="1"/>
  <c r="BK239" i="1"/>
  <c r="BJ239" i="1"/>
  <c r="BI239" i="1"/>
  <c r="BH239" i="1"/>
  <c r="BG239" i="1"/>
  <c r="BF239" i="1"/>
  <c r="AO239" i="1"/>
  <c r="AN239" i="1"/>
  <c r="AM239" i="1"/>
  <c r="AL239" i="1" a="1"/>
  <c r="AL239" i="1" s="1"/>
  <c r="L239" i="1"/>
  <c r="K239" i="1"/>
  <c r="C239" i="1"/>
  <c r="B239" i="1"/>
  <c r="A239" i="1"/>
  <c r="BK238" i="1"/>
  <c r="BJ238" i="1"/>
  <c r="BI238" i="1"/>
  <c r="BH238" i="1"/>
  <c r="BG238" i="1"/>
  <c r="BF238" i="1"/>
  <c r="AO238" i="1"/>
  <c r="AN238" i="1"/>
  <c r="AM238" i="1"/>
  <c r="AL238" i="1" a="1"/>
  <c r="AL238" i="1" s="1"/>
  <c r="L238" i="1"/>
  <c r="K238" i="1"/>
  <c r="C238" i="1"/>
  <c r="B238" i="1"/>
  <c r="A238" i="1"/>
  <c r="BK237" i="1"/>
  <c r="BJ237" i="1"/>
  <c r="BI237" i="1"/>
  <c r="BH237" i="1"/>
  <c r="BG237" i="1"/>
  <c r="BF237" i="1"/>
  <c r="AO237" i="1"/>
  <c r="AN237" i="1"/>
  <c r="AM237" i="1"/>
  <c r="AL237" i="1" a="1"/>
  <c r="AL237" i="1" s="1"/>
  <c r="L237" i="1"/>
  <c r="K237" i="1"/>
  <c r="C237" i="1"/>
  <c r="B237" i="1"/>
  <c r="A237" i="1"/>
  <c r="BK236" i="1"/>
  <c r="BJ236" i="1"/>
  <c r="BI236" i="1"/>
  <c r="BH236" i="1"/>
  <c r="BG236" i="1"/>
  <c r="BF236" i="1"/>
  <c r="AO236" i="1"/>
  <c r="AN236" i="1"/>
  <c r="AM236" i="1"/>
  <c r="AL236" i="1" a="1"/>
  <c r="AL236" i="1" s="1"/>
  <c r="L236" i="1"/>
  <c r="K236" i="1"/>
  <c r="C236" i="1"/>
  <c r="B236" i="1"/>
  <c r="A236" i="1"/>
  <c r="BK235" i="1"/>
  <c r="BJ235" i="1"/>
  <c r="BI235" i="1"/>
  <c r="BH235" i="1"/>
  <c r="BG235" i="1"/>
  <c r="BF235" i="1"/>
  <c r="AO235" i="1"/>
  <c r="AN235" i="1"/>
  <c r="AM235" i="1"/>
  <c r="AL235" i="1" a="1"/>
  <c r="AL235" i="1" s="1"/>
  <c r="L235" i="1"/>
  <c r="K235" i="1"/>
  <c r="C235" i="1"/>
  <c r="B235" i="1"/>
  <c r="A235" i="1"/>
  <c r="BK234" i="1"/>
  <c r="BJ234" i="1"/>
  <c r="BI234" i="1"/>
  <c r="BH234" i="1"/>
  <c r="BG234" i="1"/>
  <c r="BF234" i="1"/>
  <c r="AO234" i="1"/>
  <c r="AN234" i="1"/>
  <c r="AM234" i="1"/>
  <c r="AL234" i="1" a="1"/>
  <c r="AL234" i="1" s="1"/>
  <c r="L234" i="1"/>
  <c r="K234" i="1"/>
  <c r="C234" i="1"/>
  <c r="B234" i="1"/>
  <c r="A234" i="1"/>
  <c r="BK233" i="1"/>
  <c r="BJ233" i="1"/>
  <c r="BI233" i="1"/>
  <c r="BH233" i="1"/>
  <c r="BG233" i="1"/>
  <c r="BF233" i="1"/>
  <c r="AO233" i="1"/>
  <c r="AN233" i="1"/>
  <c r="AM233" i="1"/>
  <c r="AL233" i="1" a="1"/>
  <c r="AL233" i="1" s="1"/>
  <c r="L233" i="1"/>
  <c r="K233" i="1"/>
  <c r="C233" i="1"/>
  <c r="B233" i="1"/>
  <c r="A233" i="1"/>
  <c r="BK232" i="1"/>
  <c r="BJ232" i="1"/>
  <c r="BI232" i="1"/>
  <c r="BH232" i="1"/>
  <c r="BG232" i="1"/>
  <c r="BF232" i="1"/>
  <c r="AO232" i="1"/>
  <c r="AN232" i="1"/>
  <c r="AM232" i="1"/>
  <c r="AL232" i="1" a="1"/>
  <c r="AL232" i="1" s="1"/>
  <c r="L232" i="1"/>
  <c r="K232" i="1"/>
  <c r="C232" i="1"/>
  <c r="B232" i="1"/>
  <c r="A232" i="1"/>
  <c r="BK231" i="1"/>
  <c r="BJ231" i="1"/>
  <c r="BI231" i="1"/>
  <c r="BH231" i="1"/>
  <c r="BG231" i="1"/>
  <c r="BF231" i="1"/>
  <c r="AO231" i="1"/>
  <c r="AN231" i="1"/>
  <c r="AM231" i="1"/>
  <c r="AL231" i="1" a="1"/>
  <c r="AL231" i="1" s="1"/>
  <c r="L231" i="1"/>
  <c r="K231" i="1"/>
  <c r="C231" i="1"/>
  <c r="B231" i="1"/>
  <c r="A231" i="1"/>
  <c r="BK230" i="1"/>
  <c r="BJ230" i="1"/>
  <c r="BI230" i="1"/>
  <c r="BH230" i="1"/>
  <c r="BG230" i="1"/>
  <c r="BF230" i="1"/>
  <c r="AO230" i="1"/>
  <c r="AN230" i="1"/>
  <c r="AM230" i="1"/>
  <c r="AL230" i="1" a="1"/>
  <c r="AL230" i="1" s="1"/>
  <c r="L230" i="1"/>
  <c r="K230" i="1"/>
  <c r="C230" i="1"/>
  <c r="B230" i="1"/>
  <c r="A230" i="1"/>
  <c r="BK229" i="1"/>
  <c r="BJ229" i="1"/>
  <c r="BI229" i="1"/>
  <c r="BH229" i="1"/>
  <c r="BG229" i="1"/>
  <c r="BF229" i="1"/>
  <c r="AO229" i="1"/>
  <c r="AN229" i="1"/>
  <c r="AM229" i="1"/>
  <c r="AL229" i="1" a="1"/>
  <c r="AL229" i="1" s="1"/>
  <c r="L229" i="1"/>
  <c r="K229" i="1"/>
  <c r="C229" i="1"/>
  <c r="B229" i="1"/>
  <c r="A229" i="1"/>
  <c r="BK228" i="1"/>
  <c r="BJ228" i="1"/>
  <c r="BI228" i="1"/>
  <c r="BH228" i="1"/>
  <c r="BG228" i="1"/>
  <c r="BF228" i="1"/>
  <c r="AO228" i="1"/>
  <c r="AN228" i="1"/>
  <c r="AM228" i="1"/>
  <c r="AL228" i="1" a="1"/>
  <c r="AL228" i="1" s="1"/>
  <c r="L228" i="1"/>
  <c r="K228" i="1"/>
  <c r="C228" i="1"/>
  <c r="B228" i="1"/>
  <c r="A228" i="1"/>
  <c r="BK227" i="1"/>
  <c r="BJ227" i="1"/>
  <c r="BI227" i="1"/>
  <c r="BH227" i="1"/>
  <c r="BG227" i="1"/>
  <c r="BF227" i="1"/>
  <c r="AO227" i="1"/>
  <c r="AN227" i="1"/>
  <c r="AM227" i="1"/>
  <c r="AL227" i="1" a="1"/>
  <c r="AL227" i="1" s="1"/>
  <c r="L227" i="1"/>
  <c r="K227" i="1"/>
  <c r="C227" i="1"/>
  <c r="B227" i="1"/>
  <c r="A227" i="1"/>
  <c r="BK226" i="1"/>
  <c r="BJ226" i="1"/>
  <c r="BI226" i="1"/>
  <c r="BH226" i="1"/>
  <c r="BG226" i="1"/>
  <c r="BF226" i="1"/>
  <c r="AO226" i="1"/>
  <c r="AN226" i="1"/>
  <c r="AM226" i="1"/>
  <c r="AL226" i="1" a="1"/>
  <c r="AL226" i="1" s="1"/>
  <c r="L226" i="1"/>
  <c r="K226" i="1"/>
  <c r="C226" i="1"/>
  <c r="B226" i="1"/>
  <c r="A226" i="1"/>
  <c r="BK225" i="1"/>
  <c r="BJ225" i="1"/>
  <c r="BI225" i="1"/>
  <c r="BH225" i="1"/>
  <c r="BG225" i="1"/>
  <c r="BF225" i="1"/>
  <c r="AO225" i="1"/>
  <c r="AN225" i="1"/>
  <c r="AM225" i="1"/>
  <c r="AL225" i="1" a="1"/>
  <c r="AL225" i="1" s="1"/>
  <c r="L225" i="1"/>
  <c r="K225" i="1"/>
  <c r="C225" i="1"/>
  <c r="B225" i="1"/>
  <c r="A225" i="1"/>
  <c r="BK224" i="1"/>
  <c r="BJ224" i="1"/>
  <c r="BI224" i="1"/>
  <c r="BH224" i="1"/>
  <c r="BG224" i="1"/>
  <c r="BF224" i="1"/>
  <c r="AO224" i="1"/>
  <c r="AN224" i="1"/>
  <c r="AM224" i="1"/>
  <c r="AL224" i="1" a="1"/>
  <c r="AL224" i="1" s="1"/>
  <c r="L224" i="1"/>
  <c r="K224" i="1"/>
  <c r="C224" i="1"/>
  <c r="B224" i="1"/>
  <c r="A224" i="1"/>
  <c r="BK223" i="1"/>
  <c r="BJ223" i="1"/>
  <c r="BI223" i="1"/>
  <c r="BH223" i="1"/>
  <c r="BG223" i="1"/>
  <c r="BF223" i="1"/>
  <c r="AO223" i="1"/>
  <c r="AN223" i="1"/>
  <c r="AM223" i="1"/>
  <c r="AL223" i="1" a="1"/>
  <c r="AL223" i="1" s="1"/>
  <c r="L223" i="1"/>
  <c r="K223" i="1"/>
  <c r="C223" i="1"/>
  <c r="B223" i="1"/>
  <c r="A223" i="1"/>
  <c r="BK222" i="1"/>
  <c r="BJ222" i="1"/>
  <c r="BI222" i="1"/>
  <c r="BH222" i="1"/>
  <c r="BG222" i="1"/>
  <c r="BF222" i="1"/>
  <c r="AO222" i="1"/>
  <c r="AN222" i="1"/>
  <c r="AM222" i="1"/>
  <c r="AL222" i="1" a="1"/>
  <c r="AL222" i="1" s="1"/>
  <c r="L222" i="1"/>
  <c r="K222" i="1"/>
  <c r="C222" i="1"/>
  <c r="B222" i="1"/>
  <c r="A222" i="1"/>
  <c r="BK221" i="1"/>
  <c r="BJ221" i="1"/>
  <c r="BI221" i="1"/>
  <c r="BH221" i="1"/>
  <c r="BG221" i="1"/>
  <c r="BF221" i="1"/>
  <c r="AO221" i="1"/>
  <c r="AN221" i="1"/>
  <c r="AM221" i="1"/>
  <c r="AL221" i="1" a="1"/>
  <c r="AL221" i="1" s="1"/>
  <c r="L221" i="1"/>
  <c r="K221" i="1"/>
  <c r="C221" i="1"/>
  <c r="B221" i="1"/>
  <c r="A221" i="1"/>
  <c r="BK220" i="1"/>
  <c r="BJ220" i="1"/>
  <c r="BI220" i="1"/>
  <c r="BH220" i="1"/>
  <c r="BG220" i="1"/>
  <c r="BF220" i="1"/>
  <c r="AO220" i="1"/>
  <c r="AN220" i="1"/>
  <c r="AM220" i="1"/>
  <c r="AL220" i="1" a="1"/>
  <c r="AL220" i="1" s="1"/>
  <c r="L220" i="1"/>
  <c r="K220" i="1"/>
  <c r="C220" i="1"/>
  <c r="B220" i="1"/>
  <c r="A220" i="1"/>
  <c r="BK219" i="1"/>
  <c r="BJ219" i="1"/>
  <c r="BI219" i="1"/>
  <c r="BH219" i="1"/>
  <c r="BG219" i="1"/>
  <c r="BF219" i="1"/>
  <c r="AO219" i="1"/>
  <c r="AN219" i="1"/>
  <c r="AM219" i="1"/>
  <c r="AL219" i="1" a="1"/>
  <c r="AL219" i="1" s="1"/>
  <c r="L219" i="1"/>
  <c r="K219" i="1"/>
  <c r="C219" i="1"/>
  <c r="B219" i="1"/>
  <c r="A219" i="1"/>
  <c r="BK218" i="1"/>
  <c r="BJ218" i="1"/>
  <c r="BI218" i="1"/>
  <c r="BH218" i="1"/>
  <c r="BG218" i="1"/>
  <c r="BF218" i="1"/>
  <c r="AO218" i="1"/>
  <c r="AN218" i="1"/>
  <c r="AM218" i="1"/>
  <c r="AL218" i="1" a="1"/>
  <c r="AL218" i="1" s="1"/>
  <c r="L218" i="1"/>
  <c r="K218" i="1"/>
  <c r="C218" i="1"/>
  <c r="B218" i="1"/>
  <c r="A218" i="1"/>
  <c r="BK217" i="1"/>
  <c r="BJ217" i="1"/>
  <c r="BI217" i="1"/>
  <c r="BH217" i="1"/>
  <c r="BG217" i="1"/>
  <c r="BF217" i="1"/>
  <c r="AO217" i="1"/>
  <c r="AN217" i="1"/>
  <c r="AM217" i="1"/>
  <c r="AL217" i="1" a="1"/>
  <c r="AL217" i="1" s="1"/>
  <c r="L217" i="1"/>
  <c r="K217" i="1"/>
  <c r="C217" i="1"/>
  <c r="B217" i="1"/>
  <c r="A217" i="1"/>
  <c r="BK216" i="1"/>
  <c r="BJ216" i="1"/>
  <c r="BI216" i="1"/>
  <c r="BH216" i="1"/>
  <c r="BG216" i="1"/>
  <c r="BF216" i="1"/>
  <c r="AO216" i="1"/>
  <c r="AN216" i="1"/>
  <c r="AM216" i="1"/>
  <c r="AL216" i="1" a="1"/>
  <c r="AL216" i="1" s="1"/>
  <c r="L216" i="1"/>
  <c r="K216" i="1"/>
  <c r="C216" i="1"/>
  <c r="B216" i="1"/>
  <c r="A216" i="1"/>
  <c r="BK215" i="1"/>
  <c r="BJ215" i="1"/>
  <c r="BI215" i="1"/>
  <c r="BH215" i="1"/>
  <c r="BG215" i="1"/>
  <c r="BF215" i="1"/>
  <c r="AO215" i="1"/>
  <c r="AN215" i="1"/>
  <c r="AM215" i="1"/>
  <c r="AL215" i="1" a="1"/>
  <c r="AL215" i="1" s="1"/>
  <c r="L215" i="1"/>
  <c r="K215" i="1"/>
  <c r="C215" i="1"/>
  <c r="B215" i="1"/>
  <c r="A215" i="1"/>
  <c r="BK214" i="1"/>
  <c r="BJ214" i="1"/>
  <c r="BI214" i="1"/>
  <c r="BH214" i="1"/>
  <c r="BG214" i="1"/>
  <c r="BF214" i="1"/>
  <c r="AO214" i="1"/>
  <c r="AN214" i="1"/>
  <c r="AM214" i="1"/>
  <c r="AL214" i="1" a="1"/>
  <c r="AL214" i="1" s="1"/>
  <c r="L214" i="1"/>
  <c r="K214" i="1"/>
  <c r="C214" i="1"/>
  <c r="B214" i="1"/>
  <c r="A214" i="1"/>
  <c r="BK213" i="1"/>
  <c r="BJ213" i="1"/>
  <c r="BI213" i="1"/>
  <c r="BH213" i="1"/>
  <c r="BG213" i="1"/>
  <c r="BF213" i="1"/>
  <c r="AO213" i="1"/>
  <c r="AN213" i="1"/>
  <c r="AM213" i="1"/>
  <c r="AL213" i="1" a="1"/>
  <c r="AL213" i="1" s="1"/>
  <c r="L213" i="1"/>
  <c r="K213" i="1"/>
  <c r="C213" i="1"/>
  <c r="B213" i="1"/>
  <c r="A213" i="1"/>
  <c r="BK212" i="1"/>
  <c r="BJ212" i="1"/>
  <c r="BI212" i="1"/>
  <c r="BH212" i="1"/>
  <c r="BG212" i="1"/>
  <c r="BF212" i="1"/>
  <c r="AO212" i="1"/>
  <c r="AN212" i="1"/>
  <c r="AM212" i="1"/>
  <c r="AL212" i="1" a="1"/>
  <c r="AL212" i="1" s="1"/>
  <c r="L212" i="1"/>
  <c r="K212" i="1"/>
  <c r="C212" i="1"/>
  <c r="B212" i="1"/>
  <c r="A212" i="1"/>
  <c r="BK211" i="1"/>
  <c r="BJ211" i="1"/>
  <c r="BI211" i="1"/>
  <c r="BH211" i="1"/>
  <c r="BG211" i="1"/>
  <c r="BF211" i="1"/>
  <c r="AO211" i="1"/>
  <c r="AN211" i="1"/>
  <c r="AM211" i="1"/>
  <c r="AL211" i="1" a="1"/>
  <c r="AL211" i="1" s="1"/>
  <c r="L211" i="1"/>
  <c r="K211" i="1"/>
  <c r="C211" i="1"/>
  <c r="B211" i="1"/>
  <c r="A211" i="1"/>
  <c r="BK210" i="1"/>
  <c r="BJ210" i="1"/>
  <c r="BI210" i="1"/>
  <c r="BH210" i="1"/>
  <c r="BG210" i="1"/>
  <c r="BF210" i="1"/>
  <c r="AO210" i="1"/>
  <c r="AN210" i="1"/>
  <c r="AM210" i="1"/>
  <c r="AL210" i="1" a="1"/>
  <c r="AL210" i="1" s="1"/>
  <c r="L210" i="1"/>
  <c r="K210" i="1"/>
  <c r="C210" i="1"/>
  <c r="B210" i="1"/>
  <c r="A210" i="1"/>
  <c r="BK209" i="1"/>
  <c r="BJ209" i="1"/>
  <c r="BI209" i="1"/>
  <c r="BH209" i="1"/>
  <c r="BG209" i="1"/>
  <c r="BF209" i="1"/>
  <c r="AO209" i="1"/>
  <c r="AN209" i="1"/>
  <c r="AM209" i="1"/>
  <c r="AL209" i="1" a="1"/>
  <c r="AL209" i="1" s="1"/>
  <c r="L209" i="1"/>
  <c r="K209" i="1"/>
  <c r="C209" i="1"/>
  <c r="B209" i="1"/>
  <c r="A209" i="1"/>
  <c r="BK208" i="1"/>
  <c r="BJ208" i="1"/>
  <c r="BI208" i="1"/>
  <c r="BH208" i="1"/>
  <c r="BG208" i="1"/>
  <c r="BF208" i="1"/>
  <c r="AO208" i="1"/>
  <c r="AN208" i="1"/>
  <c r="AM208" i="1"/>
  <c r="AL208" i="1" a="1"/>
  <c r="AL208" i="1" s="1"/>
  <c r="L208" i="1"/>
  <c r="K208" i="1"/>
  <c r="C208" i="1"/>
  <c r="B208" i="1"/>
  <c r="A208" i="1"/>
  <c r="BK207" i="1"/>
  <c r="BJ207" i="1"/>
  <c r="BI207" i="1"/>
  <c r="BH207" i="1"/>
  <c r="BG207" i="1"/>
  <c r="BF207" i="1"/>
  <c r="AO207" i="1"/>
  <c r="AN207" i="1"/>
  <c r="AM207" i="1"/>
  <c r="AL207" i="1" a="1"/>
  <c r="AL207" i="1" s="1"/>
  <c r="L207" i="1"/>
  <c r="K207" i="1"/>
  <c r="C207" i="1"/>
  <c r="B207" i="1"/>
  <c r="A207" i="1"/>
  <c r="BK206" i="1"/>
  <c r="BJ206" i="1"/>
  <c r="BI206" i="1"/>
  <c r="BH206" i="1"/>
  <c r="BG206" i="1"/>
  <c r="BF206" i="1"/>
  <c r="AO206" i="1"/>
  <c r="AN206" i="1"/>
  <c r="AM206" i="1"/>
  <c r="AL206" i="1" a="1"/>
  <c r="AL206" i="1" s="1"/>
  <c r="L206" i="1"/>
  <c r="K206" i="1"/>
  <c r="C206" i="1"/>
  <c r="B206" i="1"/>
  <c r="A206" i="1"/>
  <c r="BK205" i="1"/>
  <c r="BJ205" i="1"/>
  <c r="BI205" i="1"/>
  <c r="BH205" i="1"/>
  <c r="BG205" i="1"/>
  <c r="BF205" i="1"/>
  <c r="AO205" i="1"/>
  <c r="AN205" i="1"/>
  <c r="AM205" i="1"/>
  <c r="AL205" i="1" a="1"/>
  <c r="AL205" i="1" s="1"/>
  <c r="L205" i="1"/>
  <c r="K205" i="1"/>
  <c r="C205" i="1"/>
  <c r="B205" i="1"/>
  <c r="A205" i="1"/>
  <c r="BK204" i="1"/>
  <c r="BJ204" i="1"/>
  <c r="BI204" i="1"/>
  <c r="BH204" i="1"/>
  <c r="BG204" i="1"/>
  <c r="BF204" i="1"/>
  <c r="AO204" i="1"/>
  <c r="AN204" i="1"/>
  <c r="AM204" i="1"/>
  <c r="AL204" i="1" a="1"/>
  <c r="AL204" i="1" s="1"/>
  <c r="L204" i="1"/>
  <c r="K204" i="1"/>
  <c r="C204" i="1"/>
  <c r="B204" i="1"/>
  <c r="A204" i="1"/>
  <c r="BK203" i="1"/>
  <c r="BJ203" i="1"/>
  <c r="BI203" i="1"/>
  <c r="BH203" i="1"/>
  <c r="BG203" i="1"/>
  <c r="BF203" i="1"/>
  <c r="AO203" i="1"/>
  <c r="AN203" i="1"/>
  <c r="AM203" i="1"/>
  <c r="AL203" i="1" a="1"/>
  <c r="AL203" i="1" s="1"/>
  <c r="L203" i="1"/>
  <c r="K203" i="1"/>
  <c r="C203" i="1"/>
  <c r="B203" i="1"/>
  <c r="A203" i="1"/>
  <c r="BK202" i="1"/>
  <c r="BJ202" i="1"/>
  <c r="BI202" i="1"/>
  <c r="BH202" i="1"/>
  <c r="BG202" i="1"/>
  <c r="BF202" i="1"/>
  <c r="AO202" i="1"/>
  <c r="AN202" i="1"/>
  <c r="AM202" i="1"/>
  <c r="AL202" i="1" a="1"/>
  <c r="AL202" i="1" s="1"/>
  <c r="L202" i="1"/>
  <c r="K202" i="1"/>
  <c r="C202" i="1"/>
  <c r="B202" i="1"/>
  <c r="A202" i="1"/>
  <c r="BK201" i="1"/>
  <c r="BJ201" i="1"/>
  <c r="BI201" i="1"/>
  <c r="BH201" i="1"/>
  <c r="BG201" i="1"/>
  <c r="BF201" i="1"/>
  <c r="AO201" i="1"/>
  <c r="AN201" i="1"/>
  <c r="AM201" i="1"/>
  <c r="AL201" i="1" a="1"/>
  <c r="AL201" i="1" s="1"/>
  <c r="L201" i="1"/>
  <c r="K201" i="1"/>
  <c r="C201" i="1"/>
  <c r="B201" i="1"/>
  <c r="A201" i="1"/>
  <c r="BK200" i="1"/>
  <c r="BJ200" i="1"/>
  <c r="BI200" i="1"/>
  <c r="BH200" i="1"/>
  <c r="BG200" i="1"/>
  <c r="BF200" i="1"/>
  <c r="AO200" i="1"/>
  <c r="AN200" i="1"/>
  <c r="AM200" i="1"/>
  <c r="AL200" i="1" a="1"/>
  <c r="AL200" i="1" s="1"/>
  <c r="L200" i="1"/>
  <c r="K200" i="1"/>
  <c r="C200" i="1"/>
  <c r="B200" i="1"/>
  <c r="A200" i="1"/>
  <c r="BK199" i="1"/>
  <c r="BJ199" i="1"/>
  <c r="BI199" i="1"/>
  <c r="BH199" i="1"/>
  <c r="BG199" i="1"/>
  <c r="BF199" i="1"/>
  <c r="AO199" i="1"/>
  <c r="AN199" i="1"/>
  <c r="AM199" i="1"/>
  <c r="AL199" i="1" a="1"/>
  <c r="AL199" i="1" s="1"/>
  <c r="L199" i="1"/>
  <c r="K199" i="1"/>
  <c r="C199" i="1"/>
  <c r="B199" i="1"/>
  <c r="A199" i="1"/>
  <c r="BK198" i="1"/>
  <c r="BJ198" i="1"/>
  <c r="BI198" i="1"/>
  <c r="BH198" i="1"/>
  <c r="BG198" i="1"/>
  <c r="BF198" i="1"/>
  <c r="AO198" i="1"/>
  <c r="AN198" i="1"/>
  <c r="AM198" i="1"/>
  <c r="AL198" i="1" a="1"/>
  <c r="AL198" i="1" s="1"/>
  <c r="L198" i="1"/>
  <c r="K198" i="1"/>
  <c r="C198" i="1"/>
  <c r="B198" i="1"/>
  <c r="A198" i="1"/>
  <c r="BK197" i="1"/>
  <c r="BJ197" i="1"/>
  <c r="BI197" i="1"/>
  <c r="BH197" i="1"/>
  <c r="BG197" i="1"/>
  <c r="BF197" i="1"/>
  <c r="AO197" i="1"/>
  <c r="AN197" i="1"/>
  <c r="AM197" i="1"/>
  <c r="AL197" i="1" a="1"/>
  <c r="AL197" i="1" s="1"/>
  <c r="L197" i="1"/>
  <c r="K197" i="1"/>
  <c r="C197" i="1"/>
  <c r="B197" i="1"/>
  <c r="A197" i="1"/>
  <c r="BK196" i="1"/>
  <c r="BJ196" i="1"/>
  <c r="BI196" i="1"/>
  <c r="BH196" i="1"/>
  <c r="BG196" i="1"/>
  <c r="BF196" i="1"/>
  <c r="AO196" i="1"/>
  <c r="AN196" i="1"/>
  <c r="AM196" i="1"/>
  <c r="AL196" i="1" a="1"/>
  <c r="AL196" i="1" s="1"/>
  <c r="L196" i="1"/>
  <c r="K196" i="1"/>
  <c r="C196" i="1"/>
  <c r="B196" i="1"/>
  <c r="A196" i="1"/>
  <c r="BK195" i="1"/>
  <c r="BJ195" i="1"/>
  <c r="BI195" i="1"/>
  <c r="BH195" i="1"/>
  <c r="BG195" i="1"/>
  <c r="BF195" i="1"/>
  <c r="AO195" i="1"/>
  <c r="AN195" i="1"/>
  <c r="AM195" i="1"/>
  <c r="AL195" i="1" a="1"/>
  <c r="AL195" i="1" s="1"/>
  <c r="L195" i="1"/>
  <c r="K195" i="1"/>
  <c r="C195" i="1"/>
  <c r="B195" i="1"/>
  <c r="A195" i="1"/>
  <c r="BK194" i="1"/>
  <c r="BJ194" i="1"/>
  <c r="BI194" i="1"/>
  <c r="BH194" i="1"/>
  <c r="BG194" i="1"/>
  <c r="BF194" i="1"/>
  <c r="AO194" i="1"/>
  <c r="AN194" i="1"/>
  <c r="AM194" i="1"/>
  <c r="AL194" i="1" a="1"/>
  <c r="AL194" i="1" s="1"/>
  <c r="L194" i="1"/>
  <c r="K194" i="1"/>
  <c r="C194" i="1"/>
  <c r="B194" i="1"/>
  <c r="A194" i="1"/>
  <c r="BK193" i="1"/>
  <c r="BJ193" i="1"/>
  <c r="BI193" i="1"/>
  <c r="BH193" i="1"/>
  <c r="BG193" i="1"/>
  <c r="BF193" i="1"/>
  <c r="AO193" i="1"/>
  <c r="AN193" i="1"/>
  <c r="AM193" i="1"/>
  <c r="AL193" i="1" a="1"/>
  <c r="AL193" i="1" s="1"/>
  <c r="L193" i="1"/>
  <c r="K193" i="1"/>
  <c r="C193" i="1"/>
  <c r="B193" i="1"/>
  <c r="A193" i="1"/>
  <c r="BK192" i="1"/>
  <c r="BJ192" i="1"/>
  <c r="BI192" i="1"/>
  <c r="BH192" i="1"/>
  <c r="BG192" i="1"/>
  <c r="BF192" i="1"/>
  <c r="AO192" i="1"/>
  <c r="AN192" i="1"/>
  <c r="AM192" i="1"/>
  <c r="AL192" i="1" a="1"/>
  <c r="AL192" i="1" s="1"/>
  <c r="L192" i="1"/>
  <c r="K192" i="1"/>
  <c r="C192" i="1"/>
  <c r="B192" i="1"/>
  <c r="A192" i="1"/>
  <c r="BK191" i="1"/>
  <c r="BJ191" i="1"/>
  <c r="BI191" i="1"/>
  <c r="BH191" i="1"/>
  <c r="BG191" i="1"/>
  <c r="BF191" i="1"/>
  <c r="AO191" i="1"/>
  <c r="AN191" i="1"/>
  <c r="AM191" i="1"/>
  <c r="AL191" i="1" a="1"/>
  <c r="AL191" i="1" s="1"/>
  <c r="L191" i="1"/>
  <c r="K191" i="1"/>
  <c r="C191" i="1"/>
  <c r="B191" i="1"/>
  <c r="A191" i="1"/>
  <c r="BK190" i="1"/>
  <c r="BJ190" i="1"/>
  <c r="BI190" i="1"/>
  <c r="BH190" i="1"/>
  <c r="BG190" i="1"/>
  <c r="BF190" i="1"/>
  <c r="AO190" i="1"/>
  <c r="AN190" i="1"/>
  <c r="AM190" i="1"/>
  <c r="AL190" i="1" a="1"/>
  <c r="AL190" i="1" s="1"/>
  <c r="L190" i="1"/>
  <c r="K190" i="1"/>
  <c r="C190" i="1"/>
  <c r="B190" i="1"/>
  <c r="A190" i="1"/>
  <c r="BK189" i="1"/>
  <c r="BJ189" i="1"/>
  <c r="BI189" i="1"/>
  <c r="BH189" i="1"/>
  <c r="BG189" i="1"/>
  <c r="BF189" i="1"/>
  <c r="AO189" i="1"/>
  <c r="AN189" i="1"/>
  <c r="AM189" i="1"/>
  <c r="AL189" i="1" a="1"/>
  <c r="AL189" i="1" s="1"/>
  <c r="L189" i="1"/>
  <c r="K189" i="1"/>
  <c r="C189" i="1"/>
  <c r="B189" i="1"/>
  <c r="A189" i="1"/>
  <c r="BK188" i="1"/>
  <c r="BJ188" i="1"/>
  <c r="BI188" i="1"/>
  <c r="BH188" i="1"/>
  <c r="BG188" i="1"/>
  <c r="BF188" i="1"/>
  <c r="AO188" i="1"/>
  <c r="AN188" i="1"/>
  <c r="AM188" i="1"/>
  <c r="AL188" i="1" a="1"/>
  <c r="AL188" i="1" s="1"/>
  <c r="L188" i="1"/>
  <c r="K188" i="1"/>
  <c r="C188" i="1"/>
  <c r="B188" i="1"/>
  <c r="A188" i="1"/>
  <c r="BK187" i="1"/>
  <c r="BJ187" i="1"/>
  <c r="BI187" i="1"/>
  <c r="BH187" i="1"/>
  <c r="BG187" i="1"/>
  <c r="BF187" i="1"/>
  <c r="AO187" i="1"/>
  <c r="AN187" i="1"/>
  <c r="AM187" i="1"/>
  <c r="AL187" i="1" a="1"/>
  <c r="AL187" i="1" s="1"/>
  <c r="L187" i="1"/>
  <c r="K187" i="1"/>
  <c r="C187" i="1"/>
  <c r="B187" i="1"/>
  <c r="A187" i="1"/>
  <c r="BK186" i="1"/>
  <c r="BJ186" i="1"/>
  <c r="BI186" i="1"/>
  <c r="BH186" i="1"/>
  <c r="BG186" i="1"/>
  <c r="BF186" i="1"/>
  <c r="AO186" i="1"/>
  <c r="AN186" i="1"/>
  <c r="AM186" i="1"/>
  <c r="AL186" i="1" a="1"/>
  <c r="AL186" i="1" s="1"/>
  <c r="L186" i="1"/>
  <c r="K186" i="1"/>
  <c r="C186" i="1"/>
  <c r="B186" i="1"/>
  <c r="A186" i="1"/>
  <c r="BK185" i="1"/>
  <c r="BJ185" i="1"/>
  <c r="BI185" i="1"/>
  <c r="BH185" i="1"/>
  <c r="BG185" i="1"/>
  <c r="BF185" i="1"/>
  <c r="AO185" i="1"/>
  <c r="AN185" i="1"/>
  <c r="AM185" i="1"/>
  <c r="AL185" i="1" a="1"/>
  <c r="AL185" i="1" s="1"/>
  <c r="L185" i="1"/>
  <c r="K185" i="1"/>
  <c r="C185" i="1"/>
  <c r="B185" i="1"/>
  <c r="A185" i="1"/>
  <c r="BK184" i="1"/>
  <c r="BJ184" i="1"/>
  <c r="BI184" i="1"/>
  <c r="BH184" i="1"/>
  <c r="BG184" i="1"/>
  <c r="BF184" i="1"/>
  <c r="AO184" i="1"/>
  <c r="AN184" i="1"/>
  <c r="AM184" i="1"/>
  <c r="AL184" i="1" a="1"/>
  <c r="AL184" i="1" s="1"/>
  <c r="L184" i="1"/>
  <c r="K184" i="1"/>
  <c r="C184" i="1"/>
  <c r="B184" i="1"/>
  <c r="A184" i="1"/>
  <c r="BK183" i="1"/>
  <c r="BJ183" i="1"/>
  <c r="BI183" i="1"/>
  <c r="BH183" i="1"/>
  <c r="BG183" i="1"/>
  <c r="BF183" i="1"/>
  <c r="AO183" i="1"/>
  <c r="AN183" i="1"/>
  <c r="AM183" i="1"/>
  <c r="AL183" i="1" a="1"/>
  <c r="AL183" i="1" s="1"/>
  <c r="L183" i="1"/>
  <c r="K183" i="1"/>
  <c r="C183" i="1"/>
  <c r="B183" i="1"/>
  <c r="A183" i="1"/>
  <c r="BK182" i="1"/>
  <c r="BJ182" i="1"/>
  <c r="BI182" i="1"/>
  <c r="BH182" i="1"/>
  <c r="BG182" i="1"/>
  <c r="BF182" i="1"/>
  <c r="AO182" i="1"/>
  <c r="AN182" i="1"/>
  <c r="AM182" i="1"/>
  <c r="AL182" i="1" a="1"/>
  <c r="AL182" i="1" s="1"/>
  <c r="L182" i="1"/>
  <c r="K182" i="1"/>
  <c r="C182" i="1"/>
  <c r="B182" i="1"/>
  <c r="A182" i="1"/>
  <c r="BK181" i="1"/>
  <c r="BJ181" i="1"/>
  <c r="BI181" i="1"/>
  <c r="BH181" i="1"/>
  <c r="BG181" i="1"/>
  <c r="BF181" i="1"/>
  <c r="AO181" i="1"/>
  <c r="AN181" i="1"/>
  <c r="AM181" i="1"/>
  <c r="AL181" i="1" a="1"/>
  <c r="AL181" i="1" s="1"/>
  <c r="L181" i="1"/>
  <c r="K181" i="1"/>
  <c r="C181" i="1"/>
  <c r="B181" i="1"/>
  <c r="A181" i="1"/>
  <c r="BK180" i="1"/>
  <c r="BJ180" i="1"/>
  <c r="BI180" i="1"/>
  <c r="BH180" i="1"/>
  <c r="BG180" i="1"/>
  <c r="BF180" i="1"/>
  <c r="AO180" i="1"/>
  <c r="AN180" i="1"/>
  <c r="AM180" i="1"/>
  <c r="AL180" i="1" a="1"/>
  <c r="AL180" i="1" s="1"/>
  <c r="L180" i="1"/>
  <c r="K180" i="1"/>
  <c r="C180" i="1"/>
  <c r="B180" i="1"/>
  <c r="A180" i="1"/>
  <c r="BK179" i="1"/>
  <c r="BJ179" i="1"/>
  <c r="BI179" i="1"/>
  <c r="BH179" i="1"/>
  <c r="BG179" i="1"/>
  <c r="BF179" i="1"/>
  <c r="AO179" i="1"/>
  <c r="AN179" i="1"/>
  <c r="AM179" i="1"/>
  <c r="AL179" i="1" a="1"/>
  <c r="AL179" i="1" s="1"/>
  <c r="L179" i="1"/>
  <c r="K179" i="1"/>
  <c r="C179" i="1"/>
  <c r="B179" i="1"/>
  <c r="A179" i="1"/>
  <c r="BK178" i="1"/>
  <c r="BJ178" i="1"/>
  <c r="BI178" i="1"/>
  <c r="BH178" i="1"/>
  <c r="BG178" i="1"/>
  <c r="BF178" i="1"/>
  <c r="AO178" i="1"/>
  <c r="AN178" i="1"/>
  <c r="AM178" i="1"/>
  <c r="AL178" i="1" a="1"/>
  <c r="AL178" i="1" s="1"/>
  <c r="L178" i="1"/>
  <c r="K178" i="1"/>
  <c r="C178" i="1"/>
  <c r="B178" i="1"/>
  <c r="A178" i="1"/>
  <c r="BK177" i="1"/>
  <c r="BJ177" i="1"/>
  <c r="BI177" i="1"/>
  <c r="BH177" i="1"/>
  <c r="BG177" i="1"/>
  <c r="BF177" i="1"/>
  <c r="AO177" i="1"/>
  <c r="AN177" i="1"/>
  <c r="AM177" i="1"/>
  <c r="AL177" i="1" a="1"/>
  <c r="AL177" i="1" s="1"/>
  <c r="L177" i="1"/>
  <c r="K177" i="1"/>
  <c r="C177" i="1"/>
  <c r="B177" i="1"/>
  <c r="A177" i="1"/>
  <c r="BK176" i="1"/>
  <c r="BJ176" i="1"/>
  <c r="BI176" i="1"/>
  <c r="BH176" i="1"/>
  <c r="BG176" i="1"/>
  <c r="BF176" i="1"/>
  <c r="AO176" i="1"/>
  <c r="AN176" i="1"/>
  <c r="AM176" i="1"/>
  <c r="AL176" i="1" a="1"/>
  <c r="AL176" i="1" s="1"/>
  <c r="L176" i="1"/>
  <c r="K176" i="1"/>
  <c r="C176" i="1"/>
  <c r="B176" i="1"/>
  <c r="A176" i="1"/>
  <c r="BK175" i="1"/>
  <c r="BJ175" i="1"/>
  <c r="BI175" i="1"/>
  <c r="BH175" i="1"/>
  <c r="BG175" i="1"/>
  <c r="BF175" i="1"/>
  <c r="AO175" i="1"/>
  <c r="AN175" i="1"/>
  <c r="AM175" i="1"/>
  <c r="AL175" i="1" a="1"/>
  <c r="AL175" i="1" s="1"/>
  <c r="L175" i="1"/>
  <c r="K175" i="1"/>
  <c r="C175" i="1"/>
  <c r="B175" i="1"/>
  <c r="A175" i="1"/>
  <c r="BK174" i="1"/>
  <c r="BJ174" i="1"/>
  <c r="BI174" i="1"/>
  <c r="BH174" i="1"/>
  <c r="BG174" i="1"/>
  <c r="BF174" i="1"/>
  <c r="AO174" i="1"/>
  <c r="AN174" i="1"/>
  <c r="AM174" i="1"/>
  <c r="AL174" i="1" a="1"/>
  <c r="AL174" i="1" s="1"/>
  <c r="L174" i="1"/>
  <c r="K174" i="1"/>
  <c r="C174" i="1"/>
  <c r="B174" i="1"/>
  <c r="A174" i="1"/>
  <c r="BK173" i="1"/>
  <c r="BJ173" i="1"/>
  <c r="BI173" i="1"/>
  <c r="BH173" i="1"/>
  <c r="BG173" i="1"/>
  <c r="BF173" i="1"/>
  <c r="AO173" i="1"/>
  <c r="AN173" i="1"/>
  <c r="AM173" i="1"/>
  <c r="AL173" i="1" a="1"/>
  <c r="AL173" i="1" s="1"/>
  <c r="L173" i="1"/>
  <c r="K173" i="1"/>
  <c r="C173" i="1"/>
  <c r="B173" i="1"/>
  <c r="A173" i="1"/>
  <c r="BK172" i="1"/>
  <c r="BJ172" i="1"/>
  <c r="BI172" i="1"/>
  <c r="BH172" i="1"/>
  <c r="BG172" i="1"/>
  <c r="BF172" i="1"/>
  <c r="AO172" i="1"/>
  <c r="AN172" i="1"/>
  <c r="AM172" i="1"/>
  <c r="AL172" i="1" a="1"/>
  <c r="AL172" i="1" s="1"/>
  <c r="L172" i="1"/>
  <c r="K172" i="1"/>
  <c r="C172" i="1"/>
  <c r="B172" i="1"/>
  <c r="A172" i="1"/>
  <c r="BK171" i="1"/>
  <c r="BJ171" i="1"/>
  <c r="BI171" i="1"/>
  <c r="BH171" i="1"/>
  <c r="BG171" i="1"/>
  <c r="BF171" i="1"/>
  <c r="AO171" i="1"/>
  <c r="AN171" i="1"/>
  <c r="AM171" i="1"/>
  <c r="AL171" i="1" a="1"/>
  <c r="AL171" i="1" s="1"/>
  <c r="L171" i="1"/>
  <c r="K171" i="1"/>
  <c r="C171" i="1"/>
  <c r="B171" i="1"/>
  <c r="A171" i="1"/>
  <c r="BK170" i="1"/>
  <c r="BJ170" i="1"/>
  <c r="BI170" i="1"/>
  <c r="BH170" i="1"/>
  <c r="BG170" i="1"/>
  <c r="BF170" i="1"/>
  <c r="AO170" i="1"/>
  <c r="AN170" i="1"/>
  <c r="AM170" i="1"/>
  <c r="AL170" i="1" a="1"/>
  <c r="AL170" i="1" s="1"/>
  <c r="L170" i="1"/>
  <c r="K170" i="1"/>
  <c r="C170" i="1"/>
  <c r="B170" i="1"/>
  <c r="A170" i="1"/>
  <c r="BK169" i="1"/>
  <c r="BJ169" i="1"/>
  <c r="BI169" i="1"/>
  <c r="BH169" i="1"/>
  <c r="BG169" i="1"/>
  <c r="BF169" i="1"/>
  <c r="AO169" i="1"/>
  <c r="AN169" i="1"/>
  <c r="AM169" i="1"/>
  <c r="AL169" i="1" a="1"/>
  <c r="AL169" i="1" s="1"/>
  <c r="L169" i="1"/>
  <c r="K169" i="1"/>
  <c r="C169" i="1"/>
  <c r="B169" i="1"/>
  <c r="A169" i="1"/>
  <c r="BK168" i="1"/>
  <c r="BJ168" i="1"/>
  <c r="BI168" i="1"/>
  <c r="BH168" i="1"/>
  <c r="BG168" i="1"/>
  <c r="BF168" i="1"/>
  <c r="AO168" i="1"/>
  <c r="AN168" i="1"/>
  <c r="AM168" i="1"/>
  <c r="AL168" i="1" a="1"/>
  <c r="AL168" i="1" s="1"/>
  <c r="L168" i="1"/>
  <c r="K168" i="1"/>
  <c r="C168" i="1"/>
  <c r="B168" i="1"/>
  <c r="A168" i="1"/>
  <c r="BK167" i="1"/>
  <c r="BJ167" i="1"/>
  <c r="BI167" i="1"/>
  <c r="BH167" i="1"/>
  <c r="BG167" i="1"/>
  <c r="BF167" i="1"/>
  <c r="AO167" i="1"/>
  <c r="AN167" i="1"/>
  <c r="AM167" i="1"/>
  <c r="AL167" i="1" a="1"/>
  <c r="AL167" i="1" s="1"/>
  <c r="L167" i="1"/>
  <c r="K167" i="1"/>
  <c r="C167" i="1"/>
  <c r="B167" i="1"/>
  <c r="A167" i="1"/>
  <c r="BK166" i="1"/>
  <c r="BJ166" i="1"/>
  <c r="BI166" i="1"/>
  <c r="BH166" i="1"/>
  <c r="BG166" i="1"/>
  <c r="BF166" i="1"/>
  <c r="AO166" i="1"/>
  <c r="AN166" i="1"/>
  <c r="AM166" i="1"/>
  <c r="AL166" i="1" a="1"/>
  <c r="AL166" i="1" s="1"/>
  <c r="L166" i="1"/>
  <c r="K166" i="1"/>
  <c r="C166" i="1"/>
  <c r="B166" i="1"/>
  <c r="A166" i="1"/>
  <c r="BK165" i="1"/>
  <c r="BJ165" i="1"/>
  <c r="BI165" i="1"/>
  <c r="BH165" i="1"/>
  <c r="BG165" i="1"/>
  <c r="BF165" i="1"/>
  <c r="AO165" i="1"/>
  <c r="AN165" i="1"/>
  <c r="AM165" i="1"/>
  <c r="AL165" i="1" a="1"/>
  <c r="AL165" i="1" s="1"/>
  <c r="L165" i="1"/>
  <c r="K165" i="1"/>
  <c r="C165" i="1"/>
  <c r="B165" i="1"/>
  <c r="A165" i="1"/>
  <c r="BK164" i="1"/>
  <c r="BJ164" i="1"/>
  <c r="BI164" i="1"/>
  <c r="BH164" i="1"/>
  <c r="BG164" i="1"/>
  <c r="BF164" i="1"/>
  <c r="AO164" i="1"/>
  <c r="AN164" i="1"/>
  <c r="AM164" i="1"/>
  <c r="AL164" i="1" a="1"/>
  <c r="AL164" i="1" s="1"/>
  <c r="L164" i="1"/>
  <c r="K164" i="1"/>
  <c r="C164" i="1"/>
  <c r="B164" i="1"/>
  <c r="A164" i="1"/>
  <c r="BK163" i="1"/>
  <c r="BJ163" i="1"/>
  <c r="BI163" i="1"/>
  <c r="BH163" i="1"/>
  <c r="BG163" i="1"/>
  <c r="BF163" i="1"/>
  <c r="AO163" i="1"/>
  <c r="AN163" i="1"/>
  <c r="AM163" i="1"/>
  <c r="AL163" i="1" a="1"/>
  <c r="AL163" i="1" s="1"/>
  <c r="L163" i="1"/>
  <c r="K163" i="1"/>
  <c r="C163" i="1"/>
  <c r="B163" i="1"/>
  <c r="A163" i="1"/>
  <c r="BK162" i="1"/>
  <c r="BJ162" i="1"/>
  <c r="BI162" i="1"/>
  <c r="BH162" i="1"/>
  <c r="BG162" i="1"/>
  <c r="BF162" i="1"/>
  <c r="AO162" i="1"/>
  <c r="AN162" i="1"/>
  <c r="AM162" i="1"/>
  <c r="AL162" i="1" a="1"/>
  <c r="AL162" i="1" s="1"/>
  <c r="L162" i="1"/>
  <c r="K162" i="1"/>
  <c r="C162" i="1"/>
  <c r="B162" i="1"/>
  <c r="A162" i="1"/>
  <c r="BK161" i="1"/>
  <c r="BJ161" i="1"/>
  <c r="BI161" i="1"/>
  <c r="BH161" i="1"/>
  <c r="BG161" i="1"/>
  <c r="BF161" i="1"/>
  <c r="AO161" i="1"/>
  <c r="AN161" i="1"/>
  <c r="AM161" i="1"/>
  <c r="AL161" i="1" a="1"/>
  <c r="AL161" i="1" s="1"/>
  <c r="L161" i="1"/>
  <c r="K161" i="1"/>
  <c r="C161" i="1"/>
  <c r="B161" i="1"/>
  <c r="A161" i="1"/>
  <c r="BK160" i="1"/>
  <c r="BJ160" i="1"/>
  <c r="BI160" i="1"/>
  <c r="BH160" i="1"/>
  <c r="BG160" i="1"/>
  <c r="BF160" i="1"/>
  <c r="AO160" i="1"/>
  <c r="AN160" i="1"/>
  <c r="AM160" i="1"/>
  <c r="AL160" i="1" a="1"/>
  <c r="AL160" i="1" s="1"/>
  <c r="L160" i="1"/>
  <c r="K160" i="1"/>
  <c r="C160" i="1"/>
  <c r="B160" i="1"/>
  <c r="A160" i="1"/>
  <c r="BK159" i="1"/>
  <c r="BJ159" i="1"/>
  <c r="BI159" i="1"/>
  <c r="BH159" i="1"/>
  <c r="BG159" i="1"/>
  <c r="BF159" i="1"/>
  <c r="AO159" i="1"/>
  <c r="AN159" i="1"/>
  <c r="AM159" i="1"/>
  <c r="AL159" i="1" a="1"/>
  <c r="AL159" i="1" s="1"/>
  <c r="L159" i="1"/>
  <c r="K159" i="1"/>
  <c r="C159" i="1"/>
  <c r="B159" i="1"/>
  <c r="A159" i="1"/>
  <c r="BK158" i="1"/>
  <c r="BJ158" i="1"/>
  <c r="BI158" i="1"/>
  <c r="BH158" i="1"/>
  <c r="BG158" i="1"/>
  <c r="BF158" i="1"/>
  <c r="AO158" i="1"/>
  <c r="AN158" i="1"/>
  <c r="AM158" i="1"/>
  <c r="AL158" i="1" a="1"/>
  <c r="AL158" i="1" s="1"/>
  <c r="L158" i="1"/>
  <c r="K158" i="1"/>
  <c r="C158" i="1"/>
  <c r="B158" i="1"/>
  <c r="A158" i="1"/>
  <c r="BK157" i="1"/>
  <c r="BJ157" i="1"/>
  <c r="BI157" i="1"/>
  <c r="BH157" i="1"/>
  <c r="BG157" i="1"/>
  <c r="BF157" i="1"/>
  <c r="AO157" i="1"/>
  <c r="AN157" i="1"/>
  <c r="AM157" i="1"/>
  <c r="AL157" i="1" a="1"/>
  <c r="AL157" i="1" s="1"/>
  <c r="L157" i="1"/>
  <c r="K157" i="1"/>
  <c r="C157" i="1"/>
  <c r="B157" i="1"/>
  <c r="A157" i="1"/>
  <c r="BK156" i="1"/>
  <c r="BJ156" i="1"/>
  <c r="BI156" i="1"/>
  <c r="BH156" i="1"/>
  <c r="BG156" i="1"/>
  <c r="BF156" i="1"/>
  <c r="AO156" i="1"/>
  <c r="AN156" i="1"/>
  <c r="AM156" i="1"/>
  <c r="AL156" i="1" a="1"/>
  <c r="AL156" i="1" s="1"/>
  <c r="L156" i="1"/>
  <c r="K156" i="1"/>
  <c r="C156" i="1"/>
  <c r="B156" i="1"/>
  <c r="A156" i="1"/>
  <c r="BK155" i="1"/>
  <c r="BJ155" i="1"/>
  <c r="BI155" i="1"/>
  <c r="BH155" i="1"/>
  <c r="BG155" i="1"/>
  <c r="BF155" i="1"/>
  <c r="AO155" i="1"/>
  <c r="AN155" i="1"/>
  <c r="AM155" i="1"/>
  <c r="AL155" i="1" a="1"/>
  <c r="AL155" i="1" s="1"/>
  <c r="L155" i="1"/>
  <c r="K155" i="1"/>
  <c r="C155" i="1"/>
  <c r="B155" i="1"/>
  <c r="A155" i="1"/>
  <c r="BK154" i="1"/>
  <c r="BJ154" i="1"/>
  <c r="BI154" i="1"/>
  <c r="BH154" i="1"/>
  <c r="BG154" i="1"/>
  <c r="BF154" i="1"/>
  <c r="AO154" i="1"/>
  <c r="AN154" i="1"/>
  <c r="AM154" i="1"/>
  <c r="AL154" i="1" a="1"/>
  <c r="AL154" i="1" s="1"/>
  <c r="L154" i="1"/>
  <c r="K154" i="1"/>
  <c r="C154" i="1"/>
  <c r="B154" i="1"/>
  <c r="A154" i="1"/>
  <c r="BK153" i="1"/>
  <c r="BJ153" i="1"/>
  <c r="BI153" i="1"/>
  <c r="BH153" i="1"/>
  <c r="BG153" i="1"/>
  <c r="BF153" i="1"/>
  <c r="AO153" i="1"/>
  <c r="AN153" i="1"/>
  <c r="AM153" i="1"/>
  <c r="AL153" i="1" a="1"/>
  <c r="AL153" i="1" s="1"/>
  <c r="L153" i="1"/>
  <c r="K153" i="1"/>
  <c r="C153" i="1"/>
  <c r="B153" i="1"/>
  <c r="A153" i="1"/>
  <c r="BK152" i="1"/>
  <c r="BJ152" i="1"/>
  <c r="BI152" i="1"/>
  <c r="BH152" i="1"/>
  <c r="BG152" i="1"/>
  <c r="BF152" i="1"/>
  <c r="AO152" i="1"/>
  <c r="AN152" i="1"/>
  <c r="AM152" i="1"/>
  <c r="AL152" i="1" a="1"/>
  <c r="AL152" i="1" s="1"/>
  <c r="L152" i="1"/>
  <c r="K152" i="1"/>
  <c r="C152" i="1"/>
  <c r="B152" i="1"/>
  <c r="A152" i="1"/>
  <c r="BK151" i="1"/>
  <c r="BJ151" i="1"/>
  <c r="BI151" i="1"/>
  <c r="BH151" i="1"/>
  <c r="BG151" i="1"/>
  <c r="BF151" i="1"/>
  <c r="AO151" i="1"/>
  <c r="AN151" i="1"/>
  <c r="AM151" i="1"/>
  <c r="AL151" i="1" a="1"/>
  <c r="AL151" i="1" s="1"/>
  <c r="L151" i="1"/>
  <c r="K151" i="1"/>
  <c r="C151" i="1"/>
  <c r="B151" i="1"/>
  <c r="A151" i="1"/>
  <c r="BK150" i="1"/>
  <c r="BJ150" i="1"/>
  <c r="BI150" i="1"/>
  <c r="BH150" i="1"/>
  <c r="BG150" i="1"/>
  <c r="BF150" i="1"/>
  <c r="AO150" i="1"/>
  <c r="AN150" i="1"/>
  <c r="AM150" i="1"/>
  <c r="AL150" i="1" a="1"/>
  <c r="AL150" i="1" s="1"/>
  <c r="L150" i="1"/>
  <c r="K150" i="1"/>
  <c r="C150" i="1"/>
  <c r="B150" i="1"/>
  <c r="A150" i="1"/>
  <c r="BK149" i="1"/>
  <c r="BJ149" i="1"/>
  <c r="BI149" i="1"/>
  <c r="BH149" i="1"/>
  <c r="BG149" i="1"/>
  <c r="BF149" i="1"/>
  <c r="AO149" i="1"/>
  <c r="AN149" i="1"/>
  <c r="AM149" i="1"/>
  <c r="AL149" i="1" a="1"/>
  <c r="AL149" i="1" s="1"/>
  <c r="L149" i="1"/>
  <c r="K149" i="1"/>
  <c r="C149" i="1"/>
  <c r="B149" i="1"/>
  <c r="A149" i="1"/>
  <c r="BK148" i="1"/>
  <c r="BJ148" i="1"/>
  <c r="BI148" i="1"/>
  <c r="BH148" i="1"/>
  <c r="BG148" i="1"/>
  <c r="BF148" i="1"/>
  <c r="AO148" i="1"/>
  <c r="AN148" i="1"/>
  <c r="AM148" i="1"/>
  <c r="AL148" i="1" a="1"/>
  <c r="AL148" i="1" s="1"/>
  <c r="L148" i="1"/>
  <c r="K148" i="1"/>
  <c r="C148" i="1"/>
  <c r="B148" i="1"/>
  <c r="A148" i="1"/>
  <c r="BK147" i="1"/>
  <c r="BJ147" i="1"/>
  <c r="BI147" i="1"/>
  <c r="BH147" i="1"/>
  <c r="BG147" i="1"/>
  <c r="BF147" i="1"/>
  <c r="AO147" i="1"/>
  <c r="AN147" i="1"/>
  <c r="AM147" i="1"/>
  <c r="AL147" i="1" a="1"/>
  <c r="AL147" i="1" s="1"/>
  <c r="L147" i="1"/>
  <c r="K147" i="1"/>
  <c r="C147" i="1"/>
  <c r="B147" i="1"/>
  <c r="A147" i="1"/>
  <c r="BK146" i="1"/>
  <c r="BJ146" i="1"/>
  <c r="BI146" i="1"/>
  <c r="BH146" i="1"/>
  <c r="BG146" i="1"/>
  <c r="BF146" i="1"/>
  <c r="AO146" i="1"/>
  <c r="AN146" i="1"/>
  <c r="AM146" i="1"/>
  <c r="AL146" i="1" a="1"/>
  <c r="AL146" i="1" s="1"/>
  <c r="L146" i="1"/>
  <c r="K146" i="1"/>
  <c r="C146" i="1"/>
  <c r="B146" i="1"/>
  <c r="A146" i="1"/>
  <c r="BK145" i="1"/>
  <c r="BJ145" i="1"/>
  <c r="BI145" i="1"/>
  <c r="BH145" i="1"/>
  <c r="BG145" i="1"/>
  <c r="BF145" i="1"/>
  <c r="AO145" i="1"/>
  <c r="AN145" i="1"/>
  <c r="AM145" i="1"/>
  <c r="AL145" i="1" a="1"/>
  <c r="AL145" i="1" s="1"/>
  <c r="L145" i="1"/>
  <c r="K145" i="1"/>
  <c r="C145" i="1"/>
  <c r="B145" i="1"/>
  <c r="A145" i="1"/>
  <c r="BK144" i="1"/>
  <c r="BJ144" i="1"/>
  <c r="BI144" i="1"/>
  <c r="BH144" i="1"/>
  <c r="BG144" i="1"/>
  <c r="BF144" i="1"/>
  <c r="AO144" i="1"/>
  <c r="AN144" i="1"/>
  <c r="AM144" i="1"/>
  <c r="AL144" i="1" a="1"/>
  <c r="AL144" i="1" s="1"/>
  <c r="L144" i="1"/>
  <c r="K144" i="1"/>
  <c r="C144" i="1"/>
  <c r="B144" i="1"/>
  <c r="A144" i="1"/>
  <c r="BK143" i="1"/>
  <c r="BJ143" i="1"/>
  <c r="BI143" i="1"/>
  <c r="BH143" i="1"/>
  <c r="BG143" i="1"/>
  <c r="BF143" i="1"/>
  <c r="AO143" i="1"/>
  <c r="AN143" i="1"/>
  <c r="AM143" i="1"/>
  <c r="AL143" i="1" a="1"/>
  <c r="AL143" i="1" s="1"/>
  <c r="L143" i="1"/>
  <c r="K143" i="1"/>
  <c r="C143" i="1"/>
  <c r="B143" i="1"/>
  <c r="A143" i="1"/>
  <c r="BK142" i="1"/>
  <c r="BJ142" i="1"/>
  <c r="BI142" i="1"/>
  <c r="BH142" i="1"/>
  <c r="BG142" i="1"/>
  <c r="BF142" i="1"/>
  <c r="AO142" i="1"/>
  <c r="AN142" i="1"/>
  <c r="AM142" i="1"/>
  <c r="AL142" i="1" a="1"/>
  <c r="AL142" i="1" s="1"/>
  <c r="L142" i="1"/>
  <c r="K142" i="1"/>
  <c r="C142" i="1"/>
  <c r="B142" i="1"/>
  <c r="A142" i="1"/>
  <c r="BK141" i="1"/>
  <c r="BJ141" i="1"/>
  <c r="BI141" i="1"/>
  <c r="BH141" i="1"/>
  <c r="BG141" i="1"/>
  <c r="BF141" i="1"/>
  <c r="AO141" i="1"/>
  <c r="AN141" i="1"/>
  <c r="AM141" i="1"/>
  <c r="AL141" i="1" a="1"/>
  <c r="AL141" i="1" s="1"/>
  <c r="L141" i="1"/>
  <c r="K141" i="1"/>
  <c r="C141" i="1"/>
  <c r="B141" i="1"/>
  <c r="A141" i="1"/>
  <c r="BK140" i="1"/>
  <c r="BJ140" i="1"/>
  <c r="BI140" i="1"/>
  <c r="BH140" i="1"/>
  <c r="BG140" i="1"/>
  <c r="BF140" i="1"/>
  <c r="AO140" i="1"/>
  <c r="AN140" i="1"/>
  <c r="AM140" i="1"/>
  <c r="AL140" i="1" a="1"/>
  <c r="AL140" i="1" s="1"/>
  <c r="L140" i="1"/>
  <c r="K140" i="1"/>
  <c r="C140" i="1"/>
  <c r="B140" i="1"/>
  <c r="A140" i="1"/>
  <c r="BK139" i="1"/>
  <c r="BJ139" i="1"/>
  <c r="BI139" i="1"/>
  <c r="BH139" i="1"/>
  <c r="BG139" i="1"/>
  <c r="BF139" i="1"/>
  <c r="AO139" i="1"/>
  <c r="AN139" i="1"/>
  <c r="AM139" i="1"/>
  <c r="AL139" i="1" a="1"/>
  <c r="AL139" i="1" s="1"/>
  <c r="L139" i="1"/>
  <c r="K139" i="1"/>
  <c r="C139" i="1"/>
  <c r="B139" i="1"/>
  <c r="A139" i="1"/>
  <c r="BK138" i="1"/>
  <c r="BJ138" i="1"/>
  <c r="BI138" i="1"/>
  <c r="BH138" i="1"/>
  <c r="BG138" i="1"/>
  <c r="BF138" i="1"/>
  <c r="AO138" i="1"/>
  <c r="AN138" i="1"/>
  <c r="AM138" i="1"/>
  <c r="AL138" i="1" a="1"/>
  <c r="AL138" i="1" s="1"/>
  <c r="L138" i="1"/>
  <c r="K138" i="1"/>
  <c r="C138" i="1"/>
  <c r="B138" i="1"/>
  <c r="A138" i="1"/>
  <c r="BK137" i="1"/>
  <c r="BJ137" i="1"/>
  <c r="BI137" i="1"/>
  <c r="BH137" i="1"/>
  <c r="BG137" i="1"/>
  <c r="BF137" i="1"/>
  <c r="AO137" i="1"/>
  <c r="AN137" i="1"/>
  <c r="AM137" i="1"/>
  <c r="AL137" i="1" a="1"/>
  <c r="AL137" i="1" s="1"/>
  <c r="L137" i="1"/>
  <c r="K137" i="1"/>
  <c r="C137" i="1"/>
  <c r="B137" i="1"/>
  <c r="A137" i="1"/>
  <c r="BK136" i="1"/>
  <c r="BJ136" i="1"/>
  <c r="BI136" i="1"/>
  <c r="BH136" i="1"/>
  <c r="BG136" i="1"/>
  <c r="BF136" i="1"/>
  <c r="AO136" i="1"/>
  <c r="AN136" i="1"/>
  <c r="AM136" i="1"/>
  <c r="AL136" i="1" a="1"/>
  <c r="AL136" i="1" s="1"/>
  <c r="L136" i="1"/>
  <c r="K136" i="1"/>
  <c r="C136" i="1"/>
  <c r="B136" i="1"/>
  <c r="A136" i="1"/>
  <c r="BK135" i="1"/>
  <c r="BJ135" i="1"/>
  <c r="BI135" i="1"/>
  <c r="BH135" i="1"/>
  <c r="BG135" i="1"/>
  <c r="BF135" i="1"/>
  <c r="AO135" i="1"/>
  <c r="AN135" i="1"/>
  <c r="AM135" i="1"/>
  <c r="AL135" i="1" a="1"/>
  <c r="AL135" i="1" s="1"/>
  <c r="L135" i="1"/>
  <c r="K135" i="1"/>
  <c r="C135" i="1"/>
  <c r="B135" i="1"/>
  <c r="A135" i="1"/>
  <c r="BK134" i="1"/>
  <c r="BJ134" i="1"/>
  <c r="BI134" i="1"/>
  <c r="BH134" i="1"/>
  <c r="BG134" i="1"/>
  <c r="BF134" i="1"/>
  <c r="AO134" i="1"/>
  <c r="AN134" i="1"/>
  <c r="AM134" i="1"/>
  <c r="AL134" i="1" a="1"/>
  <c r="AL134" i="1" s="1"/>
  <c r="L134" i="1"/>
  <c r="K134" i="1"/>
  <c r="C134" i="1"/>
  <c r="B134" i="1"/>
  <c r="A134" i="1"/>
  <c r="BK133" i="1"/>
  <c r="BJ133" i="1"/>
  <c r="BI133" i="1"/>
  <c r="BH133" i="1"/>
  <c r="BG133" i="1"/>
  <c r="BF133" i="1"/>
  <c r="AO133" i="1"/>
  <c r="AN133" i="1"/>
  <c r="AM133" i="1"/>
  <c r="AL133" i="1" a="1"/>
  <c r="AL133" i="1" s="1"/>
  <c r="L133" i="1"/>
  <c r="K133" i="1"/>
  <c r="C133" i="1"/>
  <c r="B133" i="1"/>
  <c r="A133" i="1"/>
  <c r="BK132" i="1"/>
  <c r="BJ132" i="1"/>
  <c r="BI132" i="1"/>
  <c r="BH132" i="1"/>
  <c r="BG132" i="1"/>
  <c r="BF132" i="1"/>
  <c r="AO132" i="1"/>
  <c r="AN132" i="1"/>
  <c r="AM132" i="1"/>
  <c r="AL132" i="1" a="1"/>
  <c r="AL132" i="1" s="1"/>
  <c r="L132" i="1"/>
  <c r="K132" i="1"/>
  <c r="C132" i="1"/>
  <c r="B132" i="1"/>
  <c r="A132" i="1"/>
  <c r="BK131" i="1"/>
  <c r="BJ131" i="1"/>
  <c r="BI131" i="1"/>
  <c r="BH131" i="1"/>
  <c r="BG131" i="1"/>
  <c r="BF131" i="1"/>
  <c r="AO131" i="1"/>
  <c r="AN131" i="1"/>
  <c r="AM131" i="1"/>
  <c r="AL131" i="1" a="1"/>
  <c r="AL131" i="1" s="1"/>
  <c r="L131" i="1"/>
  <c r="K131" i="1"/>
  <c r="C131" i="1"/>
  <c r="B131" i="1"/>
  <c r="A131" i="1"/>
  <c r="BK130" i="1"/>
  <c r="BJ130" i="1"/>
  <c r="BI130" i="1"/>
  <c r="BH130" i="1"/>
  <c r="BG130" i="1"/>
  <c r="BF130" i="1"/>
  <c r="AO130" i="1"/>
  <c r="AN130" i="1"/>
  <c r="AM130" i="1"/>
  <c r="AL130" i="1" a="1"/>
  <c r="AL130" i="1" s="1"/>
  <c r="L130" i="1"/>
  <c r="K130" i="1"/>
  <c r="C130" i="1"/>
  <c r="B130" i="1"/>
  <c r="A130" i="1"/>
  <c r="BK129" i="1"/>
  <c r="BJ129" i="1"/>
  <c r="BI129" i="1"/>
  <c r="BH129" i="1"/>
  <c r="BG129" i="1"/>
  <c r="BF129" i="1"/>
  <c r="AO129" i="1"/>
  <c r="AN129" i="1"/>
  <c r="AM129" i="1"/>
  <c r="AL129" i="1" a="1"/>
  <c r="AL129" i="1" s="1"/>
  <c r="L129" i="1"/>
  <c r="K129" i="1"/>
  <c r="C129" i="1"/>
  <c r="B129" i="1"/>
  <c r="A129" i="1"/>
  <c r="BK128" i="1"/>
  <c r="BJ128" i="1"/>
  <c r="BI128" i="1"/>
  <c r="BH128" i="1"/>
  <c r="BG128" i="1"/>
  <c r="BF128" i="1"/>
  <c r="AO128" i="1"/>
  <c r="AN128" i="1"/>
  <c r="AM128" i="1"/>
  <c r="AL128" i="1" a="1"/>
  <c r="AL128" i="1" s="1"/>
  <c r="L128" i="1"/>
  <c r="K128" i="1"/>
  <c r="C128" i="1"/>
  <c r="B128" i="1"/>
  <c r="A128" i="1"/>
  <c r="BK127" i="1"/>
  <c r="BJ127" i="1"/>
  <c r="BI127" i="1"/>
  <c r="BH127" i="1"/>
  <c r="BG127" i="1"/>
  <c r="BF127" i="1"/>
  <c r="AO127" i="1"/>
  <c r="AN127" i="1"/>
  <c r="AM127" i="1"/>
  <c r="AL127" i="1" a="1"/>
  <c r="AL127" i="1" s="1"/>
  <c r="L127" i="1"/>
  <c r="K127" i="1"/>
  <c r="C127" i="1"/>
  <c r="B127" i="1"/>
  <c r="A127" i="1"/>
  <c r="BK126" i="1"/>
  <c r="BJ126" i="1"/>
  <c r="BI126" i="1"/>
  <c r="BH126" i="1"/>
  <c r="BG126" i="1"/>
  <c r="BF126" i="1"/>
  <c r="AO126" i="1"/>
  <c r="AN126" i="1"/>
  <c r="AM126" i="1"/>
  <c r="AL126" i="1" a="1"/>
  <c r="AL126" i="1" s="1"/>
  <c r="L126" i="1"/>
  <c r="K126" i="1"/>
  <c r="C126" i="1"/>
  <c r="B126" i="1"/>
  <c r="A126" i="1"/>
  <c r="BK125" i="1"/>
  <c r="BJ125" i="1"/>
  <c r="BI125" i="1"/>
  <c r="BH125" i="1"/>
  <c r="BG125" i="1"/>
  <c r="BF125" i="1"/>
  <c r="AO125" i="1"/>
  <c r="AN125" i="1"/>
  <c r="AM125" i="1"/>
  <c r="AL125" i="1" a="1"/>
  <c r="AL125" i="1" s="1"/>
  <c r="L125" i="1"/>
  <c r="K125" i="1"/>
  <c r="C125" i="1"/>
  <c r="B125" i="1"/>
  <c r="A125" i="1"/>
  <c r="BK124" i="1"/>
  <c r="BJ124" i="1"/>
  <c r="BI124" i="1"/>
  <c r="BH124" i="1"/>
  <c r="BG124" i="1"/>
  <c r="BF124" i="1"/>
  <c r="AO124" i="1"/>
  <c r="AN124" i="1"/>
  <c r="AM124" i="1"/>
  <c r="AL124" i="1" a="1"/>
  <c r="AL124" i="1" s="1"/>
  <c r="L124" i="1"/>
  <c r="K124" i="1"/>
  <c r="C124" i="1"/>
  <c r="B124" i="1"/>
  <c r="A124" i="1"/>
  <c r="BK123" i="1"/>
  <c r="BJ123" i="1"/>
  <c r="BI123" i="1"/>
  <c r="BH123" i="1"/>
  <c r="BG123" i="1"/>
  <c r="BF123" i="1"/>
  <c r="AO123" i="1"/>
  <c r="AN123" i="1"/>
  <c r="AM123" i="1"/>
  <c r="AL123" i="1" a="1"/>
  <c r="AL123" i="1" s="1"/>
  <c r="L123" i="1"/>
  <c r="K123" i="1"/>
  <c r="C123" i="1"/>
  <c r="B123" i="1"/>
  <c r="A123" i="1"/>
  <c r="BK122" i="1"/>
  <c r="BJ122" i="1"/>
  <c r="BI122" i="1"/>
  <c r="BH122" i="1"/>
  <c r="BG122" i="1"/>
  <c r="BF122" i="1"/>
  <c r="AO122" i="1"/>
  <c r="AN122" i="1"/>
  <c r="AM122" i="1"/>
  <c r="AL122" i="1" a="1"/>
  <c r="AL122" i="1" s="1"/>
  <c r="L122" i="1"/>
  <c r="K122" i="1"/>
  <c r="C122" i="1"/>
  <c r="B122" i="1"/>
  <c r="A122" i="1"/>
  <c r="BK121" i="1"/>
  <c r="BJ121" i="1"/>
  <c r="BI121" i="1"/>
  <c r="BH121" i="1"/>
  <c r="BG121" i="1"/>
  <c r="BF121" i="1"/>
  <c r="AO121" i="1"/>
  <c r="AN121" i="1"/>
  <c r="AM121" i="1"/>
  <c r="AL121" i="1" a="1"/>
  <c r="AL121" i="1" s="1"/>
  <c r="L121" i="1"/>
  <c r="K121" i="1"/>
  <c r="C121" i="1"/>
  <c r="B121" i="1"/>
  <c r="A121" i="1"/>
  <c r="BK120" i="1"/>
  <c r="BJ120" i="1"/>
  <c r="BI120" i="1"/>
  <c r="BH120" i="1"/>
  <c r="BG120" i="1"/>
  <c r="BF120" i="1"/>
  <c r="AO120" i="1"/>
  <c r="AN120" i="1"/>
  <c r="AM120" i="1"/>
  <c r="AL120" i="1" a="1"/>
  <c r="AL120" i="1" s="1"/>
  <c r="L120" i="1"/>
  <c r="K120" i="1"/>
  <c r="C120" i="1"/>
  <c r="B120" i="1"/>
  <c r="A120" i="1"/>
  <c r="BK119" i="1"/>
  <c r="BJ119" i="1"/>
  <c r="BI119" i="1"/>
  <c r="BH119" i="1"/>
  <c r="BG119" i="1"/>
  <c r="BF119" i="1"/>
  <c r="AO119" i="1"/>
  <c r="AN119" i="1"/>
  <c r="AM119" i="1"/>
  <c r="AL119" i="1" a="1"/>
  <c r="AL119" i="1" s="1"/>
  <c r="L119" i="1"/>
  <c r="K119" i="1"/>
  <c r="C119" i="1"/>
  <c r="B119" i="1"/>
  <c r="A119" i="1"/>
  <c r="BK118" i="1"/>
  <c r="BJ118" i="1"/>
  <c r="BI118" i="1"/>
  <c r="BH118" i="1"/>
  <c r="BG118" i="1"/>
  <c r="BF118" i="1"/>
  <c r="AO118" i="1"/>
  <c r="AN118" i="1"/>
  <c r="AM118" i="1"/>
  <c r="AL118" i="1" a="1"/>
  <c r="AL118" i="1" s="1"/>
  <c r="L118" i="1"/>
  <c r="K118" i="1"/>
  <c r="C118" i="1"/>
  <c r="B118" i="1"/>
  <c r="A118" i="1"/>
  <c r="BK117" i="1"/>
  <c r="BJ117" i="1"/>
  <c r="BI117" i="1"/>
  <c r="BH117" i="1"/>
  <c r="BG117" i="1"/>
  <c r="BF117" i="1"/>
  <c r="AO117" i="1"/>
  <c r="AN117" i="1"/>
  <c r="AM117" i="1"/>
  <c r="AL117" i="1" a="1"/>
  <c r="AL117" i="1" s="1"/>
  <c r="L117" i="1"/>
  <c r="K117" i="1"/>
  <c r="C117" i="1"/>
  <c r="B117" i="1"/>
  <c r="A117" i="1"/>
  <c r="BK116" i="1"/>
  <c r="BJ116" i="1"/>
  <c r="BI116" i="1"/>
  <c r="BH116" i="1"/>
  <c r="BG116" i="1"/>
  <c r="BF116" i="1"/>
  <c r="AO116" i="1"/>
  <c r="AN116" i="1"/>
  <c r="AM116" i="1"/>
  <c r="AL116" i="1" a="1"/>
  <c r="AL116" i="1" s="1"/>
  <c r="L116" i="1"/>
  <c r="K116" i="1"/>
  <c r="C116" i="1"/>
  <c r="B116" i="1"/>
  <c r="A116" i="1"/>
  <c r="BK115" i="1"/>
  <c r="BJ115" i="1"/>
  <c r="BI115" i="1"/>
  <c r="BH115" i="1"/>
  <c r="BG115" i="1"/>
  <c r="BF115" i="1"/>
  <c r="AO115" i="1"/>
  <c r="AN115" i="1"/>
  <c r="AM115" i="1"/>
  <c r="AL115" i="1" a="1"/>
  <c r="AL115" i="1" s="1"/>
  <c r="L115" i="1"/>
  <c r="K115" i="1"/>
  <c r="C115" i="1"/>
  <c r="B115" i="1"/>
  <c r="A115" i="1"/>
  <c r="BK114" i="1"/>
  <c r="BJ114" i="1"/>
  <c r="BI114" i="1"/>
  <c r="BH114" i="1"/>
  <c r="BG114" i="1"/>
  <c r="BF114" i="1"/>
  <c r="AO114" i="1"/>
  <c r="AN114" i="1"/>
  <c r="AM114" i="1"/>
  <c r="AL114" i="1" a="1"/>
  <c r="AL114" i="1" s="1"/>
  <c r="L114" i="1"/>
  <c r="K114" i="1"/>
  <c r="C114" i="1"/>
  <c r="B114" i="1"/>
  <c r="A114" i="1"/>
  <c r="BK113" i="1"/>
  <c r="BJ113" i="1"/>
  <c r="BI113" i="1"/>
  <c r="BH113" i="1"/>
  <c r="BG113" i="1"/>
  <c r="BF113" i="1"/>
  <c r="AO113" i="1"/>
  <c r="AN113" i="1"/>
  <c r="AM113" i="1"/>
  <c r="AL113" i="1" a="1"/>
  <c r="AL113" i="1" s="1"/>
  <c r="L113" i="1"/>
  <c r="K113" i="1"/>
  <c r="C113" i="1"/>
  <c r="B113" i="1"/>
  <c r="A113" i="1"/>
  <c r="BK112" i="1"/>
  <c r="BJ112" i="1"/>
  <c r="BI112" i="1"/>
  <c r="BH112" i="1"/>
  <c r="BG112" i="1"/>
  <c r="BF112" i="1"/>
  <c r="AO112" i="1"/>
  <c r="AN112" i="1"/>
  <c r="AM112" i="1"/>
  <c r="AL112" i="1" a="1"/>
  <c r="AL112" i="1" s="1"/>
  <c r="L112" i="1"/>
  <c r="K112" i="1"/>
  <c r="C112" i="1"/>
  <c r="B112" i="1"/>
  <c r="A112" i="1"/>
  <c r="BK111" i="1"/>
  <c r="BJ111" i="1"/>
  <c r="BI111" i="1"/>
  <c r="BH111" i="1"/>
  <c r="BG111" i="1"/>
  <c r="BF111" i="1"/>
  <c r="AO111" i="1"/>
  <c r="AN111" i="1"/>
  <c r="AM111" i="1"/>
  <c r="AL111" i="1" a="1"/>
  <c r="AL111" i="1" s="1"/>
  <c r="L111" i="1"/>
  <c r="K111" i="1"/>
  <c r="C111" i="1"/>
  <c r="B111" i="1"/>
  <c r="A111" i="1"/>
  <c r="BK110" i="1"/>
  <c r="BJ110" i="1"/>
  <c r="BI110" i="1"/>
  <c r="BH110" i="1"/>
  <c r="BG110" i="1"/>
  <c r="BF110" i="1"/>
  <c r="AO110" i="1"/>
  <c r="AN110" i="1"/>
  <c r="AM110" i="1"/>
  <c r="AL110" i="1" a="1"/>
  <c r="AL110" i="1" s="1"/>
  <c r="L110" i="1"/>
  <c r="K110" i="1"/>
  <c r="C110" i="1"/>
  <c r="B110" i="1"/>
  <c r="A110" i="1"/>
  <c r="BK109" i="1"/>
  <c r="BJ109" i="1"/>
  <c r="BI109" i="1"/>
  <c r="BH109" i="1"/>
  <c r="BG109" i="1"/>
  <c r="BF109" i="1"/>
  <c r="AO109" i="1"/>
  <c r="AN109" i="1"/>
  <c r="AM109" i="1"/>
  <c r="AL109" i="1" a="1"/>
  <c r="AL109" i="1" s="1"/>
  <c r="L109" i="1"/>
  <c r="K109" i="1"/>
  <c r="C109" i="1"/>
  <c r="B109" i="1"/>
  <c r="A109" i="1"/>
  <c r="BK108" i="1"/>
  <c r="BJ108" i="1"/>
  <c r="BI108" i="1"/>
  <c r="BH108" i="1"/>
  <c r="BG108" i="1"/>
  <c r="BF108" i="1"/>
  <c r="AO108" i="1"/>
  <c r="AN108" i="1"/>
  <c r="AM108" i="1"/>
  <c r="AL108" i="1" a="1"/>
  <c r="AL108" i="1" s="1"/>
  <c r="L108" i="1"/>
  <c r="K108" i="1"/>
  <c r="C108" i="1"/>
  <c r="B108" i="1"/>
  <c r="A108" i="1"/>
  <c r="BK107" i="1"/>
  <c r="BJ107" i="1"/>
  <c r="BI107" i="1"/>
  <c r="BH107" i="1"/>
  <c r="BG107" i="1"/>
  <c r="BF107" i="1"/>
  <c r="AO107" i="1"/>
  <c r="AN107" i="1"/>
  <c r="AM107" i="1"/>
  <c r="AL107" i="1" a="1"/>
  <c r="AL107" i="1" s="1"/>
  <c r="L107" i="1"/>
  <c r="K107" i="1"/>
  <c r="C107" i="1"/>
  <c r="B107" i="1"/>
  <c r="A107" i="1"/>
  <c r="BK106" i="1"/>
  <c r="BJ106" i="1"/>
  <c r="BI106" i="1"/>
  <c r="BH106" i="1"/>
  <c r="BG106" i="1"/>
  <c r="BF106" i="1"/>
  <c r="AO106" i="1"/>
  <c r="AN106" i="1"/>
  <c r="AM106" i="1"/>
  <c r="AL106" i="1" a="1"/>
  <c r="AL106" i="1" s="1"/>
  <c r="L106" i="1"/>
  <c r="K106" i="1"/>
  <c r="C106" i="1"/>
  <c r="B106" i="1"/>
  <c r="A106" i="1"/>
  <c r="BK105" i="1"/>
  <c r="BJ105" i="1"/>
  <c r="BI105" i="1"/>
  <c r="BH105" i="1"/>
  <c r="BG105" i="1"/>
  <c r="BF105" i="1"/>
  <c r="AO105" i="1"/>
  <c r="AN105" i="1"/>
  <c r="AM105" i="1"/>
  <c r="AL105" i="1" a="1"/>
  <c r="AL105" i="1" s="1"/>
  <c r="L105" i="1"/>
  <c r="K105" i="1"/>
  <c r="C105" i="1"/>
  <c r="B105" i="1"/>
  <c r="A105" i="1"/>
  <c r="BK104" i="1"/>
  <c r="BJ104" i="1"/>
  <c r="BI104" i="1"/>
  <c r="BH104" i="1"/>
  <c r="BG104" i="1"/>
  <c r="BF104" i="1"/>
  <c r="AO104" i="1"/>
  <c r="AN104" i="1"/>
  <c r="AM104" i="1"/>
  <c r="AL104" i="1" a="1"/>
  <c r="AL104" i="1" s="1"/>
  <c r="L104" i="1"/>
  <c r="K104" i="1"/>
  <c r="C104" i="1"/>
  <c r="B104" i="1"/>
  <c r="A104" i="1"/>
  <c r="BK103" i="1"/>
  <c r="BJ103" i="1"/>
  <c r="BI103" i="1"/>
  <c r="BH103" i="1"/>
  <c r="BG103" i="1"/>
  <c r="BF103" i="1"/>
  <c r="AO103" i="1"/>
  <c r="AN103" i="1"/>
  <c r="AM103" i="1"/>
  <c r="AL103" i="1" a="1"/>
  <c r="AL103" i="1" s="1"/>
  <c r="L103" i="1"/>
  <c r="K103" i="1"/>
  <c r="C103" i="1"/>
  <c r="B103" i="1"/>
  <c r="A103" i="1"/>
  <c r="BK102" i="1"/>
  <c r="BJ102" i="1"/>
  <c r="BI102" i="1"/>
  <c r="BH102" i="1"/>
  <c r="BG102" i="1"/>
  <c r="BF102" i="1"/>
  <c r="AO102" i="1"/>
  <c r="AN102" i="1"/>
  <c r="AM102" i="1"/>
  <c r="AL102" i="1" a="1"/>
  <c r="AL102" i="1" s="1"/>
  <c r="L102" i="1"/>
  <c r="K102" i="1"/>
  <c r="C102" i="1"/>
  <c r="B102" i="1"/>
  <c r="A102" i="1"/>
  <c r="BK101" i="1"/>
  <c r="BJ101" i="1"/>
  <c r="BI101" i="1"/>
  <c r="BH101" i="1"/>
  <c r="BG101" i="1"/>
  <c r="BF101" i="1"/>
  <c r="AO101" i="1"/>
  <c r="AN101" i="1"/>
  <c r="AM101" i="1"/>
  <c r="AL101" i="1" a="1"/>
  <c r="AL101" i="1" s="1"/>
  <c r="L101" i="1"/>
  <c r="K101" i="1"/>
  <c r="C101" i="1"/>
  <c r="B101" i="1"/>
  <c r="A101" i="1"/>
  <c r="BK100" i="1"/>
  <c r="BJ100" i="1"/>
  <c r="BI100" i="1"/>
  <c r="BH100" i="1"/>
  <c r="BG100" i="1"/>
  <c r="BF100" i="1"/>
  <c r="AO100" i="1"/>
  <c r="AN100" i="1"/>
  <c r="AM100" i="1"/>
  <c r="AL100" i="1" a="1"/>
  <c r="AL100" i="1" s="1"/>
  <c r="L100" i="1"/>
  <c r="K100" i="1"/>
  <c r="C100" i="1"/>
  <c r="B100" i="1"/>
  <c r="A100" i="1"/>
  <c r="BK99" i="1"/>
  <c r="BJ99" i="1"/>
  <c r="BI99" i="1"/>
  <c r="BH99" i="1"/>
  <c r="BG99" i="1"/>
  <c r="BF99" i="1"/>
  <c r="AO99" i="1"/>
  <c r="AN99" i="1"/>
  <c r="AM99" i="1"/>
  <c r="AL99" i="1" a="1"/>
  <c r="AL99" i="1" s="1"/>
  <c r="L99" i="1"/>
  <c r="K99" i="1"/>
  <c r="C99" i="1"/>
  <c r="B99" i="1"/>
  <c r="A99" i="1"/>
  <c r="BK98" i="1"/>
  <c r="BJ98" i="1"/>
  <c r="BI98" i="1"/>
  <c r="BH98" i="1"/>
  <c r="BG98" i="1"/>
  <c r="BF98" i="1"/>
  <c r="AO98" i="1"/>
  <c r="AN98" i="1"/>
  <c r="AM98" i="1"/>
  <c r="AL98" i="1" a="1"/>
  <c r="AL98" i="1" s="1"/>
  <c r="L98" i="1"/>
  <c r="K98" i="1"/>
  <c r="C98" i="1"/>
  <c r="B98" i="1"/>
  <c r="A98" i="1"/>
  <c r="BK97" i="1"/>
  <c r="BJ97" i="1"/>
  <c r="BI97" i="1"/>
  <c r="BH97" i="1"/>
  <c r="BG97" i="1"/>
  <c r="BF97" i="1"/>
  <c r="AO97" i="1"/>
  <c r="AN97" i="1"/>
  <c r="AM97" i="1"/>
  <c r="AL97" i="1" a="1"/>
  <c r="AL97" i="1" s="1"/>
  <c r="L97" i="1"/>
  <c r="K97" i="1"/>
  <c r="C97" i="1"/>
  <c r="B97" i="1"/>
  <c r="A97" i="1"/>
  <c r="BK96" i="1"/>
  <c r="BJ96" i="1"/>
  <c r="BI96" i="1"/>
  <c r="BH96" i="1"/>
  <c r="BG96" i="1"/>
  <c r="BF96" i="1"/>
  <c r="AO96" i="1"/>
  <c r="AN96" i="1"/>
  <c r="AM96" i="1"/>
  <c r="AL96" i="1" a="1"/>
  <c r="AL96" i="1" s="1"/>
  <c r="L96" i="1"/>
  <c r="K96" i="1"/>
  <c r="C96" i="1"/>
  <c r="B96" i="1"/>
  <c r="A96" i="1"/>
  <c r="BK95" i="1"/>
  <c r="BJ95" i="1"/>
  <c r="BI95" i="1"/>
  <c r="BH95" i="1"/>
  <c r="BG95" i="1"/>
  <c r="BF95" i="1"/>
  <c r="AO95" i="1"/>
  <c r="AN95" i="1"/>
  <c r="AM95" i="1"/>
  <c r="AL95" i="1" a="1"/>
  <c r="AL95" i="1" s="1"/>
  <c r="L95" i="1"/>
  <c r="K95" i="1"/>
  <c r="C95" i="1"/>
  <c r="B95" i="1"/>
  <c r="A95" i="1"/>
  <c r="BK94" i="1"/>
  <c r="BJ94" i="1"/>
  <c r="BI94" i="1"/>
  <c r="BH94" i="1"/>
  <c r="BG94" i="1"/>
  <c r="BF94" i="1"/>
  <c r="AO94" i="1"/>
  <c r="AN94" i="1"/>
  <c r="AM94" i="1"/>
  <c r="AL94" i="1" a="1"/>
  <c r="AL94" i="1" s="1"/>
  <c r="L94" i="1"/>
  <c r="K94" i="1"/>
  <c r="C94" i="1"/>
  <c r="B94" i="1"/>
  <c r="A94" i="1"/>
  <c r="BK93" i="1"/>
  <c r="BJ93" i="1"/>
  <c r="BI93" i="1"/>
  <c r="BH93" i="1"/>
  <c r="BG93" i="1"/>
  <c r="BF93" i="1"/>
  <c r="AO93" i="1"/>
  <c r="AN93" i="1"/>
  <c r="AM93" i="1"/>
  <c r="AL93" i="1" a="1"/>
  <c r="AL93" i="1" s="1"/>
  <c r="L93" i="1"/>
  <c r="K93" i="1"/>
  <c r="C93" i="1"/>
  <c r="B93" i="1"/>
  <c r="A93" i="1"/>
  <c r="BK92" i="1"/>
  <c r="BJ92" i="1"/>
  <c r="BI92" i="1"/>
  <c r="BH92" i="1"/>
  <c r="BG92" i="1"/>
  <c r="BF92" i="1"/>
  <c r="AO92" i="1"/>
  <c r="AN92" i="1"/>
  <c r="AM92" i="1"/>
  <c r="AL92" i="1" a="1"/>
  <c r="AL92" i="1" s="1"/>
  <c r="L92" i="1"/>
  <c r="K92" i="1"/>
  <c r="C92" i="1"/>
  <c r="B92" i="1"/>
  <c r="A92" i="1"/>
  <c r="BK91" i="1"/>
  <c r="BJ91" i="1"/>
  <c r="BI91" i="1"/>
  <c r="BH91" i="1"/>
  <c r="BG91" i="1"/>
  <c r="BF91" i="1"/>
  <c r="AO91" i="1"/>
  <c r="AN91" i="1"/>
  <c r="AM91" i="1"/>
  <c r="AL91" i="1" a="1"/>
  <c r="AL91" i="1" s="1"/>
  <c r="L91" i="1"/>
  <c r="K91" i="1"/>
  <c r="C91" i="1"/>
  <c r="B91" i="1"/>
  <c r="A91" i="1"/>
  <c r="BK90" i="1"/>
  <c r="BJ90" i="1"/>
  <c r="BI90" i="1"/>
  <c r="BH90" i="1"/>
  <c r="BG90" i="1"/>
  <c r="BF90" i="1"/>
  <c r="AO90" i="1"/>
  <c r="AN90" i="1"/>
  <c r="AM90" i="1"/>
  <c r="AL90" i="1" a="1"/>
  <c r="AL90" i="1" s="1"/>
  <c r="L90" i="1"/>
  <c r="K90" i="1"/>
  <c r="C90" i="1"/>
  <c r="B90" i="1"/>
  <c r="A90" i="1"/>
  <c r="BK89" i="1"/>
  <c r="BJ89" i="1"/>
  <c r="BI89" i="1"/>
  <c r="BH89" i="1"/>
  <c r="BG89" i="1"/>
  <c r="BF89" i="1"/>
  <c r="AO89" i="1"/>
  <c r="AN89" i="1"/>
  <c r="AM89" i="1"/>
  <c r="AL89" i="1" a="1"/>
  <c r="AL89" i="1" s="1"/>
  <c r="L89" i="1"/>
  <c r="K89" i="1"/>
  <c r="C89" i="1"/>
  <c r="B89" i="1"/>
  <c r="A89" i="1"/>
  <c r="BK88" i="1"/>
  <c r="BJ88" i="1"/>
  <c r="BI88" i="1"/>
  <c r="BH88" i="1"/>
  <c r="BG88" i="1"/>
  <c r="BF88" i="1"/>
  <c r="AO88" i="1"/>
  <c r="AN88" i="1"/>
  <c r="AM88" i="1"/>
  <c r="AL88" i="1" a="1"/>
  <c r="AL88" i="1" s="1"/>
  <c r="L88" i="1"/>
  <c r="K88" i="1"/>
  <c r="C88" i="1"/>
  <c r="B88" i="1"/>
  <c r="A88" i="1"/>
  <c r="BK87" i="1"/>
  <c r="BJ87" i="1"/>
  <c r="BI87" i="1"/>
  <c r="BH87" i="1"/>
  <c r="BG87" i="1"/>
  <c r="BF87" i="1"/>
  <c r="AO87" i="1"/>
  <c r="AN87" i="1"/>
  <c r="AM87" i="1"/>
  <c r="AL87" i="1" a="1"/>
  <c r="AL87" i="1" s="1"/>
  <c r="L87" i="1"/>
  <c r="K87" i="1"/>
  <c r="C87" i="1"/>
  <c r="B87" i="1"/>
  <c r="A87" i="1"/>
  <c r="BK86" i="1"/>
  <c r="BJ86" i="1"/>
  <c r="BI86" i="1"/>
  <c r="BH86" i="1"/>
  <c r="BG86" i="1"/>
  <c r="BF86" i="1"/>
  <c r="AO86" i="1"/>
  <c r="AN86" i="1"/>
  <c r="AM86" i="1"/>
  <c r="AL86" i="1" a="1"/>
  <c r="AL86" i="1" s="1"/>
  <c r="L86" i="1"/>
  <c r="K86" i="1"/>
  <c r="C86" i="1"/>
  <c r="B86" i="1"/>
  <c r="A86" i="1"/>
  <c r="BK85" i="1"/>
  <c r="BJ85" i="1"/>
  <c r="BI85" i="1"/>
  <c r="BH85" i="1"/>
  <c r="BG85" i="1"/>
  <c r="BF85" i="1"/>
  <c r="AO85" i="1"/>
  <c r="AN85" i="1"/>
  <c r="AM85" i="1"/>
  <c r="AL85" i="1" a="1"/>
  <c r="AL85" i="1" s="1"/>
  <c r="L85" i="1"/>
  <c r="K85" i="1"/>
  <c r="C85" i="1"/>
  <c r="B85" i="1"/>
  <c r="A85" i="1"/>
  <c r="BK84" i="1"/>
  <c r="BJ84" i="1"/>
  <c r="BI84" i="1"/>
  <c r="BH84" i="1"/>
  <c r="BG84" i="1"/>
  <c r="BF84" i="1"/>
  <c r="AO84" i="1"/>
  <c r="AN84" i="1"/>
  <c r="AM84" i="1"/>
  <c r="AL84" i="1" a="1"/>
  <c r="AL84" i="1" s="1"/>
  <c r="L84" i="1"/>
  <c r="K84" i="1"/>
  <c r="C84" i="1"/>
  <c r="B84" i="1"/>
  <c r="A84" i="1"/>
  <c r="BK83" i="1"/>
  <c r="BJ83" i="1"/>
  <c r="BI83" i="1"/>
  <c r="BH83" i="1"/>
  <c r="BG83" i="1"/>
  <c r="BF83" i="1"/>
  <c r="AO83" i="1"/>
  <c r="AN83" i="1"/>
  <c r="AM83" i="1"/>
  <c r="AL83" i="1" a="1"/>
  <c r="AL83" i="1" s="1"/>
  <c r="L83" i="1"/>
  <c r="K83" i="1"/>
  <c r="C83" i="1"/>
  <c r="B83" i="1"/>
  <c r="A83" i="1"/>
  <c r="BK82" i="1"/>
  <c r="BJ82" i="1"/>
  <c r="BI82" i="1"/>
  <c r="BH82" i="1"/>
  <c r="BG82" i="1"/>
  <c r="BF82" i="1"/>
  <c r="AO82" i="1"/>
  <c r="AN82" i="1"/>
  <c r="AM82" i="1"/>
  <c r="AL82" i="1" a="1"/>
  <c r="AL82" i="1" s="1"/>
  <c r="L82" i="1"/>
  <c r="K82" i="1"/>
  <c r="C82" i="1"/>
  <c r="B82" i="1"/>
  <c r="A82" i="1"/>
  <c r="BK81" i="1"/>
  <c r="BJ81" i="1"/>
  <c r="BI81" i="1"/>
  <c r="BH81" i="1"/>
  <c r="BG81" i="1"/>
  <c r="BF81" i="1"/>
  <c r="AO81" i="1"/>
  <c r="AN81" i="1"/>
  <c r="AM81" i="1"/>
  <c r="AL81" i="1" a="1"/>
  <c r="AL81" i="1" s="1"/>
  <c r="L81" i="1"/>
  <c r="K81" i="1"/>
  <c r="C81" i="1"/>
  <c r="B81" i="1"/>
  <c r="A81" i="1"/>
  <c r="BK80" i="1"/>
  <c r="BJ80" i="1"/>
  <c r="BI80" i="1"/>
  <c r="BH80" i="1"/>
  <c r="BG80" i="1"/>
  <c r="BF80" i="1"/>
  <c r="AO80" i="1"/>
  <c r="AN80" i="1"/>
  <c r="AM80" i="1"/>
  <c r="AL80" i="1" a="1"/>
  <c r="AL80" i="1" s="1"/>
  <c r="L80" i="1"/>
  <c r="K80" i="1"/>
  <c r="C80" i="1"/>
  <c r="B80" i="1"/>
  <c r="A80" i="1"/>
  <c r="BK79" i="1"/>
  <c r="BJ79" i="1"/>
  <c r="BI79" i="1"/>
  <c r="BH79" i="1"/>
  <c r="BG79" i="1"/>
  <c r="BF79" i="1"/>
  <c r="AO79" i="1"/>
  <c r="AN79" i="1"/>
  <c r="AM79" i="1"/>
  <c r="AL79" i="1" a="1"/>
  <c r="AL79" i="1" s="1"/>
  <c r="L79" i="1"/>
  <c r="K79" i="1"/>
  <c r="C79" i="1"/>
  <c r="B79" i="1"/>
  <c r="A79" i="1"/>
  <c r="BK78" i="1"/>
  <c r="BJ78" i="1"/>
  <c r="BI78" i="1"/>
  <c r="BH78" i="1"/>
  <c r="BG78" i="1"/>
  <c r="BF78" i="1"/>
  <c r="AO78" i="1"/>
  <c r="AN78" i="1"/>
  <c r="AM78" i="1"/>
  <c r="AL78" i="1" a="1"/>
  <c r="AL78" i="1" s="1"/>
  <c r="L78" i="1"/>
  <c r="K78" i="1"/>
  <c r="C78" i="1"/>
  <c r="B78" i="1"/>
  <c r="A78" i="1"/>
  <c r="BK77" i="1"/>
  <c r="BJ77" i="1"/>
  <c r="BI77" i="1"/>
  <c r="BH77" i="1"/>
  <c r="BG77" i="1"/>
  <c r="BF77" i="1"/>
  <c r="AO77" i="1"/>
  <c r="AN77" i="1"/>
  <c r="AM77" i="1"/>
  <c r="AL77" i="1" a="1"/>
  <c r="AL77" i="1" s="1"/>
  <c r="L77" i="1"/>
  <c r="K77" i="1"/>
  <c r="C77" i="1"/>
  <c r="B77" i="1"/>
  <c r="A77" i="1"/>
  <c r="BK76" i="1"/>
  <c r="BJ76" i="1"/>
  <c r="BI76" i="1"/>
  <c r="BH76" i="1"/>
  <c r="BG76" i="1"/>
  <c r="BF76" i="1"/>
  <c r="AO76" i="1"/>
  <c r="AN76" i="1"/>
  <c r="AM76" i="1"/>
  <c r="AL76" i="1" a="1"/>
  <c r="AL76" i="1" s="1"/>
  <c r="L76" i="1"/>
  <c r="K76" i="1"/>
  <c r="C76" i="1"/>
  <c r="B76" i="1"/>
  <c r="A76" i="1"/>
  <c r="BK75" i="1"/>
  <c r="BJ75" i="1"/>
  <c r="BI75" i="1"/>
  <c r="BH75" i="1"/>
  <c r="BG75" i="1"/>
  <c r="BF75" i="1"/>
  <c r="AO75" i="1"/>
  <c r="AN75" i="1"/>
  <c r="AM75" i="1"/>
  <c r="AL75" i="1" a="1"/>
  <c r="AL75" i="1" s="1"/>
  <c r="L75" i="1"/>
  <c r="K75" i="1"/>
  <c r="C75" i="1"/>
  <c r="B75" i="1"/>
  <c r="A75" i="1"/>
  <c r="BK74" i="1"/>
  <c r="BJ74" i="1"/>
  <c r="BI74" i="1"/>
  <c r="BH74" i="1"/>
  <c r="BG74" i="1"/>
  <c r="BF74" i="1"/>
  <c r="AO74" i="1"/>
  <c r="AN74" i="1"/>
  <c r="AM74" i="1"/>
  <c r="AL74" i="1" a="1"/>
  <c r="AL74" i="1" s="1"/>
  <c r="L74" i="1"/>
  <c r="K74" i="1"/>
  <c r="C74" i="1"/>
  <c r="B74" i="1"/>
  <c r="A74" i="1"/>
  <c r="BK73" i="1"/>
  <c r="BJ73" i="1"/>
  <c r="BI73" i="1"/>
  <c r="BH73" i="1"/>
  <c r="BG73" i="1"/>
  <c r="BF73" i="1"/>
  <c r="AO73" i="1"/>
  <c r="AN73" i="1"/>
  <c r="AM73" i="1"/>
  <c r="AL73" i="1" a="1"/>
  <c r="AL73" i="1" s="1"/>
  <c r="L73" i="1"/>
  <c r="K73" i="1"/>
  <c r="C73" i="1"/>
  <c r="B73" i="1"/>
  <c r="A73" i="1"/>
  <c r="BK72" i="1"/>
  <c r="BJ72" i="1"/>
  <c r="BI72" i="1"/>
  <c r="BH72" i="1"/>
  <c r="BG72" i="1"/>
  <c r="BF72" i="1"/>
  <c r="AO72" i="1"/>
  <c r="AN72" i="1"/>
  <c r="AM72" i="1"/>
  <c r="AL72" i="1" a="1"/>
  <c r="AL72" i="1" s="1"/>
  <c r="L72" i="1"/>
  <c r="K72" i="1"/>
  <c r="C72" i="1"/>
  <c r="B72" i="1"/>
  <c r="A72" i="1"/>
  <c r="BK71" i="1"/>
  <c r="BJ71" i="1"/>
  <c r="BI71" i="1"/>
  <c r="BH71" i="1"/>
  <c r="BG71" i="1"/>
  <c r="BF71" i="1"/>
  <c r="AO71" i="1"/>
  <c r="AN71" i="1"/>
  <c r="AM71" i="1"/>
  <c r="AL71" i="1" a="1"/>
  <c r="AL71" i="1" s="1"/>
  <c r="L71" i="1"/>
  <c r="K71" i="1"/>
  <c r="C71" i="1"/>
  <c r="B71" i="1"/>
  <c r="A71" i="1"/>
  <c r="BK70" i="1"/>
  <c r="BJ70" i="1"/>
  <c r="BI70" i="1"/>
  <c r="BH70" i="1"/>
  <c r="BG70" i="1"/>
  <c r="BF70" i="1"/>
  <c r="AO70" i="1"/>
  <c r="AN70" i="1"/>
  <c r="AM70" i="1"/>
  <c r="AL70" i="1" a="1"/>
  <c r="AL70" i="1" s="1"/>
  <c r="L70" i="1"/>
  <c r="K70" i="1"/>
  <c r="C70" i="1"/>
  <c r="B70" i="1"/>
  <c r="A70" i="1"/>
  <c r="BK69" i="1"/>
  <c r="BJ69" i="1"/>
  <c r="BI69" i="1"/>
  <c r="BH69" i="1"/>
  <c r="BG69" i="1"/>
  <c r="BF69" i="1"/>
  <c r="AO69" i="1"/>
  <c r="AN69" i="1"/>
  <c r="AM69" i="1"/>
  <c r="AL69" i="1" a="1"/>
  <c r="AL69" i="1" s="1"/>
  <c r="L69" i="1"/>
  <c r="K69" i="1"/>
  <c r="C69" i="1"/>
  <c r="B69" i="1"/>
  <c r="A69" i="1"/>
  <c r="BK68" i="1"/>
  <c r="BJ68" i="1"/>
  <c r="BI68" i="1"/>
  <c r="BH68" i="1"/>
  <c r="BG68" i="1"/>
  <c r="BF68" i="1"/>
  <c r="AO68" i="1"/>
  <c r="AN68" i="1"/>
  <c r="AM68" i="1"/>
  <c r="AL68" i="1" a="1"/>
  <c r="AL68" i="1" s="1"/>
  <c r="L68" i="1"/>
  <c r="K68" i="1"/>
  <c r="C68" i="1"/>
  <c r="B68" i="1"/>
  <c r="A68" i="1"/>
  <c r="BK67" i="1"/>
  <c r="BJ67" i="1"/>
  <c r="BI67" i="1"/>
  <c r="BH67" i="1"/>
  <c r="BG67" i="1"/>
  <c r="BF67" i="1"/>
  <c r="AO67" i="1"/>
  <c r="AN67" i="1"/>
  <c r="AM67" i="1"/>
  <c r="AL67" i="1" a="1"/>
  <c r="AL67" i="1" s="1"/>
  <c r="L67" i="1"/>
  <c r="K67" i="1"/>
  <c r="C67" i="1"/>
  <c r="B67" i="1"/>
  <c r="A67" i="1"/>
  <c r="BK66" i="1"/>
  <c r="BJ66" i="1"/>
  <c r="BI66" i="1"/>
  <c r="BH66" i="1"/>
  <c r="BG66" i="1"/>
  <c r="BF66" i="1"/>
  <c r="AO66" i="1"/>
  <c r="AN66" i="1"/>
  <c r="AM66" i="1"/>
  <c r="AL66" i="1" a="1"/>
  <c r="AL66" i="1" s="1"/>
  <c r="L66" i="1"/>
  <c r="K66" i="1"/>
  <c r="C66" i="1"/>
  <c r="B66" i="1"/>
  <c r="A66" i="1"/>
  <c r="BK65" i="1"/>
  <c r="BJ65" i="1"/>
  <c r="BI65" i="1"/>
  <c r="BH65" i="1"/>
  <c r="BG65" i="1"/>
  <c r="BF65" i="1"/>
  <c r="AO65" i="1"/>
  <c r="AN65" i="1"/>
  <c r="AM65" i="1"/>
  <c r="AL65" i="1" a="1"/>
  <c r="AL65" i="1" s="1"/>
  <c r="L65" i="1"/>
  <c r="K65" i="1"/>
  <c r="C65" i="1"/>
  <c r="B65" i="1"/>
  <c r="A65" i="1"/>
  <c r="BK64" i="1"/>
  <c r="BJ64" i="1"/>
  <c r="BI64" i="1"/>
  <c r="BH64" i="1"/>
  <c r="BG64" i="1"/>
  <c r="BF64" i="1"/>
  <c r="AO64" i="1"/>
  <c r="AN64" i="1"/>
  <c r="AM64" i="1"/>
  <c r="AL64" i="1" a="1"/>
  <c r="AL64" i="1" s="1"/>
  <c r="L64" i="1"/>
  <c r="K64" i="1"/>
  <c r="C64" i="1"/>
  <c r="B64" i="1"/>
  <c r="A64" i="1"/>
  <c r="BK63" i="1"/>
  <c r="BJ63" i="1"/>
  <c r="BI63" i="1"/>
  <c r="BH63" i="1"/>
  <c r="BG63" i="1"/>
  <c r="BF63" i="1"/>
  <c r="AO63" i="1"/>
  <c r="AN63" i="1"/>
  <c r="AM63" i="1"/>
  <c r="AL63" i="1" a="1"/>
  <c r="AL63" i="1" s="1"/>
  <c r="L63" i="1"/>
  <c r="K63" i="1"/>
  <c r="C63" i="1"/>
  <c r="B63" i="1"/>
  <c r="A63" i="1"/>
  <c r="BK62" i="1"/>
  <c r="BJ62" i="1"/>
  <c r="BI62" i="1"/>
  <c r="BH62" i="1"/>
  <c r="BG62" i="1"/>
  <c r="BF62" i="1"/>
  <c r="AO62" i="1"/>
  <c r="AN62" i="1"/>
  <c r="AM62" i="1"/>
  <c r="AL62" i="1" a="1"/>
  <c r="AL62" i="1" s="1"/>
  <c r="L62" i="1"/>
  <c r="K62" i="1"/>
  <c r="C62" i="1"/>
  <c r="B62" i="1"/>
  <c r="A62" i="1"/>
  <c r="BK61" i="1"/>
  <c r="BJ61" i="1"/>
  <c r="BI61" i="1"/>
  <c r="BH61" i="1"/>
  <c r="BG61" i="1"/>
  <c r="BF61" i="1"/>
  <c r="AO61" i="1"/>
  <c r="AN61" i="1"/>
  <c r="AM61" i="1"/>
  <c r="AL61" i="1" a="1"/>
  <c r="AL61" i="1" s="1"/>
  <c r="L61" i="1"/>
  <c r="K61" i="1"/>
  <c r="C61" i="1"/>
  <c r="B61" i="1"/>
  <c r="A61" i="1"/>
  <c r="BK60" i="1"/>
  <c r="BJ60" i="1"/>
  <c r="BI60" i="1"/>
  <c r="BH60" i="1"/>
  <c r="BG60" i="1"/>
  <c r="BF60" i="1"/>
  <c r="AO60" i="1"/>
  <c r="AN60" i="1"/>
  <c r="AM60" i="1"/>
  <c r="AL60" i="1" a="1"/>
  <c r="AL60" i="1" s="1"/>
  <c r="L60" i="1"/>
  <c r="K60" i="1"/>
  <c r="C60" i="1"/>
  <c r="B60" i="1"/>
  <c r="A60" i="1"/>
  <c r="BK59" i="1"/>
  <c r="BJ59" i="1"/>
  <c r="BI59" i="1"/>
  <c r="BH59" i="1"/>
  <c r="BG59" i="1"/>
  <c r="BF59" i="1"/>
  <c r="AO59" i="1"/>
  <c r="AN59" i="1"/>
  <c r="AM59" i="1"/>
  <c r="AL59" i="1" a="1"/>
  <c r="AL59" i="1" s="1"/>
  <c r="L59" i="1"/>
  <c r="K59" i="1"/>
  <c r="C59" i="1"/>
  <c r="B59" i="1"/>
  <c r="A59" i="1"/>
  <c r="BK58" i="1"/>
  <c r="BJ58" i="1"/>
  <c r="BI58" i="1"/>
  <c r="BH58" i="1"/>
  <c r="BG58" i="1"/>
  <c r="BF58" i="1"/>
  <c r="AO58" i="1"/>
  <c r="AN58" i="1"/>
  <c r="AM58" i="1"/>
  <c r="AL58" i="1" a="1"/>
  <c r="AL58" i="1" s="1"/>
  <c r="L58" i="1"/>
  <c r="K58" i="1"/>
  <c r="C58" i="1"/>
  <c r="B58" i="1"/>
  <c r="A58" i="1"/>
  <c r="BK57" i="1"/>
  <c r="BJ57" i="1"/>
  <c r="BI57" i="1"/>
  <c r="BH57" i="1"/>
  <c r="BG57" i="1"/>
  <c r="BF57" i="1"/>
  <c r="AO57" i="1"/>
  <c r="AN57" i="1"/>
  <c r="AM57" i="1"/>
  <c r="AL57" i="1" a="1"/>
  <c r="AL57" i="1" s="1"/>
  <c r="L57" i="1"/>
  <c r="K57" i="1"/>
  <c r="C57" i="1"/>
  <c r="B57" i="1"/>
  <c r="A57" i="1"/>
  <c r="BK56" i="1"/>
  <c r="BJ56" i="1"/>
  <c r="BI56" i="1"/>
  <c r="BH56" i="1"/>
  <c r="BG56" i="1"/>
  <c r="BF56" i="1"/>
  <c r="AO56" i="1"/>
  <c r="AN56" i="1"/>
  <c r="AM56" i="1"/>
  <c r="AL56" i="1" a="1"/>
  <c r="AL56" i="1" s="1"/>
  <c r="L56" i="1"/>
  <c r="K56" i="1"/>
  <c r="C56" i="1"/>
  <c r="B56" i="1"/>
  <c r="A56" i="1"/>
  <c r="BK55" i="1"/>
  <c r="BJ55" i="1"/>
  <c r="BI55" i="1"/>
  <c r="BH55" i="1"/>
  <c r="BG55" i="1"/>
  <c r="BF55" i="1"/>
  <c r="AO55" i="1"/>
  <c r="AN55" i="1"/>
  <c r="AM55" i="1"/>
  <c r="AL55" i="1" a="1"/>
  <c r="AL55" i="1" s="1"/>
  <c r="L55" i="1"/>
  <c r="K55" i="1"/>
  <c r="C55" i="1"/>
  <c r="B55" i="1"/>
  <c r="A55" i="1"/>
  <c r="BK54" i="1"/>
  <c r="BJ54" i="1"/>
  <c r="BI54" i="1"/>
  <c r="BH54" i="1"/>
  <c r="BG54" i="1"/>
  <c r="BF54" i="1"/>
  <c r="AO54" i="1"/>
  <c r="AN54" i="1"/>
  <c r="AM54" i="1"/>
  <c r="AL54" i="1" a="1"/>
  <c r="AL54" i="1" s="1"/>
  <c r="L54" i="1"/>
  <c r="K54" i="1"/>
  <c r="C54" i="1"/>
  <c r="B54" i="1"/>
  <c r="A54" i="1"/>
  <c r="BK53" i="1"/>
  <c r="BJ53" i="1"/>
  <c r="BI53" i="1"/>
  <c r="BH53" i="1"/>
  <c r="BG53" i="1"/>
  <c r="BF53" i="1"/>
  <c r="AO53" i="1"/>
  <c r="AN53" i="1"/>
  <c r="AM53" i="1"/>
  <c r="AL53" i="1" a="1"/>
  <c r="AL53" i="1" s="1"/>
  <c r="L53" i="1"/>
  <c r="K53" i="1"/>
  <c r="C53" i="1"/>
  <c r="B53" i="1"/>
  <c r="A53" i="1"/>
  <c r="BK52" i="1"/>
  <c r="BJ52" i="1"/>
  <c r="BI52" i="1"/>
  <c r="BH52" i="1"/>
  <c r="BG52" i="1"/>
  <c r="BF52" i="1"/>
  <c r="AO52" i="1"/>
  <c r="AN52" i="1"/>
  <c r="AM52" i="1"/>
  <c r="AL52" i="1" a="1"/>
  <c r="AL52" i="1" s="1"/>
  <c r="L52" i="1"/>
  <c r="K52" i="1"/>
  <c r="C52" i="1"/>
  <c r="B52" i="1"/>
  <c r="A52" i="1"/>
  <c r="BK51" i="1"/>
  <c r="BJ51" i="1"/>
  <c r="BI51" i="1"/>
  <c r="BH51" i="1"/>
  <c r="BG51" i="1"/>
  <c r="BF51" i="1"/>
  <c r="AO51" i="1"/>
  <c r="AN51" i="1"/>
  <c r="AM51" i="1"/>
  <c r="AL51" i="1" a="1"/>
  <c r="AL51" i="1" s="1"/>
  <c r="L51" i="1"/>
  <c r="K51" i="1"/>
  <c r="C51" i="1"/>
  <c r="B51" i="1"/>
  <c r="A51" i="1"/>
  <c r="BK50" i="1"/>
  <c r="BJ50" i="1"/>
  <c r="BI50" i="1"/>
  <c r="BH50" i="1"/>
  <c r="BG50" i="1"/>
  <c r="BF50" i="1"/>
  <c r="AO50" i="1"/>
  <c r="AN50" i="1"/>
  <c r="AM50" i="1"/>
  <c r="AL50" i="1" a="1"/>
  <c r="AL50" i="1" s="1"/>
  <c r="L50" i="1"/>
  <c r="K50" i="1"/>
  <c r="C50" i="1"/>
  <c r="B50" i="1"/>
  <c r="A50" i="1"/>
  <c r="BK49" i="1"/>
  <c r="BJ49" i="1"/>
  <c r="BI49" i="1"/>
  <c r="BH49" i="1"/>
  <c r="BG49" i="1"/>
  <c r="BF49" i="1"/>
  <c r="AO49" i="1"/>
  <c r="AN49" i="1"/>
  <c r="AM49" i="1"/>
  <c r="AL49" i="1" a="1"/>
  <c r="AL49" i="1" s="1"/>
  <c r="L49" i="1"/>
  <c r="K49" i="1"/>
  <c r="C49" i="1"/>
  <c r="B49" i="1"/>
  <c r="A49" i="1"/>
  <c r="BK48" i="1"/>
  <c r="BJ48" i="1"/>
  <c r="BI48" i="1"/>
  <c r="BH48" i="1"/>
  <c r="BG48" i="1"/>
  <c r="BF48" i="1"/>
  <c r="AO48" i="1"/>
  <c r="AN48" i="1"/>
  <c r="AM48" i="1"/>
  <c r="AL48" i="1" a="1"/>
  <c r="AL48" i="1" s="1"/>
  <c r="L48" i="1"/>
  <c r="K48" i="1"/>
  <c r="C48" i="1"/>
  <c r="B48" i="1"/>
  <c r="A48" i="1"/>
  <c r="BK47" i="1"/>
  <c r="BJ47" i="1"/>
  <c r="BI47" i="1"/>
  <c r="BH47" i="1"/>
  <c r="BG47" i="1"/>
  <c r="BF47" i="1"/>
  <c r="AO47" i="1"/>
  <c r="AN47" i="1"/>
  <c r="AM47" i="1"/>
  <c r="AL47" i="1" a="1"/>
  <c r="AL47" i="1" s="1"/>
  <c r="L47" i="1"/>
  <c r="K47" i="1"/>
  <c r="C47" i="1"/>
  <c r="B47" i="1"/>
  <c r="A47" i="1"/>
  <c r="BK46" i="1"/>
  <c r="BJ46" i="1"/>
  <c r="BI46" i="1"/>
  <c r="BH46" i="1"/>
  <c r="BG46" i="1"/>
  <c r="BF46" i="1"/>
  <c r="AO46" i="1"/>
  <c r="AN46" i="1"/>
  <c r="AM46" i="1"/>
  <c r="AL46" i="1" a="1"/>
  <c r="AL46" i="1" s="1"/>
  <c r="L46" i="1"/>
  <c r="K46" i="1"/>
  <c r="C46" i="1"/>
  <c r="B46" i="1"/>
  <c r="A46" i="1"/>
  <c r="BK45" i="1"/>
  <c r="BJ45" i="1"/>
  <c r="BI45" i="1"/>
  <c r="BH45" i="1"/>
  <c r="BG45" i="1"/>
  <c r="BF45" i="1"/>
  <c r="AO45" i="1"/>
  <c r="AN45" i="1"/>
  <c r="AM45" i="1"/>
  <c r="AL45" i="1" a="1"/>
  <c r="AL45" i="1" s="1"/>
  <c r="L45" i="1"/>
  <c r="K45" i="1"/>
  <c r="C45" i="1"/>
  <c r="B45" i="1"/>
  <c r="A45" i="1"/>
  <c r="BK44" i="1"/>
  <c r="BJ44" i="1"/>
  <c r="BI44" i="1"/>
  <c r="BH44" i="1"/>
  <c r="BG44" i="1"/>
  <c r="BF44" i="1"/>
  <c r="AO44" i="1"/>
  <c r="AN44" i="1"/>
  <c r="AM44" i="1"/>
  <c r="AL44" i="1" a="1"/>
  <c r="AL44" i="1" s="1"/>
  <c r="L44" i="1"/>
  <c r="K44" i="1"/>
  <c r="C44" i="1"/>
  <c r="B44" i="1"/>
  <c r="A44" i="1"/>
  <c r="BK43" i="1"/>
  <c r="BJ43" i="1"/>
  <c r="BI43" i="1"/>
  <c r="BH43" i="1"/>
  <c r="BG43" i="1"/>
  <c r="BF43" i="1"/>
  <c r="AO43" i="1"/>
  <c r="AN43" i="1"/>
  <c r="AM43" i="1"/>
  <c r="AL43" i="1" a="1"/>
  <c r="AL43" i="1" s="1"/>
  <c r="L43" i="1"/>
  <c r="K43" i="1"/>
  <c r="C43" i="1"/>
  <c r="B43" i="1"/>
  <c r="A43" i="1"/>
  <c r="BK42" i="1"/>
  <c r="BJ42" i="1"/>
  <c r="BI42" i="1"/>
  <c r="BH42" i="1"/>
  <c r="BG42" i="1"/>
  <c r="BF42" i="1"/>
  <c r="AO42" i="1"/>
  <c r="AN42" i="1"/>
  <c r="AM42" i="1"/>
  <c r="AL42" i="1" a="1"/>
  <c r="AL42" i="1" s="1"/>
  <c r="L42" i="1"/>
  <c r="K42" i="1"/>
  <c r="C42" i="1"/>
  <c r="B42" i="1"/>
  <c r="A42" i="1"/>
  <c r="BK41" i="1"/>
  <c r="BJ41" i="1"/>
  <c r="BI41" i="1"/>
  <c r="BH41" i="1"/>
  <c r="BG41" i="1"/>
  <c r="BF41" i="1"/>
  <c r="AO41" i="1"/>
  <c r="AN41" i="1"/>
  <c r="AM41" i="1"/>
  <c r="AL41" i="1" a="1"/>
  <c r="AL41" i="1" s="1"/>
  <c r="L41" i="1"/>
  <c r="K41" i="1"/>
  <c r="C41" i="1"/>
  <c r="B41" i="1"/>
  <c r="A41" i="1"/>
  <c r="BK40" i="1"/>
  <c r="BJ40" i="1"/>
  <c r="BI40" i="1"/>
  <c r="BH40" i="1"/>
  <c r="BG40" i="1"/>
  <c r="BF40" i="1"/>
  <c r="AO40" i="1"/>
  <c r="AN40" i="1"/>
  <c r="AM40" i="1"/>
  <c r="AL40" i="1" a="1"/>
  <c r="AL40" i="1" s="1"/>
  <c r="L40" i="1"/>
  <c r="K40" i="1"/>
  <c r="C40" i="1"/>
  <c r="B40" i="1"/>
  <c r="A40" i="1"/>
  <c r="BK39" i="1"/>
  <c r="BJ39" i="1"/>
  <c r="BI39" i="1"/>
  <c r="BH39" i="1"/>
  <c r="BG39" i="1"/>
  <c r="BF39" i="1"/>
  <c r="AO39" i="1"/>
  <c r="AN39" i="1"/>
  <c r="AM39" i="1"/>
  <c r="AL39" i="1" a="1"/>
  <c r="AL39" i="1" s="1"/>
  <c r="L39" i="1"/>
  <c r="K39" i="1"/>
  <c r="C39" i="1"/>
  <c r="B39" i="1"/>
  <c r="A39" i="1"/>
  <c r="BK38" i="1"/>
  <c r="BJ38" i="1"/>
  <c r="BI38" i="1"/>
  <c r="BH38" i="1"/>
  <c r="BG38" i="1"/>
  <c r="BF38" i="1"/>
  <c r="AO38" i="1"/>
  <c r="AN38" i="1"/>
  <c r="AM38" i="1"/>
  <c r="AL38" i="1" a="1"/>
  <c r="AL38" i="1" s="1"/>
  <c r="L38" i="1"/>
  <c r="K38" i="1"/>
  <c r="C38" i="1"/>
  <c r="B38" i="1"/>
  <c r="A38" i="1"/>
  <c r="BK37" i="1"/>
  <c r="BJ37" i="1"/>
  <c r="BI37" i="1"/>
  <c r="BH37" i="1"/>
  <c r="BG37" i="1"/>
  <c r="BF37" i="1"/>
  <c r="AO37" i="1"/>
  <c r="AN37" i="1"/>
  <c r="AM37" i="1"/>
  <c r="AL37" i="1" a="1"/>
  <c r="AL37" i="1" s="1"/>
  <c r="L37" i="1"/>
  <c r="K37" i="1"/>
  <c r="C37" i="1"/>
  <c r="B37" i="1"/>
  <c r="A37" i="1"/>
  <c r="BK36" i="1"/>
  <c r="BJ36" i="1"/>
  <c r="BI36" i="1"/>
  <c r="BH36" i="1"/>
  <c r="BG36" i="1"/>
  <c r="BF36" i="1"/>
  <c r="AO36" i="1"/>
  <c r="AN36" i="1"/>
  <c r="AM36" i="1"/>
  <c r="AL36" i="1" a="1"/>
  <c r="AL36" i="1" s="1"/>
  <c r="L36" i="1"/>
  <c r="K36" i="1"/>
  <c r="C36" i="1"/>
  <c r="B36" i="1"/>
  <c r="A36" i="1"/>
  <c r="BK35" i="1"/>
  <c r="BJ35" i="1"/>
  <c r="BI35" i="1"/>
  <c r="BH35" i="1"/>
  <c r="BG35" i="1"/>
  <c r="BF35" i="1"/>
  <c r="AO35" i="1"/>
  <c r="AN35" i="1"/>
  <c r="AM35" i="1"/>
  <c r="AL35" i="1" a="1"/>
  <c r="AL35" i="1" s="1"/>
  <c r="L35" i="1"/>
  <c r="K35" i="1"/>
  <c r="C35" i="1"/>
  <c r="B35" i="1"/>
  <c r="A35" i="1"/>
  <c r="BK34" i="1"/>
  <c r="BJ34" i="1"/>
  <c r="BI34" i="1"/>
  <c r="BH34" i="1"/>
  <c r="BG34" i="1"/>
  <c r="BF34" i="1"/>
  <c r="AO34" i="1"/>
  <c r="AN34" i="1"/>
  <c r="AM34" i="1"/>
  <c r="AL34" i="1" a="1"/>
  <c r="AL34" i="1" s="1"/>
  <c r="L34" i="1"/>
  <c r="K34" i="1"/>
  <c r="C34" i="1"/>
  <c r="B34" i="1"/>
  <c r="A34" i="1"/>
  <c r="BK33" i="1"/>
  <c r="BJ33" i="1"/>
  <c r="BI33" i="1"/>
  <c r="BH33" i="1"/>
  <c r="BG33" i="1"/>
  <c r="BF33" i="1"/>
  <c r="AO33" i="1"/>
  <c r="AN33" i="1"/>
  <c r="AM33" i="1"/>
  <c r="AL33" i="1" a="1"/>
  <c r="AL33" i="1" s="1"/>
  <c r="L33" i="1"/>
  <c r="K33" i="1"/>
  <c r="C33" i="1"/>
  <c r="B33" i="1"/>
  <c r="A33" i="1"/>
  <c r="BK32" i="1"/>
  <c r="BJ32" i="1"/>
  <c r="BI32" i="1"/>
  <c r="BH32" i="1"/>
  <c r="BG32" i="1"/>
  <c r="BF32" i="1"/>
  <c r="AO32" i="1"/>
  <c r="AN32" i="1"/>
  <c r="AM32" i="1"/>
  <c r="AL32" i="1" a="1"/>
  <c r="AL32" i="1" s="1"/>
  <c r="L32" i="1"/>
  <c r="K32" i="1"/>
  <c r="C32" i="1"/>
  <c r="B32" i="1"/>
  <c r="A32" i="1"/>
  <c r="BK31" i="1"/>
  <c r="BJ31" i="1"/>
  <c r="BI31" i="1"/>
  <c r="BH31" i="1"/>
  <c r="BG31" i="1"/>
  <c r="BF31" i="1"/>
  <c r="AO31" i="1"/>
  <c r="AN31" i="1"/>
  <c r="AM31" i="1"/>
  <c r="AL31" i="1" a="1"/>
  <c r="AL31" i="1" s="1"/>
  <c r="L31" i="1"/>
  <c r="K31" i="1"/>
  <c r="C31" i="1"/>
  <c r="B31" i="1"/>
  <c r="A31" i="1"/>
  <c r="BK30" i="1"/>
  <c r="BJ30" i="1"/>
  <c r="BI30" i="1"/>
  <c r="BH30" i="1"/>
  <c r="BG30" i="1"/>
  <c r="BF30" i="1"/>
  <c r="AO30" i="1"/>
  <c r="AN30" i="1"/>
  <c r="AM30" i="1"/>
  <c r="AL30" i="1" a="1"/>
  <c r="AL30" i="1" s="1"/>
  <c r="L30" i="1"/>
  <c r="K30" i="1"/>
  <c r="C30" i="1"/>
  <c r="B30" i="1"/>
  <c r="A30" i="1"/>
  <c r="BK29" i="1"/>
  <c r="BJ29" i="1"/>
  <c r="BI29" i="1"/>
  <c r="BH29" i="1"/>
  <c r="BG29" i="1"/>
  <c r="BF29" i="1"/>
  <c r="AO29" i="1"/>
  <c r="AN29" i="1"/>
  <c r="AM29" i="1"/>
  <c r="AL29" i="1" a="1"/>
  <c r="AL29" i="1" s="1"/>
  <c r="L29" i="1"/>
  <c r="K29" i="1"/>
  <c r="C29" i="1"/>
  <c r="B29" i="1"/>
  <c r="A29" i="1"/>
  <c r="BK28" i="1"/>
  <c r="BJ28" i="1"/>
  <c r="BI28" i="1"/>
  <c r="BH28" i="1"/>
  <c r="BG28" i="1"/>
  <c r="BF28" i="1"/>
  <c r="AO28" i="1"/>
  <c r="AN28" i="1"/>
  <c r="AM28" i="1"/>
  <c r="AL28" i="1" a="1"/>
  <c r="AL28" i="1" s="1"/>
  <c r="L28" i="1"/>
  <c r="K28" i="1"/>
  <c r="C28" i="1"/>
  <c r="B28" i="1"/>
  <c r="A28" i="1"/>
  <c r="BK27" i="1"/>
  <c r="BJ27" i="1"/>
  <c r="BI27" i="1"/>
  <c r="BH27" i="1"/>
  <c r="BG27" i="1"/>
  <c r="BF27" i="1"/>
  <c r="AO27" i="1"/>
  <c r="AN27" i="1"/>
  <c r="AM27" i="1"/>
  <c r="AL27" i="1" a="1"/>
  <c r="AL27" i="1" s="1"/>
  <c r="L27" i="1"/>
  <c r="K27" i="1"/>
  <c r="C27" i="1"/>
  <c r="B27" i="1"/>
  <c r="A27" i="1"/>
  <c r="BK26" i="1"/>
  <c r="BJ26" i="1"/>
  <c r="BI26" i="1"/>
  <c r="BH26" i="1"/>
  <c r="BG26" i="1"/>
  <c r="BF26" i="1"/>
  <c r="AO26" i="1"/>
  <c r="AN26" i="1"/>
  <c r="AM26" i="1"/>
  <c r="AL26" i="1" a="1"/>
  <c r="AL26" i="1" s="1"/>
  <c r="L26" i="1"/>
  <c r="K26" i="1"/>
  <c r="C26" i="1"/>
  <c r="B26" i="1"/>
  <c r="A26" i="1"/>
  <c r="BK25" i="1"/>
  <c r="BJ25" i="1"/>
  <c r="BI25" i="1"/>
  <c r="BH25" i="1"/>
  <c r="BG25" i="1"/>
  <c r="BF25" i="1"/>
  <c r="AO25" i="1"/>
  <c r="AN25" i="1"/>
  <c r="AM25" i="1"/>
  <c r="AL25" i="1" a="1"/>
  <c r="AL25" i="1" s="1"/>
  <c r="L25" i="1"/>
  <c r="K25" i="1"/>
  <c r="C25" i="1"/>
  <c r="B25" i="1"/>
  <c r="A25" i="1"/>
  <c r="BK24" i="1"/>
  <c r="BJ24" i="1"/>
  <c r="BI24" i="1"/>
  <c r="BH24" i="1"/>
  <c r="BG24" i="1"/>
  <c r="BF24" i="1"/>
  <c r="AO24" i="1"/>
  <c r="AN24" i="1"/>
  <c r="AM24" i="1"/>
  <c r="AL24" i="1" a="1"/>
  <c r="AL24" i="1" s="1"/>
  <c r="L24" i="1"/>
  <c r="K24" i="1"/>
  <c r="C24" i="1"/>
  <c r="B24" i="1"/>
  <c r="A24" i="1"/>
  <c r="BK23" i="1"/>
  <c r="BJ23" i="1"/>
  <c r="BI23" i="1"/>
  <c r="BH23" i="1"/>
  <c r="BG23" i="1"/>
  <c r="BF23" i="1"/>
  <c r="AO23" i="1"/>
  <c r="AN23" i="1"/>
  <c r="AM23" i="1"/>
  <c r="AL23" i="1" a="1"/>
  <c r="AL23" i="1" s="1"/>
  <c r="L23" i="1"/>
  <c r="K23" i="1"/>
  <c r="C23" i="1"/>
  <c r="B23" i="1"/>
  <c r="A23" i="1"/>
  <c r="BK22" i="1"/>
  <c r="BJ22" i="1"/>
  <c r="BI22" i="1"/>
  <c r="BH22" i="1"/>
  <c r="BG22" i="1"/>
  <c r="BF22" i="1"/>
  <c r="AO22" i="1"/>
  <c r="AN22" i="1"/>
  <c r="AM22" i="1"/>
  <c r="AL22" i="1" a="1"/>
  <c r="AL22" i="1" s="1"/>
  <c r="L22" i="1"/>
  <c r="K22" i="1"/>
  <c r="C22" i="1"/>
  <c r="B22" i="1"/>
  <c r="A22" i="1"/>
  <c r="BK21" i="1"/>
  <c r="BJ21" i="1"/>
  <c r="BI21" i="1"/>
  <c r="BH21" i="1"/>
  <c r="BG21" i="1"/>
  <c r="BF21" i="1"/>
  <c r="AO21" i="1"/>
  <c r="AN21" i="1"/>
  <c r="AM21" i="1"/>
  <c r="AL21" i="1" a="1"/>
  <c r="AL21" i="1" s="1"/>
  <c r="L21" i="1"/>
  <c r="K21" i="1"/>
  <c r="C21" i="1"/>
  <c r="B21" i="1"/>
  <c r="A21" i="1"/>
  <c r="BK20" i="1"/>
  <c r="BJ20" i="1"/>
  <c r="BI20" i="1"/>
  <c r="BH20" i="1"/>
  <c r="BG20" i="1"/>
  <c r="BF20" i="1"/>
  <c r="AO20" i="1"/>
  <c r="AN20" i="1"/>
  <c r="AM20" i="1"/>
  <c r="AL20" i="1" a="1"/>
  <c r="AL20" i="1" s="1"/>
  <c r="L20" i="1"/>
  <c r="K20" i="1"/>
  <c r="C20" i="1"/>
  <c r="B20" i="1"/>
  <c r="A20" i="1"/>
  <c r="BK19" i="1"/>
  <c r="BJ19" i="1"/>
  <c r="BI19" i="1"/>
  <c r="BH19" i="1"/>
  <c r="BG19" i="1"/>
  <c r="BF19" i="1"/>
  <c r="AO19" i="1"/>
  <c r="AN19" i="1"/>
  <c r="AM19" i="1"/>
  <c r="AL19" i="1" a="1"/>
  <c r="AL19" i="1" s="1"/>
  <c r="L19" i="1"/>
  <c r="K19" i="1"/>
  <c r="C19" i="1"/>
  <c r="B19" i="1"/>
  <c r="A19" i="1"/>
  <c r="BK18" i="1"/>
  <c r="BJ18" i="1"/>
  <c r="BI18" i="1"/>
  <c r="BH18" i="1"/>
  <c r="BG18" i="1"/>
  <c r="BF18" i="1"/>
  <c r="AO18" i="1"/>
  <c r="AN18" i="1"/>
  <c r="AM18" i="1"/>
  <c r="AL18" i="1" a="1"/>
  <c r="AL18" i="1" s="1"/>
  <c r="L18" i="1"/>
  <c r="K18" i="1"/>
  <c r="C18" i="1"/>
  <c r="B18" i="1"/>
  <c r="A18" i="1"/>
  <c r="BK17" i="1"/>
  <c r="BJ17" i="1"/>
  <c r="BI17" i="1"/>
  <c r="BH17" i="1"/>
  <c r="BG17" i="1"/>
  <c r="BF17" i="1"/>
  <c r="AO17" i="1"/>
  <c r="AN17" i="1"/>
  <c r="AM17" i="1"/>
  <c r="AL17" i="1" a="1"/>
  <c r="AL17" i="1" s="1"/>
  <c r="L17" i="1"/>
  <c r="K17" i="1"/>
  <c r="C17" i="1"/>
  <c r="B17" i="1"/>
  <c r="A17" i="1"/>
  <c r="BK16" i="1"/>
  <c r="BJ16" i="1"/>
  <c r="BI16" i="1"/>
  <c r="BH16" i="1"/>
  <c r="BG16" i="1"/>
  <c r="BF16" i="1"/>
  <c r="AO16" i="1"/>
  <c r="AN16" i="1"/>
  <c r="AM16" i="1"/>
  <c r="AL16" i="1" a="1"/>
  <c r="AL16" i="1" s="1"/>
  <c r="L16" i="1"/>
  <c r="K16" i="1"/>
  <c r="C16" i="1"/>
  <c r="B16" i="1"/>
  <c r="A16" i="1"/>
  <c r="BK15" i="1"/>
  <c r="BJ15" i="1"/>
  <c r="BI15" i="1"/>
  <c r="BH15" i="1"/>
  <c r="BG15" i="1"/>
  <c r="BF15" i="1"/>
  <c r="AO15" i="1"/>
  <c r="AN15" i="1"/>
  <c r="AM15" i="1"/>
  <c r="AL15" i="1" a="1"/>
  <c r="AL15" i="1" s="1"/>
  <c r="L15" i="1"/>
  <c r="K15" i="1"/>
  <c r="C15" i="1"/>
  <c r="B15" i="1"/>
  <c r="A15" i="1"/>
  <c r="BK14" i="1"/>
  <c r="BJ14" i="1"/>
  <c r="BI14" i="1"/>
  <c r="BH14" i="1"/>
  <c r="BG14" i="1"/>
  <c r="BF14" i="1"/>
  <c r="AO14" i="1"/>
  <c r="AN14" i="1"/>
  <c r="AM14" i="1"/>
  <c r="AL14" i="1" a="1"/>
  <c r="AL14" i="1" s="1"/>
  <c r="L14" i="1"/>
  <c r="K14" i="1"/>
  <c r="C14" i="1"/>
  <c r="B14" i="1"/>
  <c r="A14" i="1"/>
  <c r="BK13" i="1"/>
  <c r="BJ13" i="1"/>
  <c r="BI13" i="1"/>
  <c r="BH13" i="1"/>
  <c r="BG13" i="1"/>
  <c r="BF13" i="1"/>
  <c r="AO13" i="1"/>
  <c r="AN13" i="1"/>
  <c r="AM13" i="1"/>
  <c r="AL13" i="1" a="1"/>
  <c r="AL13" i="1" s="1"/>
  <c r="L13" i="1"/>
  <c r="K13" i="1"/>
  <c r="C13" i="1"/>
  <c r="B13" i="1"/>
  <c r="A13" i="1"/>
  <c r="BK12" i="1"/>
  <c r="BJ12" i="1"/>
  <c r="BI12" i="1"/>
  <c r="BH12" i="1"/>
  <c r="BG12" i="1"/>
  <c r="BF12" i="1"/>
  <c r="AO12" i="1"/>
  <c r="AN12" i="1"/>
  <c r="AM12" i="1"/>
  <c r="AL12" i="1" a="1"/>
  <c r="AL12" i="1" s="1"/>
  <c r="L12" i="1"/>
  <c r="K12" i="1"/>
  <c r="C12" i="1"/>
  <c r="B12" i="1"/>
  <c r="A12" i="1"/>
  <c r="BK11" i="1"/>
  <c r="BJ11" i="1"/>
  <c r="BI11" i="1"/>
  <c r="BH11" i="1"/>
  <c r="BG11" i="1"/>
  <c r="BF11" i="1"/>
  <c r="AO11" i="1"/>
  <c r="AN11" i="1"/>
  <c r="AM11" i="1"/>
  <c r="AL11" i="1" a="1"/>
  <c r="AL11" i="1" s="1"/>
  <c r="L11" i="1"/>
  <c r="K11" i="1"/>
  <c r="C11" i="1"/>
  <c r="B11" i="1"/>
  <c r="A11" i="1"/>
  <c r="BK10" i="1"/>
  <c r="BJ10" i="1"/>
  <c r="BI10" i="1"/>
  <c r="BH10" i="1"/>
  <c r="BG10" i="1"/>
  <c r="BF10" i="1"/>
  <c r="AO10" i="1"/>
  <c r="AN10" i="1"/>
  <c r="AM10" i="1"/>
  <c r="AL10" i="1" a="1"/>
  <c r="AL10" i="1" s="1"/>
  <c r="L10" i="1"/>
  <c r="K10" i="1"/>
  <c r="C10" i="1"/>
  <c r="B10" i="1"/>
  <c r="A10" i="1"/>
  <c r="BK9" i="1"/>
  <c r="BJ9" i="1"/>
  <c r="BI9" i="1"/>
  <c r="BH9" i="1"/>
  <c r="BG9" i="1"/>
  <c r="BF9" i="1"/>
  <c r="AO9" i="1"/>
  <c r="AN9" i="1"/>
  <c r="AM9" i="1"/>
  <c r="AL9" i="1" a="1"/>
  <c r="AL9" i="1" s="1"/>
  <c r="L9" i="1"/>
  <c r="K9" i="1"/>
  <c r="C9" i="1"/>
  <c r="B9" i="1"/>
  <c r="A9" i="1"/>
  <c r="BK8" i="1"/>
  <c r="BJ8" i="1"/>
  <c r="BI8" i="1"/>
  <c r="BH8" i="1"/>
  <c r="BG8" i="1"/>
  <c r="BF8" i="1"/>
  <c r="AO8" i="1"/>
  <c r="AN8" i="1"/>
  <c r="AM8" i="1"/>
  <c r="AL8" i="1" a="1"/>
  <c r="AL8" i="1" s="1"/>
  <c r="L8" i="1"/>
  <c r="K8" i="1"/>
  <c r="C8" i="1"/>
  <c r="B8" i="1"/>
  <c r="A8" i="1"/>
  <c r="BK7" i="1"/>
  <c r="BJ7" i="1"/>
  <c r="BI7" i="1"/>
  <c r="BH7" i="1"/>
  <c r="BG7" i="1"/>
  <c r="BF7" i="1"/>
  <c r="AO7" i="1"/>
  <c r="AN7" i="1"/>
  <c r="AM7" i="1"/>
  <c r="AL7" i="1" a="1"/>
  <c r="AL7" i="1" s="1"/>
  <c r="L7" i="1"/>
  <c r="K7" i="1"/>
  <c r="C7" i="1"/>
  <c r="B7" i="1"/>
  <c r="A7" i="1"/>
  <c r="BK6" i="1"/>
  <c r="BJ6" i="1"/>
  <c r="BI6" i="1"/>
  <c r="BH6" i="1"/>
  <c r="BG6" i="1"/>
  <c r="BF6" i="1"/>
  <c r="AO6" i="1"/>
  <c r="AN6" i="1"/>
  <c r="AM6" i="1"/>
  <c r="AL6" i="1" a="1"/>
  <c r="AL6" i="1" s="1"/>
  <c r="L6" i="1"/>
  <c r="K6" i="1"/>
  <c r="C6" i="1"/>
  <c r="B6" i="1"/>
  <c r="A6" i="1"/>
  <c r="BK5" i="1"/>
  <c r="BJ5" i="1"/>
  <c r="BI5" i="1"/>
  <c r="BH5" i="1"/>
  <c r="BG5" i="1"/>
  <c r="BF5" i="1"/>
  <c r="AO5" i="1"/>
  <c r="AN5" i="1"/>
  <c r="AM5" i="1"/>
  <c r="AL5" i="1" a="1"/>
  <c r="AL5" i="1" s="1"/>
  <c r="L5" i="1"/>
  <c r="K5" i="1"/>
  <c r="C5" i="1"/>
  <c r="B5" i="1"/>
  <c r="A5" i="1"/>
  <c r="BK4" i="1"/>
  <c r="BJ4" i="1"/>
  <c r="BI4" i="1"/>
  <c r="BH4" i="1"/>
  <c r="BG4" i="1"/>
  <c r="BF4" i="1"/>
  <c r="AO4" i="1"/>
  <c r="AN4" i="1"/>
  <c r="AM4" i="1"/>
  <c r="AL4" i="1" a="1"/>
  <c r="AL4" i="1" s="1"/>
  <c r="L4" i="1"/>
  <c r="K4" i="1"/>
  <c r="C4" i="1"/>
  <c r="B4" i="1"/>
  <c r="A4"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<sst xmlns="http://schemas.openxmlformats.org/spreadsheetml/2006/main" count="11892" uniqueCount="1338">
  <si>
    <t> </t>
  </si>
  <si>
    <t>&lt;&lt; -- required to provide to SDE for NPP.  Nonetheless, please ensure part number is included in BOM--&gt;&gt;</t>
  </si>
  <si>
    <t>For SDE's info Only.  Autopopulated.</t>
  </si>
  <si>
    <t>Site Info</t>
  </si>
  <si>
    <t>BOM</t>
  </si>
  <si>
    <t>For Renewal Only / Upgrade.  Not Required for New.</t>
  </si>
  <si>
    <t>SD-WAN Proposal for New or during upgrade / renewal term</t>
  </si>
  <si>
    <t>Services</t>
  </si>
  <si>
    <t>Price</t>
  </si>
  <si>
    <t>SDE</t>
  </si>
  <si>
    <t>Pegasus Component</t>
  </si>
  <si>
    <t>PIC OTC</t>
  </si>
  <si>
    <t>PIC MRC</t>
  </si>
  <si>
    <t>Customer Site ID/Name</t>
  </si>
  <si>
    <t>Solution</t>
  </si>
  <si>
    <t>Edge / Gateway</t>
  </si>
  <si>
    <t>Country</t>
  </si>
  <si>
    <t>Address (TO BE DEPLOYED)</t>
  </si>
  <si>
    <t>Redundancy</t>
  </si>
  <si>
    <t xml:space="preserve">Bandwidth </t>
  </si>
  <si>
    <t>Work Required.
(Example, New  Site, Upgrade, Renewal, Relocation)</t>
  </si>
  <si>
    <t>Current Model</t>
  </si>
  <si>
    <t>Current Serial Number
(known as chasis no in vmanage)</t>
  </si>
  <si>
    <t>Service Number</t>
  </si>
  <si>
    <t>Current MRC</t>
  </si>
  <si>
    <t>End Customer Contract End Date</t>
  </si>
  <si>
    <t>Please indicate "Yes" if preterimation charge (if valid) need to be ammortize across new MRC</t>
  </si>
  <si>
    <t>Contract Term</t>
  </si>
  <si>
    <t>Hardware Model (please refer to Product Catalogue e.g. Silver Peak Catalogue)</t>
  </si>
  <si>
    <t>Hardware Spare (Yes/No)</t>
  </si>
  <si>
    <t>SFP Type</t>
  </si>
  <si>
    <t xml:space="preserve">No. of SFP </t>
  </si>
  <si>
    <t>SFP Type (if more than 1 type)</t>
  </si>
  <si>
    <t>PIM/NIM Type</t>
  </si>
  <si>
    <t>No. of PIM/NIM</t>
  </si>
  <si>
    <t>License Type</t>
  </si>
  <si>
    <t>License Tier</t>
  </si>
  <si>
    <t>License Bandwidth</t>
  </si>
  <si>
    <t>Cable Type</t>
  </si>
  <si>
    <t>No. of Cable</t>
  </si>
  <si>
    <t>Power Cord Type</t>
  </si>
  <si>
    <r>
      <rPr>
        <b/>
        <sz val="11"/>
        <color theme="1"/>
        <rFont val="Calibri"/>
        <family val="2"/>
        <scheme val="minor"/>
      </rPr>
      <t>Silver Peak only:</t>
    </r>
    <r>
      <rPr>
        <sz val="11"/>
        <color theme="1"/>
        <rFont val="Calibri"/>
        <family val="2"/>
        <scheme val="minor"/>
      </rPr>
      <t xml:space="preserve"> Boost License needed? (Y/N)</t>
    </r>
  </si>
  <si>
    <r>
      <rPr>
        <b/>
        <sz val="11"/>
        <color theme="1"/>
        <rFont val="Calibri"/>
        <family val="2"/>
        <scheme val="minor"/>
      </rPr>
      <t>Silver Peak only:</t>
    </r>
    <r>
      <rPr>
        <sz val="11"/>
        <color theme="1"/>
        <rFont val="Calibri"/>
        <family val="2"/>
        <scheme val="minor"/>
      </rPr>
      <t xml:space="preserve"> Boost License bandwidth</t>
    </r>
  </si>
  <si>
    <r>
      <rPr>
        <b/>
        <sz val="11"/>
        <color theme="1"/>
        <rFont val="Calibri"/>
        <family val="2"/>
        <scheme val="minor"/>
      </rPr>
      <t>Fortinet Only:</t>
    </r>
    <r>
      <rPr>
        <sz val="11"/>
        <color theme="1"/>
        <rFont val="Calibri"/>
        <family val="2"/>
        <scheme val="minor"/>
      </rPr>
      <t xml:space="preserve"> Full PRMA Coverage Available ? (Only Applicable for Fortinet SDWAN solution)</t>
    </r>
  </si>
  <si>
    <r>
      <rPr>
        <b/>
        <sz val="11"/>
        <color theme="1"/>
        <rFont val="Calibri"/>
        <family val="2"/>
        <scheme val="minor"/>
      </rPr>
      <t>Fortinet Only:</t>
    </r>
    <r>
      <rPr>
        <sz val="11"/>
        <color theme="1"/>
        <rFont val="Calibri"/>
        <family val="2"/>
        <scheme val="minor"/>
      </rPr>
      <t xml:space="preserve"> Connectivity Type</t>
    </r>
  </si>
  <si>
    <r>
      <rPr>
        <b/>
        <u/>
        <sz val="11"/>
        <color rgb="FFFF0000"/>
        <rFont val="Calibri"/>
        <family val="2"/>
        <scheme val="minor"/>
      </rPr>
      <t>Fortinet Only</t>
    </r>
    <r>
      <rPr>
        <sz val="11"/>
        <color rgb="FFFF0000"/>
        <rFont val="Calibri"/>
        <family val="2"/>
        <scheme val="minor"/>
      </rPr>
      <t>: SDWAN Package (Info for SDE)</t>
    </r>
  </si>
  <si>
    <r>
      <rPr>
        <b/>
        <u/>
        <sz val="11"/>
        <color rgb="FFFF0000"/>
        <rFont val="Calibri"/>
        <family val="2"/>
        <scheme val="minor"/>
      </rPr>
      <t>Fortinet</t>
    </r>
    <r>
      <rPr>
        <sz val="11"/>
        <color rgb="FFFF0000"/>
        <rFont val="Calibri"/>
        <family val="2"/>
        <scheme val="minor"/>
      </rPr>
      <t xml:space="preserve"> Only:
Configuration Support (Info for SDE)</t>
    </r>
  </si>
  <si>
    <r>
      <rPr>
        <b/>
        <u/>
        <sz val="11"/>
        <color rgb="FFFF0000"/>
        <rFont val="Calibri"/>
        <family val="2"/>
        <scheme val="minor"/>
      </rPr>
      <t>Fortinet</t>
    </r>
    <r>
      <rPr>
        <sz val="11"/>
        <color rgb="FFFF0000"/>
        <rFont val="Calibri"/>
        <family val="2"/>
        <scheme val="minor"/>
      </rPr>
      <t xml:space="preserve"> Only:
Hardware Vendor (Info for SDE)</t>
    </r>
  </si>
  <si>
    <r>
      <rPr>
        <b/>
        <u/>
        <sz val="11"/>
        <color rgb="FFFF0000"/>
        <rFont val="Calibri"/>
        <family val="2"/>
        <scheme val="minor"/>
      </rPr>
      <t>Fortinet</t>
    </r>
    <r>
      <rPr>
        <sz val="11"/>
        <color rgb="FFFF0000"/>
        <rFont val="Calibri"/>
        <family val="2"/>
        <scheme val="minor"/>
      </rPr>
      <t xml:space="preserve"> Only:
Secure RMA Vendor (Info for SDE)</t>
    </r>
  </si>
  <si>
    <t>Onsite Installation Type</t>
  </si>
  <si>
    <t>Onsite Maintenance Type</t>
  </si>
  <si>
    <t>Number of Installation Trip</t>
  </si>
  <si>
    <t>Equipment Vendor (e.g. Westcon, Ingram)</t>
  </si>
  <si>
    <t>Installation Partner (e.g. NCR/Xsys)</t>
  </si>
  <si>
    <t>Device (USD)</t>
  </si>
  <si>
    <t>Device Installation (USD)</t>
  </si>
  <si>
    <t>Device Maintenance (USD)</t>
  </si>
  <si>
    <t>Total OTC (USD)</t>
  </si>
  <si>
    <t>Total MRC (USD)</t>
  </si>
  <si>
    <t>Pegasus SO#</t>
  </si>
  <si>
    <t>Pegasus WO#</t>
  </si>
  <si>
    <t>Quotation ref number</t>
  </si>
  <si>
    <t>Equipment number</t>
  </si>
  <si>
    <t>SFP</t>
  </si>
  <si>
    <t>PIM</t>
  </si>
  <si>
    <t>BW</t>
  </si>
  <si>
    <t>Cable</t>
  </si>
  <si>
    <t>PC</t>
  </si>
  <si>
    <t>Full PRMA</t>
  </si>
  <si>
    <t>Fortinet</t>
  </si>
  <si>
    <t>Edge</t>
  </si>
  <si>
    <t>Germany</t>
  </si>
  <si>
    <t>Bosch Thermotechnik GmbH  Hergelsbendenstrasse 30  Germany  52080</t>
  </si>
  <si>
    <t>non-redundant</t>
  </si>
  <si>
    <t>On-prem</t>
  </si>
  <si>
    <t>Aruba EC-10104 Accessory Kit (Power adapter, Ethernet cables, Serial cable, Adapter cable saddle, Wall mount kit)</t>
  </si>
  <si>
    <t>Refer to Cables SKU</t>
  </si>
  <si>
    <t>Bosch Thermotechnik GmbH  Werner-Heisenberg-Str. 1  Germany  86156</t>
  </si>
  <si>
    <t>Bosch Thermotechnik GmbH  Oldermanns Hof 4  Germany  33719</t>
  </si>
  <si>
    <t>Bosch Thermotechnik GmbH  Lise-Meitner-Strasse 1  Germany  28816</t>
  </si>
  <si>
    <t>Bosch Thermotechnik GmbH  Baarstrasse 23  Germany  78652</t>
  </si>
  <si>
    <t>Bosch Thermotechnik GmbH  Zeche-Norm-Str. 28  Germany  44319</t>
  </si>
  <si>
    <t>Bosch Thermotechnik GmbH  Jakobsdorfer Str. 4/6  Germany  1458</t>
  </si>
  <si>
    <t>Bosch Thermotechnik GmbH  Hoeher Weg  268  Germany  40231</t>
  </si>
  <si>
    <t>Bosch Thermotechnik GmbH  Alte Mittelhaeuser Str. 21  Germany  99091</t>
  </si>
  <si>
    <t>Bosch Thermotechnik GmbH  Eckenbergstr. 8  Germany  45307</t>
  </si>
  <si>
    <t>Bosch Thermotechnik GmbH  Wolf-Hirth-Str. 8  Germany  73730</t>
  </si>
  <si>
    <t>Bosch Thermotechnik GmbH  Stuebeweg 47  Germany  79108</t>
  </si>
  <si>
    <t>Bosch Thermotechnik GmbH  Roedgener Strasse 47  Germany  35394</t>
  </si>
  <si>
    <t>Bosch Thermotechnik GmbH  Magdeburger Kamp 7  Germany  38644</t>
  </si>
  <si>
    <t>Bosch Thermotechnik GmbH  Wilhelm-Iwan-Ring 15  Germany  21035</t>
  </si>
  <si>
    <t>Bosch Thermotechnik GmbH  Stahlstrasse 1  Germany  30916</t>
  </si>
  <si>
    <t>Bosch Thermotechnik GmbH Niederlassung Heilbronn  Pfaffenstr. 55  Germany  74078</t>
  </si>
  <si>
    <t>Bosch Thermotechnik GmbH  Max-Planck-Strasse 1  Germany  85098</t>
  </si>
  <si>
    <t>Bosch Thermotechnik GmbH  Opelkreisel 24  Germany  67663</t>
  </si>
  <si>
    <t>Bosch Thermotechnik GmbH  Hardeckstr. 1  Germany  76185</t>
  </si>
  <si>
    <t>Bosch Thermotechnik GmbH  Heisinger Str. 21  Germany  87437</t>
  </si>
  <si>
    <t>Bosch Thermotechnik GmbH  Edisonstr. 29  Germany  24145</t>
  </si>
  <si>
    <t>Bosch Thermotechnik GmbH  Am Guelser Weg 15-17  Germany  56220</t>
  </si>
  <si>
    <t>Bosch Thermotechnik GmbH  Toyota-Allee 97  Germany  50858</t>
  </si>
  <si>
    <t>Bosch Thermotechnik GmbH  Handelsstrasse 22  Germany  4420</t>
  </si>
  <si>
    <t>Bosch Thermotechnik GmbH  Sudenburger Wuhne 63  Germany  39116</t>
  </si>
  <si>
    <t>Bosch Thermotechnik GmbH  Carl-Zeiss-Str. 16  Germany  55129</t>
  </si>
  <si>
    <t>Bosch Thermotechnik GmbH  Zum Rohland 1  Germany  59872</t>
  </si>
  <si>
    <t>Bosch Thermotechnik GmbH  Boschetsrieder Str. 80  Germany  81379</t>
  </si>
  <si>
    <t>Bosch Thermotechnik GmbH  Haus Uhlenkotten 10  Germany  48159</t>
  </si>
  <si>
    <t>Bosch Thermotechnik GmbH  Feldmark 9  Germany  17034</t>
  </si>
  <si>
    <t>Bosch Thermotechnik GmbH  Boettgerstr. 6  Germany  89231</t>
  </si>
  <si>
    <t>Bosch Thermotechnik GmbH  Gutenbergring 53  Germany  22846</t>
  </si>
  <si>
    <t>Bosch Thermotechnik GmbH  Kilianstrasse 112  Germany  90425</t>
  </si>
  <si>
    <t>Bosch Thermotechnik GmbH  Aufeld 2  Germany  95326</t>
  </si>
  <si>
    <t>Bosch Thermotechnik GmbH  Am Schuerholz 4  Germany  49078</t>
  </si>
  <si>
    <t>Bosch Thermotechnik GmbH  Dr.-Klein-Strasse 19  Germany  88069</t>
  </si>
  <si>
    <t>Bosch Thermotechnik GmbH  Von-Miller-Str. 16  Germany  93092</t>
  </si>
  <si>
    <t>Bosch Thermotechnik GmbH  Hermann-Staudinger-Str. 2  Germany  63110</t>
  </si>
  <si>
    <t>Bosch Thermotechnik GmbH  Hansestrasse 5  Germany  18182</t>
  </si>
  <si>
    <t>Bosch Thermotechnik GmbH  Kurt-Schumacher-Str. 38  Germany  66130</t>
  </si>
  <si>
    <t>Bosch Thermotechnik GmbH  Faehrweg 10  Germany  19075</t>
  </si>
  <si>
    <t>Bosch Thermotechnik GmbH  Falkensteinstrasse 10  Germany  83278</t>
  </si>
  <si>
    <t>Bosch Thermotechnik GmbH  Europa-Allee 24  Germany  54343</t>
  </si>
  <si>
    <t>Bosch Thermotechnik GmbH  Berliner Str. 1  Germany  16727</t>
  </si>
  <si>
    <t>Bosch Thermotechnik GmbH  Erich-Kaestner-Allee 1  Germany  68519</t>
  </si>
  <si>
    <t>Bosch Thermotechnik GmbH  Am Schornacker 119  Germany  46485</t>
  </si>
  <si>
    <t>Bosch Thermotechnik GmbH  Berthelsdorferstrasse 12  Germany  8058</t>
  </si>
  <si>
    <t>Bosch Thermotechnik GmbH  Laaspher Strasse  Germany  35713</t>
  </si>
  <si>
    <t>Bosch Thermotechnik GmbH  Justus-Kilian-Strasse 1  Germany  35457</t>
  </si>
  <si>
    <t>Bosch Thermotechnik GmbH  Prozessionsweg 10  Germany  48493</t>
  </si>
  <si>
    <t>Bosch Thermotechnik GmbH  Sophienstrasse 30-32  Germany  35576</t>
  </si>
  <si>
    <t>Bosch Sicherheitssysteme GmbH  Eiserfelderstrasse 98  Germany  57072</t>
  </si>
  <si>
    <t>Bosch Thermotechnik GmbH  Heinrich-Hertz-Str. 7  Germany  34123</t>
  </si>
  <si>
    <t>Bosch Thermotechnik GmbH  Ostring 10  Germany  97228</t>
  </si>
  <si>
    <t>Bosch Thermotechnik GmbH  Christian-Herbst-Strasse 6  Germany  21339</t>
  </si>
  <si>
    <t>Bosch Sicherheitssysteme GmbH  Hugo-Junkers-Ring 1  Germany  1109</t>
  </si>
  <si>
    <t>Robert Bosch Steering Columns GmbH  Zum Huchtinger Bahnhof 25  Germany  28259</t>
  </si>
  <si>
    <t>France</t>
  </si>
  <si>
    <t>Robert Bosch Automotive Steering Marignier S.A.S.  130/326 Impasse de Cedres  France  74970</t>
  </si>
  <si>
    <t>Robert Bosch Automotive Steering Vendome S.A.S.  ZI Sud Route de Blois  France  41100</t>
  </si>
  <si>
    <t>Hungary</t>
  </si>
  <si>
    <t>Robert Bosch Automotive Steering Kft.  Havasi Laszlo utca 2  Hungary  3397</t>
  </si>
  <si>
    <t>Robert Bosch GmbH  Auf der Breit 4  Germany  76227</t>
  </si>
  <si>
    <t>redundant (full diverse)</t>
  </si>
  <si>
    <t>Robert Bosch Automotive Steering GmbH  Heinrich-Nordhoff-Str. 101  Germany  38440</t>
  </si>
  <si>
    <t>Bosch Sicherheitssysteme GmbH  Johannes-Kepler-Str. 16  Germany  55129</t>
  </si>
  <si>
    <t>Robert Bosch GmbH  Hurststr. 6  Germany  77815</t>
  </si>
  <si>
    <t>Netherlands</t>
  </si>
  <si>
    <t>Oil Control Nederland B.V.  Tingietersweg 47  Netherlands  2031 ER</t>
  </si>
  <si>
    <t>UAE</t>
  </si>
  <si>
    <t>Robert Bosch Middle East FZE  DAFZA Wing 5WA  Office 701 PO-Box 54307  UAE  54307</t>
  </si>
  <si>
    <t>Slovenia</t>
  </si>
  <si>
    <t>Bosch Rexroth d.o.o.  Cesnjica 48b  Slovenia  4228</t>
  </si>
  <si>
    <t>Bosch Rexroth AG  Otto-Schmerbach-Strasse 20  Germany  9117</t>
  </si>
  <si>
    <t>Austria</t>
  </si>
  <si>
    <t>Robert Bosch AG  Zirerstrasse 5  Austria  4400</t>
  </si>
  <si>
    <t>United Kingdom</t>
  </si>
  <si>
    <t>Robert Bosch LTD  Mayne House. Fenton Way. Southfields Ind Park  United Kingdom  SS166RZ</t>
  </si>
  <si>
    <t>Norway</t>
  </si>
  <si>
    <t>Robert Bosch AS  Rosenholmveien 25  Norway  1414</t>
  </si>
  <si>
    <t>Italy</t>
  </si>
  <si>
    <t>Robert Bosch GmbH Branch Italy  Strada del Drosso 37/15  Italy  10135</t>
  </si>
  <si>
    <t>Aresi S.p.A.  Via dei Murari 12  Italy  24041</t>
  </si>
  <si>
    <t>Robert Bosch GmbH Branch Italy  Strada del Drosso 145  Italy  10135</t>
  </si>
  <si>
    <t>Robert Bosch Spa (RBIT Office bei Iveco)  Strada delle Cascinette 424-34  Italy  10156</t>
  </si>
  <si>
    <t>Bosch Rexroth S.p.A  S.S. Padana Superiore 11 /  41  Italy  20063</t>
  </si>
  <si>
    <t>Bosch Rexroth S.p.A  Via Ettore Cristoni 80  Italy  40033</t>
  </si>
  <si>
    <t>Robert Bosch Semiconductor Manufacturing Dresden GmbH  Robert-Bosch-Ring 1  Germany  1109</t>
  </si>
  <si>
    <t>SXIT - Bosch Automotive Service Solutions S.r.l. Societ Un  Via Monte Aquila 2  Italy  43124</t>
  </si>
  <si>
    <t>Bosch Rexroth Oil Control S.p.A.  Via Leonardo da Vinci 5  Italy  41015</t>
  </si>
  <si>
    <t>Bosch Rexroth Oil Control S.p.A.  Via Pico 2  Italy  41026</t>
  </si>
  <si>
    <t>Bosch Rexroth Oil Control S.p.A.  Zona Artigianale Sedrio 11  Italy  42030</t>
  </si>
  <si>
    <t>FPI - Fagagna Lame  Via A. Marcuzzi  Italy  33034</t>
  </si>
  <si>
    <t>FPI - Martignacco Metallo Duro  S.S. 464 Km 43  Italy  33035</t>
  </si>
  <si>
    <t>FPI - Colloredo Punte  Via Udine 20  Italy  33010</t>
  </si>
  <si>
    <t>Robert Bosch S.p.A.  Via Trieste 20  Italy  20020</t>
  </si>
  <si>
    <t>Bosch Energy and Building Solutions GmbH  Im Breitspiel 7  Germany  69126</t>
  </si>
  <si>
    <t>Denmark</t>
  </si>
  <si>
    <t>Bosch Rexroth A S  Engelsholmvej 26  Denmark  8940</t>
  </si>
  <si>
    <t>Finland</t>
  </si>
  <si>
    <t>Bosch Rexroth Oy  Lumpeenkatu 2  Finland  33900</t>
  </si>
  <si>
    <t>Sweden</t>
  </si>
  <si>
    <t>Bosch Rexroth AB  Ekvandan 7  Sweden  254 67</t>
  </si>
  <si>
    <t>Bosch Rexroth AB  Gesaellvaegen 3  Sweden  89124</t>
  </si>
  <si>
    <t>Turkey</t>
  </si>
  <si>
    <t>Bosch San. ve Tic. A.S - Gebze Branch  Kale Oto Istanbul Cad. No 142  Turkey  41420</t>
  </si>
  <si>
    <t>Latvia</t>
  </si>
  <si>
    <t>Robert Bosch SIA  Mukusalas 101  Latvia  1004</t>
  </si>
  <si>
    <t>Switzerland</t>
  </si>
  <si>
    <t>Bosch Rexroth Schweiz AG  Hemrietstrasse 2  Switzerland  8863</t>
  </si>
  <si>
    <t>Scintilla AG  Talstrasse 1  Switzerland  3924</t>
  </si>
  <si>
    <t>Buderus Heiztechnik AG  Industriestrasse 130  Switzerland  8957</t>
  </si>
  <si>
    <t>Bosch Rexroth GmbH  Petzoldstrasse 12  Austria  4020</t>
  </si>
  <si>
    <t>Spain</t>
  </si>
  <si>
    <t>Bosch Rexroth S.L.U.  Francisco Grandmontagne 2  Spain  20018</t>
  </si>
  <si>
    <t>Bosch Thermotechnik GmbH  Zeppelinstr. 112  Germany  73730</t>
  </si>
  <si>
    <t>Bosch Sicherheitssysteme GmbH  Preussenstrasse 6  Germany  80809</t>
  </si>
  <si>
    <t>Robert Bosch B.V.  Hanzeweg 31  Netherlands  3771 NG</t>
  </si>
  <si>
    <t>Deca S.r.l. Societa Unipersonale  Via Natalia Ginzburg 46  Italy  41123</t>
  </si>
  <si>
    <t>Romania</t>
  </si>
  <si>
    <t>Bosch Service Solutions Romania  Bulevardul Take Ionescu 46 B  Romania  300124</t>
  </si>
  <si>
    <t>Robert Bosch GmbH  Kruppstrasse 38  Germany  70469</t>
  </si>
  <si>
    <t>Robert Bosch GmbH  Robert-Bosch-Str. 1  Germany  77815</t>
  </si>
  <si>
    <t>Robert Bosch Ltd.  BWTC. Viscount Centre 1. Millburn Hill Road  United Kingdom  4149</t>
  </si>
  <si>
    <t>Bosch Rexroth Ltd  Broadway Lane South Cerney  United Kingdom  GL7 5UH</t>
  </si>
  <si>
    <t>Bosch Rexroth Ltd  Viewfield Industrial Estate  United Kingdom  KY62RD</t>
  </si>
  <si>
    <t>Robert Bosch GmbH  Birkelstrasse 14  Germany  71384</t>
  </si>
  <si>
    <t>ROBERT BOSCH ESPAA S.LU.  C/SANCHO DE AVILA 80  Spain  8018</t>
  </si>
  <si>
    <t>Robert Bosch Oy  Robert Huberin tie 16 B  Finland  1510</t>
  </si>
  <si>
    <t>Angola</t>
  </si>
  <si>
    <t>Robert Bosch Angola  Condominio Dolce Vita, Torre 1C, 8 andar, Talatona, Luanda, Angola  Angola  429</t>
  </si>
  <si>
    <t>Bosch Rexroth AG  Lise-Meitner-Str. 2  Germany  89081</t>
  </si>
  <si>
    <t>Bulgaria</t>
  </si>
  <si>
    <t>Sf4-ECS Engineering Center Sofia  111 Zh. Blvd. Tsarigradsko Shouss Laboratory Complex Floor 2  Bulgaria  1784</t>
  </si>
  <si>
    <t>Robert Bosch Espana Gasoline Systems S.A.  Raso de la Estrella 2  Spain  28300</t>
  </si>
  <si>
    <t>Portugal</t>
  </si>
  <si>
    <t>Bosch Termotecnologia SA  EN 16 - Km 3.7 - Aveiro  Portugal  533</t>
  </si>
  <si>
    <t>Tecnologie Diesel S.p.A.  Via degli Oleandri 8-10  Italy  70026</t>
  </si>
  <si>
    <t>Bosch Car Multimedia Portugal SA  Rua Max Grundig s/n  Portugal  4705-820</t>
  </si>
  <si>
    <t>Breda Bosch Power Tools B.V.  Konijnenberg 60  Netherlands  4825 BD</t>
  </si>
  <si>
    <t>Belgium</t>
  </si>
  <si>
    <t>Robert Bosch SA NV  Rue Henri Genessestraat 1  Belgium  1070</t>
  </si>
  <si>
    <t>Robert Bosch Kft  Gyoemroei ut 120  Hungary  1103</t>
  </si>
  <si>
    <t>Robert Bosch S.R.L.  Str. Horia Macelariu nr. 30-34  Romania  13937</t>
  </si>
  <si>
    <t>Bosch San. Ve Tic. A. S.  Organize San. Bol. Yesil Cd. No 27  Turkey  16372</t>
  </si>
  <si>
    <t>Bosch Thermotechnology Ltd.  Pilsley Road  United Kingdom  S45 9BY</t>
  </si>
  <si>
    <t>Robert Bosch Ltd  PO Box 98  Broadwater Park  North Orbital Road  United Kingdom  UB9 5HJ</t>
  </si>
  <si>
    <t>Bosch Thermotechniek B.V.  Zweedsestraat 1  Netherlands  7418</t>
  </si>
  <si>
    <t>Robert Bosch France  126 rue de Stalingrad  France  93700</t>
  </si>
  <si>
    <t>Robert Bosch Elektronika Kft.  Robert Bosch ut 1.  Hungary  3000</t>
  </si>
  <si>
    <t>Robert Bosch (France) SAS  Route Departementale 1044  France  2190</t>
  </si>
  <si>
    <t>Robert Bosch d.o.o.  Velika vas  68  Slovenia  8273</t>
  </si>
  <si>
    <t>Robert Bosch S.A.  Av. Infante D. Henrique Lt 2E e 3E  Portugal  1800 220</t>
  </si>
  <si>
    <t>Robert Bosch Espana S.L.U.  Av. Institucion libre de Ensenanza 19  Spain  28037</t>
  </si>
  <si>
    <t>Bosch Termoteknik Sanayi ve Ticaret A.S.  Organize Sanayi Bolgesi  Turkey  45030</t>
  </si>
  <si>
    <t>E.L.M. Leblanc (TTFR)  44 rue des Forges  France  13010</t>
  </si>
  <si>
    <t>South Africa</t>
  </si>
  <si>
    <t>Robert Bosch (Pty) Ltd.  15th Road Randjiespark  South Africa  1685</t>
  </si>
  <si>
    <t>Robert Bosch S.p.A.  Via M.A. Colonna 35  Italy  20149</t>
  </si>
  <si>
    <t>Poland</t>
  </si>
  <si>
    <t>Robert Bosch Sp. z o.o.  ul. Wroclawska 43  Poland  55-095</t>
  </si>
  <si>
    <t>Robert Bosch Power Tool Kft.  Robert Bosch Park 1  Hungary  3526</t>
  </si>
  <si>
    <t>Robert Bosch (France) SAS Ets de Mondeville  15 rue Charles de Coulomb  France  14125</t>
  </si>
  <si>
    <t>Bosch Security Systems S.A.  EN 109 Lugar da Pardala  Zona Industrial de Ovar  Portugal  3880 728</t>
  </si>
  <si>
    <t>elm.leblanc  22Bd Richard Lenoir  France  75011</t>
  </si>
  <si>
    <t>Robert Bosch (France) S.A.S.  Parc Activites de Cantarane Onet le Chateau BP3212  France  12850</t>
  </si>
  <si>
    <t>Bosch Rexroth S.L.U.  C/Obradors  14-16  Centro Ind. Santiga  Spain  8130</t>
  </si>
  <si>
    <t>Egypt</t>
  </si>
  <si>
    <t>Robert Bosch Middle East Cairo  12 Kamal Eldin Hussein Sheraton Heliopolis  Egypt  0</t>
  </si>
  <si>
    <t>Robert Bosch EOOD  Cherni Vrah 51 B blvd  Bulgaria  1407</t>
  </si>
  <si>
    <t>Bosch Lawn and Garden Ltd  Suffolk Works  United Kingdom  IP14 1EY</t>
  </si>
  <si>
    <t>Robert Bosch Produktie NV  Hamelendreef 80  Belgium  3300</t>
  </si>
  <si>
    <t>Bosch Transmission Technology B.V.  Dr. Hub van Doorneweg 120  Netherlands  5026 RA</t>
  </si>
  <si>
    <t xml:space="preserve"> Bosch AG  Dietrich-Keller-Strasse 24  Austria  8074</t>
  </si>
  <si>
    <t>Robert Bosch GmbH  Vaitoudden Box 79  Sweden  93894</t>
  </si>
  <si>
    <t>Bosch Rexroth  91 Bld Irene Joliot Curie  France  69200</t>
  </si>
  <si>
    <t>Bosch Security Systems S.A.U.  Carretera do Vilar 69  Spain  36214</t>
  </si>
  <si>
    <t>Bosch Thermotechnology Ltd.  Cotswold Way  United Kingdom  WR4 9SW</t>
  </si>
  <si>
    <t>Robert Bosch (France) SAS  176 route de Lyon  France  3400</t>
  </si>
  <si>
    <t>Croatia</t>
  </si>
  <si>
    <t>Robert Bosch d.o.o.  Kneza Branimira 22  Croatia  10040</t>
  </si>
  <si>
    <t>Security and Safety Things GmbH  Sendlinger Strasse 7  Germany  80331</t>
  </si>
  <si>
    <t>Bosch Sicherheitssysteme GmbH  Steinerne Furt 76  Germany  86167</t>
  </si>
  <si>
    <t>Bosch Rexroth AG  Rexrothstrasse 1  Germany  97437</t>
  </si>
  <si>
    <t>Robert Bosch AS  Telegrafvej 4  Denmark  2750</t>
  </si>
  <si>
    <t>Bosch Sicherheitssysteme GmbH  Wittelsbacherring 49  Germany  95444</t>
  </si>
  <si>
    <t>Robert Bosch GmbH  Bismarckstrasse 71  Germany  10627</t>
  </si>
  <si>
    <t>Bosch Sicherheitssysteme GmbH  Storkower Strasse 101  Germany  10407</t>
  </si>
  <si>
    <t>Bosch Automotive S.R.L  Aurel Vlaicu - Str. 2  Romania  515400</t>
  </si>
  <si>
    <t>Bosch Sicherheitssysteme GmbH  Friedrich-Ebert-Str. 14  Germany  44799</t>
  </si>
  <si>
    <t>Robert Bosch GmbH  Robert-Bosch-Str. 25  Germany  97944</t>
  </si>
  <si>
    <t>Bosch Rexroth B.V.  Kruisbroeksestraat 1  Netherlands   5281 RV</t>
  </si>
  <si>
    <t>Robert Bosch GmbH  Theodor-Heuss-Strasse 12  Germany  38122</t>
  </si>
  <si>
    <t>Czech Republic</t>
  </si>
  <si>
    <t>Bosch Rexroth- spol. s r.o.  Tezebni 2/1238  Czech Republic  62700</t>
  </si>
  <si>
    <t>Robert Bosch spol. s r.o.  Roberta Bosche 2678  Czech Republic  37004</t>
  </si>
  <si>
    <t>Bosch Rexroth AG  Beckerstrasse 31  Germany  9120</t>
  </si>
  <si>
    <t>Bosch Sicherheitssysteme GmbH  Theodorstrasse 293  Germany  40472</t>
  </si>
  <si>
    <t>Robert Bosch Fe. Eisenach GmbH  Robert-Bosch-Allee 1  Germany  99817</t>
  </si>
  <si>
    <t>Bosch Rexroth AG  Glockeraustrasse 2  Germany  89275</t>
  </si>
  <si>
    <t>Bosch Rexroth AG  Rossbacher Weg 6  Germany  64711</t>
  </si>
  <si>
    <t>Bosch Sicherheitssysteme GmbH  Flughafenstrasse 4  Germany  99092</t>
  </si>
  <si>
    <t>Israel</t>
  </si>
  <si>
    <t>Bosch Technologies Israel Ltd  Andrei Sakharov street 9  Israel  3508409</t>
  </si>
  <si>
    <t>Bosch Automotive Service Solutions GmbH  Frankfurter Ring 127  Germany  80807</t>
  </si>
  <si>
    <t>Bosch Sicherheitssysteme GmbH  Lahnstrasse 34-40  Germany  60326</t>
  </si>
  <si>
    <t>Robert Bosch AG  Boschstrasse 7  Austria  5400</t>
  </si>
  <si>
    <t>Bosch Sicherheitssysteme GmbH  Sachsenkamp 1-3  Germany  20097</t>
  </si>
  <si>
    <t>Bosch Rexroth AG  Essener Strasse 4  Germany  22419</t>
  </si>
  <si>
    <t>Bosch Sicherheitssysteme GmbH  Wittland 2-4  Germany  24109</t>
  </si>
  <si>
    <t>Robert Bosch GmbH  Berliner Str. 135  Germany  66424</t>
  </si>
  <si>
    <t>Bosch Rexroth AG  An den Kelterwiesen 14  Germany  72160</t>
  </si>
  <si>
    <t>Robert Bosch GmbH  Am Westpark 7  Germany  85057</t>
  </si>
  <si>
    <t>Bosch Diesel  Pavov 121  Czech Republic  58606</t>
  </si>
  <si>
    <t>Robert Bosch BV  Ringwade 31-41  Netherlands  3439 LM</t>
  </si>
  <si>
    <t>Bosch Sicherheitssysteme GmbH  Werner-Heisenberg-Str. 16  Germany  34123</t>
  </si>
  <si>
    <t>Robert Bosch AB  Isafjordsgatan 15  Sweden  16426</t>
  </si>
  <si>
    <t>Bosch Sicherheitssysteme GmbH  Toyota-Allee 42a  Germany  50858</t>
  </si>
  <si>
    <t>Bosch Sicherheitssysteme GmbH  Fritz-Reichle-Ring 6a  Germany  78315</t>
  </si>
  <si>
    <t>Bosch Sicherheitssysteme GmbH  Landshuterstr.59  Germany  84030</t>
  </si>
  <si>
    <t>Bosch Rexroth AG  Walsroder Str. 93  Germany  30853</t>
  </si>
  <si>
    <t>Bosch Rexroth AS  Berghagan 1  Norway  1405</t>
  </si>
  <si>
    <t>Bosch Sicherheitssysteme GmbH  Walter-Koehn-Str. 6a  Germany  4356</t>
  </si>
  <si>
    <t>Robert BOSCH AG - Dieselentwicklung Linz  Robert-Bosch-Strasse 1  Austria  4020</t>
  </si>
  <si>
    <t>Bosch Rexroth AG  Zum Eisengiesser 1  Germany  97816</t>
  </si>
  <si>
    <t>Bosch Communication Center Magdeburg GmbH  Otto von Guericke Str. 13  Germany  39104</t>
  </si>
  <si>
    <t>Bosch Rexroth AG  Waldecker Strasse 5  Germany  64546</t>
  </si>
  <si>
    <t>Robert Bosch GmbH  Dessauerstr. 13-15  Germany  80992</t>
  </si>
  <si>
    <t>Bosch Rexroth Otomasyon San. ve Tic. A.S. Gebze Subesi  Gebze Subesi TOSB 1 Cad. 14 Sok. No.10  Turkey  41420</t>
  </si>
  <si>
    <t>Bosch Sicherheitssysteme GmbH  Martin-Luther-King Weg 24  Germany  48155</t>
  </si>
  <si>
    <t>Robert Bosch Power Tools GmbH  Fornsbacher Strasse 92  Germany  71540</t>
  </si>
  <si>
    <t>Bosch Rexroth AG  Dieselstrasse 10  Germany  90441</t>
  </si>
  <si>
    <t>Bosch Sicherheitssysteme GmbH  Nordring 69  Germany  90409</t>
  </si>
  <si>
    <t>Bosch Rexroth AG  Pempelfurtstr. 1  Germany  40880</t>
  </si>
  <si>
    <t>Robert Bosch Power Tools GmbH Ravensburg  Schuetzenstrasse 77  Germany  88212</t>
  </si>
  <si>
    <t>Bosch Sicherheitssysteme GmbH  Merianweg 3  Germany  93051</t>
  </si>
  <si>
    <t>Robert Bosch Elektronik GmbH  John-F.-Kennedy-Strasse 43 - 53  Germany  38228</t>
  </si>
  <si>
    <t>Bosch Rexroth AG  Ernst-Sachs-Strasse 100  Germany  97424</t>
  </si>
  <si>
    <t>Robert Bosch Power Tools GmbH  Siedlerstr. 2  Germany  1855</t>
  </si>
  <si>
    <t>Indramat Elektromotorji d.o.o  Kidriceva 81  Slovenia  4220</t>
  </si>
  <si>
    <t>Bosch Rexroth Ltd  Cromwell Road 15  United Kingdom  PE19 2ES</t>
  </si>
  <si>
    <t>EVI Audio GmbH  Sachsenring 60  Germany  94315</t>
  </si>
  <si>
    <t>Buderus Chauffage SAS (TTFB)  4 rue Wilhelm Schaeffler B.P. 31  France  67501</t>
  </si>
  <si>
    <t>Bosch Rexroth Oy  Ansatie 6 b  Finland  1740</t>
  </si>
  <si>
    <t>Bosch Rexroth AG  Dimbachstrasse 44  Germany  97332</t>
  </si>
  <si>
    <t>Robert Bosch Sp. z o. o.  Jutrzenki 105  Poland  02-231</t>
  </si>
  <si>
    <t>Robert Bosch Powertools GmbH  Zur Luhne 2  Germany  37589</t>
  </si>
  <si>
    <t>Bosch Access Systems GmbH  Charlottenburger Allee 50  Germany  52068</t>
  </si>
  <si>
    <t>Bosch Sicherheitssysteme GmbH  Max-von-Laue-Strasse 20  Germany  97080</t>
  </si>
  <si>
    <t>Scintilla AG  Luterbachstrasse 10  Switzerland  4528</t>
  </si>
  <si>
    <t>Robert Bosch odbytova s.r.o.  K Vapence 1621/16  Czech Republic  69201</t>
  </si>
  <si>
    <t>Robert Bosch GmbH  Sonthofener Str. 30  Germany  87544</t>
  </si>
  <si>
    <t>Bosch Rexroth  1 bis avenue Christian Doppler Batiment 6  France  77700</t>
  </si>
  <si>
    <t>Robert Bosch Venture Capital GmbH  Barckhausstrasse 10  Germany  60325</t>
  </si>
  <si>
    <t>Serbia</t>
  </si>
  <si>
    <t>Robert Bosch Serbia  Omladinskih brigade 90e  Serbia  11070</t>
  </si>
  <si>
    <t>Bosch Rexroth AG  Walter-Koehn-Strasse 4d  Germany  4356</t>
  </si>
  <si>
    <t>Bosch Thermotechnik AG  Netzibodenstrasse 36  Switzerland  4133</t>
  </si>
  <si>
    <t>GFR - Gesellschaft f. Regelungstechnik und Energieeinsparung  Otto-Schott-Strasse 41  Germany  7745</t>
  </si>
  <si>
    <t>Bosch Rexroth S.L.U.  Poligono Industrial Betono - C/Eibar 16  Spain  1013</t>
  </si>
  <si>
    <t>Bosch Building Automation GmbH  Kapellenweg 42  Germany  33415</t>
  </si>
  <si>
    <t>Holger Christiansen AS  Hedelundvej 13  Denmark  6705</t>
  </si>
  <si>
    <t>Slovakia</t>
  </si>
  <si>
    <t>Robert Bosch spol. s r.o.  Ambrusova 4  Slovakia  82104</t>
  </si>
  <si>
    <t>Bosch Thermotechnik GmbH  Ballin Str 10  Germany  12359</t>
  </si>
  <si>
    <t>Bosch Rexroth S.L.U.  Bajada de la Gandara - Nave 7  Spain  36330</t>
  </si>
  <si>
    <t>Robert Bosch odbytova s.r.o.  Nova Hospoda 22.  Czech Republic  34802</t>
  </si>
  <si>
    <t>Buderus Guss GmbH  Buderusstrasse 26  Germany  35236</t>
  </si>
  <si>
    <t>Bosch Service Solutions GmbH  Mainzer Landstrasse 193  Germany  60326</t>
  </si>
  <si>
    <t>Buderus Guss GmbH  Huettenstrasse 2  Germany  35216</t>
  </si>
  <si>
    <t>BSH Hausgeraete Gesellschaft m.b.H.  Shopping City Sd Allee 109 / TOP 139  Austria  2334</t>
  </si>
  <si>
    <t>Bosch Rexroth AG  Unterduerrbacherstr. 10  Germany  97080</t>
  </si>
  <si>
    <t>Bosch Software Innovations GmbH  Ziegelei 7  Germany  88090</t>
  </si>
  <si>
    <t>Robert Bosch Automotive Steering Vendome S.A.S.  8 rue Marc Seguin  France  41100</t>
  </si>
  <si>
    <t>Bosch Rexroth AG  Parkring 4  Germany  85748</t>
  </si>
  <si>
    <t>sia Abrasives Industries AG  Muehlewiesenstrasse 20  Switzerland  8501</t>
  </si>
  <si>
    <t>BSH Home Appliances Corporation (PTY) Ltd  24-28 Archimedes Street Wendywood  South Africa  2146</t>
  </si>
  <si>
    <t>BSH Hausgeraete GmbH  TrautskirchenerStr. 6  Germany  97616</t>
  </si>
  <si>
    <t>BSH Home Appliances Corporation (PTY) Ltd  Commerce Crescent 37  South Africa  2031</t>
  </si>
  <si>
    <t>Bosch Automotive Service Solutions Ltd  No.2 Circle Square  Oxford Road  United Kingdom  M1 7ED</t>
  </si>
  <si>
    <t>Greece</t>
  </si>
  <si>
    <t>Robert Bosch S.A.  Erchias 37  Greece  19400</t>
  </si>
  <si>
    <t>Robert Bosch SRL  Str. Henri Coanda nr. 8  Romania  550234</t>
  </si>
  <si>
    <t>Bosch Rexroth Mellansel AB  Vasterselsvagen 12  Sweden  895 80</t>
  </si>
  <si>
    <t>Bosch Termotechnika s.r.o  Ve Vrbine 588/3  Czech Republic  794 01</t>
  </si>
  <si>
    <t>Robert Bosch GmbH  Truderinger Str. 191  Germany  81673</t>
  </si>
  <si>
    <t>Bosch Industriekessel GmbH  Ansbacher Strasse 44  Germany  91710</t>
  </si>
  <si>
    <t>Haegglunds Drives South Africa  3 Riverfields Boulevard  South Africa  1620</t>
  </si>
  <si>
    <t>Luxembourg</t>
  </si>
  <si>
    <t>Ferroknepper Buderus S.A.  Op den Drieschen 20  Luxembourg  4149</t>
  </si>
  <si>
    <t>Tunisia</t>
  </si>
  <si>
    <t>Robert Bosch Tunisie Sarl  12 Rue Du Lac Toba  Tunisia  1053</t>
  </si>
  <si>
    <t>Robert Bosch GmbH  IN-Campus-Allee 16  Germany  85045</t>
  </si>
  <si>
    <t>Bosch Rexroth Sales SRL  Str. Apollo nr. 43  Romania  810072</t>
  </si>
  <si>
    <t>sia Abrafoam  Keys Road - Nixs Hill Industrial Estate  United Kingdom  DE55 7FQ</t>
  </si>
  <si>
    <t>sia Fibral Limited  Ellistones Lane  United Kingdom  HX4 8NH</t>
  </si>
  <si>
    <t>sia Abrasives Deutschland GmbH  Loehdorfer Strasse 51  Germany  42651</t>
  </si>
  <si>
    <t>sia Abrasives Belgium NV SA  Z.5 Mollem 580  Belgium  1730</t>
  </si>
  <si>
    <t>Bosch Thermoteknik AB  Hjalmarydsvagen 8  Sweden  57328</t>
  </si>
  <si>
    <t>BSH Sprzet Gospodarstwa Domowego Sp.z o.o.  ul. Metalowa 3/9  Poland  95-006</t>
  </si>
  <si>
    <t>BSH Hausgeraete Gesellschaft m.b.H.  Wagramer Strasse 94 Top 907  Austria  1220</t>
  </si>
  <si>
    <t>BSH Sprzet Gospodarstwa Domowego Sp.z o.o.  Zmigrodzka 143  Poland  51-130</t>
  </si>
  <si>
    <t>Lithuania</t>
  </si>
  <si>
    <t>Robert Bosch UAB  Ateities pl 79A  Lithuania  52104</t>
  </si>
  <si>
    <t>Estonia</t>
  </si>
  <si>
    <t>Robert Bosch Oue  Kesk tee 10  Estonia  75301</t>
  </si>
  <si>
    <t>Bosch Rexroth- spol. s r.o.  Ruska 83/24  Czech Republic  703 00</t>
  </si>
  <si>
    <t>BSH Ev Aletleri Sanayi ve Ticaret A.S.  Hadmkoy Yassoeren Mahallesi Agakakan Sokak 114 ada  Turkey  34277</t>
  </si>
  <si>
    <t>Bosch Industriekessel Austria GmbH  Haldenweg 7  Austria  5500</t>
  </si>
  <si>
    <t>BSH Husholdningsapparater A S  Brynsveien  16A  Norway  667</t>
  </si>
  <si>
    <t>Bosch Thermotechnology ltd  Unit 6 &amp; 7 Europa Trading Estate London Road  United Kingdom  RM20 4DB</t>
  </si>
  <si>
    <t>Robert Bosch (Pty) Ltd.  33 Piet Rautenbach Street  South Africa  250</t>
  </si>
  <si>
    <t>Holger Christiansen UK Ltd.  Glaisdale Parkway 7-8  United Kingdom  NG8 4GP</t>
  </si>
  <si>
    <t>Ireland</t>
  </si>
  <si>
    <t>Robert Bosch Ireland Ltd  Hamilton House 1 National Technology Park Plassey  Ireland  V94 TRW8</t>
  </si>
  <si>
    <t>Robert Bosch AB  Fabriksgatan 2  Sweden  41250</t>
  </si>
  <si>
    <t>Robert Bosch GmbH  Robert-Bosch-Strasse 2  Germany  71701</t>
  </si>
  <si>
    <t>Morocco</t>
  </si>
  <si>
    <t>Robert Bosch Morroco  20 Angle rue le Catelet. Mahroud Med Belvedere  Morocco  20270</t>
  </si>
  <si>
    <t>eAx solutions GmbH  Rudower Chaussee 50  Germany  12489</t>
  </si>
  <si>
    <t>ETAS Ltd  ETAS House Hospital Fields Road Fulford Industrial Estate  United Kingdom  YO10 4DZ</t>
  </si>
  <si>
    <t>Robert Bosch Stiftung GmbH  Franzoesische Strasse 32  Germany  10117</t>
  </si>
  <si>
    <t>Bosch Security Systems B.V.  Torenallee 49  Netherlands  5617 BA</t>
  </si>
  <si>
    <t>Bosch Service Solutions  The Plaza 100 Old Hall Street  United Kingdom  L39QJ</t>
  </si>
  <si>
    <t>Bosch Rexroth Ltd  Devilliers Way  United Kingdom  WF6 1GX</t>
  </si>
  <si>
    <t>Bosch Rexroth AG  Geisental 12a  Germany  44805</t>
  </si>
  <si>
    <t>Buderus Heiztechnik AG  Route du Bois-Genoud 8  Switzerland  1023</t>
  </si>
  <si>
    <t>Bosch Thermotechnik AG  Sennweidstrasse 43  Switzerland  6312</t>
  </si>
  <si>
    <t>Bosch Engineering  MIRA Technology Park - Watling Street  United Kingdom  CV10 0TU</t>
  </si>
  <si>
    <t>Protec Fire Detection Plc  Protec House Churchill Way  United Kingdom  BB9 6RT</t>
  </si>
  <si>
    <t>Robert Bosch d.o.o.  Dositejeva 37  Serbia  22310</t>
  </si>
  <si>
    <t>Robert Bosch Middle East Casablance Branch  CasaNearshore Shore 14-1st Floor Sidi Maarouf  Morocco  20270</t>
  </si>
  <si>
    <t>Robert Bosch S.R.L.  Parc Industrial Tetarom 3  Robert Bosch Street No. 1  Romania  407352</t>
  </si>
  <si>
    <t>Robert Bosch AG  Goellnergasse 15-17  Austria  1030</t>
  </si>
  <si>
    <t>Wirthwein Polska Sp. z o.o.  Generala Jaroslawa Dabrowskiego 225-243  Poland  65-021</t>
  </si>
  <si>
    <t>Holger Christiansen France SAS  550 Rue de la Juine  France  45160</t>
  </si>
  <si>
    <t>Holger Chritiansen Italia Srl  Via Cicogna 27-29  Italy  40068</t>
  </si>
  <si>
    <t>Holger Christiansen Deutschland GmbH  Elkersberg 1  Germany  57234</t>
  </si>
  <si>
    <t>Bosch Sicherheitssysteme GmbH  Soeflinger Strasse 100  Germany  89081</t>
  </si>
  <si>
    <t>Bosch Sicherheitssysteme GmbH  Max-Plack-Strasse 4  Germany  54516</t>
  </si>
  <si>
    <t>Bosch San. Ve Tic. A.S.  Aydinevler Mah. Inonu Cad. No 20 Ofis Park A Blok  Turkey  34854</t>
  </si>
  <si>
    <t>Bosch Solar Services GmbH  August-Broemel-Strasse 6  Germany  99310</t>
  </si>
  <si>
    <t>Nigeria</t>
  </si>
  <si>
    <t>Robert Bosch Limited Nigeria  48 Isaac John Street  Nigeria  0</t>
  </si>
  <si>
    <t>Bosch Sicherheitssysteme GmbH  Lohstrasse 22b  Germany  85445</t>
  </si>
  <si>
    <t>ETAS GmbH  Ridlerstrasse 57  Germany  80339</t>
  </si>
  <si>
    <t>Robert Bosch GmbH  Otto-Hahn-Strasse 5  Germany  69190</t>
  </si>
  <si>
    <t>Robert Bosch GmbH  Mittelrhein Str. 1  Germany  67550</t>
  </si>
  <si>
    <t>Bosch Service Solutions GmbH  Mainzer Landstrasse 625  Germany  -65933</t>
  </si>
  <si>
    <t>Robert Bosch odbytova s.r.o.  Radlicka 350  Czech Republic  158 00</t>
  </si>
  <si>
    <t>RBSL  Verovskova 55a  Slovenia  1000</t>
  </si>
  <si>
    <t>Bosch Rexroth AG  Nortkirchenstrasse 53  Germany  44263</t>
  </si>
  <si>
    <t>Bosch Sicherheitssysteme GmbH  Hanferstrasse 28  Germany  79108</t>
  </si>
  <si>
    <t>Robert Bosch  25 allee Pierre Ziller  France  6560</t>
  </si>
  <si>
    <t>Robert Bosch AB  Scheelevaegen 15A  Sweden  223 70</t>
  </si>
  <si>
    <t>Robert Bosch GmbH  Bahnhofstrasse 83  Germany  71229</t>
  </si>
  <si>
    <t>Bosch Sicherheitssysteme GmbH  Grosshandelsring 3  Germany  49084</t>
  </si>
  <si>
    <t>Kenya</t>
  </si>
  <si>
    <t>Robert Bosch East Africa  Waiyaki Way  Westlands Delta Chambers 7th floor  Kenya  800</t>
  </si>
  <si>
    <t>Bosch Service Solutions Leipzig GmbH  Rosa-Luxemburg-Strasse 16  Germany  4103</t>
  </si>
  <si>
    <t>Robert Bosch UAB  Kirtimu g.2  Lithuania  2300</t>
  </si>
  <si>
    <t>Flughafen Berlin Brandenburg International  Georg-Wulf-Strasse 1  Germany  12529</t>
  </si>
  <si>
    <t>Bosch Security Systems S.A.U.  Avenida de Bruselas 15  Spain  28108</t>
  </si>
  <si>
    <t>Bosch Security Systems  - S.A.U.  Carrer de Rosello i Porcel 21 4a Planta  Spain  8016</t>
  </si>
  <si>
    <t>sia Abrasives Polska Sp. z.o.o.  Prosta 21 Lozienica  Poland  72-100</t>
  </si>
  <si>
    <t>Kazakhstan</t>
  </si>
  <si>
    <t>Robert Bosch TOO  Muratbaeva Str. 180  Kazakhstan  50012</t>
  </si>
  <si>
    <t>Robert BOSCH Tunis  Megrine Rue Ibn Battouta  Tunisia  1000</t>
  </si>
  <si>
    <t>Ghana</t>
  </si>
  <si>
    <t>Robert Bosch Limited Ghana  21 Kofi Annan Street Airport Residential Area  Ghana  0</t>
  </si>
  <si>
    <t>Bosch Rexroth d.o.o.  Delavska cesta 24  Slovenia  4208</t>
  </si>
  <si>
    <t>Bosch Thermotechnology NV  Zandvoortstraat 47 - Zenith Business Park Gebouw B  Belgium  2800</t>
  </si>
  <si>
    <t>Bosch IO GmbH  Ullsteinstrasse 128  Germany  12109</t>
  </si>
  <si>
    <t>ESCRYPT GmbH - Embedded Security  Wittener Strae 45  Germany  44789</t>
  </si>
  <si>
    <t>Bosch Sicherheitssysteme GmbH  Brueckenweg 5  Germany  18146</t>
  </si>
  <si>
    <t>ITK Engineering  Im Speyerer Tal 6  Germany  76761</t>
  </si>
  <si>
    <t>Robert Bosch AG  In der Luberzen 29  Switzerland  8902</t>
  </si>
  <si>
    <t>Bosch Rexroth AG  Fuerst-Abt-Gerbert-Strasse 27  Germany  72160</t>
  </si>
  <si>
    <t>Freud S.p.A.  Via Solari 7  Italy  33050</t>
  </si>
  <si>
    <t>Robert Bosch AG  Grabenweg 68  Austria  6020</t>
  </si>
  <si>
    <t>Robert Bosch Venture Capital GmbH Israel Branch  Street_Number 3 Rothschild Boulevard - Psagot Tower - 6th floor  Israel  6688106</t>
  </si>
  <si>
    <t>Robert Bosch AG  Welser Strasse 33  Austria  4614</t>
  </si>
  <si>
    <t>Luis Simoes Group  Quinta dos Lares  Zona Industrial da Taboeira  Portugal  3800 055</t>
  </si>
  <si>
    <t>Bosch Automotive Service Solutions GmbH  Porschestrasse 4  Germany  63512</t>
  </si>
  <si>
    <t>Bosch Automotive Service Solutions GmbH  Oskar-Schindler-Str. 9  Germany  50769</t>
  </si>
  <si>
    <t>Bosch Automotive Service Solutions SARL  Avenue Pierre Gilles de GENNES  France  72400</t>
  </si>
  <si>
    <t>Deca SRL  Via Vincenzo Giardini 11  Italy  48022</t>
  </si>
  <si>
    <t>Bosch Automotive Service Solutions GmbH  Luerriperstr. 62  Germany  41065</t>
  </si>
  <si>
    <t>Bosch Automotive Service Solutions GmbH  Am Doerrenhof 1  Germany  85131</t>
  </si>
  <si>
    <t>BSH Hausgeraete Gesellschaft m.b.H.  Josef Huter Strasse 6  Austria  6900</t>
  </si>
  <si>
    <t>BSH Hausgeraete Gesellschaft m.b.H.  Strassganger Strasse 315  Austria  8054</t>
  </si>
  <si>
    <t>BSH Hausgeraete Gesellschaft m.b.H.  Eggenberger Strasse 3  Austria  8020</t>
  </si>
  <si>
    <t>BSH Hausgeraete Gesellschaft m.b.H.  Boschstrasse 7  Austria  5400</t>
  </si>
  <si>
    <t>BSH Hausgeraete Gesellschaft m.b.H.  Wolfgang Pauli Strasse 2  Austria  4020</t>
  </si>
  <si>
    <t>BSH Hausgeraete Gesellschaft m.b.H.  Werner von Siemens Platz 1  Austria  5020</t>
  </si>
  <si>
    <t>BSH Hausgeraete Gesellschaft m.b.H.  Siemensstrasse 2  Austria  9500</t>
  </si>
  <si>
    <t>BSH Hausgeraete Gesellschaft m.b.H.  Quellenstrasse 2a  Austria  1100</t>
  </si>
  <si>
    <t>BSH Hausgeraete Gesellschaft m.b.H.  Siemensstrasse 90 Bau 69   Austria  1210</t>
  </si>
  <si>
    <t>BSH Hausgeraete AG  Fahrweidstr. 80  Switzerland  8954</t>
  </si>
  <si>
    <t>BSH Hausgeraete GmbH  Robert-Bosch-Allee 1   Germany  74232</t>
  </si>
  <si>
    <t>BSH Hausgeraete GmbH  Werner v. Siemens-Str. 48-52  Germany  92224</t>
  </si>
  <si>
    <t>BSH Hausgeraete GmbH  Robert-Bosch-Str. 1   Germany  91522</t>
  </si>
  <si>
    <t>BSH Hausgeraete GmbH  Werner-von-Siemens-Str. 6   Germany  86159</t>
  </si>
  <si>
    <t>BSH Hausgeraete GmbH  VDO-Strasse 1   Germany  64832</t>
  </si>
  <si>
    <t>BSH Hausgeraete GmbH  Industriestrasse 1  Germany  97616</t>
  </si>
  <si>
    <t>BSH Hausgeraete GmbH  Robert-Bosch-Str. 40   Germany  96050</t>
  </si>
  <si>
    <t>BSH Hausgeraete GmbH  Am Boerstig 2   Germany  96052</t>
  </si>
  <si>
    <t>BSH Hausgeraete GmbH  Fritschestr. 36   Germany  10627</t>
  </si>
  <si>
    <t>BSH Hausgeraete GmbH  Wohlrabedamm 15  Germany  13629</t>
  </si>
  <si>
    <t>BSH Hausgeraete GmbH  Rohrdamm 83   Germany  13629</t>
  </si>
  <si>
    <t>BSH Hausgeraete GmbH  Sonthofenerstrasse 30  Germany  87544</t>
  </si>
  <si>
    <t>BSH Hausgeraete GmbH  Ackerstrasse 22  Germany  38126</t>
  </si>
  <si>
    <t>BSH Hausgeraete GmbH  Fallersleber Str. 50  Germany  38100</t>
  </si>
  <si>
    <t>Neff GmbH  Ruiter Str. 8  Germany  75015</t>
  </si>
  <si>
    <t>BSH Hausgeraete GmbH  Robert-Bosch-Str. 1  Germany  77815</t>
  </si>
  <si>
    <t>BSH Hausgeraete GmbH  Bornaer Str. 205  Germany  9114</t>
  </si>
  <si>
    <t>BSH Hausgeraete GmbH  Robert-Bosch-Strasse 16  Germany  89407</t>
  </si>
  <si>
    <t>BSH Hausgeraete GmbH  Koenigsbruecker Str. 180  Germany  1099</t>
  </si>
  <si>
    <t>BSH Hausgeraete GmbH  Wolfgang-Reuterplatz 2  Germany  47053</t>
  </si>
  <si>
    <t>BSH Hausgerte GmbH  Robert-Bosch-Allee 1  Germany  99817</t>
  </si>
  <si>
    <t>BSH Hausgeraete GmbH  Frauenauracher Str. 80  Germany  91056</t>
  </si>
  <si>
    <t>BSH Hausgeraete GmbH  Am Pestalozziring 20  Germany  91058</t>
  </si>
  <si>
    <t>BSH Hausgeraete GmbH  Werner-von-Siemens-Str. 50  Germany  91052</t>
  </si>
  <si>
    <t>BSH Hausgeraete GmbH  Freyeslebenstr. 1  Germany  91058</t>
  </si>
  <si>
    <t>BSH Hausgeraete GmbH  Bamlerstr. 1a  Germany  45141</t>
  </si>
  <si>
    <t>BSH Hausgeraete GmbH  Roedelheimer Landstr. 149  Germany  60489</t>
  </si>
  <si>
    <t>BSH Hausgeraete GmbH  Kleyerstr. 79-89  Germany  60326</t>
  </si>
  <si>
    <t>BSH Hausgeraete GmbH  Siemensstaedter Str. 2-20  Germany  90765</t>
  </si>
  <si>
    <t>BSH Hausgeraete GmbH  Robert-Bosch-Platz 1  Germany  70839</t>
  </si>
  <si>
    <t>BSH Hausgeraete GmbH  Welser Str. 11  Germany  86368</t>
  </si>
  <si>
    <t>BSH Hausgeraete GmbH  Robert-Bosch-Strasse 100  Germany  89537</t>
  </si>
  <si>
    <t>BSH Hausgeraete GmbH  Alter Fischmarkt 11  Germany  20457</t>
  </si>
  <si>
    <t>BSH Hausgeraete GmbH  Borsteler Chaussee 53  Germany  22453</t>
  </si>
  <si>
    <t>BSH Hausgeraete GmbH  Kreetslag 7  Germany  21129</t>
  </si>
  <si>
    <t>BSH Hausgeraete GmbH  Lindenplatz 2  Germany  20099</t>
  </si>
  <si>
    <t>BSH Hausgeraete GmbH  Geleitstr. 66 A  Germany  63456</t>
  </si>
  <si>
    <t>BSH Hausgeraete GmbH  Fridastrasse 26  Germany  30161</t>
  </si>
  <si>
    <t>BSH Hausgeraete GmbH  Grosser Kolonnenweg 18D  Germany  30163</t>
  </si>
  <si>
    <t>BSH Hausgeraete GmbH  Robert-Bosch-Strasse 8  Germany  89542</t>
  </si>
  <si>
    <t>BSH Hausgeraete GmbH  Robert-Bosch-Str. 200  Germany  31139</t>
  </si>
  <si>
    <t>BSH Hausgeraete GmbH  Bexbacher Str. 72  Germany  66424</t>
  </si>
  <si>
    <t>BSH Hausgeraete GmbH  Robert-Bosch-Str. 1  Germany  87509</t>
  </si>
  <si>
    <t>BSH Hausgeraete GmbH  Stephanienstrasse 102  Germany  76133</t>
  </si>
  <si>
    <t>BSH Hausgeraete GmbH  Werner-Hilpert-Str. 13  Germany  34117</t>
  </si>
  <si>
    <t>BSH Hausgeraete GmbH  In der Brandstatt 9  Germany  87435</t>
  </si>
  <si>
    <t>BSH Hausgeraete GmbH  Duerener Str. 209  Germany  50931</t>
  </si>
  <si>
    <t>BSH Hausgeraete GmbH  Franz-Geuer-Str. 10  Germany  50823</t>
  </si>
  <si>
    <t>BSH Hausgeraete GmbH  Diessemer Bruch 114 G  Germany  47805</t>
  </si>
  <si>
    <t>BSH Hausgeraete GmbH  Georg-Schumann-Str. 50  Germany  4155</t>
  </si>
  <si>
    <t>BSH Hausgeraete GmbH  Georg- Schumann- Str. 294  Germany  4159</t>
  </si>
  <si>
    <t>BSH Hausgeraete GmbH  Zum Eisengiesser 1  Germany  97816</t>
  </si>
  <si>
    <t>BSH Hausgeraete GmbH  Koenigstr. 77  Germany  23552</t>
  </si>
  <si>
    <t>BSH Hausgeraete GmbH  Grosse Bleiche 47  Germany  55116</t>
  </si>
  <si>
    <t>BSH Hausgeraete GmbH  Mellinghofer Str. 77  Germany  45473</t>
  </si>
  <si>
    <t>BSH Hausgeraete GmbH  Otto-Hahn-Ring 6  Germany  81739</t>
  </si>
  <si>
    <t>BSH Hausgeraete GmbH  Carl-Wery-Str. 34  Germany  81739</t>
  </si>
  <si>
    <t>BSH Hausgeraete GmbH  Frankfurter Ring 176  Germany  80807</t>
  </si>
  <si>
    <t>BSH Hausgeraete GmbH  Leopoldstrasse 252a  Germany  80807</t>
  </si>
  <si>
    <t>BSH Hausgeraete GmbH  Hammerstr. 17-21  Germany  48153</t>
  </si>
  <si>
    <t>BSH Hausgeraetewerk Nauen GmbH  Siemensring 5-9  Germany  14641</t>
  </si>
  <si>
    <t>BSH Hausgeraete GmbH  Augsburger Strasse 18  Germany  89231</t>
  </si>
  <si>
    <t>BSH Hausgeraete GmbH  Am Campeon Geb. 6A  Germany  85579</t>
  </si>
  <si>
    <t>BSH Hausgeraete GmbH  Vogelweiherstrasse 1-15  Germany  90441</t>
  </si>
  <si>
    <t>BSH Hausgeraete GmbH  TrautskirchenerStr. 6-8  Germany  90431</t>
  </si>
  <si>
    <t>BSH Hausgeraete GmbH  Lise Meitner Str. 8  Germany  82024</t>
  </si>
  <si>
    <t>BSH Hausgeraete GmbH  Heinz-Nixdorf-Ring   Germany  33106</t>
  </si>
  <si>
    <t>BSH Hausgeraete GmbH  Im Gewerbepark B10  Germany  93059</t>
  </si>
  <si>
    <t>BSH Hausgeraete GmbH  Siemensstrasse 10  Germany  93055</t>
  </si>
  <si>
    <t>BSH Hausgeraete GmbH  Tuebinger Str. 123  Germany  72762</t>
  </si>
  <si>
    <t>BSH Hausgeraete GmbH  Heinrich-Koehl-Strasse 33  Germany  66113</t>
  </si>
  <si>
    <t>BSH Hausgerte GmbH  John-F.-Kennedy-Str. 43-53  Germany  38228</t>
  </si>
  <si>
    <t>BSH Hausgeraete GmbH  Robert-Bosch-Str. 2  Germany  71701</t>
  </si>
  <si>
    <t>BSH Hausgeraete GmbH  Schlossstrasse 73  Germany  70176</t>
  </si>
  <si>
    <t>BSH Hausgeraete GmbH  Wernerstr. 51  Germany  70469</t>
  </si>
  <si>
    <t>BSH Hausgeraete GmbH  Weissacher Str. 11  Germany  70499</t>
  </si>
  <si>
    <t>BSH Hausgeraete GmbH  Werner-von-Siemens-Str. 200  Germany  83301</t>
  </si>
  <si>
    <t>BSH Hvidevarer A S  Telegrafvej 4  Denmark  2750</t>
  </si>
  <si>
    <t>BSH Home Appliances AB  Lootsa 12  Estonia  11415</t>
  </si>
  <si>
    <t>BSH Electrodomesticos Espana S.A.  C/ Isaac Peral   Spain  15008</t>
  </si>
  <si>
    <t>Bosch Service Store  C/ Felipe Serrate 3  Spain  48013</t>
  </si>
  <si>
    <t>BSH Electrodomesticos Espana S.A.  Sagunto   Spain  12006</t>
  </si>
  <si>
    <t>BSH Electrodomesticos Espana S.A.  Camino de Mendi s/n  Spain  31191</t>
  </si>
  <si>
    <t>BSH Electrodomesticos Espana S.A.  Padre Coll 22  Spain  17005</t>
  </si>
  <si>
    <t>BSH Electrodomesticos Espana S.A.  Ctra. Castellon   Spain  50720</t>
  </si>
  <si>
    <t>Bosch Service Store  Carvajal 2  Spain  35004</t>
  </si>
  <si>
    <t>BSH Electrodomesticos Espana S.A.  C/ Vizcaya 10 La Fortuna   Spain  28917</t>
  </si>
  <si>
    <t>BSH Electrodomesticos Espana S.A.  Arzobispo Santos Olivera 1  Spain  24005</t>
  </si>
  <si>
    <t>BSH Electrodomesticos Espana S.A.  Embajadores 198  Spain  28045</t>
  </si>
  <si>
    <t>BSH Electrodomesticos Espana S.A.  C Maria de la Cruz 1 local 3 y 4  Spain  29010</t>
  </si>
  <si>
    <t>BSH Electrodomesticos Espana S.A.  Avda. Portugal 120  Spain  32002</t>
  </si>
  <si>
    <t>BSH Electrodomesticos Espana S.A.  Victor Saenz 2  Spain  33006</t>
  </si>
  <si>
    <t>BSH Electrodomesticos Espana S.A.  Avda. Arquitecto Gaspar Bennasar 20  Spain  7004</t>
  </si>
  <si>
    <t>BSH Electrodomesticos Espana S.A.  Itaroburua 1  Spain  31620</t>
  </si>
  <si>
    <t>BSH Electrodomesticos Espana S.A.  Avda. de Italia 25  Spain  37006</t>
  </si>
  <si>
    <t>BSH Electrodomesticos Espana S.A.  Carretera Reial Edificio Madison 122A  Spain  8960</t>
  </si>
  <si>
    <t>Bosch Service Store  Avenida de la Asuncion 10  Spain  38006</t>
  </si>
  <si>
    <t>BSH Electrodomesticos Espana S.A.  Avda. Eduardo Garcia 30  Spain  39011</t>
  </si>
  <si>
    <t>Bosch Service Store  Av Diego Martinez Barrio 17  Spain  41013</t>
  </si>
  <si>
    <t>BSH Electrodomesticos Espana S.A.  Via Augusta 16  Spain  43003</t>
  </si>
  <si>
    <t>BSH Electrodomesticos Espana S.A.  Cardenal Benlloch 49  Spain  46015</t>
  </si>
  <si>
    <t>BSH Electrodomesticos Espana S.A.  Paseo de Farnesio 35  Spain  47013</t>
  </si>
  <si>
    <t>BSH Electrodomesticos Espana S.A.  Via Norte 26 bajo  Spain  36206</t>
  </si>
  <si>
    <t>BSH Electrodomesticos Espana S.A.  Carretera de Tafalla km17  Spain  31132</t>
  </si>
  <si>
    <t>BSH Electrodomesticos Espana S.A.  Cesareo Alierta  23-25  Spain  50016</t>
  </si>
  <si>
    <t>BSH Electrodomesticos Espana S.A.  Parque Empresarial PlaZa Ronda Canal Imperial 18-20  Spain  50197</t>
  </si>
  <si>
    <t>BSH Electrodomesticos Espana S.A.  Poligono PLA-ZA C/ Manfredonia 6  Spain  50197</t>
  </si>
  <si>
    <t>BSH Electrodomesticos Espana S.A.  Edificio El Trovador Oficina 7F Pza. Antonio Beltran Martinez 1  Spain  50001</t>
  </si>
  <si>
    <t>BSH Kodinkoneet Oy  Italahdenkatu 18 A  Finland  210</t>
  </si>
  <si>
    <t>Gaggenau Industrie S.A. S  Rue Baudelaire   France  67640</t>
  </si>
  <si>
    <t>BSH Electromenager  Avenue Michelet 26  France  93400</t>
  </si>
  <si>
    <t>BSH Home Appliances Ltd.  Wigmore Street 40  United Kingdom  W1U 2RX</t>
  </si>
  <si>
    <t>BSH Home Appliances Ltd.  Grand Union House Old Wolverton Road   United Kingdom  MK12 5PT</t>
  </si>
  <si>
    <t>BSH Ikiakes Syskeves A.B.E.  Thesi Schineza   Greece  19300</t>
  </si>
  <si>
    <t>BSH Ikiakes Syskeves A.B.E.  Parnassou 8  Greece  18233</t>
  </si>
  <si>
    <t>BSH Ikiakes Syskeves A.B.E.  Ethnikis Antistaseos Av. 23  Greece  71306</t>
  </si>
  <si>
    <t>BSH Ikiakes Syskeves A.B.E.  17th km of the National Road Athens - Lamia and 20 Potamou Str.   Greece  145 64</t>
  </si>
  <si>
    <t>BSH Ikiakes Syskeves A.B.E.  Charalambi 57 Psila Alonia  Greece  26224</t>
  </si>
  <si>
    <t>BSH Ikiakes Syskeves A.B.E.  Chalkis str Patriarxiko Pylaias  Greece  57001</t>
  </si>
  <si>
    <t>BSH Haztartasi Keszulek Kereskedelmi Kft.  Raktar u. 2  Hungary  2330</t>
  </si>
  <si>
    <t>BSH Home Appliances Ltd.  M50 Business Park Ballymount  Ireland  12</t>
  </si>
  <si>
    <t>BSH Home Appliances Ltd.  Maskit 25  Israel  4685210</t>
  </si>
  <si>
    <t>BSH Elettrodomestici S.p.A.  Via M.A. Colonna 35  Italy  20149</t>
  </si>
  <si>
    <t>BSH Home Appliances LLP  Khadzhi Mukan St. 22/5 Business Center Khan Tengri 7th floor  Kazakhstan  50059</t>
  </si>
  <si>
    <t>BSH electromenagers S.A.  ZI Breedewues 13-15  Luxembourg  1259</t>
  </si>
  <si>
    <t>BSH Electromenagers S.A.  Boulevard Ghandi Quartier Plateau  Morocco  20100</t>
  </si>
  <si>
    <t>BSH Huishoudapparaten B.V.  Taurusavenue 36  Netherlands  2132 LS</t>
  </si>
  <si>
    <t>BSH Sprzet Gospodarstwa Domowego Sp.z o.o.  Warszawska 100 lok 3a  Poland  80-180</t>
  </si>
  <si>
    <t>BSH Sprzet Gospodarstwa Domowego Sp.z o.o.  ul. Pszczynska 306  Poland  44-101</t>
  </si>
  <si>
    <t>BSH Sprzet Gospodarstwa Domowego Sp.z o.o.  Innowacyjna 4  Poland  36-060</t>
  </si>
  <si>
    <t>BSH Sprzet Gospodarstwa Domowego Sp.z o.o.  os. Batorego 14  Poland  60-687</t>
  </si>
  <si>
    <t>BSH Sprzet Gospodarstwa Domowego Sp.z o.o.  Pl. Batorego 5B  Poland  70-207</t>
  </si>
  <si>
    <t>BSH Sprzet Gospodarstwa Domowego Sp.z o.o.  Al. Jerozolimskie 183  Poland  02-222</t>
  </si>
  <si>
    <t>BSHP Electrodomesticos sociedade unipessoal Lda.  Rua Alto do Montijo 15  Portugal  2790-012</t>
  </si>
  <si>
    <t>BSHP Electrodomesticos sociedade unipessoal Lda.  Rua das Carmelitas 12  Portugal  4050</t>
  </si>
  <si>
    <t>BSHP Electrodomesticos sociedade unipessoal Lda.  EN 3 KM 7.8  Portugal  2050-544</t>
  </si>
  <si>
    <t>BSHP Electrodomesticos sociedade unipessoal Lda.  Estrada da Circunvalacao 12074/12078  Portugal  4460-282</t>
  </si>
  <si>
    <t>BSH Electrocasnice S.R.L.  Sos. Bucuresti Ploiesti  19-21  Romania  13682</t>
  </si>
  <si>
    <t>BSH Home Appliances AB  Landsvagen 32  Sweden  16929</t>
  </si>
  <si>
    <t>BSH Hisni aparati d.o.o. Nazarje  Savinjska cesta 30  Slovenia  3331</t>
  </si>
  <si>
    <t>BSH Drives and Pumps s.r.o.  Tovarenska 2  Slovakia  7101</t>
  </si>
  <si>
    <t>BSH Ev Aletleri Sanayi ve Ticaret A S  Umitkoy Mutlukoy Mh. 1961. Cd. No 4  Turkey  6800</t>
  </si>
  <si>
    <t>BSH Ev Aletleri Sanayi ve Ticaret A S  Etiler Mah. Evliya Celebi Cad. No 3/3  Turkey  7010</t>
  </si>
  <si>
    <t>BSH Ev Aletleri Sanayi ve Ticaret A S  Yildirim Beyazit Mh. BSH Cd. 72  Turkey  59501</t>
  </si>
  <si>
    <t>BSH Ev Aletleri Sanayi ve Ticaret A S  Kavakli Mh. Kible Sk. 5  Turkey  34590</t>
  </si>
  <si>
    <t>BSH Ev Aletleri Sanayi ve Ticaret A.S.  Orta Mh. Kanuni Sk. No 7 Soganlik Kartal  Turkey  34880</t>
  </si>
  <si>
    <t>BSH Ev Aletleri Sanayi ve Ticaret A.S.  Selimpasa Mah. 6093 Sk. No 82  Turkey  34590</t>
  </si>
  <si>
    <t>BSH Ev Aletleri Sanayi ve Ticaret A.S.  Cinarli Mah. Sehit Polis Fethi Sekin Cad.  No 3 Sunucu Is Merkezi B Blok Kat 13  Turkey  35170</t>
  </si>
  <si>
    <t>BSH Ev Aletleri Sanayi ve Ticaret A.S.  Bayrakli Tepekule Mah 2084/8 Sokak No 45a/1  Turkey  35530</t>
  </si>
  <si>
    <t>BSH Ev Aletleri Sanayi ve Ticaret A.S.  Bagdat Cd. Uzay Cikmazi No 1  Turkey  41170</t>
  </si>
  <si>
    <t>BSH Ev Aletleri Sanayi ve Ticaret A S  Mehmet Turedi Sokak No 11/1-2  Turkey  48400</t>
  </si>
  <si>
    <t>BSH Ev Aletleri Sanayi ve Ticaret A.S.  Yildirim Beyazit Mh. Namik Kemal Bulvari No 124  Turkey  59500</t>
  </si>
  <si>
    <t>BSH Ev Aletleri Sanayi ve Ticaret A S  Balkan Cd.  F.S.M. Mh. No.51  Turkey  34771</t>
  </si>
  <si>
    <t>BSH Home Appliances FZE  P.O. Box 17312 Jebel Ali  UAE  17312</t>
  </si>
  <si>
    <t>BSH Haztartasi Keszulek Kereskedelmi Kft.  arpad fejedelem utja 26-28  Hungary  1023</t>
  </si>
  <si>
    <t>BSH Hausgeraete Gesellschaft m.b.H.  Shopping City Seiersberg 1-9  Austria  8055</t>
  </si>
  <si>
    <t>BSH Hausgeraete AG  Ch de Mongevon 4  Switzerland  1023</t>
  </si>
  <si>
    <t>BSH Hausgeraete GmbH  Hartmannstr. 16  Germany  91052</t>
  </si>
  <si>
    <t>BSH Home Appliances FZE  Al Abraj Street Business Bay Oberoi Centre  UAE  17312</t>
  </si>
  <si>
    <t>BSH Home Appliances LLP  Cairo Festival City Building B2 90th Street 2nd Floor  Egypt  11835</t>
  </si>
  <si>
    <t>BSH Hausgeraete GmbH  Simon-Hegele-Strasse 3  Germany  76689</t>
  </si>
  <si>
    <t>BSH Sprzet Gospodarstwa Domowego Sp.z o.o.  ul. Papiernicza 1  Poland  92-312</t>
  </si>
  <si>
    <t>BSH Home Appliances s.a.  Rue Picard 7  Belgium  1000</t>
  </si>
  <si>
    <t>BSH Home Appliances Ltd.  Wigmore Street 12-14  United Kingdom  W1U 2RE</t>
  </si>
  <si>
    <t>BSH Home Appliances AB  Morbyvagen 23  Sweden  15535</t>
  </si>
  <si>
    <t>BSH domaci spotrebice s.r.o.  Radlicka 350/107c  Czech Republic  158 00</t>
  </si>
  <si>
    <t>BSH Hausgeraete GmbH  Nonnendammallee 104  Germany  13629</t>
  </si>
  <si>
    <t>BSH Home Appliances Ltd.  Geddington Road Unit 2 Midland Logistics Park  United Kingdom  NN18</t>
  </si>
  <si>
    <t>BSH Hausgeraete GmbH  Siemns Allee 84  Germany  76187</t>
  </si>
  <si>
    <t>BSH kucanski uredaji d.o.o.  Ulica grada Vukovara 269F - Toranj V1 -Sprat 7  Croatia  10000</t>
  </si>
  <si>
    <t>BSH Ev Aletleri Sanayi ve Ticaret A.S.  Silivri Kavakli Mahallesi Pamukova Sokak No 14 1 191 Ada 2 Parsel  Turkey  34771</t>
  </si>
  <si>
    <t>BSH Ev Aletleri Sanayi ve Ticaret A S  ITU Ayazaga Yerleskesi Enerji Teknokent Ari 6 Binas D 114-115  Turkey  34467</t>
  </si>
  <si>
    <t>BSH Ev Aletleri Sanayi ve Ticaret A.S.  Kirazlik Tekkekoy Ataturk Bulvari 61  Turkey  55330</t>
  </si>
  <si>
    <t>BSH Ev Aletleri Sanayi ve Ticaret A.S.  Mimar Sinan Mah.  101. Cd. No 7 Avrupa Sanayi Sitesi 7FG Blok Kapakli  Turkey  59500</t>
  </si>
  <si>
    <t>Studioline Siemens  C. Ricardo Villa 4 Bajo  Spain  8017</t>
  </si>
  <si>
    <t>Cyprus</t>
  </si>
  <si>
    <t>BSH Ikiakes Syskeves A.B.E  Archiepiskopou Makariou III 39  Cyprus  2407</t>
  </si>
  <si>
    <t>BSH Hausgeraete GmbH  Fuerst Leopold Platz 1  Germany  46284</t>
  </si>
  <si>
    <t>BSH Hausgeraete GmbH  Neufahrner Str. 12  Germany  85375</t>
  </si>
  <si>
    <t>BSH Home Appliances Corporation (PTY) Ltd  Bree St Studios New Church Street  South Africa  8000</t>
  </si>
  <si>
    <t>BSH Hausgeraete GmbH  Witschelstr. 104  Germany  90431</t>
  </si>
  <si>
    <t>BSH Hausgeraete Gesellschaft m.b.H.  Mariahilfer Strasse 74b  Austria  1070</t>
  </si>
  <si>
    <t>BSH Hausgeraete GmbH  Industriepark Hoechst  Germany  65926</t>
  </si>
  <si>
    <t>Australia</t>
  </si>
  <si>
    <t>Bosch Rexroth Australia Pty. Ltd.  3 Valediction Road  Australia  2148</t>
  </si>
  <si>
    <t xml:space="preserve">SDWAN with Firewall </t>
  </si>
  <si>
    <t>Robert Bosch Australia Pty. Ltd.  1555 Centre Road  Australia  3168</t>
  </si>
  <si>
    <t>Bosch Logistics Centre  158-218 Abbotts Road  Australia  3175</t>
  </si>
  <si>
    <t>Bosch Rexroth Australia Pty. Ltd.  Unit 1/23 Naweena Road  Australia  5010</t>
  </si>
  <si>
    <t>Bosch Rexroth Australia Pty. Ltd.  10 Pennant Street  Australia  2285</t>
  </si>
  <si>
    <t>New Zealand</t>
  </si>
  <si>
    <t>Bosch Rexroth Australia Pty. Ltd.  42 Lady Ruby Drive  New Zealand  1730</t>
  </si>
  <si>
    <t>Robert Bosch Limited  Unit 7 - 14 Sir Woolf Fisher Drive - Highbrook Business Park  New Zealand  2013</t>
  </si>
  <si>
    <t>Bosch Rexroth Australia Pty. Ltd.  5A Sherlock Way  Australia  6230</t>
  </si>
  <si>
    <t>Australian Automotive Research Centre  445 Gum Flats Road  Australia  3241</t>
  </si>
  <si>
    <t>Bosch Rexroth Australia Pty. Ltd.  104 Bluestone Circuit  Australia  4073</t>
  </si>
  <si>
    <t>Bosch Rexroth Australia Pty. Ltd.  2/25 Pinnacles Street  Australia  6721</t>
  </si>
  <si>
    <t>Bosch Security Systems Pty. Ltd.  Level 2-21 Solent Circuit  Australia  2153</t>
  </si>
  <si>
    <t>Bosch Rexroth Australia Pty. Ltd.  585 Marshall Rd  Australia  6090</t>
  </si>
  <si>
    <t>Bosch Rexroth Australia Pty. Ltd.  18 Ginger St  Australia  4740</t>
  </si>
  <si>
    <t>BSH Home Appliances Ltd.  Level 3 AON House Smales Farm Business Park 74 Taharoto Rd  New Zealand  622</t>
  </si>
  <si>
    <t>BSH Home Appliances Ltd.  Unit 5 2 Wagener Pl Mt Albert  New Zealand  1025</t>
  </si>
  <si>
    <t>China</t>
  </si>
  <si>
    <t>Taiwan</t>
  </si>
  <si>
    <t>Robert Bosch Taiwan Co. Ltd.  6F No.90 Jian Guo N. Road Sec.1 Taipei  Taiwan  10491</t>
  </si>
  <si>
    <t>Bosch eBike Systems HQ AP  No 309 Lingdong Road Nantun District Taichung City 408 Taiwan  Taiwan  40852</t>
  </si>
  <si>
    <t>BSH Home Appliances Private Limited  Zhouzi St. Neihu Dist. Taipei City 114 Taiwan R.O.C. No. 107  Taiwan  11493</t>
  </si>
  <si>
    <t>BSH Home Appliances Private Limited  Ruiguang Rd. 2f No 55 Ln 258  Taiwan  114</t>
  </si>
  <si>
    <t>BSH Home Appliances Private Limited  No.331 Dong Sec. 2 Guangming 6th Rd. Zhubei City Hsinchu County 302 Taiwan R.O.C.  Taiwan  30271</t>
  </si>
  <si>
    <t>BSH Home Appliances Private Limited  Section 5 Longfu Road No. 370 Xitun District  Taiwan  407058</t>
  </si>
  <si>
    <t>BSH Home Appliances Private Limited  Shennong Rd. Gushan Dist.  No.161  Taiwan  804</t>
  </si>
  <si>
    <t>India</t>
  </si>
  <si>
    <t>Bosch Chassis Systems India Ltd.  Gate No. 306  Nanekarwadi  Tal-khed  India  410 501</t>
  </si>
  <si>
    <t>Bosch Rexroth India Ltd  P S Arcadia. 3rd  floor. Premise D. 4A Camac Street  India  700016</t>
  </si>
  <si>
    <t>Bosch Ltd  75 MIDC  India  422007</t>
  </si>
  <si>
    <t>Bosch Ltd.  SP 663  RIICO Industrial Area  Sitapura  India  302 022</t>
  </si>
  <si>
    <t>Bosch Ltd.  Naganathapura Plant. Post Box.6887. Electronic city post  India  560100</t>
  </si>
  <si>
    <t>RBIN  Rishyamook  85 A  Panchkuin Road  India  110001</t>
  </si>
  <si>
    <t>RBIN  Post Box  9044  91A  Park Street  India  700 019</t>
  </si>
  <si>
    <t>Bosch Ltd.  31.32.33  Level-3 JMC House. Opposite to Parimal Garden. Ellis Bridge  India  380006</t>
  </si>
  <si>
    <t>Bosch Limited (Guest House)  Midford Garden - No 3 -OLD No 10 - OFF M G Road  India  560001</t>
  </si>
  <si>
    <t>Bosch Ltd.  Hub Town Solaris 9F N S Phadke Marg Andheri-E  India  400 018</t>
  </si>
  <si>
    <t>Bosch Ltd.  3rd Floor Godrej Millennium 9 Koregeon Park  India  411003</t>
  </si>
  <si>
    <t>BOSCH GLOBAL SOFTWARE TECHNOLOGIES PRIVATE LIMITED  CHIL-SEZ - Keeranatham Village - IT Park  India  641035</t>
  </si>
  <si>
    <t>Bosch Rexroth India Ltd  C.o Hagglunds Drives  Pvt. Ltd.  18-4. 19-4  Hadapsar Industrial Estate  India  411013</t>
  </si>
  <si>
    <t>Bosch Rexroth  India  Limited  Sanand Viramgam Highway Mouje Iyava Taluka Sanand  India  382170</t>
  </si>
  <si>
    <t>Bosch Chassis Systems India Ltd.  Plot No. 308A Sector-6 IMT Manesar  India  122051</t>
  </si>
  <si>
    <t>Bosch Electrical Drives India Pvt Ltd  Plot no 20-2 SIPCOT Industrial Growth  India  602105</t>
  </si>
  <si>
    <t>Bosch Ltd  Sabari Sunnyside 40 Shafee Mohamed Road Nungambakkam  India  600006</t>
  </si>
  <si>
    <t>Bosch Ltd.  1st floor. Srvy.169  Bypass road  Kasaba hobli  India  562123</t>
  </si>
  <si>
    <t>Bosch Ltd  1st Floor. Gangaikondan Plant. SIPCOT Gangaikondan. Tirunelveli Taluk  India  627352</t>
  </si>
  <si>
    <t>Bosch Ltd.  303 B.  Block B.Unitech Business Park.SOUTH CITY  India  122002</t>
  </si>
  <si>
    <t>MIVIN Eng Tech Pvt Ltd.  Survey No.81 &amp; 82/1 Hejjala Village  Bidadi  India  562109</t>
  </si>
  <si>
    <t>BOSCH ltd.(Spark plug division)  Plot No.560H Industrial growth center.Holenarasipura road.KIADB industrial area  India  573201</t>
  </si>
  <si>
    <t>Bosch ltd.  CP-138 Vraj Khand Gomti nagar. Lucknow.  India  226010</t>
  </si>
  <si>
    <t>Bosch Rexroth (India) Pvt Ltd  SurveyNo26/2  27/2. Kenchenahalli Village. Kengeri Hobli  India  560059</t>
  </si>
  <si>
    <t>Bosch Rexroth India Ltd  Bosch Rexroth India Limited S.10  Green Park Extension Near Uphar Cinema  India  110016</t>
  </si>
  <si>
    <t>BOSCH GLOBAL SOFTWARE TECHNOLOGIES PRIVATE LIMITED  HM Vibha tower 3rd floor 66/5-25 Luskur Hosur Road  India  560030</t>
  </si>
  <si>
    <t>Bosch Limited  Bosch Vihar Guest House  Lavate Nagar Untwadi Opposite City Central Mall Nashik - 422005 Maharashtra  India  422005</t>
  </si>
  <si>
    <t>Bosch Management Development Centre  Opposite SBI BTM Stage 4 80 Feet Double Road 2nd Blok 4th Stage Vijaya Bank Layout Bilekahalli  India  560027</t>
  </si>
  <si>
    <t>BOSCH GLOBAL SOFTWARE TECHNOLOGIES PRIVATE LIMITED  Plot no. 5&amp;6  First Floor  DivyaSree Trinity Phase 3 Building Hitech city road  India  500081</t>
  </si>
  <si>
    <t>Bosch Global Software Technologies Private Limited  Survey No 20 2nd and 3rd Floor Tower A Panchshil Business Park  India  411045</t>
  </si>
  <si>
    <t>Bosch Global Software Technologies Private Limited  Worldwide Realcon Pvt Ltd  Sattva Knowledge Park Tower 1 13th to 18th Floor  India  500081</t>
  </si>
  <si>
    <t>BSH Household Appliances Manufacturing Private Limited  Sallarpuriya Satvva Mindcomp Tech park149 Shivaji Nagar Basavanna Nagar  India  560048</t>
  </si>
  <si>
    <t>BSH Household Appliances Manufacturing Private Limited  Arena House 2nd Floor Main Building Plot No-103 Road No. 12 MIDC Andheri East  India  400093</t>
  </si>
  <si>
    <t>BSH Household Appliances Manufacturing Private Limited  SIPCOT Industrial Park Pillaipakkam Vengadu Village Sriperumbudur Taluk Kancheepuram District TamilNadu Plot No. S-45  India  602105</t>
  </si>
  <si>
    <t>BSH Household Appliances Manufacturing Private Limited  Opposite Prernatirth Jain Derasar Satellite Jodhpur Ratnadeep Complex  2  India  380015</t>
  </si>
  <si>
    <t>BSH Household Appliances Manufacturing Private Limited  Opp Gajananad Petrol Pump Mankoli Naka 144-7 8 ICC Compound  India  421302</t>
  </si>
  <si>
    <t>BSH Household Appliances Manufacturing Private Limited  Sape-Aamne Padgha Kalyan Road Opp- Renaissance Complex 20 Cube warehousing Distribution  India  421302</t>
  </si>
  <si>
    <t>BSH Household Appliances Manufacturing Private Limited  No.8 Ground and first floor 15th Cross 6th Phase JP Nagar Bengaluru 560078  India  560078</t>
  </si>
  <si>
    <t>BSH Household Appliances Manufacturing Private Limited  Bestech Business Tower Sector - 66 Parkview Residence Colony  India  160066</t>
  </si>
  <si>
    <t>BSH Household Appliances Manufacturing Private Limited  Palat Shankaran Street new No. 7 old No. 4 Mahalingapuram  India  600034</t>
  </si>
  <si>
    <t>BSH Household Appliances Manufacturing Private Limited  Manickath Road 39/3370  India  682016</t>
  </si>
  <si>
    <t>BSH Household Appliances Manufacturing Private Limited  SRI DWARAKA 1-A. B.R. NAGAR MAIN ROADKOTHARI LAYOUT TRICHY ROAD  India  641005</t>
  </si>
  <si>
    <t>BSH Household Appliances Manufacturing Private Limited  B-1211 DLF Towers - B Wing Jasola Opp. Sarita Vihar  India  110044</t>
  </si>
  <si>
    <t>BSH Household Appliances Manufacturing Private Limited  B1/E9 Mohan C0-Operative Industrial Area  India  110044</t>
  </si>
  <si>
    <t>BSH Household Appliances Manufacturing Private Limited  H NO. 10.2.277 A B 4th Floor AMG Plaza West Marredpally  India  500026</t>
  </si>
  <si>
    <t>BSH Household Appliances Manufacturing Private Limited  Plot No D-7/1. Road No -16. MIDC. Andheri East. Near Suncity Hotel  India  400093</t>
  </si>
  <si>
    <t>BSH Household Appliances Manufacturing Private Limited  Plot No. B-5 Part B Cross Lane MIDC Andheri East Rd No. 6  India  400093</t>
  </si>
  <si>
    <t>BSH Household Appliances Manufacturing Private Limited  Shreenath Plaza Above Union Ban near Dhyaneshwar Paduka Chowk Office No. 25 B Wing  India  411005</t>
  </si>
  <si>
    <t>BSH Household Appliances Manufacturing Private Limited  9-10 1st Floor Theyagaraya Road T- Naga Marque Solutions  LTD  India  600017</t>
  </si>
  <si>
    <t>BSH Household Appliances Manufacturing Private Limited  809 810 8th floor Advertz Infinity Sector 5 Salt Lake  India  700091</t>
  </si>
  <si>
    <t>BSH Household Appliances Manufacturing Private Limited  12 Shivranjani Row house Opp ICICI Bank Ring Road  India  380015</t>
  </si>
  <si>
    <t>BSH Household Appliances Manufacturing Private Limited  Scheme no 136 Sector C Near Brilliant Convention Centre  India  452010</t>
  </si>
  <si>
    <t>BSH Household Appliances Manufacturing Private Limited  Sothupakkam Redhills Road Budur 323/2 334/13  India  600067</t>
  </si>
  <si>
    <t>Japan</t>
  </si>
  <si>
    <t>Bosch Corporation  13-26 Yakyu-cho 3-chome  Japan  355-8603</t>
  </si>
  <si>
    <t>Bosch Corporation  27F Hamamatsu Act Tower 111-2 Itaya-machi Naka-ku  Japan  430-0935</t>
  </si>
  <si>
    <t>Bosch Corporation  5F Hiroshima Matoba Building. 3-6. Matoba-cho 1-chome  Japan  732-0824</t>
  </si>
  <si>
    <t>Bosch Rexroth  3-1 Shimokawabata-machi Hakata-ku Fukuoka-shi  Japan  800-0227</t>
  </si>
  <si>
    <t>Bosch Corporation  322-4 Memanbetsu-Chuo Ozora-cho Abashiri-gun  Japan  099-2371</t>
  </si>
  <si>
    <t>Bosch Corporation  1464-4 Tsukinowa Namegawa-machi Hiki-gun  Japan  355-0813</t>
  </si>
  <si>
    <t>Bosch Corporation  249-1 Mukaiyama. Kanazawa  Japan  329-2812</t>
  </si>
  <si>
    <t>Bosch Rexroth Corporation  2125-1 Matsukawado-cho Kaugai-shi  Japan  486-0932</t>
  </si>
  <si>
    <t>Bosch Corporation  6.14  Shibuya 3.chome Shibuya.ku  Japan  150-0002</t>
  </si>
  <si>
    <t>Bosch Corporation  1588-1 Kita-Akada Nasushiobara-shi  Japan  329-2741</t>
  </si>
  <si>
    <t>Bosch Security Systems  5-42-18 Nishi Magome Ota-Ku  Japan  143-0025</t>
  </si>
  <si>
    <t>Bosch Corporation  7F COMO Square West 2-160 Kita-machi  Japan  471-0027</t>
  </si>
  <si>
    <t>Bosch Rexroth  5-1 Higashi-Nakanuki-machi  Japan  300-8588</t>
  </si>
  <si>
    <t>Bosch Corporation  601 Miyamirai 1-chome  Japan  321-0969</t>
  </si>
  <si>
    <t>Bosch Corporation  3-9-1 Ushikubo-cho Tsuzuki-ku  Japan  224-8501</t>
  </si>
  <si>
    <t>Bosch Corporation  1744-1 Oaza-Orihara. Yorii-machi.  Osato-gun  Japan  369-1234</t>
  </si>
  <si>
    <t>Nippon Injector Corporation  313 Takada Odawara-shi Kanagawa 250-0295 Japan  Japan  250-0295</t>
  </si>
  <si>
    <t>Gunma Seiki  561-24 Kamitoyooka-machi  Japan  370-0603</t>
  </si>
  <si>
    <t>Bosch Rexroth  1-11-2 Kita-Shinyokohama Kohoku-ku Yokohama City Kanagawa  Japan  223-0059</t>
  </si>
  <si>
    <t>ETAS K.K  big-B Utsunomiya 4F 1-6-12. Higashishukugo.  Japan  321-0953</t>
  </si>
  <si>
    <t>Bosch Engineering  18F Queens Tower C 2-3-5 Minato Mira Nishi-ku  Japan  220-6218</t>
  </si>
  <si>
    <t>Fuji Aitac Co.Ltd.  1573 Hiroki Misato-machi Kodama-gun  Japan  367-0118</t>
  </si>
  <si>
    <t>Bosch Corporation  18F SORA Shin Osaka 21. 2-1-3 Nishi-miyahara Yodogawa-ku. Osaka-shi  Japan  532-0004</t>
  </si>
  <si>
    <t>F.A. Niigata Co. Ltd.  376-4 Oaza-Daimon Izumozaki-machi Santo-gun  Japan  949-4352</t>
  </si>
  <si>
    <t>Bosch Corporation  9-11 shinhama-cyou  Japan  800-0321</t>
  </si>
  <si>
    <t>AS testing center  2-7-5 Kitashinyokohama Kohoku-ku Yokohama-shi Kanagawa  Japan  223-0059</t>
  </si>
  <si>
    <t>ETAS Nagoya  4-26-13 Meieki Nakamura-ku. 6F Chitose Bldg  Japan  450-0002</t>
  </si>
  <si>
    <t>Bosch Corporation  Yonbancho-6 Chiyoda-ku Tokyo  Japan  102-0081</t>
  </si>
  <si>
    <t>South Korea</t>
  </si>
  <si>
    <t>Bosch Electrical Drives Co. Ltd.  232 Geumho-ri Buyong-myon ChungbukCheongwongun  South Korea  363-942</t>
  </si>
  <si>
    <t>Robert Bosch Korea Ltd.  1685-2 Shinil-dong Daedeok-gu  South Korea  306-230</t>
  </si>
  <si>
    <t>Bosch Rexroth Korea Ltd.  29 Mieum Sandan 1Ro. Gangseo-gu  South Korea  618-260</t>
  </si>
  <si>
    <t>ETAS Korea Co. Ltd.  660 Daewangpangyo-ro Bundang-gu  South Korea  13494</t>
  </si>
  <si>
    <t>Indonesia</t>
  </si>
  <si>
    <t>Bosch Indonesia (PT Robert Bosch)  Arkadia Green Park Tower G. 7th floor Jl. Let. Jend. TB. Simatupang Kav.88 Jakarta Selatan  Indonesia  12520</t>
  </si>
  <si>
    <t>RBIY-PT. Robert Bosch Automotive  Jl. Johar Block F9 No.1C Delta Silicon 3 Lippo  Indonesia  17550</t>
  </si>
  <si>
    <t>PT Bosch Rexroth  Cilandak Commercial Estate 202 JL Cilandak KKO  Indonesia  12560</t>
  </si>
  <si>
    <t>PT BSH Home Appliances  Kelurahan Tanjung Duren Selatan Grogol Petamburan Jalan Letjen S Parman Kavling 28  Indonesia  11470</t>
  </si>
  <si>
    <t>Philippines</t>
  </si>
  <si>
    <t>Bosch Service Solutions  Inc  23rd floor W Fifth Building 5th ave corner 32nd st. Bonifacio Global CityTaguig City  Philippines  1634</t>
  </si>
  <si>
    <t>RBPH  McKinley Ten West Campus. #20 Le Grand Avenue.  McKinley West. Fort Bonifacio  Philippines  1634</t>
  </si>
  <si>
    <t>Singapore</t>
  </si>
  <si>
    <t>Robert Bosch SEA Pte Ltd  11 Bishan Street 21  Singapore  573943</t>
  </si>
  <si>
    <t>Bosch Rexroth Pte. Ltd.  14 Tuas Ave 1  Singapore  639499</t>
  </si>
  <si>
    <t>BSH Home Appliances Pte Ltd  11 Tampines Street 92 Tampines Biz-Hub Main building #02-09  Singapore  528872</t>
  </si>
  <si>
    <t>Malaysia</t>
  </si>
  <si>
    <t>Bosch Rexroth Sdn Bhd  11 Jalan Astaka U8/82 Bukit Jelutong  Malaysia  MAL-40150</t>
  </si>
  <si>
    <t>Robert Bosch Sdn Bhd - RBMA  Phase 1 Free Industrial Zone  Bayan Lepas  Malaysia  11900</t>
  </si>
  <si>
    <t>Robert Bosch Sdn Bhd  No 8A Jalan 13/6  Malaysia  MAL-46200</t>
  </si>
  <si>
    <t>Robert Bosch Power Tools Sdn Bhd PTMA  Plot 45. Phase 4. Bayan Lepas Industrial Park  Malaysia  11900</t>
  </si>
  <si>
    <t>ASMY  No. 2528 Lorong Perusahaan Enam  Malaysia  13600</t>
  </si>
  <si>
    <t>ROBERT BOSCH SEMICONDUCTOR MANUFACTURING PENANG SDN. BHD  Plot 350. Persiaran Cassia Selatan 3. Batu Kawan Industrial Park. Bandar Cassia. Mukim 13. Seberang Perai Selatan  Malaysia  14110</t>
  </si>
  <si>
    <t>BSH Home Appliances Sdn. Bhd.  No. 11 Jalan 16/11 Pusat Dagang Seksyen 16  Malaysia  46350</t>
  </si>
  <si>
    <t>Thailand</t>
  </si>
  <si>
    <t>Bosch Automotive(Thailand) Co. Ltd.  Amata City Industrial Estate 7/102 Moo 4 T.Mabyangporn A.Plu  Thailand  21140</t>
  </si>
  <si>
    <t>Robert Bosch Limited  La Salle Tower Ground Floor Unit no.2 10/11 La Salle Moo 16 Srinakharin Road .Bang Plee  Thailand  10540</t>
  </si>
  <si>
    <t>Bosch Automotive Technologies (Thailand)  7/127 M4 Amata City HIGHWAY 331 RD MABYANGPPORN  Thailand  21140</t>
  </si>
  <si>
    <t>Robert Bosch Limited  FYI Center One &amp;Two. 2525 Rama 4  Klongtoey  Thailand  10110</t>
  </si>
  <si>
    <t>Robert Bosch Automotive Technologies Thailand  Moo 3 T. Tasit A. Pluakdaeng  Thailand  21140</t>
  </si>
  <si>
    <t>Bosch  Rexroth Thailand  Land Plot No.10 Amata City Industrial Estate. Marbyangporn. Pluakdaeng  Thailand  21140</t>
  </si>
  <si>
    <t>BSH Home Appliances Ltd.  Ital Thai Tower Unit 209 2034/31-39 2nd Floor New Petchburi Road Bangkapi Huay Kwang  Thailand  10310</t>
  </si>
  <si>
    <t>Vietnam</t>
  </si>
  <si>
    <t>Robert Bosch Engineering And Business Solutions Vietnam Co.   eTown 2. 364 Cong Hoa St. Tan Binh District  Vietnam  NA</t>
  </si>
  <si>
    <t>Robert Bosch Vietnam Co. Ltd  Street No.8. Long Thanh IZ. Tam An Village. Long Thanh District  Vietnam  N.A.</t>
  </si>
  <si>
    <t>BGSV  No 29 Lieu Giai. Ngoc Khanh ward. Ba Dinh District 14F Capital place Tower 1  Vietnam  11100</t>
  </si>
  <si>
    <t>BRANCH OF BOSCH VIETNAM CO. LTD IN HCMC  14 floor. 33 Le Duan Blvd. Ben Nghe Ward. District 1  Vietnam  70000</t>
  </si>
  <si>
    <t>Bangladesh</t>
  </si>
  <si>
    <t>Bosch Limited  House No 40. 8 Gulshan North Avenue Gulshan 2  Bangladesh  1212</t>
  </si>
  <si>
    <t>TGA RBVN  Road 5 Long Thanh IP  Vietnam  1</t>
  </si>
  <si>
    <t>Cambodia</t>
  </si>
  <si>
    <t>RBKH  Street 169. Czechoslovakia Blvd  Cambodia  12253</t>
  </si>
  <si>
    <t>Sri Lanka</t>
  </si>
  <si>
    <t>Robert Bosch Lanka Private Limited  The Landmark. Level 4. 385 Galle Road  Sri Lanka  300</t>
  </si>
  <si>
    <t>BSH Home Appliances Sdn. Bhd.  Ara Damansara Lebuhraya Sprint PJU 6A D-G-50 10 B  Malaysia  47400</t>
  </si>
  <si>
    <t>BSH Household Appliances Manufacturing Private Limited  39 / 3441 Manickath Cross Road  India  682016</t>
  </si>
  <si>
    <t>USA</t>
  </si>
  <si>
    <t>Robert Bosch LLC  4421 North Highway 81  USA  29621</t>
  </si>
  <si>
    <t>Mexico</t>
  </si>
  <si>
    <t>Robert Bosch Sistemas de Frenos S.A. de C.V.  Circuito Aguascalientes Norte 141 Valle de Aguascalientes  Mexico  20358</t>
  </si>
  <si>
    <t>Robert Bosch  1613 Progress Drive  USA  46701</t>
  </si>
  <si>
    <t>Robert Bosch Tool Corporation  4990 Landon Drive  USA  92807</t>
  </si>
  <si>
    <t>Robert Bosch LLC  855 Camp Creek Parkway  USA  30036</t>
  </si>
  <si>
    <t>Robert Bosch LLC  6555 Fulton Ind Blvd.  USA  30336</t>
  </si>
  <si>
    <t>Robert Bosch LLC  2 Air Port Rd  USA  56623</t>
  </si>
  <si>
    <t>Bosch Rexroth Corporation  2315 City Line Road  USA  18017</t>
  </si>
  <si>
    <t>Bosch Security Systems  Inc..  12000 Portland Ave South  USA  55337</t>
  </si>
  <si>
    <t>Robert Bosch LLC  8101 Dorchester Road  USA  29418</t>
  </si>
  <si>
    <t>Bosch Rexroth Corporation  14001 South Lakes Drive  USA  28273</t>
  </si>
  <si>
    <t>Robert Bosch LLC  655 Metro Place south  USA  43017</t>
  </si>
  <si>
    <t>Canada</t>
  </si>
  <si>
    <t>Bosch Rexroth Canada  8035 Coronet Road  Canada  T6E4N7</t>
  </si>
  <si>
    <t>Robert Bosch LLC  11970 Pellicano Drive. Suite 100  USA  79936</t>
  </si>
  <si>
    <t>Bosch Brake Components LLC  11751 Alameda Avenue  USA  79927</t>
  </si>
  <si>
    <t>Robert Bosch LLC  38000 Hills Tech Dr.  USA  48331</t>
  </si>
  <si>
    <t>Robert Bosch LLC  601 N.W. 65th Court  USA  33309</t>
  </si>
  <si>
    <t>Bosch Proving Grounds  3701 Newburg Road  USA  48134</t>
  </si>
  <si>
    <t>Bosch Rexroth Corporation  8 Southchase Court  USA  29644</t>
  </si>
  <si>
    <t>Bosch Security Systems  130 Perinton Parkway  USA  14450</t>
  </si>
  <si>
    <t>Bosch Rexroth Corporation  5150 Prairie Stone Parkway  USA  60192</t>
  </si>
  <si>
    <t>Robert Bosch LLC  3737 Red Arrow Highway  USA  49085</t>
  </si>
  <si>
    <t>Robert Bosch Sistemas Automotrices  S.A. de C.V.  Ave Robert Bosch 1150 Parque industrial Rio Bravo  Mexico  32557</t>
  </si>
  <si>
    <t>Robert Bosch Mexico Sistemas de Frenos S. de R.L. de C.V.  Calle Hornos 5051-1 -Parque Industrial Juarez  Mexico  32630</t>
  </si>
  <si>
    <t>Robert Bosch Mexico Sistemas de Frenos S. de R.L. de C.V.  Ave Magneto 2035 -Parque Industrial Fernandez  Mexico  32630</t>
  </si>
  <si>
    <t>Robert Bosch LLC  4700 Broadmoor SE - Suite 100  USA  49512</t>
  </si>
  <si>
    <t>Robert Bosch Tool Corporation  1980 Indian Creek Rd  USA  28092</t>
  </si>
  <si>
    <t>Bosch Thermotechnology Corp.  50 Wentworth Avenue  USA  3053</t>
  </si>
  <si>
    <t>Bosch Security Systems Inc.  8601 East Cornhusker Hwy  USA  68507</t>
  </si>
  <si>
    <t>Bosch Rexroth Canada  725 Rue Delage  Canada  J4G2P8</t>
  </si>
  <si>
    <t>Robert Bosch LLC  11302 C East Point Drive  USA  78045</t>
  </si>
  <si>
    <t>Robert Bosch Tool de Mexico S. A. de C.V.  Blvd. Abelardo L. Rodriguez 148  Mexico  21210</t>
  </si>
  <si>
    <t>Robert Bosch LLC  6955 Creditview Road  Canada  L5N1R1</t>
  </si>
  <si>
    <t>Robert Bosch Tool Corporation  256 Raceway Drive Suite 6  USA  28117</t>
  </si>
  <si>
    <t>Bosch Rexroth S.A. de C.V.  Espana Street #407  Mexico  66350</t>
  </si>
  <si>
    <t>Robert Bosch LLC  4641 E Guasti Rd  USA  91761</t>
  </si>
  <si>
    <t>Robert Bosch LLC  2555 Smallman Street Suite 300  USA  15222</t>
  </si>
  <si>
    <t>Robert Bosch Tool Corporation  635 Montrose Ave  USA  7080</t>
  </si>
  <si>
    <t>Robert Bosch LLC  15000 North Haggerty Road  USA  48170</t>
  </si>
  <si>
    <t>Bosch Rexroth  Autopista Mexico Puebla Km116 Puebla  Mexico  72700</t>
  </si>
  <si>
    <t>Robert Bosch S. de R.L. de C.V.  Cto G. Gonzalez Camarena 333 Col Santa Fe Alvaro Obregon  Mexico  1210</t>
  </si>
  <si>
    <t>Robert Bosch Mexico Sistemas Automotrices S.A. De C.V.  Eje Central SAHOP 245 - Zona Industrial  Mexico  78090</t>
  </si>
  <si>
    <t>Robert Bosch Mexico Sistemas Automotrices  Calle Robert Bosch 405  Mexico  50070</t>
  </si>
  <si>
    <t>Robert Bosch Mexico S.A. de C.V.  Av Tejocotes S/N Lote 2 Parque Industrial San Martin Obispo  Mexico  54769</t>
  </si>
  <si>
    <t>Bosch Thermotechnology Inc  65 Grove Street Suite 201  USA  2472</t>
  </si>
  <si>
    <t>Bosch Rexroth Canada  490 Prince Charles Dr South  Canada  L3B5X7</t>
  </si>
  <si>
    <t>Robert Bosch Tool Corporation  2700 College Blvd  USA  72301</t>
  </si>
  <si>
    <t>Robert Bosch Corporation  101 First Ave.  USA  2451</t>
  </si>
  <si>
    <t>Robert Bosch Tool Corporation  173 Lawrence 428  USA  72476</t>
  </si>
  <si>
    <t>Robert Bosch Tool Corporation  10305 Round Up Lane  USA  77386</t>
  </si>
  <si>
    <t>Freud America  218 Field Ave  USA  27263</t>
  </si>
  <si>
    <t>Robert Bosch LLC  7450 Pacific Circle  Canada  L5T2A3</t>
  </si>
  <si>
    <t>Robert Bosch LLC  6301 NW 5th Way  USA  33309</t>
  </si>
  <si>
    <t>Robert Bosch  140 Caliber Ridge Drive  USA  29651</t>
  </si>
  <si>
    <t>Robert Bosch Mexico Sistemas de Seguridad  Boulevard Quiroga 107 Col. Vista Bella C.P.  Mexico  83174</t>
  </si>
  <si>
    <t>Robert Bosch  8 Fairfield Blvd.  Suite 111  USA  6492</t>
  </si>
  <si>
    <t>Bosch Security Systems  1706 Hempstead Rd.  USA  17601</t>
  </si>
  <si>
    <t>Robert Bosch Sevice Solutions  American Free Zone C-12    40103</t>
  </si>
  <si>
    <t>Robert Bosch Automotive Steering LLC  15 Spiral Drive  USA  41042</t>
  </si>
  <si>
    <t>Service Solutions US LLC  6400 Technology Ave  USA  49009</t>
  </si>
  <si>
    <t>Robert Bosch Mexico Sistemas Automotrices S.A. de C.V.  Ave Colon No. 20 Parque Industrial Aerotech  Mexico  76295</t>
  </si>
  <si>
    <t>Bosch Rexroth Corporation  3940 Gantz Rd.  USA  43123</t>
  </si>
  <si>
    <t>Robert Bosch Research and Technology Center  384 Santa Trinita Ave  USA  94085</t>
  </si>
  <si>
    <t>Service Solutions US LLC  655 Eisenhower Drive  USA  55060</t>
  </si>
  <si>
    <t>Robert Bosch  Av. Ignacio Luis Vallarta 3300  Vallarta Nte  Mexico  44690</t>
  </si>
  <si>
    <t>Bosch Rexroth Corporation  17 Executive Park Drive NE - Suite 125  USA  30329</t>
  </si>
  <si>
    <t>Robert Bosch  1124 Newton Way Suite B  USA  29483</t>
  </si>
  <si>
    <t>Bosch Rexroth Corporation  5880 W. Las Positas Blvd - Suite 39  USA  94588</t>
  </si>
  <si>
    <t>ETAS  419 Phillip Street Unit B  Canada  N2L 3X2</t>
  </si>
  <si>
    <t>Robert Bosch Mexico Sistemas Automotrices S.A de C.V.  Parque Industrial Chuy Maria No. 101  Mexico  38194</t>
  </si>
  <si>
    <t>Freud  810 Radar Rd.  USA  27410</t>
  </si>
  <si>
    <t>Bosch eBike Systems  27211 Burbank  USA  92610</t>
  </si>
  <si>
    <t>Bosch Sensortech  960 W Elliot Rd Suite 116  USA  85284</t>
  </si>
  <si>
    <t>BSH Home Appliances Corporation  von Karman Avenue 17911  USA  92614</t>
  </si>
  <si>
    <t>Robert Bosch LLC.  1 Tower Ln  USA  60181</t>
  </si>
  <si>
    <t>BSH Home Appliances Ltd.  Financial Dr. 3-6696  Canada  L5N 7J6</t>
  </si>
  <si>
    <t>Bosch Rexroth Corporation  3101 Eagles Nest St.   Suite 440  USA  78665</t>
  </si>
  <si>
    <t>BSH Home Appliances Corporation  176 Mine Lane  USA  37714</t>
  </si>
  <si>
    <t>BSH Home Appliances Corporation  Main St. Suite 600 1901  USA  92614</t>
  </si>
  <si>
    <t>BSH Home Appliances Corporation  115 Union Valley Road  Oak Ridge  USA  37830</t>
  </si>
  <si>
    <t>BSH Home Appliances Corporation  Memorial Drive 130  USA  37757</t>
  </si>
  <si>
    <t>BSH Home Appliances Corporation  Executive Parkway 300  USA  28562</t>
  </si>
  <si>
    <t>BSH Home Appliances Corporation  MLK Jr. Blvd 4000  USA  28562</t>
  </si>
  <si>
    <t>BSH Home Appliances Corporation  Bosch Blvd 100  USA  28562</t>
  </si>
  <si>
    <t>Bosch Automotive Service Solutions Inc  370 Festal Place NW  USA  55060</t>
  </si>
  <si>
    <t>Robert Bosch LLC  1800 Highway 86  USA  29673-7608</t>
  </si>
  <si>
    <t>ETAS Inc.  15800 N Haggerty Rd.  USA  48170</t>
  </si>
  <si>
    <t>Robert Bosch Tool Corporation  519 Lincoln County Parkway  USA  28093</t>
  </si>
  <si>
    <t>Freud America  251 Armour Drive  USA  30324</t>
  </si>
  <si>
    <t>Robert Bosch Power Tools Corp.  4401 E Dixon Blvd  Suite 200  USA  28152</t>
  </si>
  <si>
    <t>Bosch Rexroth Canada  3465 North Service Road  Unit 100  Canada  L7N 3G2</t>
  </si>
  <si>
    <t>Robert Bosch Tool Corporation  13203 Globe Dr.  USA  53177</t>
  </si>
  <si>
    <t>Brazil</t>
  </si>
  <si>
    <t>Bosch Rexroth  Rua Luiz Abry 2225  Brazil  89107-000</t>
  </si>
  <si>
    <t>Robert Bosch Ltda  Av Juscelino Kubitscheck de Oliveira 11800  Brazil  81450-902</t>
  </si>
  <si>
    <t>Columbia</t>
  </si>
  <si>
    <t>Robert Bosch Ltda  Avenida Carrera 45 No.108 A 50 - Piso 7  Columbia  110111</t>
  </si>
  <si>
    <t>RBLA Shared Services Center  INCASA Business Center  Rua Blumenau  No 953  Brazil  89204-251</t>
  </si>
  <si>
    <t>Peru</t>
  </si>
  <si>
    <t>Robert Bosch S.A.C.  Av. Primavera 781 Pisos 2 y 3  Peru  27</t>
  </si>
  <si>
    <t>Robert Bosch Ltda  Rua Desembargador Jorge Fontana 428/1208 Belvedere  Brazil  30320-670</t>
  </si>
  <si>
    <t>Panama</t>
  </si>
  <si>
    <t>Robert Bosch Panama S.A.  Av 8va Sur y Calle 56 Este  Ed Paitilla Of. Tower  Panama  507</t>
  </si>
  <si>
    <t>Robert Bosch Limitada  Rod BR-101 Sul Km 96-4  Brazil  54503-900</t>
  </si>
  <si>
    <t>Ecuador</t>
  </si>
  <si>
    <t>Robert Bosch Sociedad Anonima Ecuabosch  Parque Empresarial Colon Avda.  Ecuador  865870</t>
  </si>
  <si>
    <t>Robert Bosch Limitada  Rodovia Regis Bittencourt BR 116  Brazil  83430-000</t>
  </si>
  <si>
    <t>Argentina</t>
  </si>
  <si>
    <t>Robert Bosch Argentina S.A.  Blanco Encalada 250 - San Isidro  Argentina  1642</t>
  </si>
  <si>
    <t>Bosch Rexroth S.A.C  Av. Argentina 3618  Peru  7001</t>
  </si>
  <si>
    <t>Chile</t>
  </si>
  <si>
    <t>Robert Bosch S.A.  El Cacique  0258 Providencia  Chile  7520238</t>
  </si>
  <si>
    <t>BSH Electrodomesticos S.A.C.  Alonso de Cordova 4213  Chile  7630524</t>
  </si>
  <si>
    <t>BSH Electrodomesticos S.A.C.  Av. General Bustamante 921 - Nunoa  Chile  7750554</t>
  </si>
  <si>
    <t>Bosch Rexroth Chile SpA  Av. Americo Vespucio Poniente 1268 - Pudahuel  Chile  7500000</t>
  </si>
  <si>
    <t>BSH Electrodomesticos S.A.C.  Av. Elmer Faucett 3551  Peru  C01</t>
  </si>
  <si>
    <t xml:space="preserve">      </t>
  </si>
  <si>
    <t xml:space="preserve">Option -2 </t>
  </si>
  <si>
    <t/>
  </si>
  <si>
    <t>Next Day Delivery</t>
  </si>
  <si>
    <t>PRMA Availability</t>
  </si>
  <si>
    <t>null_null_null_null</t>
  </si>
  <si>
    <t xml:space="preserve">ERROR :ZERO_RESULTS|--&gt;This is currently the highest PRMA service level confirmed by default for this location. You may however submit a specific request to determine if a higher level service is feasible via this link  &lt;prma-availability@fortinet.com&gt; (including country and ZIP code) </t>
  </si>
  <si>
    <t>File processed by Geocoding Version 2.5.1</t>
  </si>
  <si>
    <t>PRMA Availbility</t>
  </si>
  <si>
    <t>No</t>
  </si>
  <si>
    <t>Owner:  CS</t>
  </si>
  <si>
    <t>Purpose:  Tracking and revision of BOM and to aid in getting quotation from vendor</t>
  </si>
  <si>
    <t>Points to note:</t>
  </si>
  <si>
    <r>
      <t xml:space="preserve">1.  CS: Please ensure part number of onsite warranty is included.  (e.g. For Viptela, CON part, with description onsite.)  CS please check for quantity (e.g. if 3 years requried, qty=3 for 12months smartnet part number)
2. RMA Onsite can be replace by non-onsite with labor services (maintenance) from vendor.
3.  Unless for specific requirements, no need to provide both Onsite Warranty from Principle vendor (e.g. Cisco) + labor serices(Maintenance) from vendor
</t>
    </r>
    <r>
      <rPr>
        <i/>
        <sz val="11"/>
        <color rgb="FFFF0000"/>
        <rFont val="Calibri"/>
        <family val="2"/>
        <scheme val="minor"/>
      </rPr>
      <t>4. &lt;&lt; Common Mistake&gt;&gt; For (a) Renewal, or  (b) Upgrade without change of hardware, CS please ensure Qty of Hardware to be 0 to avoid mistakes.
5.  &lt;&lt; Common Mistake&gt;&gt;  RMA part numbber (e.g. Smartnet) is commonly miss out.  Please include smartnet part number, or at least "Smartnet 24x7x4 On Site"</t>
    </r>
    <r>
      <rPr>
        <i/>
        <sz val="11"/>
        <color theme="1"/>
        <rFont val="Calibri"/>
        <family val="2"/>
        <scheme val="minor"/>
      </rPr>
      <t xml:space="preserve">
6. For Fortinet SDWAN, please refer to guidelines under "Purpose of Document" tab</t>
    </r>
  </si>
  <si>
    <r>
      <rPr>
        <i/>
        <u/>
        <sz val="11"/>
        <color theme="1"/>
        <rFont val="Calibri"/>
        <family val="2"/>
        <scheme val="minor"/>
      </rPr>
      <t xml:space="preserve">For Renewal
</t>
    </r>
    <r>
      <rPr>
        <sz val="11"/>
        <color theme="1"/>
        <rFont val="Calibri"/>
        <family val="2"/>
        <scheme val="minor"/>
      </rPr>
      <t>4.  Please check EOS/EOL Support Status.
5.  Create the BOM as BAU, but change quantity of items already deployed to 0.  The only items need to be purchased is License (e.g. DNA Advantage) and onesite RMA (E.g. Smartnet)
6.  For upgrade, please list the enttire BOM needed, included Onsite Warranty (Smartnet) period required</t>
    </r>
  </si>
  <si>
    <t>Line Number</t>
  </si>
  <si>
    <t>Item Name</t>
  </si>
  <si>
    <t>Description</t>
  </si>
  <si>
    <t>Group Name</t>
  </si>
  <si>
    <t>Service Duration (Months)</t>
  </si>
  <si>
    <t>Estimated Lead Time (Days)</t>
  </si>
  <si>
    <t>Included Item</t>
  </si>
  <si>
    <t>Quantity</t>
  </si>
  <si>
    <t>Pricing Term</t>
  </si>
  <si>
    <t>ListPrice</t>
  </si>
  <si>
    <t>Extended ListPrice</t>
  </si>
  <si>
    <t>Discount %</t>
  </si>
  <si>
    <t>Selling Price</t>
  </si>
  <si>
    <t>Service Type</t>
  </si>
  <si>
    <t>Sample BOM 1</t>
  </si>
  <si>
    <t>bom 1</t>
  </si>
  <si>
    <t>FortiGate-40F</t>
  </si>
  <si>
    <t>FG-40F</t>
  </si>
  <si>
    <t>5 x GE RJ45 ports (including , 1 x WAN Port, 4 x Internal Ports)</t>
  </si>
  <si>
    <t xml:space="preserve">Mounting Kit for 19" rack required </t>
  </si>
  <si>
    <t>RJ45 2-meter cable</t>
  </si>
  <si>
    <t>bom 2</t>
  </si>
  <si>
    <t>FortiGate-400F</t>
  </si>
  <si>
    <t>18 x GE RJ45 ports (including 1 x MGMT port, 1 X HA port, 16 x switch ports), 8 x GE SFP slots, 8 x 10GE SFP+ slots, SPU NP7 and CP9 hardware accelerated, dual AC power supplies</t>
  </si>
  <si>
    <t>Sample BOM 2</t>
  </si>
  <si>
    <t>FN-TRAN-SFP+SR</t>
  </si>
  <si>
    <t>10GE SFP+ transceiver module, short range for systems with SFP+ and SFP/SFP+ slots</t>
  </si>
  <si>
    <t>FN-TRAN-SFP+LR</t>
  </si>
  <si>
    <t>10 GE SFP+ transceiver module, 10km range for systems with SFP+ and SFP/
SFP+ slots.</t>
  </si>
  <si>
    <t>2-Meter LC-LC fibre cable- Single mode</t>
  </si>
  <si>
    <t>2-Meter LC-LC fibre cable- Multi mode</t>
  </si>
  <si>
    <t>2-Meter LC-LC fibre cable- Multimode mode</t>
  </si>
  <si>
    <t xml:space="preserve">BOM3 </t>
  </si>
  <si>
    <t>FG80F</t>
  </si>
  <si>
    <t>8 x GE RJ45 ports, 2 x RJ45/SFP shared media WAN ports.</t>
  </si>
  <si>
    <t>FN-TRAN-LX</t>
  </si>
  <si>
    <t>1 GE SFP LX transceiver module for all systems with SFP and SFP/SFP+ slots.</t>
  </si>
  <si>
    <t>Cold standby for BOM 1</t>
  </si>
  <si>
    <t>Bom 4</t>
  </si>
  <si>
    <t>Cold standby for BOM 2</t>
  </si>
  <si>
    <t>Bom 5</t>
  </si>
  <si>
    <t>Cold standby for BOM 3</t>
  </si>
  <si>
    <t xml:space="preserve">BOM6 </t>
  </si>
  <si>
    <t>Freight</t>
    <phoneticPr fontId="28" type="noConversion"/>
  </si>
  <si>
    <t>Installation [weekend]</t>
    <phoneticPr fontId="28" type="noConversion"/>
  </si>
  <si>
    <t>3yrs 24x7x4 onsite Labor</t>
    <phoneticPr fontId="28" type="noConversion"/>
  </si>
  <si>
    <t>USD</t>
    <phoneticPr fontId="28" type="noConversion"/>
  </si>
  <si>
    <t>N/A</t>
    <phoneticPr fontId="28" type="noConversion"/>
  </si>
  <si>
    <t>Hardware
(According to BoM)</t>
    <phoneticPr fontId="28" type="noConversion"/>
  </si>
  <si>
    <t>Cold spare
(According to BoM)</t>
    <phoneticPr fontId="28" type="noConversion"/>
  </si>
  <si>
    <t>HK or TW site</t>
    <phoneticPr fontId="28" type="noConversion"/>
  </si>
  <si>
    <t>3 yrs SecureRMA
for Main Unit</t>
    <phoneticPr fontId="28" type="noConversion"/>
  </si>
  <si>
    <t>3 yrs Full PRMA
with OS</t>
    <phoneticPr fontId="28" type="noConversion"/>
  </si>
  <si>
    <t>N/A</t>
    <phoneticPr fontId="28" type="noConversion"/>
  </si>
  <si>
    <t>XXX Security Systems Ltd.  Unit111-1111/F Topsail Plaza 11 On Sum Street Shek Mun Shatin N.T.  China 111</t>
  </si>
  <si>
    <t>XXX Rexroth (Changzhou) Co Ltd  No.11 Long Men Road Wujin High Tech Industry Zone  China  111111</t>
  </si>
  <si>
    <t>BSH Home Appliances Service Jiangsu Co. Ltd  1Floor Factory 1 Bulid C Bulid Jianjin industry  Road No.1 DongHuan Longhua Street Longhua District  China 111111</t>
  </si>
  <si>
    <t>BSH Home Appliances Ltd  Unit11 11/F CDW Building 111 Castle Peak Road Tsuen Wan New Territories  China 1</t>
  </si>
  <si>
    <t>PTCG  No.111 Yingbin Avenue SHOUAN Industrial Development Zone Chengdu  China 111111</t>
  </si>
  <si>
    <t>XXX Laser Equipment Dongguan Limited  11 Fuda Rd  ZhangYang Community  Zhangmutou Town  Dongguan Guangdong  PRC  China 111111</t>
  </si>
  <si>
    <t>RBCE  Xiushui Fang No.11 Qingshu Avenue Binghu District  China  111111</t>
  </si>
  <si>
    <t>BSH Home Appliances Service Jiangsu Co. Ltd  A111 Zhongyi Building11 Wuzhong Avenue Economic Development Zone  China  111111</t>
  </si>
  <si>
    <t>XXX Rexroth Co. Ltd. 1F.No.11  Luke1th Rd. Luzhu Dist. Kaohsiung City11111 Taiwan R.O.C.  China 11111</t>
  </si>
  <si>
    <t>XXX Rexroth Beijing Hydraulic Co. Ltd.   No.1 South Yongchang Road Yizhuang Develop District  China  111111</t>
  </si>
  <si>
    <t>XXX Rexroth Hydraulics &amp; Automation Ltd.  No.1  Lane 1111  XiuPu Road  China  111111</t>
  </si>
  <si>
    <t>XXX Rexroth china Co.Ltd Dalian Office  Room 1111  Sen Mao building  No.111 Zhongshan Rd  Xiang Dist  Dalian  Liaoning Province  China  China  111111</t>
  </si>
  <si>
    <t>XXX Rexroth   Co  Ltd Guangzhou Office 1A  Main Building  TCL Culture Industrial Park  Guangpu Road West  Science City  China 111111</t>
  </si>
  <si>
    <t>Nanjing DCHC  No. 11 Liuzhou North Road Pukou District Nanjing  China  111111</t>
  </si>
  <si>
    <t>XXX Power Tools  China  Co. Ltd.   No.111 Bin Kang Road  Bin Jiang District  Hangzhou  China  111111</t>
  </si>
  <si>
    <t>XXX Automotive Products  Changsha Co.Ltd.  No.11 Lixiang Road M. Xingsha  China 111111</t>
  </si>
  <si>
    <t>XXX Automotive Diesel Systems Co Ltd  11 Xinhua Road  New District  China  111111</t>
  </si>
  <si>
    <t>XXX Investment Ltd.  Gaoxin Area xuehai Rd111  China  111111</t>
  </si>
  <si>
    <t>XXX Zhuhai Security Systems  11 Ji Chang Bei Road  Qingwan Indu. Est. Sanzao  China 111111</t>
  </si>
  <si>
    <t>XXX Rexroth HongKong Ltd.  1Floor Yeung Yiu Chun  No.1 Industry Building 11 Cheung Shun Street Cheng  China  111111</t>
  </si>
  <si>
    <t>XXX  Investment Ltd.  ChongQing Branch  RM11.11F DaDuHui Tower  No.11 ZouRong Street  YuZhong District  ChongQing  P.R.China  China 111111</t>
  </si>
  <si>
    <t>XXX China Investment Ltd. Wuhan office  Wuhan Economic Development Zone 1 DongFeng San Road Bldg 1 Floor 1  China 111111</t>
  </si>
  <si>
    <t>XXX Rexroth (Xi An) Electric Drives and Controls Co. Ltd  1111 Shangji Road  Caotan Industrial Park  ETDZ  China 111111</t>
  </si>
  <si>
    <t>RBSD XXX Automotive Diagnostics Equipment Shenzhen Ltd. 1.F.A.Garden City Cyber Part. Nanhai Road No.1111. Nanshan District. Shenzhen  China 111111</t>
  </si>
  <si>
    <t>XXX Automotive Products  Suzhou  Co.Ltd.  Fenghuang village XXX automotive test area  China  11111</t>
  </si>
  <si>
    <t>XXX China Investment Ltd.   111 Fuquan N. Road Shanghai 111111 P.R. China  China  111111</t>
  </si>
  <si>
    <t>RBAC AE warehouse  No. 111 Weixin Road Suzhou Industrial Park  China  111111</t>
  </si>
  <si>
    <t>SOCC Cgd  Room 1 of the 11the and 11th floor of Area E1 of No. 1Building of Tianfu Software Park  China 111111</t>
  </si>
  <si>
    <t>RBNJ  Runyang Road Qixia district Nanjing  China  111111</t>
  </si>
  <si>
    <t>RBTS  RBTS  plant111.111unit of LongSheng industrial park1  No.1  Rong Chang Street  China  111111</t>
  </si>
  <si>
    <t>RBCS  1111.1  Chaoyue Street  Changchun Hi.Tech District  China  111111</t>
  </si>
  <si>
    <t>XXX Automotive Components  XXX  Automotive  Components  Chengdu  Co.Ltd  China 111111</t>
  </si>
  <si>
    <t>Taixiang Vehicle Replace Parts  No.1 Fuping centria RD Pingdi Town Longgang Dis  China 111111</t>
  </si>
  <si>
    <t>XXX Chassis Systems Control  Xingfu North Road No.11 Niushan Town  Donghai County  Lianyungang  Jiangsu Province  China  111111</t>
  </si>
  <si>
    <t>RBTS Cgd  No.111 Teng Fei Avenue  China 111111</t>
  </si>
  <si>
    <t>QinP 111 Huaguan Road Qingdao National High-tech Industrial Development Zone P.R. China  China  111111</t>
  </si>
  <si>
    <t>XXX Automotive Systems Wuxi Co. Ltd.  111-1 Ximei Road  China  111111</t>
  </si>
  <si>
    <t>XXX Automotive Steering Jinan Co Ltd 1111 Jichang Road  Lingang Development Zone Yaoqiang Town  Lincheng District  China  111111</t>
  </si>
  <si>
    <t>RBCW-ATS  11  Shuomei Road New District  China  111111</t>
  </si>
  <si>
    <t>XXX Automotive Products Suzhou Co. Ltd Shenzhen Branch  1111 Hombo Center Bulong Rd. Jiangshe Rd.  China 111111</t>
  </si>
  <si>
    <t>TTCS  Fengdeng road Jiading district  China  111111</t>
  </si>
  <si>
    <t>XXX Connected Mobility Solutions Ltd.  No.11 Danshan Road Anzhen Street Xishan District  China  111111</t>
  </si>
  <si>
    <t>XXX Hydrogen Power-train Systems (Chongqing) Co. Ltd 11 Disen Road  Xipeng Town  Jiulongpo District Chongqing City  China 111111</t>
  </si>
  <si>
    <t>XXX Powertrain Systems RBCD  Airport Industrial Park Wuxi New District China  China  111111</t>
  </si>
  <si>
    <t>XXX Automotive Products Suzhou Shanghai  branch Co. Ltd.  Shanghai Pudong New Jinqiao Road no. 1111  China  111111</t>
  </si>
  <si>
    <t>BSH Electrical Appliances Jiangsu Co. Ltd.  Yaoxin Road No. 111  China  111111</t>
  </si>
  <si>
    <t>BSH Home Appliances (China) Co. Ltd.  Room 111 Building1 Rongyun Number one No.11 Huixi Road Wuxi city Jiangsu province  China  111111</t>
  </si>
  <si>
    <t>BSH Home Appliances Co.Ltd.  Century Avenue No. 1  China  111111</t>
  </si>
  <si>
    <t>BSH Home Appliances (China) Co. Ltd.  Changjiang East Road No.111  China  111111</t>
  </si>
  <si>
    <t>BSH Home Appliances Service Jiangsu Co. Ltd  Room111-111 West Group Yinxiang Westlake GardenWest Wangjiang Road Shushan District  China  111111</t>
  </si>
  <si>
    <t>BSH Home Appliances (China) Co. Ltd.  Room 1111-1111 Section B Lvdi Yinghai International Mansion No.111 Maanshan Road  China  111111</t>
  </si>
  <si>
    <t>BSH Home Appliances Service Jiangsu Co. Ltd  Room 1111 Vanke Heart of wisdom No.11 Chang Hua Road Wu Hou District Chengdu City Sichuan Province  China 111111</t>
  </si>
  <si>
    <t>BSH Home Appliances Service Jiangsu Co. Ltd  11F Guangda Financial Centre Qyingyang District Wenwu Road1  China 111111</t>
  </si>
  <si>
    <t>BSH Home Appliances (China) Co. Ltd.  No. 1 Section 1 Hongxing Road Office Building 1 IFS1111-1  China 111111</t>
  </si>
  <si>
    <t>BSH Home Appliances Service Jiangsu Co. Ltd  1st Floor East Side of 1-1 No.1 Disheng North Street  China  111111</t>
  </si>
  <si>
    <t>BSH Home Appliances (China) Co. Ltd.  JianGuo Street Guomao Mansion11Floor 11-11  China  111111</t>
  </si>
  <si>
    <t>BSH Home Appliances (China) Co. Ltd. 1F HongJi Building Dongzhong St. No.11  China  111111</t>
  </si>
  <si>
    <t>BSH Home Appliances Service Jiangsu Co. Ltd  Floor 1 and 1 Hanbang-Shangwu Mansion No.111 Shengli North Street Shijiazhuang City  China 11111</t>
  </si>
  <si>
    <t>BSH Home Appliances (China) Co. Ltd.  Room111 Fubang Mansion No1. North Construction Street  China 11111</t>
  </si>
  <si>
    <t>BSH Home Appliances (China) Co. Ltd.  Room111 area B Victoria International Plaza Xinhua east road No.1  China  11111</t>
  </si>
  <si>
    <t>BSH Home Appliances Service Jiangsu Co. Ltd  Floor 1-1 YeJian Mansion No.111 North street XingHuaLing District Taiyuan City Shanxi Province  China  11111</t>
  </si>
  <si>
    <t>BSH Home Appliances (China) Co. Ltd. 111 Building C Qingchuang innovation base No.111 South center ring Street technological development industry Zone Xiaodian District  China  11111</t>
  </si>
  <si>
    <t>BSH Home Appliances (China) Co. Ltd. 11 11A 11 Floor Daduhui International Mansion No.11 Zourong Road Yuzhong District  China 111111</t>
  </si>
  <si>
    <t>BSH Home Appliances (China) Co. Ltd.  Room 1-1-1 Building1 Liubei Qiao Road Jiulongpo District Chongqing City  China 111111</t>
  </si>
  <si>
    <t>BSH Home Appliances Service Jiangsu Co. Ltd  No 1 public building No 11 Oasis Park Ganjingzi District  China  111111</t>
  </si>
  <si>
    <t>BSH Home Appliances (China) Co. Ltd.  Room 1111A ST1 Building Yujing No.1 Dalian center 111 Changjiang Road Zhong Shan District  China  111111</t>
  </si>
  <si>
    <t>BSH Home Appliances Service Jiangsu Co. Ltd 1th Floor Shengping Department Store No. 1 North Seventh Street Light Industry Chancheng District  China 111111</t>
  </si>
  <si>
    <t>BSH Home Appliances (China) Co. Ltd.  1111-1111 Huancheng Central Plaza 111 Tianhe North Road Tianhe District  China 111111</t>
  </si>
  <si>
    <t>BSH Home Appliances Service Jiangsu Co. Ltd  Room111-111 Building 1 No. 111 Shibei Industrial Road Dashi Town  China 111111</t>
  </si>
  <si>
    <t>BSH Home Appliances (China) Co. Ltd.  ZhuJiang west road No.1 room1111  China 111111</t>
  </si>
  <si>
    <t>BSH Home Appliances (China) Co. Ltd.  Room 11A11 Zhongzhou Building Jintian Road Futian District  China 111111</t>
  </si>
  <si>
    <t>BSH Home Appliances Service Jiangsu Co. Ltd  Jinyu Logistic Park Kaifu District Fuyuan Road &amp; East Second Ring Road Hunan Province  China 111111</t>
  </si>
  <si>
    <t>BSH Home Appliances (China) Co. Ltd.  Room 11111 Building A Section B Wanda PlazaZhongshan Road  NO.111 Kaifu District  China 111111</t>
  </si>
  <si>
    <t>BSH Home Appliances Service Jiangsu Co. Ltd  Yunyan District of Guiyang City Xia Wei Qing Road Xiongjun International Building 11 floor No.1  China 111111</t>
  </si>
  <si>
    <t>BSH Home Appliances (China) Co. Ltd.  Room111-11FBuiding A Zuanshi mansion No.11 Zhonghua South Rd. Nanming District Guiyang City Guizhou Prov.11  China 111111</t>
  </si>
  <si>
    <t>BSH Home Appliances Service Jiangsu Co. Ltd  No 1 Building 1 Nanxiangyuan  Taoli Jiayuan Panlong District  China 111111</t>
  </si>
  <si>
    <t>BSH Home Appliances (China) Co. Ltd.  Guangrui office building  Wanhong Road  Panlong District  China 111111</t>
  </si>
  <si>
    <t>BSH Home Appliances (China) Co. Ltd.  Room 1111-1111 Building Jia 1 Qingxiu Wanda Plaza No. 111 Dongge Road Qingxiu District  China 111111</t>
  </si>
  <si>
    <t>BSH Home Appliances (China) Co. Ltd.  Unit11-11 11F Rongqiao Center No.111 Jiangbin West AvenueTaijiang District  China  111111</t>
  </si>
  <si>
    <t>BSH Home Appliances Service Jiangsu Co. Ltd  Fu Xin Middle Road No11 Building Times International Square Room 11-11  China  111111</t>
  </si>
  <si>
    <t>BSH Home Appliances Service Jiangsu Co. Ltd  No. 111-111  Wan an Building  No.111 Qianpu Road  Siming District  Xiamen City  Fujian Province  China  111111</t>
  </si>
  <si>
    <t>BSH Home Appliances (China) Co. Ltd.  North Zhongshan Road 11F-F Jinghui Mansion. No.111  China  111111</t>
  </si>
  <si>
    <t>BSH Home Appliances Service Jiangsu Co. Ltd  No. 111 Xiang Yuan Road Gong Shu District  A Building 111  China  111111</t>
  </si>
  <si>
    <t>BSH Home Appliances Service Jiangsu Co. Ltd  111-1 Xinghai South Road Yuhang District  China  111111</t>
  </si>
  <si>
    <t>BSH Home Appliances Service Jiangsu Co. Ltd  Room 1111 Bona Mansion Taikang Middle Street No.111 Yinzhou District Ningbo City  China  111111</t>
  </si>
  <si>
    <t>BSH Home Appliances (China) Co. Ltd.  Room 1111-1111 11th Floor Guangfeng Building No. 111 Changjiahe South Road Louqiao Street Ouhai District  China  111111</t>
  </si>
  <si>
    <t>BSH Home Appliances (China) Co. Ltd.  Room 1111 Boneng Fianancial Centre Shajing street Honggutan District  China  111111</t>
  </si>
  <si>
    <t>BSH Home Appliances Service Jiangsu Co. Ltd  No 11-11 building C 111 Hongdu middle Avenue Qingshanhu District  China  111111</t>
  </si>
  <si>
    <t>BSH Home Appliances Service Jiangsu Co. Ltd  1nd Floor Building A Zoermei Clothing Industrial Park No.11 Jiangfa Road Jianghan District  China 111111</t>
  </si>
  <si>
    <t>BSH Home Appliances (China) Co. Ltd.  Suite11111111111111111111  Heartland11  No 111 Jinghan Avenue  Qiaokou District  China 111111</t>
  </si>
  <si>
    <t>BSH Home Appliances (China) Co. Ltd.  Room111 Office Building Junkang Mashion  No.1111 Qunli Sixth Road  China  111111</t>
  </si>
  <si>
    <t>BSH Home Appliances Service Jiangsu Co. Ltd  No.111-1 Guxin Road Daoli District  China  111111</t>
  </si>
  <si>
    <t>BSH Home Appliances (China) Co. Ltd.  Room1-11 11th Floor Ping An Fortune Center No. 11 Beiling Street Huanggu District  China  111111</t>
  </si>
  <si>
    <t>BSH Home Appliances (China) Co. Ltd.  11 Shanlin  Road Datong District  China  111111</t>
  </si>
  <si>
    <t>BSH Home Appliances (China) Co. Ltd.  Floor 11 Huanle ciry No. 1111 Qianjin Street Chaoyang District  China  111111</t>
  </si>
  <si>
    <t>BSH Home Appliances (China) Co. Ltd.  1111 Block A Shandong Chamber of Commerce Building11 Weier Road Shizhong District  China  111111</t>
  </si>
  <si>
    <t>BSH Home Appliances Service Jiangsu Co. Ltd  Shandong Road B-11ABFG Shenye Center Mansion No.1  China  111111</t>
  </si>
  <si>
    <t>BSH Home Appliances (China) Co. Ltd.  Room 1111 1111 1111 1111 11th Floor Rand International Center No. 11 Huayuan Road Jinshui District  China 111111</t>
  </si>
  <si>
    <t>BSH Home Appliances Service Jiangsu Co. Ltd  Room 111 First Floor Zone C Haiwei Science and Technology Park No.11 Middle Hanghai Road 11 District  China 111111</t>
  </si>
  <si>
    <t>BSH Home Appliances (China) Co. Ltd.  Room 1111 Qingsong City No.1 Dong an Road Xuhui District  China  111111</t>
  </si>
  <si>
    <t>BSH Home Appliances (China) Co. Ltd.  111 111-111 Building 1 No.111 Jinglian Road  China  111111</t>
  </si>
  <si>
    <t>BSH Home Appliances (China) Co. Ltd.  Ruiping Road No. 111  China  111111</t>
  </si>
  <si>
    <t>BSH Home Appliances (China) Co. Ltd.  Room 1111 Xinhua Guojin Plaza11 DaguNorth Road Xiaobailou street Heping Distric  China  111111</t>
  </si>
  <si>
    <t>BSH Home Appliances Service Jiangsu Co. Ltd  Xiaohongxing Road 11-1  China  111111</t>
  </si>
  <si>
    <t>BSH Home Appliances (China) Co. Ltd.  No.11-11 11nd Floor CapitaLand Plaza No.11 West Section of South Second Ring Road  China 111111</t>
  </si>
  <si>
    <t>BSH Home Appliances (China) Co. Ltd.  Room11 11rd Floor Ganlanzhou Center Office Building No. 11 Xijin West Road Qilihe District  China 111111</t>
  </si>
  <si>
    <t>BSH Home Appliances (China) Co. Ltd.  11F Building 1 No.111 Changjiang Road Shaibak District  China 111111</t>
  </si>
  <si>
    <t>BSH Home Appliances (China) Co. Ltd.  Room 1111 No.11 West Street Chengzhong District  China 111111</t>
  </si>
  <si>
    <t>BSH Home Appliances (China) Co. Ltd.  Room111 Building B Saishangningjuli Xinhua East Street Xingqing District  China 111111</t>
  </si>
  <si>
    <t>BSH Home Appliances (China) Co. Ltd.  Room111 FanYa Mansion No.11 Pengcheng Road Yunlong District Xuzhou City Jiangsu Province  China 111111</t>
  </si>
  <si>
    <t>BSH Home Appliances (China) Co. Ltd.  Fengqi East Road No. 111 111 111 Shangcheng District Hangzhou Zhejiang Province  China  111111</t>
  </si>
  <si>
    <t>BSH Home Appliances (China) Co. Ltd.  No. 111 Weihai Road Jing an District Shanghai Daoli Mansion Villa  China  111111</t>
  </si>
  <si>
    <t>XXX Rexroth Taiwan Co. Ltd.  No.1 Xinghua Road. Taoyuan Dist. Taoyuan City  China  11111</t>
  </si>
  <si>
    <t>XXX Rexroth Co. Ltd.  11F-1 No.111 Shizheng N. 1nd Rd. Xitun Dist.  China 11111</t>
  </si>
  <si>
    <t>XXX Ltd.  111 B.  Block B.Unitech Business Park.SOUTH CITY  India  111111</t>
  </si>
  <si>
    <t>1H Courier</t>
  </si>
  <si>
    <t>BSH Home Appliances Service Jiangsu Co. Ltd  Jinyu Logistic Park Kaifu District Fuyuan Road &amp; East Second Ring Road Hunan Province  China  111111</t>
  </si>
  <si>
    <t>BSH Household Appliances Manufacturing Private Limited  Sape-Aamne Padgha Kalyan Road Opp- Renaissance Complex 11 Cube warehousing Distribution  India  111111</t>
  </si>
  <si>
    <t>BSH Household Appliances Manufacturing Private Limited  B-1111 DLF Towers - B Wing Jasola Opp. Sarita Vihar  India  111111</t>
  </si>
  <si>
    <t>XXX  Rexroth Thailand  Land Plot No.11 Amata City Industrial Estate. Marbyangporn. Pluakdaeng  Thailand  11111</t>
  </si>
  <si>
    <t>XXX Rexroth Australia Pty. Ltd.  Unit 1/11 Naweena Road  Australia  1111</t>
  </si>
  <si>
    <t>Australian Automotive Research Centre  111 Gum Flats Road  Australia  1111</t>
  </si>
  <si>
    <t>XXX Security Systems Pty. Ltd.  Level 1-11 Solent Circuit  Australia  1111</t>
  </si>
  <si>
    <t>BSH Home Appliances Ltd.  Unit 1 1 Wagener Pl Mt Albert  New Zealand  1111</t>
  </si>
  <si>
    <t>BSH Home Appliances (China) Co. Ltd.  Room 111 Building 1 Rongyun Number one No.11 Huixi Road Wuxi city Jiangsu province  China  111111</t>
  </si>
  <si>
    <t>BSH Home Appliances Service Jiangsu Co. Ltd  Floor 1 and 1 Hanbang-Shangwu Mansion No.111 Shengli North Street Shijiazhuang City  China  11111</t>
  </si>
  <si>
    <t>BSH Home Appliances (China) Co. Ltd.  Room 111 Fubang Mansion No1. North Construction Street  China  11111</t>
  </si>
  <si>
    <t>BSH Home Appliances (China) Co. Ltd.  ZhuJiang west road No.1 room1111  China  111111</t>
  </si>
  <si>
    <t>BSH Home Appliances (China) Co. Ltd.  Room 111-11FBuiding A Zuanshi mansion No.11 Zhonghua South Rd. Nanming District Guiyang City Guizhou Prov. 11  China  111111</t>
  </si>
  <si>
    <t>BSH Home Appliances (China) Co. Ltd.  1111 Block A Shandong Chamber of Commerce Building 11 Weier Road Shizhong District  China  111111</t>
  </si>
  <si>
    <t>1H Full PRMA</t>
  </si>
  <si>
    <t>XXX Limited  XXX Vihar Guest House  Lavate Nagar Untwadi Opposite City Central Mall Nashik - 111111 Maharashtra  India  111111</t>
  </si>
  <si>
    <t>XXX Global Software Technologies Private Limited  Survey No 11 1nd and 1rd Floor Tower A Panchshil Business Park  India  111111</t>
  </si>
  <si>
    <t>BSH Household Appliances Manufacturing Private Limited  Shreenath Plaza Above Union Ban near Dhyaneshwar Paduka Chowk Office No. 11 B Wing  India  111111</t>
  </si>
  <si>
    <t>TGA RBVN  Road 1 Long Thanh IP  Vietnam  1</t>
  </si>
  <si>
    <t>XXX Rexroth Australia Pty. Ltd.  1A Sherlock Way  Australia  1111</t>
  </si>
  <si>
    <t>XXX Rexroth   Co  Ltd Guangzhou Office  1A  Main Building  TCL Culture Industrial Park  Guangpu Road West  Science City  China  111111</t>
  </si>
  <si>
    <t>XXX Automotive Products  Changsha Co.Ltd.  No.11 Lixiang Road M. Xingsha  China  111111</t>
  </si>
  <si>
    <t>XXX China Investment Ltd. Wuhan office  Wuhan Economic Development Zone 1 DongFeng San Road Bldg 1 Floor 1  China  111111</t>
  </si>
  <si>
    <t>XXX Automotive Components  XXX  Automotive  Components  Chengdu  Co.Ltd  China  111111</t>
  </si>
  <si>
    <t>XXX Hydrogen Power-train Systems (Chongqing) Co. Ltd  11 Disen Road  Xipeng Town  Jiulongpo District Chongqing City  China  111111</t>
  </si>
  <si>
    <t>BSH Home Appliances Service Jiangsu Co. Ltd  Yunyan District of Guiyang City Xia Wei Qing Road Xiongjun International Building 11 floor No.1  China  111111</t>
  </si>
  <si>
    <t>BSH Home Appliances Service Jiangsu Co. Ltd  No 1 Building 1 Nanxiangyuan  Taoli Jiayuan Panlong District  China  111111</t>
  </si>
  <si>
    <t>BSH Home Appliances (China) Co. Ltd.  Guangrui office building  Wanhong Road  Panlong District  China  111111</t>
  </si>
  <si>
    <t>BSH Home Appliances Service Jiangsu Co. Ltd  Room 1111 Bona Mansion Taikang Middle Street No. 111 Yinzhou District Ningbo City  China  111111</t>
  </si>
  <si>
    <t>BSH Home Appliances (China) Co. Ltd.  Room 111 Office Building Junkang Mashion  No.1111 Qunli Sixth Road  China  111111</t>
  </si>
  <si>
    <t>XXX Chassis Systems India Ltd.  Gate No. 111  Nanekarwadi  Tal-khed  India  111 111</t>
  </si>
  <si>
    <t>XXX Ltd.  SP 111  RIICO Industrial Area  Sitapura  India  111 111</t>
  </si>
  <si>
    <t>XXX Limited (Guest House)  Midford Garden - No 1 -OLD No 11 - OFF M G Road  India  111111</t>
  </si>
  <si>
    <t>XXX GLOBAL SOFTWARE TECHNOLOGIES PRIVATE LIMITED  CHIL-SEZ - Keeranatham Village - IT Park  India  111111</t>
  </si>
  <si>
    <t>XXX Electrical Drives India Pvt Ltd  Plot no 11-1 SIPCOT Industrial Growth  India  111111</t>
  </si>
  <si>
    <t>XXX Ltd  Sabari Sunnyside 11 Shafee Mohamed Road Nungambakkam  India  111111</t>
  </si>
  <si>
    <t>XXX Rexroth India Ltd  XXX Rexroth India Limited S.11  Green Park Extension Near Uphar Cinema  India  111111</t>
  </si>
  <si>
    <t>XXX GLOBAL SOFTWARE TECHNOLOGIES PRIVATE LIMITED  HM Vibha tower 1rd floor 11/1-11 Luskur Hosur Road  India  111111</t>
  </si>
  <si>
    <t>BSH Household Appliances Manufacturing Private Limited  SIPCOT Industrial Park Pillaipakkam Vengadu Village Sriperumbudur Taluk Kancheepuram District TamilNadu Plot No. S-11  India  111111</t>
  </si>
  <si>
    <t>BSH Household Appliances Manufacturing Private Limited  Bestech Business Tower Sector - 11 Parkview Residence Colony  India  111111</t>
  </si>
  <si>
    <t>BSH Household Appliances Manufacturing Private Limited  SRI DWARAKA 1-A. B.R. NAGAR MAIN ROADKOTHARI LAYOUT TRICHY ROAD  India  111111</t>
  </si>
  <si>
    <t>BSH Household Appliances Manufacturing Private Limited  Scheme no 111 Sector C Near Brilliant Convention Centre  India  111111</t>
  </si>
  <si>
    <t>XXX Corporation  1.11  Shibuya 1.chome Shibuya.ku  Japan  111-1111</t>
  </si>
  <si>
    <t>ETAS Nagoya  1-11-11 Meieki Nakamura-ku. 1F Chitose Bldg  Japan  111-1111</t>
  </si>
  <si>
    <t>PT XXX Rexroth  Cilandak Commercial Estate 111 JL Cilandak KKO  Indonesia  11111</t>
  </si>
  <si>
    <t>XXX Service Solutions  Inc  11rd floor W Fifth Building 1th ave corner 11nd st. Bonifacio Global CityTaguig City  Philippines  1111</t>
  </si>
  <si>
    <t>RBPH  McKinley Ten West Campus. #11 Le Grand Avenue.  McKinley West. Fort Bonifacio  Philippines  1111</t>
  </si>
  <si>
    <t>BSH Home Appliances Sdn. Bhd.  No. 11 Jalan 11/11 Pusat Dagang Seksyen 11  Malaysia  11111</t>
  </si>
  <si>
    <t>XXX Rexroth Australia Pty. Ltd.  11 Lady Ruby Drive  New Zealand  1111</t>
  </si>
  <si>
    <t>XXX Rexroth Australia Pty. Ltd.  111 Bluestone Circuit  Australia  1111</t>
  </si>
  <si>
    <t>XXX Rexroth Australia Pty. Ltd.  1/11 Pinnacles Street  Australia  1111</t>
  </si>
  <si>
    <t>11x1 Forticare</t>
  </si>
  <si>
    <t>BSH Home Appliances Ltd.  Level 1 AON House Smales Farm Business Park 11 Taharoto Rd  New Zealand  111</t>
  </si>
  <si>
    <t>11x1 FortiCare</t>
  </si>
  <si>
    <t>XXX Power Tools  China  Co. Ltd.   No. 111 Bin Kang Road  Bin Jiang District  Hangzhou  China  111111</t>
  </si>
  <si>
    <t>XXX Investment Ltd.  Gaoxin Area xuehai Rd 111  China  111111</t>
  </si>
  <si>
    <t>SOCC Cgd  Room 1 of the 11the and 11th floor of Area E1 of No. 1Building of Tianfu Software Park  China  111111</t>
  </si>
  <si>
    <t>RBTS  RBTS  plant111.111unit of LongSheng industrial park1  No. 1  Rong Chang Street  China  111111</t>
  </si>
  <si>
    <t>XXX Automotive Steering Jinan Co Ltd  1111 Jichang Road  Lingang Development Zone Yaoqiang Town  Lincheng District  China  111111</t>
  </si>
  <si>
    <t>BSH Home Appliances Service Jiangsu Co. Ltd  1st Floor East Side of 1-1 No. 1 Disheng North Street  China  111111</t>
  </si>
  <si>
    <t>BSH Home Appliances (China) Co. Ltd.  1F HongJi Building Dongzhong St. No. 11  China  111111</t>
  </si>
  <si>
    <t>BSH Home Appliances (China) Co. Ltd.  1111-1111 Huancheng Central Plaza 111 Tianhe North Road Tianhe District  China  111111</t>
  </si>
  <si>
    <t>BSH Home Appliances (China) Co. Ltd.  Unit 11-11 11F Rongqiao Center No.111 Jiangbin West AvenueTaijiang District  China  111111</t>
  </si>
  <si>
    <t>BSH Home Appliances (China) Co. Ltd.  Room 1-11 11th Floor Ping An Fortune Center No. 11 Beiling Street Huanggu District  China  111111</t>
  </si>
  <si>
    <t>BSH Home Appliances Service Jiangsu Co. Ltd  Room 111 First Floor Zone C Haiwei Science and Technology Park No.11 Middle Hanghai Road 11 District  China  111111</t>
  </si>
  <si>
    <t>BSH Home Appliances (China) Co. Ltd.  Room 1111 Xinhua Guojin Plaza 11 DaguNorth Road Xiaobailou street Heping Distric  China  111111</t>
  </si>
  <si>
    <t>BSH Home Appliances (China) Co. Ltd.  No. 11-11 11nd Floor CapitaLand Plaza No. 11 West Section of South Second Ring Road  China  111111</t>
  </si>
  <si>
    <t>BSH Home Appliances Private Limited  No.111 Dong Sec. 1 Guangming 1th Rd. Zhubei City Hsinchu County 111 Taiwan R.O.C.  Taiwan  11111</t>
  </si>
  <si>
    <t>XXX Rexroth India Ltd  P S Arcadia. 1rd  floor. Premise D. 1A Camac Street  India  111111</t>
  </si>
  <si>
    <t>XXX Ltd  11 MIDC  India  111111</t>
  </si>
  <si>
    <t>XXX Ltd  1st Floor. Gangaikondan Plant. SIPCOT Gangaikondan. Tirunelveli Taluk  India  111111</t>
  </si>
  <si>
    <t>XXX ltd.(Spark plug division)  Plot No.111H Industrial growth center.Holenarasipura road.KIADB industrial area  India  111111</t>
  </si>
  <si>
    <t>BSH Household Appliances Manufacturing Private Limited  Palat Shankaran Street new No. 1 old No. 1 Mahalingapuram  India  111111</t>
  </si>
  <si>
    <t>BSH Household Appliances Manufacturing Private Limited  H NO. 11.1.111 A B 1th Floor AMG Plaza West Marredpally  India  111111</t>
  </si>
  <si>
    <t>BSH Household Appliances Manufacturing Private Limited  Sothupakkam Redhills Road Budur 111/1 111/11  India  111111</t>
  </si>
  <si>
    <t>XXX Corporation  1F COMO Square West 1-111 Kita-machi  Japan  111-1111</t>
  </si>
  <si>
    <t>Gunma Seiki  111-11 Kamitoyooka-machi  Japan  111-1111</t>
  </si>
  <si>
    <t>XXX Automotive(Thailand) Co. Ltd.  Amata City Industrial Estate 1/111 Moo 1 T.Mabyangporn A.Plu  Thailand  11111</t>
  </si>
  <si>
    <t>XXX Automotive Technologies (Thailand)  1/111 M1 Amata City HIGHWAY 111 RD MABYANGPPORN  Thailand  11111</t>
  </si>
  <si>
    <t>BRANCH OF XXX VIETNAM CO. LTD IN HCMC  11 floor. 11 Le Duan Blvd. Ben Nghe Ward. District 1  Vietnam  11111</t>
  </si>
  <si>
    <t>BSH Home Appliances Sdn. Bhd.  Ara Damansara Lebuhraya Sprint PJU 1A D-G-11 11 B  Malaysia  11111</t>
  </si>
  <si>
    <t>XXX Rexroth Australia Pty. Ltd.  1 Valediction Road  Australia  1111</t>
  </si>
  <si>
    <t>XXX Logistics Centre  111-111 Abbotts Road  Australia  1111</t>
  </si>
  <si>
    <t>XXX Rexroth Australia Pty. Ltd.  11 Pennant Street  Australia  1111</t>
  </si>
  <si>
    <t>XXX Rexroth Australia Pty. Ltd.  11 Ginger St  Australia  1111</t>
  </si>
  <si>
    <t>XXX Security Systems Ltd.  Unit 111-111 1/F Topsail Plaza 11 On Sum Street Shek Mun Shatin N.T.  China  111</t>
  </si>
  <si>
    <t>Taixiang Vehicle Replace Parts  No.1 Fuping centria RD Pingdi Town Longgang Dis  China  111111</t>
  </si>
  <si>
    <t>XXX Automotive Products Suzhou Co. Ltd Shenzhen Branch  1111 Hombo Center Bulong Rd. Jiangshe Rd.  China  111111</t>
  </si>
  <si>
    <t>BSH Home Appliances (China) Co. Ltd.  JianGuo Street Guomao Mansion 11Floor 11-11  China  111111</t>
  </si>
  <si>
    <t>BSH Home Appliances (China) Co. Ltd.  11 11A 11 Floor Daduhui International Mansion No.11 Zourong Road Yuzhong District  China  111111</t>
  </si>
  <si>
    <t>BSH Home Appliances Service Jiangsu Co. Ltd  1th Floor Shengping Department Store No. 1 North Seventh Street Light Industry Chancheng District  China  111111</t>
  </si>
  <si>
    <t>BSH Home Appliances Service Jiangsu Co. Ltd  1Floor Factory 1 Bulid C Bulid Jianjin industry  Road No.1 DongHuan Longhua Street Longhua District  China  111111</t>
  </si>
  <si>
    <t>BSH Home Appliances (China) Co. Ltd.  Room 1111-1111 Building Jia 1 Qingxiu Wanda Plaza No. 111 Dongge Road Qingxiu District  China  111111</t>
  </si>
  <si>
    <t>BSH Home Appliances Service Jiangsu Co. Ltd  No. 111 Xiang Yuan Road Gong Shu District  A Building  111  China  111111</t>
  </si>
  <si>
    <t>BSH Home Appliances Service Jiangsu Co. Ltd  1nd Floor Building A Zoermei Clothing Industrial Park No.11 Jiangfa Road Jianghan District  China  111111</t>
  </si>
  <si>
    <t>BSH Home Appliances (China) Co. Ltd.  Suite 1111 1111 1111 1111 1111  Heartland 11  No  111 Jinghan Avenue  Qiaokou District  China  111111</t>
  </si>
  <si>
    <t>BSH Home Appliances (China) Co. Ltd.  Room 11 11rd Floor Ganlanzhou Center Office Building No. 11 Xijin West Road Qilihe District  China  111111</t>
  </si>
  <si>
    <t>BSH Home Appliances (China) Co. Ltd.  11F Building 1 No.111 Changjiang Road Shaibak District  China  111111</t>
  </si>
  <si>
    <t>BSH Home Appliances (China) Co. Ltd.  Room 111 Building B Saishangningjuli Xinhua East Street Xingqing District  China  111111</t>
  </si>
  <si>
    <t>BSH Home Appliances Ltd  Unit 11 11/F CDW Building 111 Castle Peak Road Tsuen Wan New Territories  China  1</t>
  </si>
  <si>
    <t>BSH Home Appliances Private Limited  Ruiguang Rd. 1f No 11 Ln 111  Taiwan  111</t>
  </si>
  <si>
    <t>BSH Home Appliances Private Limited  Section 1 Longfu Road No. 111 Xitun District  Taiwan  111111</t>
  </si>
  <si>
    <t>BSH Home Appliances Private Limited  Shennong Rd. Gushan Dist.  No.111  Taiwan  111</t>
  </si>
  <si>
    <t>XXX Ltd.  Naganathapura Plant. Post Box.1111. Electronic city post  India  111111</t>
  </si>
  <si>
    <t>RBIN  Rishyamook  11 A  Panchkuin Road  India  111111</t>
  </si>
  <si>
    <t>XXX Ltd.  11.11.11  Level-1 JMC House. Opposite to Parimal Garden. Ellis Bridge  India  111111</t>
  </si>
  <si>
    <t>XXX Rexroth  India  Limited  Sanand Viramgam Highway Mouje Iyava Taluka Sanand  India  111111</t>
  </si>
  <si>
    <t>XXX Chassis Systems India Ltd.  Plot No. 111A Sector-1 IMT Manesar  India  111111</t>
  </si>
  <si>
    <t>XXX ltd.  CP-111 Vraj Khand Gomti nagar. Lucknow.  India  111111</t>
  </si>
  <si>
    <t>XXX Management Development Centre  Opposite SBI BTM Stage 1 11 Feet Double Road 1nd Blok 1th Stage Vijaya Bank Layout Bilekahalli  India  111111</t>
  </si>
  <si>
    <t>XXX GLOBAL SOFTWARE TECHNOLOGIES PRIVATE LIMITED  Plot no. 1&amp;1  First Floor  DivyaSree Trinity Phase 1 Building Hitech city road  India  111111</t>
  </si>
  <si>
    <t>XXX Global Software Technologies Private Limited  Worldwide Realcon Pvt Ltd  Sattva Knowledge Park Tower 1 11th to 11th Floor  India  111111</t>
  </si>
  <si>
    <t>BSH Household Appliances Manufacturing Private Limited  Opposite Prernatirth Jain Derasar Satellite Jodhpur Ratnadeep Complex  1  India  111111</t>
  </si>
  <si>
    <t>BSH Household Appliances Manufacturing Private Limited  Opp Gajananad Petrol Pump Mankoli Naka 111-1 1 ICC Compound  India  111111</t>
  </si>
  <si>
    <t>BSH Household Appliances Manufacturing Private Limited  No.1 Ground and first floor 11th Cross 1th Phase JP Nagar Bengaluru 111111  India  111111</t>
  </si>
  <si>
    <t>BSH Household Appliances Manufacturing Private Limited  11 Shivranjani Row house Opp ICICI Bank Ring Road  India  111111</t>
  </si>
  <si>
    <t>XXX Corporation  11-11 Yakyu-cho 1-chome  Japan  111-1111</t>
  </si>
  <si>
    <t>XXX Corporation  1F Hiroshima Matoba Building. 1-1. Matoba-cho 1-chome  Japan  111-1111</t>
  </si>
  <si>
    <t>XXX Rexroth  1-1 Shimokawabata-machi Hakata-ku Fukuoka-shi  Japan  111-1111</t>
  </si>
  <si>
    <t>XXX Corporation  1111-1 Tsukinowa Namegawa-machi Hiki-gun  Japan  111-1111</t>
  </si>
  <si>
    <t>XXX Security Systems  1-11-11 Nishi Magome Ota-Ku  Japan  111-1111</t>
  </si>
  <si>
    <t>XXX Rexroth  1-1 Higashi-Nakanuki-machi  Japan  111-1111</t>
  </si>
  <si>
    <t>XXX Engineering  11F Queens Tower C 1-1-1 Minato Mira Nishi-ku  Japan  111-1111</t>
  </si>
  <si>
    <t>Fuji Aitac Co.Ltd.  1111 Hiroki Misato-machi Kodama-gun  Japan  111-1111</t>
  </si>
  <si>
    <t>XXX Corporation  11F SORA Shin Osaka 11. 1-1-1 Nishi-miyahara Yodogawa-ku. Osaka-shi  Japan  111-1111</t>
  </si>
  <si>
    <t>XXX Corporation  Yonbancho-1 Chiyoda-ku Tokyo  Japan  111-1111</t>
  </si>
  <si>
    <t>PT BSH Home Appliances  Kelurahan Tanjung Duren Selatan Grogol Petamburan Jalan Letjen S Parman Kavling 11  Indonesia  11111</t>
  </si>
  <si>
    <t>XXX Rexroth Sdn Bhd  11 Jalan Astaka U1/11 Bukit Jelutong  Malaysia  MAL-11111</t>
  </si>
  <si>
    <t>ASMY  No. 1111 Lorong Perusahaan Enam  Malaysia  11111</t>
  </si>
  <si>
    <t>XXX Rexroth Co. Ltd.  11F-1 No.111 Shizheng N. 1nd Rd. Xitun Dist.  China  11111</t>
  </si>
  <si>
    <t>XXX Limited  House No 11. 1 Gulshan North Avenue Gulshan 1  Bangladesh  1111</t>
  </si>
  <si>
    <t>XXX Rexroth Australia Pty. Ltd.  111 Marshall Rd  Australia  1111</t>
  </si>
  <si>
    <t>XXX Zhuhai Security Systems  11 Ji Chang Bei Road  Qingwan Indu. Est. Sanzao  China  111111</t>
  </si>
  <si>
    <t>XXX Rexroth HongKong Ltd.  1Floor Yeung Yiu Chun  No. 1 Industry Building 11 Cheung Shun Street Cheng  China  111111</t>
  </si>
  <si>
    <t>XXX  Investment Ltd.  ChongQing Branch  RM 11.11F DaDuHui Tower  No.11 ZouRong Street  YuZhong District  ChongQing  P.R.China  China  111111</t>
  </si>
  <si>
    <t>XXX Rexroth (Xi An) Electric Drives and Controls Co. Ltd  1111 Shangji Road  Caotan Industrial Park  ETDZ  China  111111</t>
  </si>
  <si>
    <t>RBSD XXX Automotive Diagnostics Equipment Shenzhen Ltd.  1.F.A.Garden City Cyber Part. Nanhai Road No.1111. Nanshan District. Shenzhen  China  111111</t>
  </si>
  <si>
    <t>PTCG  No. 111 Yingbin Avenue SHOUAN Industrial Development Zone Chengdu  China  111111</t>
  </si>
  <si>
    <t>RBTS Cgd  No.111 Teng Fei Avenue  China  111111</t>
  </si>
  <si>
    <t>QinP  111 Huaguan Road Qingdao National High-tech Industrial Development Zone P.R. China  China  111111</t>
  </si>
  <si>
    <t>XXX Laser Equipment Dongguan Limited  11 Fuda Rd  ZhangYang Community  Zhangmutou Town  Dongguan Guangdong  PRC  China  111111</t>
  </si>
  <si>
    <t>XXX eBike Systems HQ AP  No 111 Lingdong Road Nantun District Taichung City 111 Taiwan  Taiwan  11111</t>
  </si>
  <si>
    <t>BSH Home Appliances Service Jiangsu Co. Ltd  A111 Zhongyi Building 11 Wuzhong Avenue Economic Development Zone  China  111111</t>
  </si>
  <si>
    <t>BSH Home Appliances (China) Co. Ltd.  Changjiang East Road No. 111  China  111111</t>
  </si>
  <si>
    <t>BSH Home Appliances Service Jiangsu Co. Ltd  Room 111-111 West Group Yinxiang Westlake GardenWest Wangjiang Road Shushan District  China  111111</t>
  </si>
  <si>
    <t>BSH Home Appliances Service Jiangsu Co. Ltd  Room 1111 Vanke Heart of wisdom No.11 Chang Hua Road Wu Hou District Chengdu City Sichuan Province  China  111111</t>
  </si>
  <si>
    <t>BSH Home Appliances Service Jiangsu Co. Ltd  11F Guangda Financial Centre Qyingyang District Wenwu Road 1  China  111111</t>
  </si>
  <si>
    <t>BSH Home Appliances (China) Co. Ltd.  No. 1 Section 1 Hongxing Road Office Building 1 IFS 1111-1  China  111111</t>
  </si>
  <si>
    <t>BSH Home Appliances (China) Co. Ltd.  Room 111 area B Victoria International Plaza Xinhua east road No.1  China  11111</t>
  </si>
  <si>
    <t>BSH Home Appliances (China) Co. Ltd.  111 Building C Qingchuang innovation base No.111 South center ring Street technological development industry Zone Xiaodian District  China  11111</t>
  </si>
  <si>
    <t>BSH Home Appliances (China) Co. Ltd.  Room 1-1-1 Building 1 Liubei Qiao Road Jiulongpo District Chongqing City  China  111111</t>
  </si>
  <si>
    <t>BSH Home Appliances Service Jiangsu Co. Ltd  Room 111-111 Building 1 No. 111 Shibei Industrial Road Dashi Town  China  111111</t>
  </si>
  <si>
    <t>BSH Home Appliances (China) Co. Ltd.  Room 11A11 Zhongzhou Building Jintian Road Futian District  China  111111</t>
  </si>
  <si>
    <t>BSH Home Appliances (China) Co. Ltd.  Room 11111 Building A Section B Wanda PlazaZhongshan Road  NO. 111 Kaifu District  China  111111</t>
  </si>
  <si>
    <t>BSH Home Appliances Service Jiangsu Co. Ltd  Fu Xin Middle Road No 11 Building Times International Square Room 11-11  China  111111</t>
  </si>
  <si>
    <t>BSH Home Appliances (China) Co. Ltd.  Room 1111 1111 1111 1111 11th Floor Rand International Center No. 11 Huayuan Road Jinshui District  China  111111</t>
  </si>
  <si>
    <t>BSH Home Appliances (China) Co. Ltd.  Room 1111 No. 11 West Street Chengzhong District  China  111111</t>
  </si>
  <si>
    <t>BSH Home Appliances (China) Co. Ltd.  Room 111 FanYa Mansion No.11 Pengcheng Road Yunlong District Xuzhou City Jiangsu Province  China  111111</t>
  </si>
  <si>
    <t>BSH Home Appliances Private Limited  Zhouzi St. Neihu Dist. Taipei City 111 Taiwan R.O.C. No. 111  Taiwan  11111</t>
  </si>
  <si>
    <t>RBIN  Post Box  1111  11A  Park Street  India  111 111</t>
  </si>
  <si>
    <t>XXX Ltd.  Hub Town Solaris 1F N S Phadke Marg Andheri-E  India  111 111</t>
  </si>
  <si>
    <t>XXX Ltd.  1rd Floor Godrej Millennium 1 Koregeon Park  India  111111</t>
  </si>
  <si>
    <t>XXX Rexroth India Ltd  C.o Hagglunds Drives  Pvt. Ltd.  11-1. 11-1  Hadapsar Industrial Estate  India  111111</t>
  </si>
  <si>
    <t>XXX Ltd.  1st floor. Srvy.111  Bypass road  Kasaba hobli  India  111111</t>
  </si>
  <si>
    <t>MIVIN Eng Tech Pvt Ltd.  Survey No.11 &amp; 11/1 Hejjala Village  Bidadi  India  111111</t>
  </si>
  <si>
    <t>XXX Rexroth (India) Pvt Ltd  SurveyNo11/1  11/1. Kenchenahalli Village. Kengeri Hobli  India  111111</t>
  </si>
  <si>
    <t>BSH Household Appliances Manufacturing Private Limited  Sallarpuriya Satvva Mindcomp Tech park111 Shivaji Nagar Basavanna Nagar  India  111111</t>
  </si>
  <si>
    <t>BSH Household Appliances Manufacturing Private Limited  Arena House 1nd Floor Main Building Plot No-111 Road No. 11 MIDC Andheri East  India  111111</t>
  </si>
  <si>
    <t>BSH Household Appliances Manufacturing Private Limited  Manickath Road 11/1111  India  111111</t>
  </si>
  <si>
    <t>BSH Household Appliances Manufacturing Private Limited  B1/E1 Mohan C1-Operative Industrial Area  India  111111</t>
  </si>
  <si>
    <t>BSH Household Appliances Manufacturing Private Limited  Plot No D-1/1. Road No -11. MIDC. Andheri East. Near Suncity Hotel  India  111111</t>
  </si>
  <si>
    <t>BSH Household Appliances Manufacturing Private Limited  Plot No. B-1 Part B Cross Lane MIDC Andheri East Rd No. 1  India  111111</t>
  </si>
  <si>
    <t>BSH Household Appliances Manufacturing Private Limited  1-11 1st Floor Theyagaraya Road T- Naga Marque Solutions  LTD  India  111111</t>
  </si>
  <si>
    <t>BSH Household Appliances Manufacturing Private Limited  111 111 1th floor Advertz Infinity Sector 1 Salt Lake  India  111111</t>
  </si>
  <si>
    <t>XXX Corporation  11F Hamamatsu Act Tower 111-1 Itaya-machi Naka-ku  Japan  111-1111</t>
  </si>
  <si>
    <t>XXX Corporation  111-1 Memanbetsu-Chuo Ozora-cho Abashiri-gun  Japan  111-1111</t>
  </si>
  <si>
    <t>XXX Corporation  111-1 Mukaiyama. Kanazawa  Japan  111-1111</t>
  </si>
  <si>
    <t>XXX Rexroth Corporation  1111-1 Matsukawado-cho Kaugai-shi  Japan  111-1111</t>
  </si>
  <si>
    <t>XXX Corporation  1111-1 Kita-Akada Nasushiobara-shi  Japan  111-1111</t>
  </si>
  <si>
    <t>XXX Corporation  111 Miyamirai 1-chome  Japan  111-1111</t>
  </si>
  <si>
    <t>XXX Corporation  1-1-1 Ushikubo-cho Tsuzuki-ku  Japan  111-1111</t>
  </si>
  <si>
    <t>XXX Corporation  1111-1 Oaza-Orihara. Yorii-machi.  Osato-gun  Japan  111-1111</t>
  </si>
  <si>
    <t>Nippon Injector Corporation  111 Takada Odawara-shi Kanagawa 111-1111 Japan  Japan  111-1111</t>
  </si>
  <si>
    <t>XXX Rexroth  1-11-1 Kita-Shinyokohama Kohoku-ku Yokohama City Kanagawa  Japan  111-1111</t>
  </si>
  <si>
    <t>ETAS K.K  big-B Utsunomiya 1F 1-1-11. Higashishukugo.  Japan  111-1111</t>
  </si>
  <si>
    <t>F.A. Niigata Co. Ltd.  111-1 Oaza-Daimon Izumozaki-machi Santo-gun  Japan  111-1111</t>
  </si>
  <si>
    <t>XXX Corporation  1-11 shinhama-cyou  Japan  111-1111</t>
  </si>
  <si>
    <t>AS testing center  1-1-1 Kitashinyokohama Kohoku-ku Yokohama-shi Kanagawa  Japan  111-1111</t>
  </si>
  <si>
    <t>XXX Electrical Drives Co. Ltd.  111 Geumho-ri Buyong-myon ChungbukCheongwongun  South Korea  111-111</t>
  </si>
  <si>
    <t>XXX Rexroth Korea Ltd.  11 Mieum Sandan 1Ro. Gangseo-gu  South Korea  111-111</t>
  </si>
  <si>
    <t>ETAS Korea Co. Ltd.  111 Daewangpangyo-ro Bundang-gu  South Korea  11111</t>
  </si>
  <si>
    <t>XXX Rexroth Pte. Ltd.  11 Tuas Ave 1  Singapore  111111</t>
  </si>
  <si>
    <t>BSH Home Appliances Pte Ltd  11 Tampines Street 11 Tampines Biz-Hub Main building #11-11  Singapore  111111</t>
  </si>
  <si>
    <t>BSH Home Appliances Ltd.  Ital Thai Tower Unit 111 1111/11-11 1nd Floor New Petchburi Road Bangkapi Huay Kwang  Thailand  11111</t>
  </si>
  <si>
    <t>BGSV  No 11 Lieu Giai. Ngoc Khanh ward. Ba Dinh District 11F Capital place Tower 1  Vietnam  11111</t>
  </si>
  <si>
    <t>XXX Rexroth Co. Ltd.  1F.No.11  Luke 1th Rd. Luzhu Dist. Kaohsiung City 11111 Taiwan R.O.C.  China  11111</t>
  </si>
  <si>
    <t>RBKH  Street 111. Czechoslovakia Blvd  Cambodia  11111</t>
  </si>
  <si>
    <t>BSH Household Appliances Manufacturing Private Limited  11 / 1111 Manickath Cross Road  India  111111</t>
  </si>
  <si>
    <t>xxx XXX Australia Pty. Ltd.  1111 Centre Road  Australia  1111</t>
  </si>
  <si>
    <t>xxx XXX Limited  Unit 1 - 11 Sir Woolf Fisher Drive - Highbrook Business Park  New Zealand  1111</t>
  </si>
  <si>
    <t>xxx XXX Co.Ltd.  11/F 111 Kings Road  North Point  China  111111</t>
  </si>
  <si>
    <t>xxx XXX Taiwan Co. Ltd.  1F No.11 Jian Guo N. Road Sec.1 Taipei  Taiwan  11111</t>
  </si>
  <si>
    <t>xxx XXX Korea Ltd.  1111-1 Shinil-dong Daedeok-gu  South Korea  111-111</t>
  </si>
  <si>
    <t>XXX Indonesia (PT xxx XXX)  Arkadia Green Park Tower G. 1th floor Jl. Let. Jend. TB. Simatupang Kav.11 Jakarta Selatan  Indonesia  11111</t>
  </si>
  <si>
    <t>RBIY-PT. xxx XXX Automotive  Jl. Johar Block F1 No.1C Delta Silicon 1 Lippo  Indonesia  11111</t>
  </si>
  <si>
    <t>xxx XXX SEA Pte Ltd  11 Bishan Street 11  Singapore  111111</t>
  </si>
  <si>
    <t>xxx XXX Sdn Bhd - RBMA  Phase 1 Free Industrial Zone  Bayan Lepas  Malaysia  11111</t>
  </si>
  <si>
    <t>xxx XXX Sdn Bhd  No 1A Jalan 11/1  Malaysia  MAL-11111</t>
  </si>
  <si>
    <t>xxx XXX Power Tools Sdn Bhd PTMA  Plot 11. Phase 1. Bayan Lepas Industrial Park  Malaysia  11111</t>
  </si>
  <si>
    <t>xxx XXX SEMICONDUCTOR MANUFACTURING PENANG SDN. BHD  Plot 111. Persiaran Cassia Selatan 1. Batu Kawan Industrial Park. Bandar Cassia. Mukim 11. Seberang Perai Selatan  Malaysia  11111</t>
  </si>
  <si>
    <t>xxx XXX Limited  La Salle Tower Ground Floor Unit no.1 11/11 La Salle Moo 11 Srinakharin Road .Bang Plee  Thailand  11111</t>
  </si>
  <si>
    <t>xxx XXX Limited  FYI Center One &amp;Two. 1111 Rama 1  Klongtoey  Thailand  11111</t>
  </si>
  <si>
    <t>xxx XXX Automotive Technologies Thailand  Moo 1 T. Tasit A. Pluakdaeng  Thailand  11111</t>
  </si>
  <si>
    <t>xxx XXX Engineering And Business Solutions Vietnam Co.   eTown 1. 111 Cong Hoa St. Tan Binh District  Vietnam  NA</t>
  </si>
  <si>
    <t>xxx XXX Vietnam Co. Ltd  Street No.1. Long Thanh IZ. Tam An Village. Long Thanh District  Vietnam  N.A.</t>
  </si>
  <si>
    <t>xxx XXX Lanka Private Limited  The Landmark. Level 1. 111 Galle Road  Sri Lanka  111</t>
  </si>
  <si>
    <t>xxx XXX Co.Ltd.  11/F111 Kings Road  North Point  China  111111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</si>
</sst>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quot;$&quot;#,##0.00"/>
    <numFmt numFmtId="166" formatCode="#.0"/>
  </numFmts>
  <fonts count="29">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rgb="FF000000"/>
      <name val="Calibri"/>
      <family val="2"/>
    </font>
    <font>
      <sz val="11"/>
      <name val="Calibri"/>
      <family val="2"/>
      <scheme val="minor"/>
    </font>
    <font>
      <sz val="10"/>
      <name val="Arial"/>
      <family val="2"/>
    </font>
    <font>
      <b/>
      <u/>
      <sz val="11"/>
      <color rgb="FFFF0000"/>
      <name val="Calibri"/>
      <family val="2"/>
      <scheme val="minor"/>
    </font>
    <font>
      <i/>
      <sz val="11"/>
      <color theme="1"/>
      <name val="Calibri"/>
      <family val="2"/>
      <scheme val="minor"/>
    </font>
    <font>
      <i/>
      <sz val="11"/>
      <color indexed="55" tint="-0.249977111117893"/>
      <name val="Calibri"/>
      <family val="2"/>
      <scheme val="minor"/>
    </font>
    <font>
      <i/>
      <sz val="11"/>
      <color theme="0" tint="-0.249977111117893"/>
      <name val="Calibri"/>
      <family val="2"/>
      <scheme val="minor"/>
    </font>
    <font>
      <b/>
      <i/>
      <sz val="11"/>
      <color indexed="12"/>
      <name val="Calibri"/>
      <family val="2"/>
    </font>
    <font>
      <sz val="11"/>
      <color rgb="FF0432FF"/>
      <name val="Calibri"/>
      <family val="2"/>
      <scheme val="minor"/>
    </font>
    <font>
      <sz val="11"/>
      <color rgb="FF00B050"/>
      <name val="Calibri"/>
      <family val="2"/>
      <scheme val="minor"/>
    </font>
    <font>
      <i/>
      <sz val="11"/>
      <color rgb="FFFF0000"/>
      <name val="Calibri"/>
      <family val="2"/>
      <scheme val="minor"/>
    </font>
    <font>
      <i/>
      <u/>
      <sz val="11"/>
      <color theme="1"/>
      <name val="Calibri"/>
      <family val="2"/>
      <scheme val="minor"/>
    </font>
    <font>
      <b/>
      <sz val="9"/>
      <name val="Helvetica"/>
    </font>
    <font>
      <b/>
      <i/>
      <sz val="10"/>
      <color theme="0" tint="-0.34998626667073579"/>
      <name val="Arial"/>
      <family val="2"/>
    </font>
    <font>
      <sz val="11"/>
      <color theme="1"/>
      <name val="Calibri"/>
      <family val="2"/>
    </font>
    <font>
      <i/>
      <sz val="11"/>
      <color theme="0" tint="-0.34998626667073579"/>
      <name val="Calibri"/>
      <family val="2"/>
      <scheme val="minor"/>
    </font>
    <font>
      <b/>
      <i/>
      <sz val="9"/>
      <color theme="0" tint="-0.34998626667073579"/>
      <name val="Helvetica"/>
    </font>
    <font>
      <i/>
      <sz val="9"/>
      <color theme="1"/>
      <name val="Helvetica"/>
    </font>
    <font>
      <i/>
      <sz val="9"/>
      <color theme="0" tint="-0.34998626667073579"/>
      <name val="Helvetica"/>
    </font>
    <font>
      <b/>
      <i/>
      <sz val="9"/>
      <color theme="0" tint="-0.249977111117893"/>
      <name val="Helvetica"/>
    </font>
    <font>
      <b/>
      <sz val="11"/>
      <color theme="1"/>
      <name val="Calibri"/>
      <family val="2"/>
    </font>
    <font>
      <b/>
      <i/>
      <sz val="10"/>
      <color theme="0" tint="-0.249977111117893"/>
      <name val="Arial"/>
      <family val="2"/>
    </font>
    <font>
      <i/>
      <sz val="9"/>
      <color theme="0" tint="-0.249977111117893"/>
      <name val="Helvetica"/>
    </font>
    <font>
      <b/>
      <sz val="11"/>
      <name val="Calibri"/>
      <family val="2"/>
      <scheme val="minor"/>
    </font>
    <font>
      <sz val="9"/>
      <name val="Calibri"/>
      <family val="3"/>
      <charset val="134"/>
      <scheme val="minor"/>
    </font>
  </fonts>
  <fills count="16">
    <fill>
      <patternFill patternType="none"/>
    </fill>
    <fill>
      <patternFill patternType="gray125"/>
    </fill>
    <fill>
      <patternFill patternType="solid">
        <fgColor rgb="FFE7E6E6"/>
        <bgColor rgb="FF000000"/>
      </patternFill>
    </fill>
    <fill>
      <patternFill patternType="solid">
        <fgColor rgb="FFFFFF00"/>
        <bgColor indexed="64"/>
      </patternFill>
    </fill>
    <fill>
      <patternFill patternType="solid">
        <fgColor theme="1" tint="0.49998474074526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0"/>
        <bgColor indexed="64"/>
      </patternFill>
    </fill>
    <fill>
      <patternFill patternType="solid">
        <fgColor indexed="55"/>
        <bgColor indexed="64"/>
      </patternFill>
    </fill>
    <fill>
      <patternFill patternType="solid">
        <fgColor theme="7"/>
        <bgColor indexed="64"/>
      </patternFill>
    </fill>
    <fill>
      <patternFill patternType="solid">
        <fgColor theme="9"/>
        <bgColor indexed="64"/>
      </patternFill>
    </fill>
  </fills>
  <borders count="21">
    <border>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style="thin">
        <color auto="1"/>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right/>
      <top/>
      <bottom style="medium">
        <color indexed="64"/>
      </bottom>
      <diagonal/>
    </border>
    <border>
      <left/>
      <right style="thin">
        <color indexed="22"/>
      </right>
      <top/>
      <bottom/>
      <diagonal/>
    </border>
    <border>
      <left style="thin">
        <color indexed="22"/>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right style="thin">
        <color indexed="22"/>
      </right>
      <top style="thin">
        <color indexed="22"/>
      </top>
      <bottom style="thin">
        <color indexed="22"/>
      </bottom>
      <diagonal/>
    </border>
    <border>
      <left/>
      <right/>
      <top/>
      <bottom style="thin">
        <color indexed="8"/>
      </bottom>
      <diagonal/>
    </border>
    <border>
      <left/>
      <right style="thin">
        <color indexed="22"/>
      </right>
      <top/>
      <bottom style="thin">
        <color indexed="8"/>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22"/>
      </left>
      <right style="thin">
        <color indexed="22"/>
      </right>
      <top style="thin">
        <color indexed="22"/>
      </top>
      <bottom/>
      <diagonal/>
    </border>
  </borders>
  <cellStyleXfs count="6">
    <xf numFmtId="0" fontId="0" fillId="0" borderId="0"/>
    <xf numFmtId="0" fontId="1" fillId="0" borderId="0"/>
    <xf numFmtId="0" fontId="6" fillId="0" borderId="0"/>
    <xf numFmtId="0" fontId="1" fillId="0" borderId="0"/>
    <xf numFmtId="0" fontId="1" fillId="0" borderId="0"/>
    <xf numFmtId="164" fontId="1" fillId="0" borderId="0" applyFont="0" applyFill="0" applyBorder="0" applyAlignment="0" applyProtection="0">
      <alignment vertical="center"/>
    </xf>
  </cellStyleXfs>
  <cellXfs count="130">
    <xf numFmtId="0" fontId="0" fillId="0" borderId="0" xfId="0"/>
    <xf numFmtId="0" fontId="4" fillId="2" borderId="0" xfId="0" applyFont="1" applyFill="1"/>
    <xf numFmtId="0" fontId="0" fillId="4" borderId="1" xfId="0" applyFill="1" applyBorder="1" applyAlignment="1">
      <alignment horizontal="center"/>
    </xf>
    <xf numFmtId="0" fontId="0" fillId="5" borderId="0" xfId="0" applyFill="1"/>
    <xf numFmtId="0" fontId="3" fillId="6" borderId="2" xfId="0" applyFont="1" applyFill="1" applyBorder="1" applyAlignment="1">
      <alignment horizontal="center"/>
    </xf>
    <xf numFmtId="0" fontId="3" fillId="8" borderId="2" xfId="0" applyFont="1" applyFill="1" applyBorder="1"/>
    <xf numFmtId="0" fontId="3" fillId="8" borderId="1" xfId="0" applyFont="1" applyFill="1" applyBorder="1"/>
    <xf numFmtId="0" fontId="0" fillId="4" borderId="0" xfId="0" applyFill="1" applyAlignment="1">
      <alignment horizontal="center"/>
    </xf>
    <xf numFmtId="0" fontId="2" fillId="6" borderId="4" xfId="1" applyFont="1" applyFill="1" applyBorder="1" applyAlignment="1">
      <alignment horizontal="center" vertical="center" wrapText="1"/>
    </xf>
    <xf numFmtId="0" fontId="1" fillId="6" borderId="4" xfId="1" applyFill="1" applyBorder="1" applyAlignment="1">
      <alignment horizontal="center" vertical="center" wrapText="1"/>
    </xf>
    <xf numFmtId="0" fontId="5" fillId="6" borderId="4" xfId="1" applyFont="1" applyFill="1" applyBorder="1" applyAlignment="1">
      <alignment horizontal="center" vertical="center" wrapText="1"/>
    </xf>
    <xf numFmtId="0" fontId="0" fillId="6" borderId="4" xfId="1" applyFont="1" applyFill="1" applyBorder="1" applyAlignment="1">
      <alignment horizontal="center" vertical="center" wrapText="1"/>
    </xf>
    <xf numFmtId="0" fontId="0" fillId="7" borderId="4" xfId="1" applyFont="1" applyFill="1" applyBorder="1" applyAlignment="1">
      <alignment horizontal="center" vertical="center" wrapText="1"/>
    </xf>
    <xf numFmtId="0" fontId="0" fillId="8" borderId="4" xfId="1" applyFont="1" applyFill="1" applyBorder="1" applyAlignment="1">
      <alignment horizontal="center" vertical="center" wrapText="1"/>
    </xf>
    <xf numFmtId="0" fontId="1" fillId="8" borderId="4" xfId="1" applyFill="1" applyBorder="1" applyAlignment="1">
      <alignment horizontal="center" vertical="center" wrapText="1"/>
    </xf>
    <xf numFmtId="0" fontId="5" fillId="8" borderId="4" xfId="2" applyFont="1" applyFill="1" applyBorder="1" applyAlignment="1">
      <alignment horizontal="center" vertical="center" wrapText="1"/>
    </xf>
    <xf numFmtId="0" fontId="5" fillId="9" borderId="4" xfId="2" applyFont="1" applyFill="1" applyBorder="1" applyAlignment="1">
      <alignment horizontal="center" vertical="center" wrapText="1"/>
    </xf>
    <xf numFmtId="165" fontId="0" fillId="8" borderId="4" xfId="1" applyNumberFormat="1" applyFont="1" applyFill="1" applyBorder="1" applyAlignment="1">
      <alignment horizontal="center" vertical="center" wrapText="1"/>
    </xf>
    <xf numFmtId="165" fontId="1" fillId="10" borderId="4" xfId="1" applyNumberFormat="1" applyFill="1" applyBorder="1" applyAlignment="1">
      <alignment horizontal="center" vertical="center" wrapText="1"/>
    </xf>
    <xf numFmtId="0" fontId="0" fillId="0" borderId="0" xfId="0" applyAlignment="1">
      <alignment horizontal="center"/>
    </xf>
    <xf numFmtId="0" fontId="8" fillId="0" borderId="0" xfId="1" applyFont="1" applyAlignment="1">
      <alignment horizontal="left" vertical="center" wrapText="1"/>
    </xf>
    <xf numFmtId="0" fontId="8" fillId="0" borderId="0" xfId="0" applyFont="1"/>
    <xf numFmtId="0" fontId="8" fillId="0" borderId="0" xfId="1" applyFont="1" applyAlignment="1">
      <alignment horizontal="center" vertical="center" wrapText="1"/>
    </xf>
    <xf numFmtId="165" fontId="8" fillId="0" borderId="0" xfId="3" applyNumberFormat="1" applyFont="1" applyAlignment="1">
      <alignment horizontal="center" vertical="center" wrapText="1"/>
    </xf>
    <xf numFmtId="165" fontId="8" fillId="0" borderId="0" xfId="4" applyNumberFormat="1" applyFont="1" applyAlignment="1">
      <alignment horizontal="center" vertical="center" wrapText="1"/>
    </xf>
    <xf numFmtId="165" fontId="8" fillId="0" borderId="0" xfId="1" applyNumberFormat="1" applyFont="1" applyAlignment="1">
      <alignment horizontal="center" vertical="center" wrapText="1"/>
    </xf>
    <xf numFmtId="0" fontId="8" fillId="0" borderId="0" xfId="0" applyFont="1" applyAlignment="1">
      <alignment horizontal="center" vertical="center"/>
    </xf>
    <xf numFmtId="0" fontId="9" fillId="0" borderId="0" xfId="0" applyFont="1"/>
    <xf numFmtId="0" fontId="10" fillId="0" borderId="0" xfId="1" applyFont="1" applyAlignment="1">
      <alignment horizontal="left" vertical="center" wrapText="1"/>
    </xf>
    <xf numFmtId="0" fontId="9" fillId="0" borderId="0" xfId="1" applyFont="1" applyAlignment="1">
      <alignment horizontal="center" vertical="center" wrapText="1"/>
    </xf>
    <xf numFmtId="0" fontId="1" fillId="0" borderId="0" xfId="1" applyAlignment="1">
      <alignment horizontal="center" vertical="center" wrapText="1"/>
    </xf>
    <xf numFmtId="0" fontId="0" fillId="3" borderId="0" xfId="0" applyFill="1"/>
    <xf numFmtId="0" fontId="8" fillId="0" borderId="6" xfId="1" applyFont="1" applyBorder="1" applyAlignment="1">
      <alignment horizontal="left" vertical="center" wrapText="1"/>
    </xf>
    <xf numFmtId="0" fontId="0" fillId="0" borderId="6" xfId="0" applyBorder="1"/>
    <xf numFmtId="0" fontId="8" fillId="0" borderId="6" xfId="0" applyFont="1" applyBorder="1" applyAlignment="1">
      <alignment horizontal="center" vertical="center"/>
    </xf>
    <xf numFmtId="0" fontId="0" fillId="0" borderId="0" xfId="1" applyFont="1" applyAlignment="1">
      <alignment horizontal="center" vertical="center" wrapText="1"/>
    </xf>
    <xf numFmtId="0" fontId="0" fillId="0" borderId="0" xfId="0" applyAlignment="1">
      <alignment vertical="center" wrapText="1"/>
    </xf>
    <xf numFmtId="0" fontId="11" fillId="0" borderId="0" xfId="0" applyFont="1"/>
    <xf numFmtId="0" fontId="12" fillId="0" borderId="0" xfId="0" applyFont="1" applyAlignment="1">
      <alignment vertical="center" wrapText="1"/>
    </xf>
    <xf numFmtId="0" fontId="13" fillId="0" borderId="0" xfId="0" applyFont="1" applyAlignment="1">
      <alignment vertical="center" wrapText="1"/>
    </xf>
    <xf numFmtId="0" fontId="0" fillId="11" borderId="4" xfId="1" applyFont="1" applyFill="1" applyBorder="1" applyAlignment="1">
      <alignment horizontal="center" vertical="center" wrapText="1"/>
    </xf>
    <xf numFmtId="0" fontId="0" fillId="11" borderId="0" xfId="0" applyFill="1"/>
    <xf numFmtId="0" fontId="3" fillId="12" borderId="0" xfId="0" applyFont="1" applyFill="1"/>
    <xf numFmtId="0" fontId="0" fillId="12" borderId="0" xfId="0" applyFill="1"/>
    <xf numFmtId="0" fontId="10" fillId="12" borderId="0" xfId="0" applyFont="1" applyFill="1"/>
    <xf numFmtId="0" fontId="8" fillId="12" borderId="0" xfId="0" applyFont="1" applyFill="1"/>
    <xf numFmtId="0" fontId="10" fillId="0" borderId="0" xfId="0" applyFont="1"/>
    <xf numFmtId="0" fontId="16" fillId="13" borderId="7" xfId="0" applyFont="1" applyFill="1" applyBorder="1" applyAlignment="1">
      <alignment horizontal="center" vertical="center" wrapText="1"/>
    </xf>
    <xf numFmtId="0" fontId="16" fillId="13" borderId="8" xfId="0" applyFont="1" applyFill="1" applyBorder="1" applyAlignment="1">
      <alignment horizontal="center" vertical="center" wrapText="1"/>
    </xf>
    <xf numFmtId="0" fontId="17" fillId="0" borderId="0" xfId="0" applyFont="1"/>
    <xf numFmtId="0" fontId="18" fillId="0" borderId="9" xfId="0" applyFont="1" applyBorder="1" applyAlignment="1">
      <alignment vertical="center" wrapText="1"/>
    </xf>
    <xf numFmtId="0" fontId="18" fillId="0" borderId="4" xfId="0" applyFont="1" applyBorder="1" applyAlignment="1">
      <alignment vertical="center" wrapText="1"/>
    </xf>
    <xf numFmtId="0" fontId="8" fillId="0" borderId="4" xfId="0" applyFont="1" applyBorder="1"/>
    <xf numFmtId="0" fontId="19" fillId="0" borderId="0" xfId="0" applyFont="1"/>
    <xf numFmtId="4" fontId="20" fillId="0" borderId="10" xfId="0" applyNumberFormat="1" applyFont="1" applyBorder="1" applyAlignment="1">
      <alignment horizontal="right" vertical="center" wrapText="1"/>
    </xf>
    <xf numFmtId="166" fontId="20" fillId="0" borderId="11" xfId="0" applyNumberFormat="1" applyFont="1" applyBorder="1" applyAlignment="1">
      <alignment horizontal="right" vertical="center" wrapText="1"/>
    </xf>
    <xf numFmtId="166" fontId="20" fillId="0" borderId="12" xfId="0" applyNumberFormat="1" applyFont="1" applyBorder="1" applyAlignment="1">
      <alignment horizontal="right" vertical="center" wrapText="1"/>
    </xf>
    <xf numFmtId="0" fontId="21" fillId="0" borderId="4" xfId="0" applyFont="1" applyBorder="1" applyAlignment="1">
      <alignment horizontal="left" vertical="center"/>
    </xf>
    <xf numFmtId="0" fontId="21" fillId="0" borderId="4" xfId="0" applyFont="1" applyBorder="1" applyAlignment="1">
      <alignment horizontal="left" vertical="center" wrapText="1"/>
    </xf>
    <xf numFmtId="4" fontId="22" fillId="0" borderId="13" xfId="0" applyNumberFormat="1" applyFont="1" applyBorder="1" applyAlignment="1">
      <alignment horizontal="right" vertical="center" wrapText="1"/>
    </xf>
    <xf numFmtId="4" fontId="22" fillId="0" borderId="11" xfId="0" applyNumberFormat="1" applyFont="1" applyBorder="1" applyAlignment="1">
      <alignment horizontal="right" vertical="center" wrapText="1"/>
    </xf>
    <xf numFmtId="0" fontId="22" fillId="0" borderId="11" xfId="0" applyFont="1" applyBorder="1" applyAlignment="1">
      <alignment horizontal="left" vertical="center"/>
    </xf>
    <xf numFmtId="4" fontId="22" fillId="0" borderId="12" xfId="0" applyNumberFormat="1" applyFont="1" applyBorder="1" applyAlignment="1">
      <alignment horizontal="right" vertical="center" wrapText="1"/>
    </xf>
    <xf numFmtId="0" fontId="22" fillId="0" borderId="11" xfId="0" applyFont="1" applyBorder="1" applyAlignment="1">
      <alignment horizontal="left" vertical="center" wrapText="1" indent="1"/>
    </xf>
    <xf numFmtId="0" fontId="22" fillId="0" borderId="11" xfId="0" applyFont="1" applyBorder="1" applyAlignment="1">
      <alignment horizontal="left" vertical="center" wrapText="1"/>
    </xf>
    <xf numFmtId="166" fontId="20" fillId="0" borderId="11" xfId="0" applyNumberFormat="1" applyFont="1" applyBorder="1" applyAlignment="1">
      <alignment horizontal="left" vertical="center" wrapText="1"/>
    </xf>
    <xf numFmtId="0" fontId="20" fillId="0" borderId="11" xfId="0" applyFont="1" applyBorder="1" applyAlignment="1">
      <alignment horizontal="left" vertical="center" wrapText="1"/>
    </xf>
    <xf numFmtId="0" fontId="10" fillId="0" borderId="14" xfId="0" applyFont="1" applyBorder="1"/>
    <xf numFmtId="4" fontId="23" fillId="0" borderId="15" xfId="0" applyNumberFormat="1" applyFont="1" applyBorder="1" applyAlignment="1">
      <alignment horizontal="right" vertical="center" wrapText="1"/>
    </xf>
    <xf numFmtId="0" fontId="18" fillId="0" borderId="16" xfId="0" applyFont="1" applyBorder="1" applyAlignment="1">
      <alignment vertical="center" wrapText="1"/>
    </xf>
    <xf numFmtId="0" fontId="24" fillId="0" borderId="4" xfId="0" applyFont="1" applyBorder="1" applyAlignment="1">
      <alignment vertical="center" wrapText="1"/>
    </xf>
    <xf numFmtId="0" fontId="25" fillId="0" borderId="0" xfId="0" applyFont="1"/>
    <xf numFmtId="4" fontId="23" fillId="0" borderId="10" xfId="0" applyNumberFormat="1" applyFont="1" applyBorder="1" applyAlignment="1">
      <alignment horizontal="right" vertical="center" wrapText="1"/>
    </xf>
    <xf numFmtId="166" fontId="23" fillId="0" borderId="11" xfId="0" applyNumberFormat="1" applyFont="1" applyBorder="1" applyAlignment="1">
      <alignment horizontal="right" vertical="center" wrapText="1"/>
    </xf>
    <xf numFmtId="166" fontId="23" fillId="0" borderId="12" xfId="0" applyNumberFormat="1" applyFont="1" applyBorder="1" applyAlignment="1">
      <alignment horizontal="right" vertical="center" wrapText="1"/>
    </xf>
    <xf numFmtId="0" fontId="8" fillId="0" borderId="4" xfId="0" applyFont="1" applyBorder="1" applyAlignment="1">
      <alignment wrapText="1"/>
    </xf>
    <xf numFmtId="0" fontId="26" fillId="0" borderId="4" xfId="0" applyFont="1" applyBorder="1" applyAlignment="1">
      <alignment horizontal="left" vertical="center"/>
    </xf>
    <xf numFmtId="0" fontId="26" fillId="0" borderId="4" xfId="0" applyFont="1" applyBorder="1" applyAlignment="1">
      <alignment horizontal="left" vertical="center" wrapText="1"/>
    </xf>
    <xf numFmtId="4" fontId="26" fillId="0" borderId="13" xfId="0" applyNumberFormat="1" applyFont="1" applyBorder="1" applyAlignment="1">
      <alignment horizontal="right" vertical="center" wrapText="1"/>
    </xf>
    <xf numFmtId="4" fontId="26" fillId="0" borderId="11" xfId="0" applyNumberFormat="1" applyFont="1" applyBorder="1" applyAlignment="1">
      <alignment horizontal="right" vertical="center" wrapText="1"/>
    </xf>
    <xf numFmtId="0" fontId="26" fillId="0" borderId="11" xfId="0" applyFont="1" applyBorder="1" applyAlignment="1">
      <alignment horizontal="left" vertical="center"/>
    </xf>
    <xf numFmtId="0" fontId="10" fillId="0" borderId="4" xfId="0" applyFont="1" applyBorder="1"/>
    <xf numFmtId="4" fontId="26" fillId="0" borderId="0" xfId="0" applyNumberFormat="1" applyFont="1" applyAlignment="1">
      <alignment horizontal="right" vertical="center" wrapText="1"/>
    </xf>
    <xf numFmtId="0" fontId="18" fillId="0" borderId="17" xfId="0" applyFont="1" applyBorder="1" applyAlignment="1">
      <alignment vertical="center" wrapText="1"/>
    </xf>
    <xf numFmtId="0" fontId="18" fillId="0" borderId="18" xfId="0" applyFont="1" applyBorder="1" applyAlignment="1">
      <alignment vertical="center" wrapText="1"/>
    </xf>
    <xf numFmtId="0" fontId="18" fillId="0" borderId="0" xfId="0" applyFont="1" applyAlignment="1">
      <alignment vertical="center" wrapText="1"/>
    </xf>
    <xf numFmtId="0" fontId="5" fillId="0" borderId="19" xfId="0" applyFont="1" applyBorder="1" applyAlignment="1">
      <alignment vertical="center"/>
    </xf>
    <xf numFmtId="0" fontId="26" fillId="0" borderId="20" xfId="0" applyFont="1" applyBorder="1" applyAlignment="1">
      <alignment horizontal="left" vertical="center"/>
    </xf>
    <xf numFmtId="0" fontId="26" fillId="0" borderId="20" xfId="0" applyFont="1" applyBorder="1" applyAlignment="1">
      <alignment horizontal="left" vertical="center" wrapText="1"/>
    </xf>
    <xf numFmtId="4" fontId="26" fillId="0" borderId="20" xfId="0" applyNumberFormat="1" applyFont="1" applyBorder="1" applyAlignment="1">
      <alignment horizontal="right" vertical="center" wrapText="1"/>
    </xf>
    <xf numFmtId="0" fontId="0" fillId="0" borderId="4" xfId="0" applyBorder="1" applyAlignment="1">
      <alignment vertical="center"/>
    </xf>
    <xf numFmtId="166" fontId="23" fillId="0" borderId="11" xfId="0" applyNumberFormat="1" applyFont="1" applyBorder="1" applyAlignment="1">
      <alignment horizontal="left" vertical="center" wrapText="1"/>
    </xf>
    <xf numFmtId="166" fontId="20" fillId="0" borderId="4" xfId="0" applyNumberFormat="1" applyFont="1" applyBorder="1" applyAlignment="1">
      <alignment horizontal="right" vertical="center" wrapText="1"/>
    </xf>
    <xf numFmtId="4" fontId="22" fillId="0" borderId="4" xfId="0" applyNumberFormat="1" applyFont="1" applyBorder="1" applyAlignment="1">
      <alignment horizontal="right" vertical="center" wrapText="1"/>
    </xf>
    <xf numFmtId="0" fontId="25" fillId="0" borderId="4" xfId="0" applyFont="1" applyBorder="1"/>
    <xf numFmtId="0" fontId="8" fillId="0" borderId="19" xfId="0" applyFont="1" applyBorder="1"/>
    <xf numFmtId="0" fontId="27" fillId="0" borderId="4" xfId="0" applyFont="1" applyBorder="1" applyAlignment="1">
      <alignment vertical="center"/>
    </xf>
    <xf numFmtId="4" fontId="26" fillId="0" borderId="4" xfId="0" applyNumberFormat="1" applyFont="1" applyBorder="1" applyAlignment="1">
      <alignment horizontal="right" vertical="center" wrapText="1"/>
    </xf>
    <xf numFmtId="166" fontId="23" fillId="0" borderId="4" xfId="0" applyNumberFormat="1" applyFont="1" applyBorder="1" applyAlignment="1">
      <alignment horizontal="left" vertical="center" wrapText="1"/>
    </xf>
    <xf numFmtId="0" fontId="8" fillId="14" borderId="0" xfId="1" applyFont="1" applyFill="1" applyAlignment="1">
      <alignment horizontal="left" vertical="center" wrapText="1"/>
    </xf>
    <xf numFmtId="0" fontId="0" fillId="14" borderId="0" xfId="0" applyFill="1"/>
    <xf numFmtId="0" fontId="8" fillId="14" borderId="0" xfId="0" applyFont="1" applyFill="1"/>
    <xf numFmtId="164" fontId="0" fillId="14" borderId="0" xfId="5" applyFont="1" applyFill="1" applyAlignment="1"/>
    <xf numFmtId="164" fontId="0" fillId="0" borderId="4" xfId="5" applyFont="1" applyBorder="1" applyAlignment="1"/>
    <xf numFmtId="164" fontId="0" fillId="0" borderId="4" xfId="5" applyFont="1" applyBorder="1" applyAlignment="1">
      <alignment horizontal="center" vertical="center"/>
    </xf>
    <xf numFmtId="164" fontId="0" fillId="14" borderId="4" xfId="5" applyFont="1" applyFill="1" applyBorder="1" applyAlignment="1"/>
    <xf numFmtId="164" fontId="0" fillId="14" borderId="4" xfId="5" applyFont="1" applyFill="1" applyBorder="1" applyAlignment="1">
      <alignment horizontal="center" vertical="center"/>
    </xf>
    <xf numFmtId="0" fontId="8" fillId="0" borderId="0" xfId="0" applyFont="1" applyBorder="1"/>
    <xf numFmtId="0" fontId="18" fillId="0" borderId="0" xfId="0" applyFont="1" applyBorder="1" applyAlignment="1">
      <alignment vertical="center" wrapText="1"/>
    </xf>
    <xf numFmtId="4" fontId="26" fillId="0" borderId="0" xfId="0" applyNumberFormat="1" applyFont="1" applyBorder="1" applyAlignment="1">
      <alignment horizontal="right" vertical="center" wrapText="1"/>
    </xf>
    <xf numFmtId="0" fontId="18" fillId="15" borderId="16" xfId="0" applyFont="1" applyFill="1" applyBorder="1" applyAlignment="1">
      <alignment vertical="center" wrapText="1"/>
    </xf>
    <xf numFmtId="0" fontId="24" fillId="15" borderId="4" xfId="0" applyFont="1" applyFill="1" applyBorder="1" applyAlignment="1">
      <alignment vertical="center" wrapText="1"/>
    </xf>
    <xf numFmtId="0" fontId="0" fillId="0" borderId="0" xfId="0" applyAlignment="1">
      <alignment horizontal="right" vertical="center"/>
    </xf>
    <xf numFmtId="0" fontId="0" fillId="0" borderId="4" xfId="0" applyBorder="1" applyAlignment="1">
      <alignment horizontal="right" vertical="center" wrapText="1"/>
    </xf>
    <xf numFmtId="0" fontId="0" fillId="0" borderId="4" xfId="0" applyBorder="1" applyAlignment="1">
      <alignment horizontal="right" vertical="center"/>
    </xf>
    <xf numFmtId="164" fontId="0" fillId="0" borderId="4" xfId="5" applyFont="1" applyBorder="1" applyAlignment="1">
      <alignment horizontal="right" vertical="center"/>
    </xf>
    <xf numFmtId="164" fontId="0" fillId="14" borderId="4" xfId="5" applyFont="1" applyFill="1" applyBorder="1" applyAlignment="1">
      <alignment horizontal="right" vertical="center"/>
    </xf>
    <xf numFmtId="164" fontId="0" fillId="14" borderId="0" xfId="5" applyFont="1" applyFill="1" applyAlignment="1">
      <alignment horizontal="right" vertical="center"/>
    </xf>
    <xf numFmtId="0" fontId="3" fillId="10" borderId="4" xfId="0" applyFont="1" applyFill="1" applyBorder="1" applyAlignment="1">
      <alignment horizontal="center"/>
    </xf>
    <xf numFmtId="0" fontId="0" fillId="3" borderId="0" xfId="0" applyFill="1" applyAlignment="1">
      <alignment horizontal="center"/>
    </xf>
    <xf numFmtId="0" fontId="3" fillId="7" borderId="2" xfId="0" applyFont="1" applyFill="1" applyBorder="1" applyAlignment="1">
      <alignment horizontal="center"/>
    </xf>
    <xf numFmtId="0" fontId="3" fillId="7" borderId="1" xfId="0" applyFont="1" applyFill="1" applyBorder="1" applyAlignment="1">
      <alignment horizontal="center"/>
    </xf>
    <xf numFmtId="0" fontId="3" fillId="7" borderId="3" xfId="0" applyFont="1" applyFill="1" applyBorder="1" applyAlignment="1">
      <alignment horizontal="center"/>
    </xf>
    <xf numFmtId="0" fontId="3" fillId="8" borderId="1" xfId="0" applyFont="1" applyFill="1" applyBorder="1" applyAlignment="1">
      <alignment horizontal="center"/>
    </xf>
    <xf numFmtId="0" fontId="3" fillId="9" borderId="4" xfId="0" applyFont="1" applyFill="1" applyBorder="1" applyAlignment="1">
      <alignment horizontal="center"/>
    </xf>
    <xf numFmtId="0" fontId="3" fillId="8" borderId="0" xfId="0" applyFont="1" applyFill="1" applyAlignment="1">
      <alignment horizontal="center"/>
    </xf>
    <xf numFmtId="0" fontId="3" fillId="8" borderId="5" xfId="0" applyFont="1" applyFill="1" applyBorder="1" applyAlignment="1">
      <alignment horizontal="center"/>
    </xf>
    <xf numFmtId="0" fontId="8" fillId="12" borderId="0" xfId="0" applyFont="1" applyFill="1" applyAlignment="1">
      <alignment vertical="top" wrapText="1"/>
    </xf>
    <xf numFmtId="0" fontId="8" fillId="12" borderId="0" xfId="0" applyFont="1" applyFill="1" applyAlignment="1">
      <alignment vertical="top"/>
    </xf>
    <xf numFmtId="0" fontId="0" fillId="12" borderId="0" xfId="0" applyFill="1" applyAlignment="1">
      <alignment vertical="top"/>
    </xf>
  </cellXfs>
  <cellStyles count="6">
    <cellStyle name="Comma" xfId="5" builtinId="3"/>
    <cellStyle name="Normal" xfId="0" builtinId="0"/>
    <cellStyle name="Normal 62" xfId="1" xr:uid="{F2A58D0F-C59F-4A6F-BC50-842CE316B01E}"/>
    <cellStyle name="Normal 62 2 3" xfId="4" xr:uid="{9EC6D305-6BFF-4F23-9CF9-30F519FF484F}"/>
    <cellStyle name="Normal 62 4" xfId="3" xr:uid="{FE20297B-FD1E-4C62-AA29-FD8A7714CE41}"/>
    <cellStyle name="Normal 86" xfId="2" xr:uid="{A7144CB5-D632-47D9-9482-4DE92E42D2B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4.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sheetMetadata" Target="metadata.xml"/><Relationship Id="rId5" Type="http://schemas.openxmlformats.org/officeDocument/2006/relationships/externalLink" Target="externalLinks/externalLink2.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externalLink" Target="externalLinks/externalLink1.xml"/><Relationship Id="rId9" Type="http://schemas.openxmlformats.org/officeDocument/2006/relationships/styles" Target="styles.xml"/><Relationship Id="rId14"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ites/BoschGlobalInternetRFQ/Shared%20Documents/General/04.%20Bid%20Template/Bosch%20Global%20Interent%20BidTemplate%20v64%2017%20April%202024_CS_upd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joycezhu\Downloads\BOSCH%20DIA%20(HK%20TW).xlsx" TargetMode="External"/></Relationships>
</file>

<file path=xl/externalLinks/_rels/externalLink3.xml.rels><?xml version="1.0" encoding="UTF-8" standalone="yes"?>
<Relationships xmlns="http://schemas.openxmlformats.org/package/2006/relationships"><Relationship Id="rId2" Type="http://schemas.microsoft.com/office/2019/04/relationships/externalLinkLongPath" Target="https://singtel-my.sharepoint.com/personal/geraldine_ng_singtel_com/Documents/Geraldine%20Work%20Folder/Sales%20Folder/GAM1/Bosch/Bosch%20-%20Fortinet%20SDWAN/SD%20WAN%20Offline%20Tactical%20Quotation%20Template%20_Robert%20Bosch%20DIA_RFP_Fortigate.xlsx?A8205C3E" TargetMode="External"/><Relationship Id="rId1" Type="http://schemas.openxmlformats.org/officeDocument/2006/relationships/externalLinkPath" Target="file:///\\A8205C3E\SD%20WAN%20Offline%20Tactical%20Quotation%20Template%20_Robert%20Bosch%20DIA_RFP_Fortigate.xlsx" TargetMode="External"/></Relationships>
</file>

<file path=xl/externalLinks/_rels/externalLink4.xml.rels><?xml version="1.0" encoding="UTF-8" standalone="yes"?>
<Relationships xmlns="http://schemas.openxmlformats.org/package/2006/relationships"><Relationship Id="rId2" Type="http://schemas.microsoft.com/office/2019/04/relationships/externalLinkLongPath" Target="https://singtel-my.sharepoint.com/personal/geraldine_ng_singtel_com/Documents/Geraldine%20Work%20Folder/Sales%20Folder/GAM1/XXX/XXX%20-%20Fortinet%20SDWAN/SD%20WAN%20Offline%20Tactical%20Quotation%20Template%20_Robert%20XXX%20DIA_RFP_Fortigate.xlsx?C015918D" TargetMode="External"/><Relationship Id="rId1" Type="http://schemas.openxmlformats.org/officeDocument/2006/relationships/externalLinkPath" Target="file:///\\C015918D\SD%20WAN%20Offline%20Tactical%20Quotation%20Template%20_Robert%20XXX%20DIA_RFP_Fortig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ject Information"/>
      <sheetName val="RFQ"/>
      <sheetName val="Site Information"/>
      <sheetName val="BidSiteStatus"/>
      <sheetName val="ARFInfo"/>
      <sheetName val="SGOTax"/>
      <sheetName val="SubRC"/>
      <sheetName val="BillingEntity"/>
      <sheetName val="BillingAccountType"/>
      <sheetName val="Sitelist"/>
      <sheetName val="Project Products"/>
      <sheetName val="Project_Product"/>
      <sheetName val="Solution Phase"/>
      <sheetName val="Solution Project Items"/>
      <sheetName val="Solution_Project_Items_Dropdown"/>
      <sheetName val="SiteCountry"/>
      <sheetName val="Solution_Order Raising"/>
      <sheetName val="SDWAN_ONSITE_ENGINEER"/>
      <sheetName val="Additional_OutOfScope_Products"/>
      <sheetName val="NNIGatewayLocation"/>
      <sheetName val="Currency"/>
      <sheetName val="VRF"/>
      <sheetName val="Instruction"/>
      <sheetName val="SITEID"/>
      <sheetName val="PORS"/>
      <sheetName val="BidTemplatePass"/>
      <sheetName val="BOM"/>
      <sheetName val="TPS Admin Cost Excel"/>
      <sheetName val="WAN CPE Selling View"/>
      <sheetName val="BOM Selling View"/>
      <sheetName val="BomNum"/>
      <sheetName val="RTIO"/>
      <sheetName val="RTIO_HIDDEN"/>
      <sheetName val="BOMInfo"/>
      <sheetName val="ProductType"/>
      <sheetName val="GEPC_ProductType"/>
      <sheetName val="OrderType"/>
      <sheetName val="LinkType"/>
      <sheetName val="Backup"/>
      <sheetName val="YORN"/>
      <sheetName val="PORU"/>
      <sheetName val="IPVPN_Product1"/>
      <sheetName val="IPVPN_Scheme"/>
      <sheetName val="IPVPN_GatewayLocation"/>
      <sheetName val="IPVPN_COUNTRY"/>
      <sheetName val="Bandwidth_Unit"/>
      <sheetName val="IPVPN_Partner"/>
      <sheetName val="IPVPN_Location"/>
      <sheetName val="COS_TYPE"/>
      <sheetName val="OLLC_International_Circuit"/>
      <sheetName val="OLLC_COUNTRY"/>
      <sheetName val="OLLC_SERVICE_TYPE"/>
      <sheetName val="OLLC_INTERFACE_TYPE"/>
      <sheetName val="OLLC_SPEED"/>
      <sheetName val="OLLC_Preferred_OLLC_Partner"/>
      <sheetName val="OLLC_MTU"/>
      <sheetName val="OLLC_Connecting_Node"/>
      <sheetName val="OLLC_Connecting_Partner"/>
      <sheetName val="ELINE_PRODUCT"/>
      <sheetName val="ELINE_SCHEME"/>
      <sheetName val="ELINE_ORIGINATING_CITY"/>
      <sheetName val="ELINE_TERMINATING_CITY"/>
      <sheetName val="ELINE_CABLE_SYSTEM"/>
      <sheetName val="ELINE_CABLE_ROUTE"/>
      <sheetName val="ELINE_MTU_SIZE"/>
      <sheetName val="ELINE_INTERFACE"/>
      <sheetName val="ELINE_CARRIER"/>
      <sheetName val="CPE_NORE_ROUTER"/>
      <sheetName val="CPE_ROUTER_ORDERTYPE"/>
      <sheetName val="CPE_COLD_STANDBY"/>
      <sheetName val="CPE_ONSITE_ENGINEER"/>
      <sheetName val="CPE_REMOTE_TD"/>
      <sheetName val="SD_WAN_ROUTER_MODEL"/>
      <sheetName val="CPE_ROUTER_MODEL"/>
      <sheetName val="CPE_INTERFACE_TYPE"/>
      <sheetName val="CPE_MAINTENANCE_TYPE"/>
      <sheetName val="SD_WAN_MODEL"/>
      <sheetName val="SD_WAN_BANDWIDTH"/>
      <sheetName val="RMS_RMS_TYPE"/>
      <sheetName val="IPVPN_Product2"/>
      <sheetName val="VRF_SCHEME"/>
      <sheetName val="COS_TYPE_2"/>
      <sheetName val="Optimized"/>
      <sheetName val="POP_LOCATION"/>
      <sheetName val="ELINE_CARRIER2"/>
      <sheetName val="D_PRODUCT"/>
      <sheetName val="D_BANDWIDTH"/>
      <sheetName val="GW_Optical_Interface"/>
      <sheetName val="ZONE"/>
      <sheetName val="G3_PRODUCT"/>
      <sheetName val="G3_COUNTRY"/>
      <sheetName val="G3_SERVICE_TYPE"/>
      <sheetName val="G3_INTERNET_PEERING_PROTOCOL"/>
      <sheetName val="G3_PARTNER"/>
      <sheetName val="G3_INTERNET_INTERFACE"/>
      <sheetName val="G3_INTERNET_IP_ADDRESS_TYPE"/>
      <sheetName val="G3_NO_OF_INTERNET_WAN_IP"/>
      <sheetName val="G3_NO_OF_INTERNET_LAN_IP"/>
      <sheetName val="RMS_Configuration"/>
      <sheetName val="OLLC_Currency_Cus"/>
      <sheetName val="Reference_Number"/>
      <sheetName val="Domestics"/>
      <sheetName val="Domestics_Product_Type"/>
      <sheetName val="Domestics_Product_Id"/>
      <sheetName val="CPE_InsHours"/>
      <sheetName val="CPE_RemoteSupport"/>
      <sheetName val="CPE_AccMode"/>
      <sheetName val="LLC_Partner"/>
      <sheetName val="Solution Summary"/>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
          <cell r="A1" t="str">
            <v>Afghanistan</v>
          </cell>
        </row>
        <row r="2">
          <cell r="A2" t="str">
            <v>Aland Islands</v>
          </cell>
        </row>
        <row r="3">
          <cell r="A3" t="str">
            <v>Albania</v>
          </cell>
        </row>
        <row r="4">
          <cell r="A4" t="str">
            <v>Algeria</v>
          </cell>
        </row>
        <row r="5">
          <cell r="A5" t="str">
            <v>American Samoa</v>
          </cell>
        </row>
        <row r="6">
          <cell r="A6" t="str">
            <v>Andorra</v>
          </cell>
        </row>
        <row r="7">
          <cell r="A7" t="str">
            <v>Angola</v>
          </cell>
        </row>
        <row r="8">
          <cell r="A8" t="str">
            <v>Anguilla</v>
          </cell>
        </row>
        <row r="9">
          <cell r="A9" t="str">
            <v>Antarctic</v>
          </cell>
        </row>
        <row r="10">
          <cell r="A10" t="str">
            <v>Antigua and Barbuda</v>
          </cell>
        </row>
        <row r="11">
          <cell r="A11" t="str">
            <v>Argentina</v>
          </cell>
        </row>
        <row r="12">
          <cell r="A12" t="str">
            <v>Armenia</v>
          </cell>
        </row>
        <row r="13">
          <cell r="A13" t="str">
            <v>Aruba</v>
          </cell>
        </row>
        <row r="14">
          <cell r="A14" t="str">
            <v>Australia</v>
          </cell>
        </row>
        <row r="15">
          <cell r="A15" t="str">
            <v>Austria</v>
          </cell>
        </row>
        <row r="16">
          <cell r="A16" t="str">
            <v>Azerbaijan</v>
          </cell>
        </row>
        <row r="17">
          <cell r="A17" t="str">
            <v>Bahamas</v>
          </cell>
        </row>
        <row r="18">
          <cell r="A18" t="str">
            <v>Bahrain</v>
          </cell>
        </row>
        <row r="19">
          <cell r="A19" t="str">
            <v>Bangladesh</v>
          </cell>
        </row>
        <row r="20">
          <cell r="A20" t="str">
            <v>Barbados</v>
          </cell>
        </row>
        <row r="21">
          <cell r="A21" t="str">
            <v>Belarus</v>
          </cell>
        </row>
        <row r="22">
          <cell r="A22" t="str">
            <v>Belgium</v>
          </cell>
        </row>
        <row r="23">
          <cell r="A23" t="str">
            <v>Belize</v>
          </cell>
        </row>
        <row r="24">
          <cell r="A24" t="str">
            <v>Benin</v>
          </cell>
        </row>
        <row r="25">
          <cell r="A25" t="str">
            <v>Bermuda</v>
          </cell>
        </row>
        <row r="26">
          <cell r="A26" t="str">
            <v>Bhutan</v>
          </cell>
        </row>
        <row r="27">
          <cell r="A27" t="str">
            <v>Bolivia</v>
          </cell>
        </row>
        <row r="28">
          <cell r="A28" t="str">
            <v>Bonaire, Sint Eustatius and Saba</v>
          </cell>
        </row>
        <row r="29">
          <cell r="A29" t="str">
            <v>Bosnia and Herzegovina</v>
          </cell>
        </row>
        <row r="30">
          <cell r="A30" t="str">
            <v>Botswana</v>
          </cell>
        </row>
        <row r="31">
          <cell r="A31" t="str">
            <v>Brazil</v>
          </cell>
        </row>
        <row r="32">
          <cell r="A32" t="str">
            <v>Brunei</v>
          </cell>
        </row>
        <row r="33">
          <cell r="A33" t="str">
            <v>Bulgaria</v>
          </cell>
        </row>
        <row r="34">
          <cell r="A34" t="str">
            <v>Burkina Faso</v>
          </cell>
        </row>
        <row r="35">
          <cell r="A35" t="str">
            <v>Burundi</v>
          </cell>
        </row>
        <row r="36">
          <cell r="A36" t="str">
            <v>Cambodia</v>
          </cell>
        </row>
        <row r="37">
          <cell r="A37" t="str">
            <v>Cameroon</v>
          </cell>
        </row>
        <row r="38">
          <cell r="A38" t="str">
            <v>Canada</v>
          </cell>
        </row>
        <row r="39">
          <cell r="A39" t="str">
            <v>Cape Verde</v>
          </cell>
        </row>
        <row r="40">
          <cell r="A40" t="str">
            <v>Cayman Islands</v>
          </cell>
        </row>
        <row r="41">
          <cell r="A41" t="str">
            <v>Central African Republic</v>
          </cell>
        </row>
        <row r="42">
          <cell r="A42" t="str">
            <v>Chad</v>
          </cell>
        </row>
        <row r="43">
          <cell r="A43" t="str">
            <v>Chile</v>
          </cell>
        </row>
        <row r="44">
          <cell r="A44" t="str">
            <v>China</v>
          </cell>
        </row>
        <row r="45">
          <cell r="A45" t="str">
            <v>Columbia</v>
          </cell>
        </row>
        <row r="46">
          <cell r="A46" t="str">
            <v>Comoros</v>
          </cell>
        </row>
        <row r="47">
          <cell r="A47" t="str">
            <v>Congo, Republic of</v>
          </cell>
        </row>
        <row r="48">
          <cell r="A48" t="str">
            <v>Cook Islands</v>
          </cell>
        </row>
        <row r="49">
          <cell r="A49" t="str">
            <v>Costa Rica</v>
          </cell>
        </row>
        <row r="50">
          <cell r="A50" t="str">
            <v>Cote d'Ivoire</v>
          </cell>
        </row>
        <row r="51">
          <cell r="A51" t="str">
            <v>Croatia</v>
          </cell>
        </row>
        <row r="52">
          <cell r="A52" t="str">
            <v>Cuba</v>
          </cell>
        </row>
        <row r="53">
          <cell r="A53" t="str">
            <v>Curacao</v>
          </cell>
        </row>
        <row r="54">
          <cell r="A54" t="str">
            <v>Cyprus</v>
          </cell>
        </row>
        <row r="55">
          <cell r="A55" t="str">
            <v>Czech Republic</v>
          </cell>
        </row>
        <row r="56">
          <cell r="A56" t="str">
            <v>Democratic Republic of the Congo</v>
          </cell>
        </row>
        <row r="57">
          <cell r="A57" t="str">
            <v>Denmark</v>
          </cell>
        </row>
        <row r="58">
          <cell r="A58" t="str">
            <v>Djibouti</v>
          </cell>
        </row>
        <row r="59">
          <cell r="A59" t="str">
            <v>Dominica</v>
          </cell>
        </row>
        <row r="60">
          <cell r="A60" t="str">
            <v>Dominican Republic</v>
          </cell>
        </row>
        <row r="61">
          <cell r="A61" t="str">
            <v>Ecuador</v>
          </cell>
        </row>
        <row r="62">
          <cell r="A62" t="str">
            <v>Egypt</v>
          </cell>
        </row>
        <row r="63">
          <cell r="A63" t="str">
            <v>El Salvador</v>
          </cell>
        </row>
        <row r="64">
          <cell r="A64" t="str">
            <v>Equatorial Guinea</v>
          </cell>
        </row>
        <row r="65">
          <cell r="A65" t="str">
            <v>Eritrea</v>
          </cell>
        </row>
        <row r="66">
          <cell r="A66" t="str">
            <v>Estonia</v>
          </cell>
        </row>
        <row r="67">
          <cell r="A67" t="str">
            <v>Ethiopia</v>
          </cell>
        </row>
        <row r="68">
          <cell r="A68" t="str">
            <v>Falkland Islands (Malvinas)</v>
          </cell>
        </row>
        <row r="69">
          <cell r="A69" t="str">
            <v>Faroe Islands</v>
          </cell>
        </row>
        <row r="70">
          <cell r="A70" t="str">
            <v>Federated States of Micronesia</v>
          </cell>
        </row>
        <row r="71">
          <cell r="A71" t="str">
            <v>Fiji</v>
          </cell>
        </row>
        <row r="72">
          <cell r="A72" t="str">
            <v>Finland</v>
          </cell>
        </row>
        <row r="73">
          <cell r="A73" t="str">
            <v>France</v>
          </cell>
        </row>
        <row r="74">
          <cell r="A74" t="str">
            <v>French Guiana</v>
          </cell>
        </row>
        <row r="75">
          <cell r="A75" t="str">
            <v>French Polynesia</v>
          </cell>
        </row>
        <row r="76">
          <cell r="A76" t="str">
            <v>Gabon</v>
          </cell>
        </row>
        <row r="77">
          <cell r="A77" t="str">
            <v>Gambia</v>
          </cell>
        </row>
        <row r="78">
          <cell r="A78" t="str">
            <v>Georgia</v>
          </cell>
        </row>
        <row r="79">
          <cell r="A79" t="str">
            <v>Germany</v>
          </cell>
        </row>
        <row r="80">
          <cell r="A80" t="str">
            <v>Ghana</v>
          </cell>
        </row>
        <row r="81">
          <cell r="A81" t="str">
            <v>Gibraltar</v>
          </cell>
        </row>
        <row r="82">
          <cell r="A82" t="str">
            <v>Greece</v>
          </cell>
        </row>
        <row r="83">
          <cell r="A83" t="str">
            <v>Greenland</v>
          </cell>
        </row>
        <row r="84">
          <cell r="A84" t="str">
            <v>Grenada</v>
          </cell>
        </row>
        <row r="85">
          <cell r="A85" t="str">
            <v>Guadeloupe</v>
          </cell>
        </row>
        <row r="86">
          <cell r="A86" t="str">
            <v>Guam</v>
          </cell>
        </row>
        <row r="87">
          <cell r="A87" t="str">
            <v>Guatemala</v>
          </cell>
        </row>
        <row r="88">
          <cell r="A88" t="str">
            <v>Guernsey</v>
          </cell>
        </row>
        <row r="89">
          <cell r="A89" t="str">
            <v>Guinea</v>
          </cell>
        </row>
        <row r="90">
          <cell r="A90" t="str">
            <v>Guinea-Bissau</v>
          </cell>
        </row>
        <row r="91">
          <cell r="A91" t="str">
            <v>Guyana</v>
          </cell>
        </row>
        <row r="92">
          <cell r="A92" t="str">
            <v>Haiti</v>
          </cell>
        </row>
        <row r="93">
          <cell r="A93" t="str">
            <v>Honduras</v>
          </cell>
        </row>
        <row r="94">
          <cell r="A94" t="str">
            <v>Hong Kong</v>
          </cell>
        </row>
        <row r="95">
          <cell r="A95" t="str">
            <v>Hungary</v>
          </cell>
        </row>
        <row r="96">
          <cell r="A96" t="str">
            <v>Iceland</v>
          </cell>
        </row>
        <row r="97">
          <cell r="A97" t="str">
            <v>India</v>
          </cell>
        </row>
        <row r="98">
          <cell r="A98" t="str">
            <v>Indonesia</v>
          </cell>
        </row>
        <row r="99">
          <cell r="A99" t="str">
            <v>Iran</v>
          </cell>
        </row>
        <row r="100">
          <cell r="A100" t="str">
            <v>Iraq</v>
          </cell>
        </row>
        <row r="101">
          <cell r="A101" t="str">
            <v>Ireland</v>
          </cell>
        </row>
        <row r="102">
          <cell r="A102" t="str">
            <v>Isle Of Man</v>
          </cell>
        </row>
        <row r="103">
          <cell r="A103" t="str">
            <v>Israel</v>
          </cell>
        </row>
        <row r="104">
          <cell r="A104" t="str">
            <v>Italy</v>
          </cell>
        </row>
        <row r="105">
          <cell r="A105" t="str">
            <v>Jamaica</v>
          </cell>
        </row>
        <row r="106">
          <cell r="A106" t="str">
            <v>Japan</v>
          </cell>
        </row>
        <row r="107">
          <cell r="A107" t="str">
            <v>Jersey</v>
          </cell>
        </row>
        <row r="108">
          <cell r="A108" t="str">
            <v>Jordan</v>
          </cell>
        </row>
        <row r="109">
          <cell r="A109" t="str">
            <v>Kazakhstan</v>
          </cell>
        </row>
        <row r="110">
          <cell r="A110" t="str">
            <v>Kenya</v>
          </cell>
        </row>
        <row r="111">
          <cell r="A111" t="str">
            <v>Kiribati</v>
          </cell>
        </row>
        <row r="112">
          <cell r="A112" t="str">
            <v>Kosovo</v>
          </cell>
        </row>
        <row r="113">
          <cell r="A113" t="str">
            <v>Kuwait</v>
          </cell>
        </row>
        <row r="114">
          <cell r="A114" t="str">
            <v>Kyrgyzstan</v>
          </cell>
        </row>
        <row r="115">
          <cell r="A115" t="str">
            <v>Laos</v>
          </cell>
        </row>
        <row r="116">
          <cell r="A116" t="str">
            <v>Latvia</v>
          </cell>
        </row>
        <row r="117">
          <cell r="A117" t="str">
            <v>Lebanon</v>
          </cell>
        </row>
        <row r="118">
          <cell r="A118" t="str">
            <v>Lesotho</v>
          </cell>
        </row>
        <row r="119">
          <cell r="A119" t="str">
            <v>Liberia</v>
          </cell>
        </row>
        <row r="120">
          <cell r="A120" t="str">
            <v>Libya</v>
          </cell>
        </row>
        <row r="121">
          <cell r="A121" t="str">
            <v>Liechtenstein</v>
          </cell>
        </row>
        <row r="122">
          <cell r="A122" t="str">
            <v>Lithuania</v>
          </cell>
        </row>
        <row r="123">
          <cell r="A123" t="str">
            <v>Luxembourg</v>
          </cell>
        </row>
        <row r="124">
          <cell r="A124" t="str">
            <v>Macau</v>
          </cell>
        </row>
        <row r="125">
          <cell r="A125" t="str">
            <v>Macedonia</v>
          </cell>
        </row>
        <row r="126">
          <cell r="A126" t="str">
            <v>Madagascar</v>
          </cell>
        </row>
        <row r="127">
          <cell r="A127" t="str">
            <v>Malawi</v>
          </cell>
        </row>
        <row r="128">
          <cell r="A128" t="str">
            <v>Malaysia</v>
          </cell>
        </row>
        <row r="129">
          <cell r="A129" t="str">
            <v>Maldives</v>
          </cell>
        </row>
        <row r="130">
          <cell r="A130" t="str">
            <v>Mali</v>
          </cell>
        </row>
        <row r="131">
          <cell r="A131" t="str">
            <v>Malta</v>
          </cell>
        </row>
        <row r="132">
          <cell r="A132" t="str">
            <v>Marshall Islands</v>
          </cell>
        </row>
        <row r="133">
          <cell r="A133" t="str">
            <v>Martinique</v>
          </cell>
        </row>
        <row r="134">
          <cell r="A134" t="str">
            <v>Mauritania</v>
          </cell>
        </row>
        <row r="135">
          <cell r="A135" t="str">
            <v>Mauritius</v>
          </cell>
        </row>
        <row r="136">
          <cell r="A136" t="str">
            <v>Mexico</v>
          </cell>
        </row>
        <row r="137">
          <cell r="A137" t="str">
            <v>Moldova</v>
          </cell>
        </row>
        <row r="138">
          <cell r="A138" t="str">
            <v>Monaco</v>
          </cell>
        </row>
        <row r="139">
          <cell r="A139" t="str">
            <v>Mongolia</v>
          </cell>
        </row>
        <row r="140">
          <cell r="A140" t="str">
            <v>Montenegro</v>
          </cell>
        </row>
        <row r="141">
          <cell r="A141" t="str">
            <v>Montserrat</v>
          </cell>
        </row>
        <row r="142">
          <cell r="A142" t="str">
            <v>Morocco</v>
          </cell>
        </row>
        <row r="143">
          <cell r="A143" t="str">
            <v>Mozambique</v>
          </cell>
        </row>
        <row r="144">
          <cell r="A144" t="str">
            <v>Myanmar</v>
          </cell>
        </row>
        <row r="145">
          <cell r="A145" t="str">
            <v>Namibia</v>
          </cell>
        </row>
        <row r="146">
          <cell r="A146" t="str">
            <v>Nauru</v>
          </cell>
        </row>
        <row r="147">
          <cell r="A147" t="str">
            <v>Nepal</v>
          </cell>
        </row>
        <row r="148">
          <cell r="A148" t="str">
            <v>Netherlands</v>
          </cell>
        </row>
        <row r="149">
          <cell r="A149" t="str">
            <v>Netherlands Antilles</v>
          </cell>
        </row>
        <row r="150">
          <cell r="A150" t="str">
            <v>New Caledonia</v>
          </cell>
        </row>
        <row r="151">
          <cell r="A151" t="str">
            <v>New Zealand</v>
          </cell>
        </row>
        <row r="152">
          <cell r="A152" t="str">
            <v>Nicaragua</v>
          </cell>
        </row>
        <row r="153">
          <cell r="A153" t="str">
            <v>Niger</v>
          </cell>
        </row>
        <row r="154">
          <cell r="A154" t="str">
            <v>Nigeria</v>
          </cell>
        </row>
        <row r="155">
          <cell r="A155" t="str">
            <v>Niue</v>
          </cell>
        </row>
        <row r="156">
          <cell r="A156" t="str">
            <v>Norfolk Island</v>
          </cell>
        </row>
        <row r="157">
          <cell r="A157" t="str">
            <v>North Korea</v>
          </cell>
        </row>
        <row r="158">
          <cell r="A158" t="str">
            <v>Northern Mariana Islands</v>
          </cell>
        </row>
        <row r="159">
          <cell r="A159" t="str">
            <v>Norway</v>
          </cell>
        </row>
        <row r="160">
          <cell r="A160" t="str">
            <v>Oman</v>
          </cell>
        </row>
        <row r="161">
          <cell r="A161" t="str">
            <v>Pakistan</v>
          </cell>
        </row>
        <row r="162">
          <cell r="A162" t="str">
            <v>Palau</v>
          </cell>
        </row>
        <row r="163">
          <cell r="A163" t="str">
            <v>Palestine</v>
          </cell>
        </row>
        <row r="164">
          <cell r="A164" t="str">
            <v>Panama</v>
          </cell>
        </row>
        <row r="165">
          <cell r="A165" t="str">
            <v>Papua New Guinea</v>
          </cell>
        </row>
        <row r="166">
          <cell r="A166" t="str">
            <v>Paraguay</v>
          </cell>
        </row>
        <row r="167">
          <cell r="A167" t="str">
            <v>Peru</v>
          </cell>
        </row>
        <row r="168">
          <cell r="A168" t="str">
            <v>Philippines</v>
          </cell>
        </row>
        <row r="169">
          <cell r="A169" t="str">
            <v>Pitcairn</v>
          </cell>
        </row>
        <row r="170">
          <cell r="A170" t="str">
            <v>Poland</v>
          </cell>
        </row>
        <row r="171">
          <cell r="A171" t="str">
            <v>Portugal</v>
          </cell>
        </row>
        <row r="172">
          <cell r="A172" t="str">
            <v>Puerto Rico</v>
          </cell>
        </row>
        <row r="173">
          <cell r="A173" t="str">
            <v>Qatar</v>
          </cell>
        </row>
        <row r="174">
          <cell r="A174" t="str">
            <v>Romania</v>
          </cell>
        </row>
        <row r="175">
          <cell r="A175" t="str">
            <v>Russia</v>
          </cell>
        </row>
        <row r="176">
          <cell r="A176" t="str">
            <v>Rwanda</v>
          </cell>
        </row>
        <row r="177">
          <cell r="A177" t="str">
            <v>Saint Barthelemy</v>
          </cell>
        </row>
        <row r="178">
          <cell r="A178" t="str">
            <v>Saint Helena</v>
          </cell>
        </row>
        <row r="179">
          <cell r="A179" t="str">
            <v>Saint Kitts and Nevis</v>
          </cell>
        </row>
        <row r="180">
          <cell r="A180" t="str">
            <v>Saint Lucia</v>
          </cell>
        </row>
        <row r="181">
          <cell r="A181" t="str">
            <v>Saint Martin</v>
          </cell>
        </row>
        <row r="182">
          <cell r="A182" t="str">
            <v>Saint Pierre And Miquelon</v>
          </cell>
        </row>
        <row r="183">
          <cell r="A183" t="str">
            <v>Saint Vincent and the Grenadines</v>
          </cell>
        </row>
        <row r="184">
          <cell r="A184" t="str">
            <v>Samoa</v>
          </cell>
        </row>
        <row r="185">
          <cell r="A185" t="str">
            <v>San Marino</v>
          </cell>
        </row>
        <row r="186">
          <cell r="A186" t="str">
            <v>Sao Tome and Principe</v>
          </cell>
        </row>
        <row r="187">
          <cell r="A187" t="str">
            <v>Saudi Arabia</v>
          </cell>
        </row>
        <row r="188">
          <cell r="A188" t="str">
            <v>Senegal</v>
          </cell>
        </row>
        <row r="189">
          <cell r="A189" t="str">
            <v>Serbia</v>
          </cell>
        </row>
        <row r="190">
          <cell r="A190" t="str">
            <v>Seychelles</v>
          </cell>
        </row>
        <row r="191">
          <cell r="A191" t="str">
            <v>Sierra Leone</v>
          </cell>
        </row>
        <row r="192">
          <cell r="A192" t="str">
            <v>Singapore</v>
          </cell>
        </row>
        <row r="193">
          <cell r="A193" t="str">
            <v>Sint Maarten</v>
          </cell>
        </row>
        <row r="194">
          <cell r="A194" t="str">
            <v>Slovakia</v>
          </cell>
        </row>
        <row r="195">
          <cell r="A195" t="str">
            <v>Slovenia</v>
          </cell>
        </row>
        <row r="196">
          <cell r="A196" t="str">
            <v>Solomon Islands</v>
          </cell>
        </row>
        <row r="197">
          <cell r="A197" t="str">
            <v>Somalia</v>
          </cell>
        </row>
        <row r="198">
          <cell r="A198" t="str">
            <v>South Africa</v>
          </cell>
        </row>
        <row r="199">
          <cell r="A199" t="str">
            <v>South Georgia and the South Sandwich Islands</v>
          </cell>
        </row>
        <row r="200">
          <cell r="A200" t="str">
            <v>South Korea</v>
          </cell>
        </row>
        <row r="201">
          <cell r="A201" t="str">
            <v>South Sudan</v>
          </cell>
        </row>
        <row r="202">
          <cell r="A202" t="str">
            <v>Spain</v>
          </cell>
        </row>
        <row r="203">
          <cell r="A203" t="str">
            <v>Sri Lanka</v>
          </cell>
        </row>
        <row r="204">
          <cell r="A204" t="str">
            <v>Sudan</v>
          </cell>
        </row>
        <row r="205">
          <cell r="A205" t="str">
            <v>Suriname</v>
          </cell>
        </row>
        <row r="206">
          <cell r="A206" t="str">
            <v>Svalbard and Jan Mayen</v>
          </cell>
        </row>
        <row r="207">
          <cell r="A207" t="str">
            <v>Swaziland</v>
          </cell>
        </row>
        <row r="208">
          <cell r="A208" t="str">
            <v>Sweden</v>
          </cell>
        </row>
        <row r="209">
          <cell r="A209" t="str">
            <v>Switzerland</v>
          </cell>
        </row>
        <row r="210">
          <cell r="A210" t="str">
            <v>Syria</v>
          </cell>
        </row>
        <row r="211">
          <cell r="A211" t="str">
            <v>Taiwan</v>
          </cell>
        </row>
        <row r="212">
          <cell r="A212" t="str">
            <v>Tajikistan</v>
          </cell>
        </row>
        <row r="213">
          <cell r="A213" t="str">
            <v>Tanzania</v>
          </cell>
        </row>
        <row r="214">
          <cell r="A214" t="str">
            <v>Thailand</v>
          </cell>
        </row>
        <row r="215">
          <cell r="A215" t="str">
            <v>Timor Leste</v>
          </cell>
        </row>
        <row r="216">
          <cell r="A216" t="str">
            <v>Togo</v>
          </cell>
        </row>
        <row r="217">
          <cell r="A217" t="str">
            <v>Tokelau</v>
          </cell>
        </row>
        <row r="218">
          <cell r="A218" t="str">
            <v>Tonga</v>
          </cell>
        </row>
        <row r="219">
          <cell r="A219" t="str">
            <v>Trinidad and Tobago</v>
          </cell>
        </row>
        <row r="220">
          <cell r="A220" t="str">
            <v>Tunisia</v>
          </cell>
        </row>
        <row r="221">
          <cell r="A221" t="str">
            <v>Turkey</v>
          </cell>
        </row>
        <row r="222">
          <cell r="A222" t="str">
            <v>Turkmenistan</v>
          </cell>
        </row>
        <row r="223">
          <cell r="A223" t="str">
            <v>Turks and Caicos Islands</v>
          </cell>
        </row>
        <row r="224">
          <cell r="A224" t="str">
            <v>Tuvalu</v>
          </cell>
        </row>
        <row r="225">
          <cell r="A225" t="str">
            <v>UAE</v>
          </cell>
        </row>
        <row r="226">
          <cell r="A226" t="str">
            <v>Uganda</v>
          </cell>
        </row>
        <row r="227">
          <cell r="A227" t="str">
            <v>Ukraine</v>
          </cell>
        </row>
        <row r="228">
          <cell r="A228" t="str">
            <v>United Kingdom</v>
          </cell>
        </row>
        <row r="229">
          <cell r="A229" t="str">
            <v>Uruguay</v>
          </cell>
        </row>
        <row r="230">
          <cell r="A230" t="str">
            <v>USA</v>
          </cell>
        </row>
        <row r="231">
          <cell r="A231" t="str">
            <v>Uzebekistan</v>
          </cell>
        </row>
        <row r="232">
          <cell r="A232" t="str">
            <v>Vanuatu</v>
          </cell>
        </row>
        <row r="233">
          <cell r="A233" t="str">
            <v>Vatican City</v>
          </cell>
        </row>
        <row r="234">
          <cell r="A234" t="str">
            <v>Venezuela</v>
          </cell>
        </row>
        <row r="235">
          <cell r="A235" t="str">
            <v>Vietnam</v>
          </cell>
        </row>
        <row r="236">
          <cell r="A236" t="str">
            <v>VIRGIN ISLANDS, BRITISH</v>
          </cell>
        </row>
        <row r="237">
          <cell r="A237" t="str">
            <v>Virgin Islands, U.S.</v>
          </cell>
        </row>
        <row r="238">
          <cell r="A238" t="str">
            <v>Wallis and Futuna</v>
          </cell>
        </row>
        <row r="239">
          <cell r="A239" t="str">
            <v>Western Sahara</v>
          </cell>
        </row>
        <row r="240">
          <cell r="A240" t="str">
            <v>Yemen A R</v>
          </cell>
        </row>
        <row r="241">
          <cell r="A241" t="str">
            <v>Zambia</v>
          </cell>
        </row>
        <row r="242">
          <cell r="A242" t="str">
            <v>Zimbabwe</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Tables"/>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Tracking"/>
      <sheetName val="Purpose of Document"/>
      <sheetName val="Quotation - CS"/>
      <sheetName val="BOM - CS"/>
      <sheetName val="FLC - SS"/>
      <sheetName val="Controller Charges"/>
      <sheetName val="Paste Vendor Quote-SS"/>
      <sheetName val="Guide&gt;&gt;"/>
      <sheetName val="Vendor and Scope (Viptela)"/>
      <sheetName val="Vendor and Scope (Velocloud)"/>
      <sheetName val="Vendor and Scope (Silver Peak)"/>
      <sheetName val="Vendor and Scope (Fortinet)"/>
      <sheetName val="Formulas&gt;&gt;"/>
      <sheetName val="Viptela Catalogue"/>
      <sheetName val="VeloCloud Catalouge"/>
      <sheetName val="Silver Peak Catalogue"/>
      <sheetName val="Silver Peak License FLC"/>
      <sheetName val="Fortinet Catalogue"/>
      <sheetName val="FLCVC Formula"/>
      <sheetName val="WACC"/>
      <sheetName val="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2">
          <cell r="BC2" t="str">
            <v>Product</v>
          </cell>
          <cell r="BD2" t="str">
            <v>Component</v>
          </cell>
          <cell r="BE2" t="str">
            <v>PIC OTC</v>
          </cell>
          <cell r="BF2" t="str">
            <v>PIC MRC</v>
          </cell>
          <cell r="BJ2" t="str">
            <v>Fortinet PRMA</v>
          </cell>
          <cell r="BK2" t="str">
            <v>Configuration Support</v>
          </cell>
          <cell r="BL2" t="str">
            <v>Connectivity Type</v>
          </cell>
          <cell r="BM2" t="str">
            <v>SDWAN Package</v>
          </cell>
        </row>
        <row r="3">
          <cell r="BC3" t="str">
            <v>Viptela</v>
          </cell>
          <cell r="BD3" t="str">
            <v>ConnectPlus Software-Defined WAN</v>
          </cell>
          <cell r="BE3">
            <v>19408506</v>
          </cell>
          <cell r="BF3" t="str">
            <v>19400263, 19408263 (non-SG)</v>
          </cell>
          <cell r="BJ3" t="str">
            <v>Not Applicable - Singapore Site</v>
          </cell>
          <cell r="BK3" t="str">
            <v>Singtel-Pactech (Singapore)</v>
          </cell>
          <cell r="BL3" t="str">
            <v>Megapop</v>
          </cell>
          <cell r="BM3" t="str">
            <v>SDWAN</v>
          </cell>
        </row>
        <row r="4">
          <cell r="BC4" t="str">
            <v>Viptela</v>
          </cell>
          <cell r="BD4" t="str">
            <v>ConnectPlus Software-Defined WAN</v>
          </cell>
          <cell r="BE4">
            <v>19408506</v>
          </cell>
          <cell r="BF4" t="str">
            <v>19400263, 19408263 (non-SG)</v>
          </cell>
          <cell r="BJ4" t="str">
            <v>Not Applicable - Singapore Site</v>
          </cell>
          <cell r="BK4" t="str">
            <v>Singtel-Pactech (Singapore)</v>
          </cell>
          <cell r="BL4" t="str">
            <v>Singnet</v>
          </cell>
          <cell r="BM4" t="str">
            <v>SDWAN(Singnet)</v>
          </cell>
        </row>
        <row r="5">
          <cell r="BC5" t="str">
            <v>Viptela</v>
          </cell>
          <cell r="BD5" t="str">
            <v>ConnectPlus Software-Defined WAN</v>
          </cell>
          <cell r="BE5">
            <v>19408506</v>
          </cell>
          <cell r="BF5" t="str">
            <v>19400263, 19408263 (non-SG)</v>
          </cell>
          <cell r="BJ5" t="str">
            <v>Not Applicable - Singapore Site</v>
          </cell>
          <cell r="BK5" t="str">
            <v>Singtel-Pactech (Singapore)</v>
          </cell>
          <cell r="BL5" t="str">
            <v>C+</v>
          </cell>
          <cell r="BM5" t="str">
            <v>SDWAN(C+)</v>
          </cell>
        </row>
        <row r="6">
          <cell r="BC6" t="str">
            <v>Velo</v>
          </cell>
          <cell r="BD6" t="str">
            <v>Main: ConnectPlus NFV CPE
VAS: ConnectPlus NFV - vSD WAN</v>
          </cell>
          <cell r="BE6">
            <v>19408507</v>
          </cell>
          <cell r="BF6">
            <v>19400264</v>
          </cell>
          <cell r="BJ6" t="str">
            <v>Yes - Full PRMA Coverage Available</v>
          </cell>
          <cell r="BK6" t="str">
            <v>Singtel-Pactech (Global PRMA)</v>
          </cell>
          <cell r="BL6" t="str">
            <v>C+</v>
          </cell>
          <cell r="BM6" t="str">
            <v>SDWAN(C+)</v>
          </cell>
        </row>
        <row r="7">
          <cell r="BC7" t="str">
            <v>Velo</v>
          </cell>
          <cell r="BD7" t="str">
            <v>Main: ConnectPlus NFV CPE
VAS: ConnectPlus NFV - vSD WAN</v>
          </cell>
          <cell r="BE7">
            <v>19408507</v>
          </cell>
          <cell r="BF7">
            <v>19400264</v>
          </cell>
          <cell r="BJ7" t="str">
            <v>No - Full PRMA Coverage Not Available</v>
          </cell>
          <cell r="BK7" t="str">
            <v>Singtel-Pactech (Global Spares)</v>
          </cell>
          <cell r="BL7" t="str">
            <v>C+</v>
          </cell>
          <cell r="BM7" t="str">
            <v>SDWAN(C+)</v>
          </cell>
        </row>
        <row r="8">
          <cell r="BC8" t="str">
            <v>Velo</v>
          </cell>
          <cell r="BD8" t="str">
            <v>Main: ConnectPlus NFV CPE
VAS: ConnectPlus NFV - vSD WAN</v>
          </cell>
          <cell r="BE8">
            <v>19408507</v>
          </cell>
          <cell r="BF8">
            <v>19400264</v>
          </cell>
        </row>
        <row r="9">
          <cell r="BC9" t="str">
            <v>Silverpeak</v>
          </cell>
          <cell r="BD9" t="str">
            <v>Main: ConnectPlus NFV CPE
VAS: ConnectPlus NFV - vSD WAN</v>
          </cell>
          <cell r="BE9">
            <v>19408507</v>
          </cell>
          <cell r="BF9">
            <v>19400264</v>
          </cell>
        </row>
        <row r="10">
          <cell r="BC10" t="str">
            <v>Silverpeak</v>
          </cell>
          <cell r="BD10" t="str">
            <v>Main: ConnectPlus NFV CPE
VAS: ConnectPlus NFV - vSD WAN</v>
          </cell>
          <cell r="BE10">
            <v>19408507</v>
          </cell>
          <cell r="BF10">
            <v>19400264</v>
          </cell>
        </row>
        <row r="11">
          <cell r="BC11" t="str">
            <v>UCPE</v>
          </cell>
          <cell r="BD11" t="str">
            <v>Main: ConnectPlus NFV CPE</v>
          </cell>
          <cell r="BE11">
            <v>19408507</v>
          </cell>
          <cell r="BF11">
            <v>19400264</v>
          </cell>
        </row>
        <row r="12">
          <cell r="BC12" t="str">
            <v>Fortinet</v>
          </cell>
          <cell r="BD12" t="str">
            <v>[Main RC] SD-WAN with Firewall (Fortinet) (Non-taxable)</v>
          </cell>
          <cell r="BE12">
            <v>19408513</v>
          </cell>
          <cell r="BF12">
            <v>19408267</v>
          </cell>
        </row>
        <row r="13">
          <cell r="BC13" t="str">
            <v>Fortinet</v>
          </cell>
          <cell r="BD13" t="str">
            <v>[Main RC] SD-WAN with UTM (Fortinet) (Non-taxable)</v>
          </cell>
          <cell r="BE13">
            <v>19408513</v>
          </cell>
          <cell r="BF13">
            <v>19408267</v>
          </cell>
        </row>
        <row r="14">
          <cell r="BC14" t="str">
            <v>Fortinet</v>
          </cell>
          <cell r="BD14" t="str">
            <v>[Main RC] SD-WAN with Firewall (Fortinet) (Non-taxable)</v>
          </cell>
          <cell r="BE14">
            <v>19408513</v>
          </cell>
          <cell r="BF14">
            <v>19408267</v>
          </cell>
        </row>
        <row r="15">
          <cell r="BC15" t="str">
            <v>Fortinet</v>
          </cell>
          <cell r="BD15" t="str">
            <v>[Main RC] SD-WAN with UTM (Fortinet) (Non-taxable)</v>
          </cell>
          <cell r="BE15">
            <v>19408513</v>
          </cell>
          <cell r="BF15">
            <v>19408267</v>
          </cell>
        </row>
        <row r="16">
          <cell r="BC16" t="str">
            <v>Fortinet</v>
          </cell>
          <cell r="BD16" t="str">
            <v>[Main RC] SD-WAN with Firewall (Fortinet)</v>
          </cell>
          <cell r="BE16">
            <v>17810272</v>
          </cell>
          <cell r="BF16">
            <v>17810271</v>
          </cell>
        </row>
        <row r="17">
          <cell r="BC17" t="str">
            <v>Fortinet</v>
          </cell>
          <cell r="BD17" t="str">
            <v>[Main RC] SD-WAN with Firewall (Fortinet)</v>
          </cell>
          <cell r="BE17">
            <v>17810272</v>
          </cell>
          <cell r="BF17">
            <v>17810271</v>
          </cell>
        </row>
        <row r="18">
          <cell r="BC18" t="str">
            <v>Fortinet</v>
          </cell>
          <cell r="BD18" t="str">
            <v>[Main RC] SD-WAN with Firewall (Fortinet)</v>
          </cell>
          <cell r="BE18">
            <v>19408513</v>
          </cell>
          <cell r="BF18">
            <v>19408267</v>
          </cell>
        </row>
        <row r="19">
          <cell r="BC19" t="str">
            <v>Fortinet</v>
          </cell>
          <cell r="BD19" t="str">
            <v>[Main RC] SD-WAN with UTM (Fortinet)</v>
          </cell>
          <cell r="BE19">
            <v>70000761</v>
          </cell>
          <cell r="BF19">
            <v>70000799</v>
          </cell>
        </row>
        <row r="20">
          <cell r="BC20" t="str">
            <v>Fortinet</v>
          </cell>
          <cell r="BD20" t="str">
            <v>[Main RC] SD-WAN with UTM (Fortinet)</v>
          </cell>
          <cell r="BE20">
            <v>70000761</v>
          </cell>
          <cell r="BF20">
            <v>70000799</v>
          </cell>
        </row>
        <row r="21">
          <cell r="BC21" t="str">
            <v>Fortinet</v>
          </cell>
          <cell r="BD21" t="str">
            <v>[Main RC] SD-WAN with UTM (Fortinet)</v>
          </cell>
          <cell r="BE21">
            <v>19408513</v>
          </cell>
          <cell r="BF21">
            <v>19408267</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D5B57-3DE5-49E5-AA33-12DA41723AC3}">
  <sheetPr filterMode="1">
    <tabColor rgb="FFFFFF00"/>
  </sheetPr>
  <dimension ref="A1:BW1048576"/>
  <sheetViews>
    <sheetView tabSelected="1" zoomScale="70" zoomScaleNormal="70" workbookViewId="0">
      <pane xSplit="8" ySplit="609" topLeftCell="I610" activePane="bottomRight" state="frozen"/>
      <selection pane="topRight" activeCell="I1" sqref="I1"/>
      <selection pane="bottomLeft" activeCell="A610" sqref="A610"/>
      <selection pane="bottomRight" activeCell="B628" sqref="B628"/>
    </sheetView>
  </sheetViews>
  <sheetFormatPr defaultColWidth="8.81640625" defaultRowHeight="15" customHeight="1" outlineLevelCol="1"/>
  <cols>
    <col min="1" max="1" width="30.453125" customWidth="1" collapsed="1"/>
    <col min="2" max="2" width="16.1796875" customWidth="1" collapsed="1"/>
    <col min="3" max="3" width="12.81640625" customWidth="1" collapsed="1"/>
    <col min="4" max="5" width="14.81640625" customWidth="1" collapsed="1"/>
    <col min="6" max="6" width="10.453125" customWidth="1" collapsed="1"/>
    <col min="7" max="7" width="11.1796875" customWidth="1" collapsed="1"/>
    <col min="8" max="8" width="97.453125" customWidth="1" collapsed="1"/>
    <col min="9" max="9" width="24.453125" customWidth="1" collapsed="1"/>
    <col min="10" max="10" width="11.453125" customWidth="1" collapsed="1"/>
    <col min="11" max="11" width="9.453125" customWidth="1" collapsed="1"/>
    <col min="12" max="12" width="42.54296875" bestFit="1" customWidth="1" collapsed="1"/>
    <col min="13" max="13" width="8.453125" hidden="1" customWidth="1" outlineLevel="1" collapsed="1"/>
    <col min="14" max="14" width="7.08984375" hidden="1" customWidth="1" outlineLevel="1" collapsed="1"/>
    <col min="15" max="18" width="4.453125" hidden="1" customWidth="1" outlineLevel="1" collapsed="1"/>
    <col min="19" max="19" width="58.81640625" style="22" hidden="1" customWidth="1" collapsed="1"/>
    <col min="20" max="20" width="6.81640625" customWidth="1" collapsed="1"/>
    <col min="21" max="21" width="12.81640625" customWidth="1" collapsed="1"/>
    <col min="22" max="27" width="4.453125" hidden="1" customWidth="1" collapsed="1"/>
    <col min="28" max="28" width="14.81640625" customWidth="1" collapsed="1"/>
    <col min="29" max="29" width="21.1796875" customWidth="1" collapsed="1"/>
    <col min="30" max="30" width="14.81640625" hidden="1" customWidth="1" collapsed="1"/>
    <col min="31" max="35" width="7.81640625" hidden="1" customWidth="1" collapsed="1"/>
    <col min="36" max="37" width="26.54296875" style="22" hidden="1" customWidth="1" collapsed="1"/>
    <col min="38" max="41" width="27.453125" hidden="1" customWidth="1" collapsed="1"/>
    <col min="42" max="46" width="14.453125" hidden="1" customWidth="1" collapsed="1"/>
    <col min="47" max="47" width="14.1796875" hidden="1" customWidth="1" collapsed="1"/>
    <col min="48" max="48" width="13.1796875" hidden="1" customWidth="1" collapsed="1"/>
    <col min="49" max="49" width="16.1796875" hidden="1" customWidth="1" collapsed="1"/>
    <col min="50" max="50" width="11.1796875" hidden="1" customWidth="1" collapsed="1"/>
    <col min="51" max="51" width="13.81640625" hidden="1" customWidth="1" collapsed="1"/>
    <col min="52" max="53" width="10.453125" hidden="1" customWidth="1" collapsed="1"/>
    <col min="54" max="54" width="8.81640625" hidden="1" customWidth="1"/>
    <col min="55" max="55" width="22.1796875" hidden="1" customWidth="1" collapsed="1"/>
    <col min="56" max="56" width="16.1796875" hidden="1" customWidth="1" collapsed="1"/>
    <col min="57" max="57" width="8.81640625" hidden="1" customWidth="1"/>
    <col min="58" max="58" width="13.54296875" hidden="1" customWidth="1" collapsed="1"/>
    <col min="59" max="59" width="14.1796875" hidden="1" customWidth="1" collapsed="1"/>
    <col min="60" max="60" width="13.453125" hidden="1" customWidth="1" collapsed="1"/>
    <col min="61" max="61" width="15.453125" hidden="1" customWidth="1" collapsed="1"/>
    <col min="62" max="62" width="12.54296875" hidden="1" customWidth="1" collapsed="1"/>
    <col min="63" max="63" width="19.453125" hidden="1" customWidth="1" collapsed="1"/>
    <col min="64" max="64" width="13.1796875" hidden="1" customWidth="1"/>
    <col min="65" max="65" width="29.1796875" style="41" customWidth="1" collapsed="1"/>
    <col min="66" max="66" width="17.1796875" bestFit="1" customWidth="1"/>
    <col min="67" max="67" width="16.81640625" style="112" customWidth="1"/>
    <col min="68" max="68" width="15.453125" style="112" customWidth="1"/>
    <col min="69" max="69" width="11.36328125" style="112" bestFit="1" customWidth="1"/>
    <col min="70" max="70" width="16" style="112" customWidth="1"/>
    <col min="71" max="71" width="8.453125" style="112" bestFit="1" customWidth="1"/>
    <col min="72" max="72" width="23.54296875" style="112" bestFit="1" customWidth="1"/>
    <col min="73" max="73" width="25.81640625" style="112" bestFit="1" customWidth="1"/>
  </cols>
  <sheetData>
    <row r="1" spans="1:73" ht="15" customHeight="1">
      <c r="M1" s="37" t="s">
        <v>943</v>
      </c>
      <c r="N1" s="1"/>
      <c r="O1" s="1"/>
      <c r="P1" s="1"/>
      <c r="Q1" s="1"/>
      <c r="R1" s="1" t="s">
        <v>0</v>
      </c>
      <c r="S1"/>
      <c r="V1" s="119" t="s">
        <v>1</v>
      </c>
      <c r="W1" s="119"/>
      <c r="X1" s="119"/>
      <c r="Y1" s="119"/>
      <c r="Z1" s="119"/>
      <c r="AA1" s="119"/>
      <c r="AB1" s="119"/>
      <c r="AC1" s="119"/>
      <c r="AD1" s="119"/>
      <c r="AE1" s="119"/>
      <c r="AF1" s="119"/>
      <c r="AG1" s="119"/>
      <c r="AH1" s="119"/>
      <c r="AI1" s="119"/>
      <c r="AJ1" s="119"/>
      <c r="AK1" s="119"/>
    </row>
    <row r="2" spans="1:73" ht="14.5">
      <c r="A2" s="2" t="s">
        <v>2</v>
      </c>
      <c r="B2" s="2"/>
      <c r="C2" s="2"/>
      <c r="D2" s="3" t="s">
        <v>3</v>
      </c>
      <c r="E2" s="3"/>
      <c r="F2" s="3"/>
      <c r="G2" s="3" t="s">
        <v>941</v>
      </c>
      <c r="H2" s="3" t="s">
        <v>942</v>
      </c>
      <c r="I2" s="3"/>
      <c r="J2" s="3"/>
      <c r="K2" s="4" t="s">
        <v>4</v>
      </c>
      <c r="L2" s="4"/>
      <c r="M2" s="120" t="s">
        <v>5</v>
      </c>
      <c r="N2" s="121"/>
      <c r="O2" s="121"/>
      <c r="P2" s="121"/>
      <c r="Q2" s="121"/>
      <c r="R2" s="122"/>
      <c r="S2" s="5" t="s">
        <v>6</v>
      </c>
      <c r="T2" s="6"/>
      <c r="U2" s="6"/>
      <c r="V2" s="6"/>
      <c r="W2" s="6"/>
      <c r="X2" s="6"/>
      <c r="Y2" s="6"/>
      <c r="Z2" s="6"/>
      <c r="AA2" s="123"/>
      <c r="AB2" s="123"/>
      <c r="AC2" s="123"/>
      <c r="AD2" s="123"/>
      <c r="AE2" s="123"/>
      <c r="AF2" s="123"/>
      <c r="AG2" s="123"/>
      <c r="AH2" s="123"/>
      <c r="AI2" s="123"/>
      <c r="AJ2" s="123"/>
      <c r="AK2" s="123"/>
      <c r="AL2" s="2"/>
      <c r="AM2" s="2"/>
      <c r="AN2" s="7"/>
      <c r="AO2" s="7"/>
      <c r="AP2" s="124" t="s">
        <v>7</v>
      </c>
      <c r="AQ2" s="124"/>
      <c r="AR2" s="124"/>
      <c r="AS2" s="124"/>
      <c r="AT2" s="124"/>
      <c r="AU2" s="125" t="s">
        <v>8</v>
      </c>
      <c r="AV2" s="125"/>
      <c r="AW2" s="125"/>
      <c r="AX2" s="125"/>
      <c r="AY2" s="126"/>
      <c r="AZ2" s="118" t="s">
        <v>9</v>
      </c>
      <c r="BA2" s="118"/>
      <c r="BO2" s="112" t="s">
        <v>997</v>
      </c>
      <c r="BP2" s="112" t="s">
        <v>997</v>
      </c>
      <c r="BQ2" s="112" t="s">
        <v>997</v>
      </c>
      <c r="BR2" s="112" t="s">
        <v>997</v>
      </c>
      <c r="BS2" s="112" t="s">
        <v>997</v>
      </c>
      <c r="BT2" s="112" t="s">
        <v>997</v>
      </c>
      <c r="BU2" s="112" t="s">
        <v>997</v>
      </c>
    </row>
    <row r="3" spans="1:73" s="19" customFormat="1" ht="90.75" customHeight="1">
      <c r="A3" s="8" t="s">
        <v>10</v>
      </c>
      <c r="B3" s="8" t="s">
        <v>11</v>
      </c>
      <c r="C3" s="8" t="s">
        <v>12</v>
      </c>
      <c r="D3" s="9" t="s">
        <v>13</v>
      </c>
      <c r="E3" s="9" t="s">
        <v>14</v>
      </c>
      <c r="F3" s="10" t="s">
        <v>15</v>
      </c>
      <c r="G3" s="9" t="s">
        <v>16</v>
      </c>
      <c r="H3" s="11" t="s">
        <v>17</v>
      </c>
      <c r="I3" s="11" t="s">
        <v>18</v>
      </c>
      <c r="J3" s="11" t="s">
        <v>19</v>
      </c>
      <c r="K3" s="11" t="s">
        <v>4</v>
      </c>
      <c r="L3" s="11" t="s">
        <v>20</v>
      </c>
      <c r="M3" s="12" t="s">
        <v>21</v>
      </c>
      <c r="N3" s="12" t="s">
        <v>22</v>
      </c>
      <c r="O3" s="12" t="s">
        <v>23</v>
      </c>
      <c r="P3" s="12" t="s">
        <v>24</v>
      </c>
      <c r="Q3" s="12" t="s">
        <v>25</v>
      </c>
      <c r="R3" s="12" t="s">
        <v>26</v>
      </c>
      <c r="S3" s="13" t="s">
        <v>27</v>
      </c>
      <c r="T3" s="13" t="s">
        <v>28</v>
      </c>
      <c r="U3" s="14" t="s">
        <v>29</v>
      </c>
      <c r="V3" s="15" t="s">
        <v>30</v>
      </c>
      <c r="W3" s="15" t="s">
        <v>31</v>
      </c>
      <c r="X3" s="15" t="s">
        <v>32</v>
      </c>
      <c r="Y3" s="15" t="s">
        <v>31</v>
      </c>
      <c r="Z3" s="15" t="s">
        <v>33</v>
      </c>
      <c r="AA3" s="15" t="s">
        <v>34</v>
      </c>
      <c r="AB3" s="14" t="s">
        <v>35</v>
      </c>
      <c r="AC3" s="14" t="s">
        <v>36</v>
      </c>
      <c r="AD3" s="14" t="s">
        <v>37</v>
      </c>
      <c r="AE3" s="15" t="s">
        <v>38</v>
      </c>
      <c r="AF3" s="15" t="s">
        <v>39</v>
      </c>
      <c r="AG3" s="15" t="s">
        <v>40</v>
      </c>
      <c r="AH3" s="14" t="s">
        <v>41</v>
      </c>
      <c r="AI3" s="14" t="s">
        <v>42</v>
      </c>
      <c r="AJ3" s="13" t="s">
        <v>43</v>
      </c>
      <c r="AK3" s="13" t="s">
        <v>44</v>
      </c>
      <c r="AL3" s="13" t="s">
        <v>45</v>
      </c>
      <c r="AM3" s="13" t="s">
        <v>46</v>
      </c>
      <c r="AN3" s="13" t="s">
        <v>47</v>
      </c>
      <c r="AO3" s="13" t="s">
        <v>48</v>
      </c>
      <c r="AP3" s="16" t="s">
        <v>49</v>
      </c>
      <c r="AQ3" s="16" t="s">
        <v>50</v>
      </c>
      <c r="AR3" s="16" t="s">
        <v>51</v>
      </c>
      <c r="AS3" s="16" t="s">
        <v>52</v>
      </c>
      <c r="AT3" s="16" t="s">
        <v>53</v>
      </c>
      <c r="AU3" s="17" t="s">
        <v>54</v>
      </c>
      <c r="AV3" s="17" t="s">
        <v>55</v>
      </c>
      <c r="AW3" s="17" t="s">
        <v>56</v>
      </c>
      <c r="AX3" s="14" t="s">
        <v>57</v>
      </c>
      <c r="AY3" s="14" t="s">
        <v>58</v>
      </c>
      <c r="AZ3" s="18" t="s">
        <v>59</v>
      </c>
      <c r="BA3" s="18" t="s">
        <v>60</v>
      </c>
      <c r="BC3" s="19" t="s">
        <v>61</v>
      </c>
      <c r="BD3" s="19" t="s">
        <v>62</v>
      </c>
      <c r="BF3" s="19" t="s">
        <v>63</v>
      </c>
      <c r="BG3" s="19" t="s">
        <v>64</v>
      </c>
      <c r="BH3" s="19" t="s">
        <v>65</v>
      </c>
      <c r="BI3" s="19" t="s">
        <v>66</v>
      </c>
      <c r="BJ3" s="19" t="s">
        <v>67</v>
      </c>
      <c r="BK3" s="19" t="s">
        <v>68</v>
      </c>
      <c r="BM3" s="40" t="s">
        <v>940</v>
      </c>
      <c r="BO3" s="113" t="s">
        <v>999</v>
      </c>
      <c r="BP3" s="113" t="s">
        <v>1000</v>
      </c>
      <c r="BQ3" s="113" t="s">
        <v>1003</v>
      </c>
      <c r="BR3" s="113" t="s">
        <v>1002</v>
      </c>
      <c r="BS3" s="114" t="s">
        <v>994</v>
      </c>
      <c r="BT3" s="114" t="s">
        <v>995</v>
      </c>
      <c r="BU3" s="114" t="s">
        <v>996</v>
      </c>
    </row>
    <row r="4" spans="1:73" s="26" customFormat="1" ht="49" hidden="1" customHeight="1">
      <c r="A4" s="20" t="str">
        <f>IF(F4="Gateway","SDWAN Gateway, SDW0020",IF(E4="","",VLOOKUP(E4,[3]List!BC:BD,2,FALSE)))</f>
        <v>[Main RC] SD-WAN with Firewall (Fortinet) (Non-taxable)</v>
      </c>
      <c r="B4" s="20">
        <f>IF(F4="Gateway","not applicable",IF(E4="","",VLOOKUP(E4,[3]List!BC:BE,3,FALSE)))</f>
        <v>19408513</v>
      </c>
      <c r="C4" s="20">
        <f>IF(F4="Gateway","19400263",IF(E4="","",VLOOKUP(E4,[3]List!BC:BF,4,FALSE)))</f>
        <v>19408267</v>
      </c>
      <c r="D4" s="21">
        <v>1</v>
      </c>
      <c r="E4" s="21" t="s">
        <v>69</v>
      </c>
      <c r="F4" s="20" t="s">
        <v>70</v>
      </c>
      <c r="G4" t="s">
        <v>71</v>
      </c>
      <c r="H4" s="22" t="s">
        <v>72</v>
      </c>
      <c r="I4" s="22" t="s">
        <v>73</v>
      </c>
      <c r="J4" s="22">
        <v>40</v>
      </c>
      <c r="K4" s="20" t="str">
        <f>IF(J4&lt;900, "1", "2")</f>
        <v>1</v>
      </c>
      <c r="L4" s="20" t="str">
        <f t="shared" ref="L4:L67" si="0">IF(I4="non-redundant","24/7/ 12 hours onsite SLA support requried ","24/7/ 6 hours onsite support required")</f>
        <v xml:space="preserve">24/7/ 12 hours onsite SLA support requried </v>
      </c>
      <c r="M4" s="20"/>
      <c r="N4" s="20"/>
      <c r="O4" s="20"/>
      <c r="P4" s="20"/>
      <c r="Q4" s="20"/>
      <c r="R4" s="22"/>
      <c r="S4" s="22"/>
      <c r="T4" s="20"/>
      <c r="U4" s="22"/>
      <c r="V4" s="22"/>
      <c r="W4" s="22"/>
      <c r="X4" s="22"/>
      <c r="Y4" s="22"/>
      <c r="Z4" s="22"/>
      <c r="AA4" s="22"/>
      <c r="AB4" s="22" t="s">
        <v>74</v>
      </c>
      <c r="AC4" s="22"/>
      <c r="AD4" s="22"/>
      <c r="AE4" s="22" t="s">
        <v>75</v>
      </c>
      <c r="AF4" s="22">
        <v>1</v>
      </c>
      <c r="AG4" s="22" t="s">
        <v>76</v>
      </c>
      <c r="AH4" s="22"/>
      <c r="AI4" s="22"/>
      <c r="AJ4" s="22"/>
      <c r="AK4" s="22"/>
      <c r="AL4" s="20" cm="1">
        <f t="array" ref="AL4">IF(E4="Fortinet",INDEX([3]List!BM:BM,MATCH(1,('Quotation - CS-PRMA status'!AJ4=[3]List!BJ:BJ)*('Quotation - CS-PRMA status'!AK4=[3]List!BL:BL),0)),"")</f>
        <v>0</v>
      </c>
      <c r="AM4" s="20" t="str">
        <f>IF(E4="Fortinet",_xlfn.IFNA(VLOOKUP(AJ4,[3]List!BJ2:BK7,2,FALSE),"Please select option under Full PRMA Coverage column"),"")</f>
        <v>Please select option under Full PRMA Coverage column</v>
      </c>
      <c r="AN4" s="20" t="str">
        <f t="shared" ref="AN4:AO68" si="1">IF($E4="Fortinet","SS to fill in","")</f>
        <v>SS to fill in</v>
      </c>
      <c r="AO4" s="20" t="str">
        <f t="shared" si="1"/>
        <v>SS to fill in</v>
      </c>
      <c r="AP4" s="22"/>
      <c r="AQ4" s="22"/>
      <c r="AR4" s="22"/>
      <c r="AS4" s="23"/>
      <c r="AT4" s="23"/>
      <c r="AU4" s="23"/>
      <c r="AV4" s="24"/>
      <c r="AW4" s="24"/>
      <c r="AX4" s="25"/>
      <c r="AY4" s="25"/>
      <c r="BF4" s="26" t="str">
        <f t="shared" ref="BF4:BK19" si="2">CONCATENATE($E4,BF$3)</f>
        <v>FortinetSFP</v>
      </c>
      <c r="BG4" s="26" t="str">
        <f t="shared" si="2"/>
        <v>FortinetPIM</v>
      </c>
      <c r="BH4" s="26" t="str">
        <f t="shared" si="2"/>
        <v>FortinetBW</v>
      </c>
      <c r="BI4" s="26" t="str">
        <f t="shared" si="2"/>
        <v>FortinetCable</v>
      </c>
      <c r="BJ4" s="26" t="str">
        <f t="shared" si="2"/>
        <v>FortinetPC</v>
      </c>
      <c r="BK4" s="26" t="str">
        <f t="shared" si="2"/>
        <v>FortinetFull PRMA</v>
      </c>
    </row>
    <row r="5" spans="1:73" s="26" customFormat="1" ht="27" hidden="1" customHeight="1">
      <c r="A5" s="20" t="str">
        <f>IF(F5="Gateway","SDWAN Gateway, SDW0020",IF(E5="","",VLOOKUP(E5,[3]List!BC:BD,2,FALSE)))</f>
        <v>[Main RC] SD-WAN with Firewall (Fortinet) (Non-taxable)</v>
      </c>
      <c r="B5" s="20">
        <f>IF(F5="Gateway","not applicable",IF(E5="","",VLOOKUP(E5,[3]List!BC:BE,3,FALSE)))</f>
        <v>19408513</v>
      </c>
      <c r="C5" s="20">
        <f>IF(F5="Gateway","19400263",IF(E5="","",VLOOKUP(E5,[3]List!BC:BF,4,FALSE)))</f>
        <v>19408267</v>
      </c>
      <c r="D5" s="21">
        <v>2</v>
      </c>
      <c r="E5" s="21" t="s">
        <v>69</v>
      </c>
      <c r="F5" s="20" t="s">
        <v>70</v>
      </c>
      <c r="G5" t="s">
        <v>71</v>
      </c>
      <c r="H5" s="22" t="s">
        <v>77</v>
      </c>
      <c r="I5" s="22" t="s">
        <v>73</v>
      </c>
      <c r="J5" s="22">
        <v>40</v>
      </c>
      <c r="K5" s="20" t="str">
        <f t="shared" ref="K5:K68" si="3">IF(J5&lt;900, "1", "2")</f>
        <v>1</v>
      </c>
      <c r="L5" s="20" t="str">
        <f t="shared" si="0"/>
        <v xml:space="preserve">24/7/ 12 hours onsite SLA support requried </v>
      </c>
      <c r="M5" s="20"/>
      <c r="N5" s="20"/>
      <c r="O5" s="20"/>
      <c r="P5" s="20"/>
      <c r="Q5" s="20"/>
      <c r="R5" s="22"/>
      <c r="S5" s="22"/>
      <c r="T5" s="20"/>
      <c r="U5" s="22"/>
      <c r="V5" s="22"/>
      <c r="W5" s="22"/>
      <c r="X5" s="22"/>
      <c r="Y5" s="22"/>
      <c r="Z5" s="22"/>
      <c r="AA5" s="22"/>
      <c r="AB5" s="22" t="s">
        <v>74</v>
      </c>
      <c r="AC5" s="22"/>
      <c r="AD5" s="22"/>
      <c r="AE5" s="22"/>
      <c r="AF5" s="22"/>
      <c r="AG5" s="22"/>
      <c r="AH5" s="22"/>
      <c r="AI5" s="22"/>
      <c r="AJ5" s="22"/>
      <c r="AK5" s="22"/>
      <c r="AL5" s="20" cm="1">
        <f t="array" ref="AL5">IF(E5="Fortinet",INDEX([3]List!BM:BM,MATCH(1,('Quotation - CS-PRMA status'!AJ5=[3]List!BJ:BJ)*('Quotation - CS-PRMA status'!AK5=[3]List!BL:BL),0)),"")</f>
        <v>0</v>
      </c>
      <c r="AM5" s="20" t="str">
        <f>IF(E5="Fortinet",_xlfn.IFNA(VLOOKUP(AJ5,[3]List!BJ3:BK8,2,FALSE),"Please select option under Full PRMA Coverage column"),"")</f>
        <v>Please select option under Full PRMA Coverage column</v>
      </c>
      <c r="AN5" s="20" t="str">
        <f t="shared" si="1"/>
        <v>SS to fill in</v>
      </c>
      <c r="AO5" s="20" t="str">
        <f t="shared" si="1"/>
        <v>SS to fill in</v>
      </c>
      <c r="AP5" s="22"/>
      <c r="AQ5" s="22"/>
      <c r="AR5" s="22"/>
      <c r="AS5" s="22"/>
      <c r="AT5" s="23"/>
      <c r="AU5" s="23"/>
      <c r="AV5" s="24"/>
      <c r="AW5" s="24"/>
      <c r="AX5" s="25"/>
      <c r="AY5" s="25"/>
      <c r="BF5" s="26" t="str">
        <f t="shared" si="2"/>
        <v>FortinetSFP</v>
      </c>
      <c r="BG5" s="26" t="str">
        <f t="shared" si="2"/>
        <v>FortinetPIM</v>
      </c>
      <c r="BH5" s="26" t="str">
        <f t="shared" si="2"/>
        <v>FortinetBW</v>
      </c>
      <c r="BI5" s="26" t="str">
        <f t="shared" si="2"/>
        <v>FortinetCable</v>
      </c>
      <c r="BJ5" s="26" t="str">
        <f t="shared" si="2"/>
        <v>FortinetPC</v>
      </c>
      <c r="BK5" s="26" t="str">
        <f t="shared" si="2"/>
        <v>FortinetFull PRMA</v>
      </c>
    </row>
    <row r="6" spans="1:73" s="26" customFormat="1" ht="29" hidden="1">
      <c r="A6" s="20" t="str">
        <f>IF(F6="Gateway","SDWAN Gateway, SDW0020",IF(E6="","",VLOOKUP(E6,[3]List!BC:BD,2,FALSE)))</f>
        <v>[Main RC] SD-WAN with Firewall (Fortinet) (Non-taxable)</v>
      </c>
      <c r="B6" s="20">
        <f>IF(F6="Gateway","not applicable",IF(E6="","",VLOOKUP(E6,[3]List!BC:BE,3,FALSE)))</f>
        <v>19408513</v>
      </c>
      <c r="C6" s="20">
        <f>IF(F6="Gateway","19400263",IF(E6="","",VLOOKUP(E6,[3]List!BC:BF,4,FALSE)))</f>
        <v>19408267</v>
      </c>
      <c r="D6" s="21">
        <v>3</v>
      </c>
      <c r="E6" s="21" t="s">
        <v>69</v>
      </c>
      <c r="F6" s="20" t="s">
        <v>70</v>
      </c>
      <c r="G6" t="s">
        <v>71</v>
      </c>
      <c r="H6" s="22" t="s">
        <v>78</v>
      </c>
      <c r="I6" s="22" t="s">
        <v>73</v>
      </c>
      <c r="J6" s="22">
        <v>40</v>
      </c>
      <c r="K6" s="20" t="str">
        <f t="shared" si="3"/>
        <v>1</v>
      </c>
      <c r="L6" s="20" t="str">
        <f t="shared" si="0"/>
        <v xml:space="preserve">24/7/ 12 hours onsite SLA support requried </v>
      </c>
      <c r="M6" s="20"/>
      <c r="N6" s="20"/>
      <c r="O6" s="20"/>
      <c r="P6" s="20"/>
      <c r="Q6" s="20"/>
      <c r="R6" s="22"/>
      <c r="S6" s="22"/>
      <c r="T6" s="20"/>
      <c r="U6" s="22"/>
      <c r="V6" s="22"/>
      <c r="W6" s="22"/>
      <c r="X6" s="22"/>
      <c r="Y6" s="22"/>
      <c r="Z6" s="22"/>
      <c r="AA6" s="22"/>
      <c r="AB6" s="22" t="s">
        <v>74</v>
      </c>
      <c r="AC6" s="22"/>
      <c r="AD6" s="22"/>
      <c r="AE6" s="22"/>
      <c r="AF6" s="22"/>
      <c r="AG6" s="22"/>
      <c r="AH6" s="22"/>
      <c r="AI6" s="22"/>
      <c r="AJ6" s="22"/>
      <c r="AK6" s="22"/>
      <c r="AL6" s="20" cm="1">
        <f t="array" ref="AL6">IF(E6="Fortinet",INDEX([3]List!BM:BM,MATCH(1,('Quotation - CS-PRMA status'!AJ6=[3]List!BJ:BJ)*('Quotation - CS-PRMA status'!AK6=[3]List!BL:BL),0)),"")</f>
        <v>0</v>
      </c>
      <c r="AM6" s="20" t="str">
        <f>IF(E6="Fortinet",_xlfn.IFNA(VLOOKUP(AJ6,[3]List!BJ4:BK9,2,FALSE),"Please select option under Full PRMA Coverage column"),"")</f>
        <v>Please select option under Full PRMA Coverage column</v>
      </c>
      <c r="AN6" s="20" t="str">
        <f t="shared" si="1"/>
        <v>SS to fill in</v>
      </c>
      <c r="AO6" s="20" t="str">
        <f t="shared" si="1"/>
        <v>SS to fill in</v>
      </c>
      <c r="AP6" s="22"/>
      <c r="AQ6" s="22"/>
      <c r="AR6" s="22"/>
      <c r="AS6" s="22"/>
      <c r="AT6" s="23"/>
      <c r="AU6" s="23"/>
      <c r="AV6" s="24"/>
      <c r="AW6" s="24"/>
      <c r="AX6" s="25"/>
      <c r="AY6" s="25"/>
      <c r="BF6" s="26" t="str">
        <f t="shared" si="2"/>
        <v>FortinetSFP</v>
      </c>
      <c r="BG6" s="26" t="str">
        <f t="shared" si="2"/>
        <v>FortinetPIM</v>
      </c>
      <c r="BH6" s="26" t="str">
        <f t="shared" si="2"/>
        <v>FortinetBW</v>
      </c>
      <c r="BI6" s="26" t="str">
        <f t="shared" si="2"/>
        <v>FortinetCable</v>
      </c>
      <c r="BJ6" s="26" t="str">
        <f t="shared" si="2"/>
        <v>FortinetPC</v>
      </c>
      <c r="BK6" s="26" t="str">
        <f t="shared" si="2"/>
        <v>FortinetFull PRMA</v>
      </c>
    </row>
    <row r="7" spans="1:73" s="26" customFormat="1" ht="29" hidden="1">
      <c r="A7" s="20" t="str">
        <f>IF(F7="Gateway","SDWAN Gateway, SDW0020",IF(E7="","",VLOOKUP(E7,[3]List!BC:BD,2,FALSE)))</f>
        <v>[Main RC] SD-WAN with Firewall (Fortinet) (Non-taxable)</v>
      </c>
      <c r="B7" s="20">
        <f>IF(F7="Gateway","not applicable",IF(E7="","",VLOOKUP(E7,[3]List!BC:BE,3,FALSE)))</f>
        <v>19408513</v>
      </c>
      <c r="C7" s="20">
        <f>IF(F7="Gateway","19400263",IF(E7="","",VLOOKUP(E7,[3]List!BC:BF,4,FALSE)))</f>
        <v>19408267</v>
      </c>
      <c r="D7" s="21">
        <v>4</v>
      </c>
      <c r="E7" s="21" t="s">
        <v>69</v>
      </c>
      <c r="F7" s="20" t="s">
        <v>70</v>
      </c>
      <c r="G7" t="s">
        <v>71</v>
      </c>
      <c r="H7" s="22" t="s">
        <v>79</v>
      </c>
      <c r="I7" s="22" t="s">
        <v>73</v>
      </c>
      <c r="J7" s="22">
        <v>100</v>
      </c>
      <c r="K7" s="20" t="str">
        <f t="shared" si="3"/>
        <v>1</v>
      </c>
      <c r="L7" s="20" t="str">
        <f t="shared" si="0"/>
        <v xml:space="preserve">24/7/ 12 hours onsite SLA support requried </v>
      </c>
      <c r="M7" s="20"/>
      <c r="N7" s="20"/>
      <c r="O7" s="20"/>
      <c r="P7" s="20"/>
      <c r="Q7" s="20"/>
      <c r="R7" s="22"/>
      <c r="S7" s="22"/>
      <c r="T7" s="20"/>
      <c r="U7" s="22"/>
      <c r="V7" s="22"/>
      <c r="W7" s="22"/>
      <c r="X7" s="22"/>
      <c r="Y7" s="22"/>
      <c r="Z7" s="22"/>
      <c r="AA7" s="22"/>
      <c r="AB7" s="22" t="s">
        <v>74</v>
      </c>
      <c r="AC7" s="22"/>
      <c r="AD7" s="22"/>
      <c r="AE7" s="22"/>
      <c r="AF7" s="22"/>
      <c r="AG7" s="22"/>
      <c r="AH7" s="22"/>
      <c r="AI7" s="22"/>
      <c r="AJ7" s="22"/>
      <c r="AK7" s="22"/>
      <c r="AL7" s="20" cm="1">
        <f t="array" ref="AL7">IF(E7="Fortinet",INDEX([3]List!BM:BM,MATCH(1,('Quotation - CS-PRMA status'!AJ7=[3]List!BJ:BJ)*('Quotation - CS-PRMA status'!AK7=[3]List!BL:BL),0)),"")</f>
        <v>0</v>
      </c>
      <c r="AM7" s="20" t="str">
        <f>IF(E7="Fortinet",_xlfn.IFNA(VLOOKUP(AJ7,[3]List!BJ5:BK10,2,FALSE),"Please select option under Full PRMA Coverage column"),"")</f>
        <v>Please select option under Full PRMA Coverage column</v>
      </c>
      <c r="AN7" s="20" t="str">
        <f t="shared" si="1"/>
        <v>SS to fill in</v>
      </c>
      <c r="AO7" s="20" t="str">
        <f t="shared" si="1"/>
        <v>SS to fill in</v>
      </c>
      <c r="AP7" s="22"/>
      <c r="AQ7" s="22"/>
      <c r="AR7" s="22"/>
      <c r="AS7" s="22"/>
      <c r="AT7" s="23"/>
      <c r="AU7" s="23"/>
      <c r="AV7" s="24"/>
      <c r="AW7" s="24"/>
      <c r="AX7" s="25"/>
      <c r="AY7" s="25"/>
      <c r="BF7" s="26" t="str">
        <f t="shared" si="2"/>
        <v>FortinetSFP</v>
      </c>
      <c r="BG7" s="26" t="str">
        <f t="shared" si="2"/>
        <v>FortinetPIM</v>
      </c>
      <c r="BH7" s="26" t="str">
        <f t="shared" si="2"/>
        <v>FortinetBW</v>
      </c>
      <c r="BI7" s="26" t="str">
        <f t="shared" si="2"/>
        <v>FortinetCable</v>
      </c>
      <c r="BJ7" s="26" t="str">
        <f t="shared" si="2"/>
        <v>FortinetPC</v>
      </c>
      <c r="BK7" s="26" t="str">
        <f t="shared" si="2"/>
        <v>FortinetFull PRMA</v>
      </c>
    </row>
    <row r="8" spans="1:73" s="26" customFormat="1" ht="29" hidden="1">
      <c r="A8" s="20" t="str">
        <f>IF(F8="Gateway","SDWAN Gateway, SDW0020",IF(E8="","",VLOOKUP(E8,[3]List!BC:BD,2,FALSE)))</f>
        <v>[Main RC] SD-WAN with Firewall (Fortinet) (Non-taxable)</v>
      </c>
      <c r="B8" s="20">
        <f>IF(F8="Gateway","not applicable",IF(E8="","",VLOOKUP(E8,[3]List!BC:BE,3,FALSE)))</f>
        <v>19408513</v>
      </c>
      <c r="C8" s="20">
        <f>IF(F8="Gateway","19400263",IF(E8="","",VLOOKUP(E8,[3]List!BC:BF,4,FALSE)))</f>
        <v>19408267</v>
      </c>
      <c r="D8" s="21">
        <v>5</v>
      </c>
      <c r="E8" s="21" t="s">
        <v>69</v>
      </c>
      <c r="F8" s="20" t="s">
        <v>70</v>
      </c>
      <c r="G8" t="s">
        <v>71</v>
      </c>
      <c r="H8" s="22" t="s">
        <v>80</v>
      </c>
      <c r="I8" s="22" t="s">
        <v>73</v>
      </c>
      <c r="J8" s="22">
        <v>40</v>
      </c>
      <c r="K8" s="20" t="str">
        <f t="shared" si="3"/>
        <v>1</v>
      </c>
      <c r="L8" s="20" t="str">
        <f t="shared" si="0"/>
        <v xml:space="preserve">24/7/ 12 hours onsite SLA support requried </v>
      </c>
      <c r="M8" s="20"/>
      <c r="N8" s="20"/>
      <c r="O8" s="20"/>
      <c r="P8" s="20"/>
      <c r="Q8" s="20"/>
      <c r="R8" s="22"/>
      <c r="S8" s="22"/>
      <c r="T8" s="20"/>
      <c r="U8" s="22"/>
      <c r="V8" s="22"/>
      <c r="W8" s="22"/>
      <c r="X8" s="22"/>
      <c r="Y8" s="22"/>
      <c r="Z8" s="22"/>
      <c r="AA8" s="22"/>
      <c r="AB8" s="22" t="s">
        <v>74</v>
      </c>
      <c r="AC8" s="22"/>
      <c r="AD8" s="22"/>
      <c r="AE8" s="22"/>
      <c r="AF8" s="22"/>
      <c r="AG8" s="22"/>
      <c r="AH8" s="22"/>
      <c r="AI8" s="22"/>
      <c r="AJ8" s="22"/>
      <c r="AK8" s="22"/>
      <c r="AL8" s="20" cm="1">
        <f t="array" ref="AL8">IF(E8="Fortinet",INDEX([3]List!BM:BM,MATCH(1,('Quotation - CS-PRMA status'!AJ8=[3]List!BJ:BJ)*('Quotation - CS-PRMA status'!AK8=[3]List!BL:BL),0)),"")</f>
        <v>0</v>
      </c>
      <c r="AM8" s="20" t="str">
        <f>IF(E8="Fortinet",_xlfn.IFNA(VLOOKUP(AJ8,[3]List!BJ6:BK11,2,FALSE),"Please select option under Full PRMA Coverage column"),"")</f>
        <v>Please select option under Full PRMA Coverage column</v>
      </c>
      <c r="AN8" s="20" t="str">
        <f t="shared" si="1"/>
        <v>SS to fill in</v>
      </c>
      <c r="AO8" s="20" t="str">
        <f t="shared" si="1"/>
        <v>SS to fill in</v>
      </c>
      <c r="AP8" s="22"/>
      <c r="AQ8" s="22"/>
      <c r="AR8" s="22"/>
      <c r="AS8" s="22"/>
      <c r="AT8" s="23"/>
      <c r="AU8" s="23"/>
      <c r="AV8" s="24"/>
      <c r="AW8" s="24"/>
      <c r="AX8" s="25"/>
      <c r="AY8" s="25"/>
      <c r="BF8" s="26" t="str">
        <f t="shared" si="2"/>
        <v>FortinetSFP</v>
      </c>
      <c r="BG8" s="26" t="str">
        <f t="shared" si="2"/>
        <v>FortinetPIM</v>
      </c>
      <c r="BH8" s="26" t="str">
        <f t="shared" si="2"/>
        <v>FortinetBW</v>
      </c>
      <c r="BI8" s="26" t="str">
        <f t="shared" si="2"/>
        <v>FortinetCable</v>
      </c>
      <c r="BJ8" s="26" t="str">
        <f t="shared" si="2"/>
        <v>FortinetPC</v>
      </c>
      <c r="BK8" s="26" t="str">
        <f t="shared" si="2"/>
        <v>FortinetFull PRMA</v>
      </c>
    </row>
    <row r="9" spans="1:73" s="26" customFormat="1" ht="29" hidden="1">
      <c r="A9" s="20" t="str">
        <f>IF(F9="Gateway","SDWAN Gateway, SDW0020",IF(E9="","",VLOOKUP(E9,[3]List!BC:BD,2,FALSE)))</f>
        <v>[Main RC] SD-WAN with Firewall (Fortinet) (Non-taxable)</v>
      </c>
      <c r="B9" s="20">
        <f>IF(F9="Gateway","not applicable",IF(E9="","",VLOOKUP(E9,[3]List!BC:BE,3,FALSE)))</f>
        <v>19408513</v>
      </c>
      <c r="C9" s="20">
        <f>IF(F9="Gateway","19400263",IF(E9="","",VLOOKUP(E9,[3]List!BC:BF,4,FALSE)))</f>
        <v>19408267</v>
      </c>
      <c r="D9" s="21">
        <v>6</v>
      </c>
      <c r="E9" s="21" t="s">
        <v>69</v>
      </c>
      <c r="F9" s="20" t="s">
        <v>70</v>
      </c>
      <c r="G9" t="s">
        <v>71</v>
      </c>
      <c r="H9" s="22" t="s">
        <v>81</v>
      </c>
      <c r="I9" s="22" t="s">
        <v>73</v>
      </c>
      <c r="J9" s="26">
        <v>40</v>
      </c>
      <c r="K9" s="20" t="str">
        <f t="shared" si="3"/>
        <v>1</v>
      </c>
      <c r="L9" s="20" t="str">
        <f t="shared" si="0"/>
        <v xml:space="preserve">24/7/ 12 hours onsite SLA support requried </v>
      </c>
      <c r="M9" s="20"/>
      <c r="N9" s="20"/>
      <c r="O9" s="20"/>
      <c r="P9" s="20"/>
      <c r="Q9" s="20"/>
      <c r="R9" s="22"/>
      <c r="S9" s="22"/>
      <c r="T9" s="20"/>
      <c r="U9" s="22"/>
      <c r="V9" s="22"/>
      <c r="W9" s="22"/>
      <c r="X9" s="22"/>
      <c r="Y9" s="22"/>
      <c r="Z9" s="22"/>
      <c r="AA9" s="22"/>
      <c r="AB9" s="22" t="s">
        <v>74</v>
      </c>
      <c r="AC9" s="22"/>
      <c r="AD9" s="22"/>
      <c r="AE9" s="22"/>
      <c r="AF9" s="22"/>
      <c r="AG9" s="22"/>
      <c r="AH9" s="22"/>
      <c r="AI9" s="22"/>
      <c r="AJ9" s="22"/>
      <c r="AK9" s="22"/>
      <c r="AL9" s="20" cm="1">
        <f t="array" ref="AL9">IF(E9="Fortinet",INDEX([3]List!BM:BM,MATCH(1,('Quotation - CS-PRMA status'!AJ9=[3]List!BJ:BJ)*('Quotation - CS-PRMA status'!AK9=[3]List!BL:BL),0)),"")</f>
        <v>0</v>
      </c>
      <c r="AM9" s="20" t="str">
        <f>IF(E9="Fortinet",_xlfn.IFNA(VLOOKUP(AJ9,[3]List!BJ7:BK12,2,FALSE),"Please select option under Full PRMA Coverage column"),"")</f>
        <v>Please select option under Full PRMA Coverage column</v>
      </c>
      <c r="AN9" s="20" t="str">
        <f t="shared" si="1"/>
        <v>SS to fill in</v>
      </c>
      <c r="AO9" s="20" t="str">
        <f t="shared" si="1"/>
        <v>SS to fill in</v>
      </c>
      <c r="AP9" s="22"/>
      <c r="AQ9" s="22"/>
      <c r="AR9" s="22"/>
      <c r="AS9" s="22"/>
      <c r="AT9" s="23"/>
      <c r="AU9" s="23"/>
      <c r="AV9" s="24"/>
      <c r="AW9" s="24"/>
      <c r="AX9" s="25"/>
      <c r="AY9" s="25"/>
      <c r="BF9" s="26" t="str">
        <f t="shared" si="2"/>
        <v>FortinetSFP</v>
      </c>
      <c r="BG9" s="26" t="str">
        <f t="shared" si="2"/>
        <v>FortinetPIM</v>
      </c>
      <c r="BH9" s="26" t="str">
        <f t="shared" si="2"/>
        <v>FortinetBW</v>
      </c>
      <c r="BI9" s="26" t="str">
        <f t="shared" si="2"/>
        <v>FortinetCable</v>
      </c>
      <c r="BJ9" s="26" t="str">
        <f t="shared" si="2"/>
        <v>FortinetPC</v>
      </c>
      <c r="BK9" s="26" t="str">
        <f t="shared" si="2"/>
        <v>FortinetFull PRMA</v>
      </c>
    </row>
    <row r="10" spans="1:73" s="26" customFormat="1" ht="29" hidden="1">
      <c r="A10" s="20" t="str">
        <f>IF(F10="Gateway","SDWAN Gateway, SDW0020",IF(E10="","",VLOOKUP(E10,[3]List!BC:BD,2,FALSE)))</f>
        <v>[Main RC] SD-WAN with Firewall (Fortinet) (Non-taxable)</v>
      </c>
      <c r="B10" s="20">
        <f>IF(F10="Gateway","not applicable",IF(E10="","",VLOOKUP(E10,[3]List!BC:BE,3,FALSE)))</f>
        <v>19408513</v>
      </c>
      <c r="C10" s="20">
        <f>IF(F10="Gateway","19400263",IF(E10="","",VLOOKUP(E10,[3]List!BC:BF,4,FALSE)))</f>
        <v>19408267</v>
      </c>
      <c r="D10" s="21">
        <v>7</v>
      </c>
      <c r="E10" s="21" t="s">
        <v>69</v>
      </c>
      <c r="F10" s="20" t="s">
        <v>70</v>
      </c>
      <c r="G10" t="s">
        <v>71</v>
      </c>
      <c r="H10" s="22" t="s">
        <v>82</v>
      </c>
      <c r="I10" s="22" t="s">
        <v>73</v>
      </c>
      <c r="J10" s="22">
        <v>100</v>
      </c>
      <c r="K10" s="20" t="str">
        <f t="shared" si="3"/>
        <v>1</v>
      </c>
      <c r="L10" s="20" t="str">
        <f t="shared" si="0"/>
        <v xml:space="preserve">24/7/ 12 hours onsite SLA support requried </v>
      </c>
      <c r="M10" s="20"/>
      <c r="N10" s="20"/>
      <c r="O10" s="20"/>
      <c r="P10" s="20"/>
      <c r="Q10" s="20"/>
      <c r="R10" s="22"/>
      <c r="S10" s="22"/>
      <c r="T10" s="20"/>
      <c r="U10" s="22"/>
      <c r="V10" s="22"/>
      <c r="W10" s="22"/>
      <c r="X10" s="22"/>
      <c r="Y10" s="22"/>
      <c r="Z10" s="22"/>
      <c r="AA10" s="22"/>
      <c r="AB10" s="22" t="s">
        <v>74</v>
      </c>
      <c r="AC10" s="22"/>
      <c r="AD10" s="22"/>
      <c r="AE10" s="22"/>
      <c r="AF10" s="22"/>
      <c r="AG10" s="22"/>
      <c r="AH10" s="22"/>
      <c r="AI10" s="22"/>
      <c r="AJ10" s="22"/>
      <c r="AK10" s="22"/>
      <c r="AL10" s="20" cm="1">
        <f t="array" ref="AL10">IF(E10="Fortinet",INDEX([3]List!BM:BM,MATCH(1,('Quotation - CS-PRMA status'!AJ10=[3]List!BJ:BJ)*('Quotation - CS-PRMA status'!AK10=[3]List!BL:BL),0)),"")</f>
        <v>0</v>
      </c>
      <c r="AM10" s="20" t="str">
        <f>IF(E10="Fortinet",_xlfn.IFNA(VLOOKUP(AJ10,[3]List!BJ8:BK13,2,FALSE),"Please select option under Full PRMA Coverage column"),"")</f>
        <v>Please select option under Full PRMA Coverage column</v>
      </c>
      <c r="AN10" s="20" t="str">
        <f t="shared" si="1"/>
        <v>SS to fill in</v>
      </c>
      <c r="AO10" s="20" t="str">
        <f t="shared" si="1"/>
        <v>SS to fill in</v>
      </c>
      <c r="AP10" s="22"/>
      <c r="AQ10" s="22"/>
      <c r="AR10" s="22"/>
      <c r="AS10" s="22"/>
      <c r="AT10" s="23"/>
      <c r="AU10" s="23"/>
      <c r="AV10" s="24"/>
      <c r="AW10" s="24"/>
      <c r="AX10" s="25"/>
      <c r="AY10" s="25"/>
      <c r="BF10" s="26" t="str">
        <f t="shared" si="2"/>
        <v>FortinetSFP</v>
      </c>
      <c r="BG10" s="26" t="str">
        <f t="shared" si="2"/>
        <v>FortinetPIM</v>
      </c>
      <c r="BH10" s="26" t="str">
        <f t="shared" si="2"/>
        <v>FortinetBW</v>
      </c>
      <c r="BI10" s="26" t="str">
        <f t="shared" si="2"/>
        <v>FortinetCable</v>
      </c>
      <c r="BJ10" s="26" t="str">
        <f t="shared" si="2"/>
        <v>FortinetPC</v>
      </c>
      <c r="BK10" s="26" t="str">
        <f t="shared" si="2"/>
        <v>FortinetFull PRMA</v>
      </c>
    </row>
    <row r="11" spans="1:73" s="26" customFormat="1" ht="29" hidden="1">
      <c r="A11" s="20" t="str">
        <f>IF(F11="Gateway","SDWAN Gateway, SDW0020",IF(E11="","",VLOOKUP(E11,[3]List!BC:BD,2,FALSE)))</f>
        <v>[Main RC] SD-WAN with Firewall (Fortinet) (Non-taxable)</v>
      </c>
      <c r="B11" s="20">
        <f>IF(F11="Gateway","not applicable",IF(E11="","",VLOOKUP(E11,[3]List!BC:BE,3,FALSE)))</f>
        <v>19408513</v>
      </c>
      <c r="C11" s="20">
        <f>IF(F11="Gateway","19400263",IF(E11="","",VLOOKUP(E11,[3]List!BC:BF,4,FALSE)))</f>
        <v>19408267</v>
      </c>
      <c r="D11" s="21">
        <v>8</v>
      </c>
      <c r="E11" s="21" t="s">
        <v>69</v>
      </c>
      <c r="F11" s="20" t="s">
        <v>70</v>
      </c>
      <c r="G11" t="s">
        <v>71</v>
      </c>
      <c r="H11" s="22" t="s">
        <v>83</v>
      </c>
      <c r="I11" s="22" t="s">
        <v>73</v>
      </c>
      <c r="J11" s="22">
        <v>40</v>
      </c>
      <c r="K11" s="20" t="str">
        <f t="shared" si="3"/>
        <v>1</v>
      </c>
      <c r="L11" s="20" t="str">
        <f t="shared" si="0"/>
        <v xml:space="preserve">24/7/ 12 hours onsite SLA support requried </v>
      </c>
      <c r="M11" s="20"/>
      <c r="N11" s="20"/>
      <c r="O11" s="20"/>
      <c r="P11" s="20"/>
      <c r="Q11" s="20"/>
      <c r="R11" s="22"/>
      <c r="S11" s="22"/>
      <c r="T11" s="20"/>
      <c r="U11" s="22"/>
      <c r="V11" s="22"/>
      <c r="W11" s="22"/>
      <c r="X11" s="22"/>
      <c r="Y11" s="22"/>
      <c r="Z11" s="22"/>
      <c r="AA11" s="22"/>
      <c r="AB11" s="22" t="s">
        <v>74</v>
      </c>
      <c r="AC11" s="22"/>
      <c r="AD11" s="22"/>
      <c r="AE11" s="22"/>
      <c r="AF11" s="22"/>
      <c r="AG11" s="22"/>
      <c r="AH11" s="22"/>
      <c r="AI11" s="22"/>
      <c r="AJ11" s="22"/>
      <c r="AK11" s="22"/>
      <c r="AL11" s="20" cm="1">
        <f t="array" ref="AL11">IF(E11="Fortinet",INDEX([3]List!BM:BM,MATCH(1,('Quotation - CS-PRMA status'!AJ11=[3]List!BJ:BJ)*('Quotation - CS-PRMA status'!AK11=[3]List!BL:BL),0)),"")</f>
        <v>0</v>
      </c>
      <c r="AM11" s="20" t="str">
        <f>IF(E11="Fortinet",_xlfn.IFNA(VLOOKUP(AJ11,[3]List!BJ9:BK14,2,FALSE),"Please select option under Full PRMA Coverage column"),"")</f>
        <v>Please select option under Full PRMA Coverage column</v>
      </c>
      <c r="AN11" s="20" t="str">
        <f t="shared" si="1"/>
        <v>SS to fill in</v>
      </c>
      <c r="AO11" s="20" t="str">
        <f t="shared" si="1"/>
        <v>SS to fill in</v>
      </c>
      <c r="AP11" s="22"/>
      <c r="AQ11" s="22"/>
      <c r="AR11" s="22"/>
      <c r="AS11" s="22"/>
      <c r="AT11" s="23"/>
      <c r="AU11" s="23"/>
      <c r="AV11" s="24"/>
      <c r="AW11" s="24"/>
      <c r="AX11" s="25"/>
      <c r="AY11" s="25"/>
      <c r="BF11" s="26" t="str">
        <f t="shared" si="2"/>
        <v>FortinetSFP</v>
      </c>
      <c r="BG11" s="26" t="str">
        <f t="shared" si="2"/>
        <v>FortinetPIM</v>
      </c>
      <c r="BH11" s="26" t="str">
        <f t="shared" si="2"/>
        <v>FortinetBW</v>
      </c>
      <c r="BI11" s="26" t="str">
        <f t="shared" si="2"/>
        <v>FortinetCable</v>
      </c>
      <c r="BJ11" s="26" t="str">
        <f t="shared" si="2"/>
        <v>FortinetPC</v>
      </c>
      <c r="BK11" s="26" t="str">
        <f t="shared" si="2"/>
        <v>FortinetFull PRMA</v>
      </c>
    </row>
    <row r="12" spans="1:73" s="26" customFormat="1" ht="29" hidden="1">
      <c r="A12" s="20" t="str">
        <f>IF(F12="Gateway","SDWAN Gateway, SDW0020",IF(E12="","",VLOOKUP(E12,[3]List!BC:BD,2,FALSE)))</f>
        <v>[Main RC] SD-WAN with Firewall (Fortinet) (Non-taxable)</v>
      </c>
      <c r="B12" s="20">
        <f>IF(F12="Gateway","not applicable",IF(E12="","",VLOOKUP(E12,[3]List!BC:BE,3,FALSE)))</f>
        <v>19408513</v>
      </c>
      <c r="C12" s="20">
        <f>IF(F12="Gateway","19400263",IF(E12="","",VLOOKUP(E12,[3]List!BC:BF,4,FALSE)))</f>
        <v>19408267</v>
      </c>
      <c r="D12" s="21">
        <v>9</v>
      </c>
      <c r="E12" s="21" t="s">
        <v>69</v>
      </c>
      <c r="F12" s="20" t="s">
        <v>70</v>
      </c>
      <c r="G12" t="s">
        <v>71</v>
      </c>
      <c r="H12" s="22" t="s">
        <v>84</v>
      </c>
      <c r="I12" s="22" t="s">
        <v>73</v>
      </c>
      <c r="J12" s="22">
        <v>40</v>
      </c>
      <c r="K12" s="20" t="str">
        <f t="shared" si="3"/>
        <v>1</v>
      </c>
      <c r="L12" s="20" t="str">
        <f t="shared" si="0"/>
        <v xml:space="preserve">24/7/ 12 hours onsite SLA support requried </v>
      </c>
      <c r="M12" s="20"/>
      <c r="N12" s="20"/>
      <c r="O12" s="20"/>
      <c r="P12" s="20"/>
      <c r="Q12" s="20"/>
      <c r="R12" s="22"/>
      <c r="S12" s="22"/>
      <c r="T12" s="20"/>
      <c r="U12" s="22"/>
      <c r="V12" s="22"/>
      <c r="W12" s="22"/>
      <c r="X12" s="22"/>
      <c r="Y12" s="22"/>
      <c r="Z12" s="22"/>
      <c r="AA12" s="22"/>
      <c r="AB12" s="22" t="s">
        <v>74</v>
      </c>
      <c r="AC12" s="22"/>
      <c r="AD12" s="22"/>
      <c r="AE12" s="22"/>
      <c r="AF12" s="22"/>
      <c r="AG12" s="22"/>
      <c r="AH12" s="22"/>
      <c r="AI12" s="22"/>
      <c r="AJ12" s="22"/>
      <c r="AK12" s="22"/>
      <c r="AL12" s="20" cm="1">
        <f t="array" ref="AL12">IF(E12="Fortinet",INDEX([3]List!BM:BM,MATCH(1,('Quotation - CS-PRMA status'!AJ12=[3]List!BJ:BJ)*('Quotation - CS-PRMA status'!AK12=[3]List!BL:BL),0)),"")</f>
        <v>0</v>
      </c>
      <c r="AM12" s="20" t="str">
        <f>IF(E12="Fortinet",_xlfn.IFNA(VLOOKUP(AJ12,[3]List!BJ10:BK15,2,FALSE),"Please select option under Full PRMA Coverage column"),"")</f>
        <v>Please select option under Full PRMA Coverage column</v>
      </c>
      <c r="AN12" s="20" t="str">
        <f t="shared" si="1"/>
        <v>SS to fill in</v>
      </c>
      <c r="AO12" s="20" t="str">
        <f t="shared" si="1"/>
        <v>SS to fill in</v>
      </c>
      <c r="AP12" s="22"/>
      <c r="AQ12" s="22"/>
      <c r="AR12" s="22"/>
      <c r="AS12" s="22"/>
      <c r="AT12" s="23"/>
      <c r="AU12" s="23"/>
      <c r="AV12" s="24"/>
      <c r="AW12" s="24"/>
      <c r="AX12" s="25"/>
      <c r="AY12" s="25"/>
      <c r="BF12" s="26" t="str">
        <f t="shared" si="2"/>
        <v>FortinetSFP</v>
      </c>
      <c r="BG12" s="26" t="str">
        <f t="shared" si="2"/>
        <v>FortinetPIM</v>
      </c>
      <c r="BH12" s="26" t="str">
        <f t="shared" si="2"/>
        <v>FortinetBW</v>
      </c>
      <c r="BI12" s="26" t="str">
        <f t="shared" si="2"/>
        <v>FortinetCable</v>
      </c>
      <c r="BJ12" s="26" t="str">
        <f t="shared" si="2"/>
        <v>FortinetPC</v>
      </c>
      <c r="BK12" s="26" t="str">
        <f t="shared" si="2"/>
        <v>FortinetFull PRMA</v>
      </c>
    </row>
    <row r="13" spans="1:73" s="26" customFormat="1" ht="29" hidden="1">
      <c r="A13" s="20" t="str">
        <f>IF(F13="Gateway","SDWAN Gateway, SDW0020",IF(E13="","",VLOOKUP(E13,[3]List!BC:BD,2,FALSE)))</f>
        <v>[Main RC] SD-WAN with Firewall (Fortinet) (Non-taxable)</v>
      </c>
      <c r="B13" s="20">
        <f>IF(F13="Gateway","not applicable",IF(E13="","",VLOOKUP(E13,[3]List!BC:BE,3,FALSE)))</f>
        <v>19408513</v>
      </c>
      <c r="C13" s="20">
        <f>IF(F13="Gateway","19400263",IF(E13="","",VLOOKUP(E13,[3]List!BC:BF,4,FALSE)))</f>
        <v>19408267</v>
      </c>
      <c r="D13" s="21">
        <v>10</v>
      </c>
      <c r="E13" s="21" t="s">
        <v>69</v>
      </c>
      <c r="F13" s="20" t="s">
        <v>70</v>
      </c>
      <c r="G13" t="s">
        <v>71</v>
      </c>
      <c r="H13" s="22" t="s">
        <v>85</v>
      </c>
      <c r="I13" s="22" t="s">
        <v>73</v>
      </c>
      <c r="J13" s="22">
        <v>40</v>
      </c>
      <c r="K13" s="20" t="str">
        <f t="shared" si="3"/>
        <v>1</v>
      </c>
      <c r="L13" s="20" t="str">
        <f t="shared" si="0"/>
        <v xml:space="preserve">24/7/ 12 hours onsite SLA support requried </v>
      </c>
      <c r="M13" s="20"/>
      <c r="N13" s="20"/>
      <c r="O13" s="20"/>
      <c r="P13" s="20"/>
      <c r="Q13" s="20"/>
      <c r="R13" s="22"/>
      <c r="S13" s="22"/>
      <c r="T13" s="20"/>
      <c r="U13" s="22"/>
      <c r="V13" s="22"/>
      <c r="W13" s="22"/>
      <c r="X13" s="22"/>
      <c r="Y13" s="22"/>
      <c r="Z13" s="22"/>
      <c r="AA13" s="22"/>
      <c r="AB13" s="22" t="s">
        <v>74</v>
      </c>
      <c r="AC13" s="22"/>
      <c r="AD13" s="22"/>
      <c r="AE13" s="22"/>
      <c r="AF13" s="22"/>
      <c r="AG13" s="22"/>
      <c r="AH13" s="22"/>
      <c r="AI13" s="22"/>
      <c r="AJ13" s="22"/>
      <c r="AK13" s="22"/>
      <c r="AL13" s="20" cm="1">
        <f t="array" ref="AL13">IF(E13="Fortinet",INDEX([3]List!BM:BM,MATCH(1,('Quotation - CS-PRMA status'!AJ13=[3]List!BJ:BJ)*('Quotation - CS-PRMA status'!AK13=[3]List!BL:BL),0)),"")</f>
        <v>0</v>
      </c>
      <c r="AM13" s="20" t="str">
        <f>IF(E13="Fortinet",_xlfn.IFNA(VLOOKUP(AJ13,[3]List!BJ11:BK16,2,FALSE),"Please select option under Full PRMA Coverage column"),"")</f>
        <v>Please select option under Full PRMA Coverage column</v>
      </c>
      <c r="AN13" s="20" t="str">
        <f t="shared" si="1"/>
        <v>SS to fill in</v>
      </c>
      <c r="AO13" s="20" t="str">
        <f t="shared" si="1"/>
        <v>SS to fill in</v>
      </c>
      <c r="AP13" s="22"/>
      <c r="AQ13" s="22"/>
      <c r="AR13" s="22"/>
      <c r="AS13" s="22"/>
      <c r="AT13" s="23"/>
      <c r="AU13" s="23"/>
      <c r="AV13" s="24"/>
      <c r="AW13" s="24"/>
      <c r="AX13" s="25"/>
      <c r="AY13" s="25"/>
      <c r="BF13" s="26" t="str">
        <f t="shared" si="2"/>
        <v>FortinetSFP</v>
      </c>
      <c r="BG13" s="26" t="str">
        <f t="shared" si="2"/>
        <v>FortinetPIM</v>
      </c>
      <c r="BH13" s="26" t="str">
        <f t="shared" si="2"/>
        <v>FortinetBW</v>
      </c>
      <c r="BI13" s="26" t="str">
        <f t="shared" si="2"/>
        <v>FortinetCable</v>
      </c>
      <c r="BJ13" s="26" t="str">
        <f t="shared" si="2"/>
        <v>FortinetPC</v>
      </c>
      <c r="BK13" s="26" t="str">
        <f t="shared" si="2"/>
        <v>FortinetFull PRMA</v>
      </c>
    </row>
    <row r="14" spans="1:73" s="26" customFormat="1" ht="29" hidden="1">
      <c r="A14" s="20" t="str">
        <f>IF(F14="Gateway","SDWAN Gateway, SDW0020",IF(E14="","",VLOOKUP(E14,[3]List!BC:BD,2,FALSE)))</f>
        <v>[Main RC] SD-WAN with Firewall (Fortinet) (Non-taxable)</v>
      </c>
      <c r="B14" s="20">
        <f>IF(F14="Gateway","not applicable",IF(E14="","",VLOOKUP(E14,[3]List!BC:BE,3,FALSE)))</f>
        <v>19408513</v>
      </c>
      <c r="C14" s="20">
        <f>IF(F14="Gateway","19400263",IF(E14="","",VLOOKUP(E14,[3]List!BC:BF,4,FALSE)))</f>
        <v>19408267</v>
      </c>
      <c r="D14" s="21">
        <v>11</v>
      </c>
      <c r="E14" s="21" t="s">
        <v>69</v>
      </c>
      <c r="F14" s="20" t="s">
        <v>70</v>
      </c>
      <c r="G14" t="s">
        <v>71</v>
      </c>
      <c r="H14" s="22" t="s">
        <v>86</v>
      </c>
      <c r="I14" s="22" t="s">
        <v>73</v>
      </c>
      <c r="J14" s="22">
        <v>40</v>
      </c>
      <c r="K14" s="20" t="str">
        <f t="shared" si="3"/>
        <v>1</v>
      </c>
      <c r="L14" s="20" t="str">
        <f t="shared" si="0"/>
        <v xml:space="preserve">24/7/ 12 hours onsite SLA support requried </v>
      </c>
      <c r="M14" s="20"/>
      <c r="N14" s="20"/>
      <c r="O14" s="20"/>
      <c r="P14" s="20"/>
      <c r="Q14" s="20"/>
      <c r="R14" s="22"/>
      <c r="S14" s="22"/>
      <c r="T14" s="20"/>
      <c r="U14" s="22"/>
      <c r="V14" s="22"/>
      <c r="W14" s="22"/>
      <c r="X14" s="22"/>
      <c r="Y14" s="22"/>
      <c r="Z14" s="22"/>
      <c r="AA14" s="22"/>
      <c r="AB14" s="22" t="s">
        <v>74</v>
      </c>
      <c r="AC14" s="22"/>
      <c r="AD14" s="22"/>
      <c r="AE14" s="22"/>
      <c r="AF14" s="22"/>
      <c r="AG14" s="22"/>
      <c r="AH14" s="22"/>
      <c r="AI14" s="22"/>
      <c r="AJ14" s="22"/>
      <c r="AK14" s="22"/>
      <c r="AL14" s="20" cm="1">
        <f t="array" ref="AL14">IF(E14="Fortinet",INDEX([3]List!BM:BM,MATCH(1,('Quotation - CS-PRMA status'!AJ14=[3]List!BJ:BJ)*('Quotation - CS-PRMA status'!AK14=[3]List!BL:BL),0)),"")</f>
        <v>0</v>
      </c>
      <c r="AM14" s="20" t="str">
        <f>IF(E14="Fortinet",_xlfn.IFNA(VLOOKUP(AJ14,[3]List!BJ12:BK17,2,FALSE),"Please select option under Full PRMA Coverage column"),"")</f>
        <v>Please select option under Full PRMA Coverage column</v>
      </c>
      <c r="AN14" s="20" t="str">
        <f t="shared" si="1"/>
        <v>SS to fill in</v>
      </c>
      <c r="AO14" s="20" t="str">
        <f t="shared" si="1"/>
        <v>SS to fill in</v>
      </c>
      <c r="AP14" s="22"/>
      <c r="AQ14" s="22"/>
      <c r="AR14" s="22"/>
      <c r="AS14" s="22"/>
      <c r="AT14" s="23"/>
      <c r="AU14" s="23"/>
      <c r="AV14" s="24"/>
      <c r="AW14" s="24"/>
      <c r="AX14" s="25"/>
      <c r="AY14" s="25"/>
      <c r="BF14" s="26" t="str">
        <f t="shared" si="2"/>
        <v>FortinetSFP</v>
      </c>
      <c r="BG14" s="26" t="str">
        <f t="shared" si="2"/>
        <v>FortinetPIM</v>
      </c>
      <c r="BH14" s="26" t="str">
        <f t="shared" si="2"/>
        <v>FortinetBW</v>
      </c>
      <c r="BI14" s="26" t="str">
        <f t="shared" si="2"/>
        <v>FortinetCable</v>
      </c>
      <c r="BJ14" s="26" t="str">
        <f t="shared" si="2"/>
        <v>FortinetPC</v>
      </c>
      <c r="BK14" s="26" t="str">
        <f t="shared" si="2"/>
        <v>FortinetFull PRMA</v>
      </c>
    </row>
    <row r="15" spans="1:73" s="26" customFormat="1" ht="29" hidden="1">
      <c r="A15" s="20" t="str">
        <f>IF(F15="Gateway","SDWAN Gateway, SDW0020",IF(E15="","",VLOOKUP(E15,[3]List!BC:BD,2,FALSE)))</f>
        <v>[Main RC] SD-WAN with Firewall (Fortinet) (Non-taxable)</v>
      </c>
      <c r="B15" s="20">
        <f>IF(F15="Gateway","not applicable",IF(E15="","",VLOOKUP(E15,[3]List!BC:BE,3,FALSE)))</f>
        <v>19408513</v>
      </c>
      <c r="C15" s="20">
        <f>IF(F15="Gateway","19400263",IF(E15="","",VLOOKUP(E15,[3]List!BC:BF,4,FALSE)))</f>
        <v>19408267</v>
      </c>
      <c r="D15" s="21">
        <v>12</v>
      </c>
      <c r="E15" s="21" t="s">
        <v>69</v>
      </c>
      <c r="F15" s="20" t="s">
        <v>70</v>
      </c>
      <c r="G15" t="s">
        <v>71</v>
      </c>
      <c r="H15" s="22" t="s">
        <v>87</v>
      </c>
      <c r="I15" s="22" t="s">
        <v>73</v>
      </c>
      <c r="J15" s="22">
        <v>40</v>
      </c>
      <c r="K15" s="20" t="str">
        <f t="shared" si="3"/>
        <v>1</v>
      </c>
      <c r="L15" s="20" t="str">
        <f t="shared" si="0"/>
        <v xml:space="preserve">24/7/ 12 hours onsite SLA support requried </v>
      </c>
      <c r="M15" s="20"/>
      <c r="N15" s="20"/>
      <c r="O15" s="20"/>
      <c r="P15" s="20"/>
      <c r="Q15" s="20"/>
      <c r="R15" s="22"/>
      <c r="S15" s="22"/>
      <c r="T15" s="20"/>
      <c r="U15" s="22"/>
      <c r="V15" s="22"/>
      <c r="W15" s="22"/>
      <c r="X15" s="22"/>
      <c r="Y15" s="22"/>
      <c r="Z15" s="22"/>
      <c r="AA15" s="22"/>
      <c r="AB15" s="22" t="s">
        <v>74</v>
      </c>
      <c r="AC15" s="22"/>
      <c r="AD15" s="22"/>
      <c r="AE15" s="22"/>
      <c r="AF15" s="22"/>
      <c r="AG15" s="22"/>
      <c r="AH15" s="22"/>
      <c r="AI15" s="22"/>
      <c r="AJ15" s="22"/>
      <c r="AK15" s="22"/>
      <c r="AL15" s="20" cm="1">
        <f t="array" ref="AL15">IF(E15="Fortinet",INDEX([3]List!BM:BM,MATCH(1,('Quotation - CS-PRMA status'!AJ15=[3]List!BJ:BJ)*('Quotation - CS-PRMA status'!AK15=[3]List!BL:BL),0)),"")</f>
        <v>0</v>
      </c>
      <c r="AM15" s="20" t="str">
        <f>IF(E15="Fortinet",_xlfn.IFNA(VLOOKUP(AJ15,[3]List!BJ13:BK18,2,FALSE),"Please select option under Full PRMA Coverage column"),"")</f>
        <v>Please select option under Full PRMA Coverage column</v>
      </c>
      <c r="AN15" s="20" t="str">
        <f t="shared" si="1"/>
        <v>SS to fill in</v>
      </c>
      <c r="AO15" s="20" t="str">
        <f t="shared" si="1"/>
        <v>SS to fill in</v>
      </c>
      <c r="AP15" s="22"/>
      <c r="AQ15" s="22"/>
      <c r="AR15" s="22"/>
      <c r="AS15" s="22"/>
      <c r="AT15" s="23"/>
      <c r="AU15" s="23"/>
      <c r="AV15" s="24"/>
      <c r="AW15" s="24"/>
      <c r="AX15" s="25"/>
      <c r="AY15" s="25"/>
      <c r="BF15" s="26" t="str">
        <f t="shared" si="2"/>
        <v>FortinetSFP</v>
      </c>
      <c r="BG15" s="26" t="str">
        <f t="shared" si="2"/>
        <v>FortinetPIM</v>
      </c>
      <c r="BH15" s="26" t="str">
        <f t="shared" si="2"/>
        <v>FortinetBW</v>
      </c>
      <c r="BI15" s="26" t="str">
        <f t="shared" si="2"/>
        <v>FortinetCable</v>
      </c>
      <c r="BJ15" s="26" t="str">
        <f t="shared" si="2"/>
        <v>FortinetPC</v>
      </c>
      <c r="BK15" s="26" t="str">
        <f t="shared" si="2"/>
        <v>FortinetFull PRMA</v>
      </c>
    </row>
    <row r="16" spans="1:73" s="26" customFormat="1" ht="29" hidden="1">
      <c r="A16" s="20" t="str">
        <f>IF(F16="Gateway","SDWAN Gateway, SDW0020",IF(E16="","",VLOOKUP(E16,[3]List!BC:BD,2,FALSE)))</f>
        <v>[Main RC] SD-WAN with Firewall (Fortinet) (Non-taxable)</v>
      </c>
      <c r="B16" s="20">
        <f>IF(F16="Gateway","not applicable",IF(E16="","",VLOOKUP(E16,[3]List!BC:BE,3,FALSE)))</f>
        <v>19408513</v>
      </c>
      <c r="C16" s="20">
        <f>IF(F16="Gateway","19400263",IF(E16="","",VLOOKUP(E16,[3]List!BC:BF,4,FALSE)))</f>
        <v>19408267</v>
      </c>
      <c r="D16" s="21">
        <v>13</v>
      </c>
      <c r="E16" s="21" t="s">
        <v>69</v>
      </c>
      <c r="F16" s="20" t="s">
        <v>70</v>
      </c>
      <c r="G16" t="s">
        <v>71</v>
      </c>
      <c r="H16" s="22" t="s">
        <v>88</v>
      </c>
      <c r="I16" s="22" t="s">
        <v>73</v>
      </c>
      <c r="J16" s="22">
        <v>40</v>
      </c>
      <c r="K16" s="20" t="str">
        <f t="shared" si="3"/>
        <v>1</v>
      </c>
      <c r="L16" s="20" t="str">
        <f t="shared" si="0"/>
        <v xml:space="preserve">24/7/ 12 hours onsite SLA support requried </v>
      </c>
      <c r="M16" s="20"/>
      <c r="N16" s="20"/>
      <c r="O16" s="20"/>
      <c r="P16" s="20"/>
      <c r="Q16" s="20"/>
      <c r="R16" s="22"/>
      <c r="S16" s="22"/>
      <c r="T16" s="20"/>
      <c r="U16" s="22"/>
      <c r="V16" s="22"/>
      <c r="W16" s="22"/>
      <c r="X16" s="22"/>
      <c r="Y16" s="22"/>
      <c r="Z16" s="22"/>
      <c r="AA16" s="22"/>
      <c r="AB16" s="22" t="s">
        <v>74</v>
      </c>
      <c r="AC16" s="22"/>
      <c r="AD16" s="22"/>
      <c r="AE16" s="22"/>
      <c r="AF16" s="22"/>
      <c r="AG16" s="22"/>
      <c r="AH16" s="22"/>
      <c r="AI16" s="22"/>
      <c r="AJ16" s="22"/>
      <c r="AK16" s="22"/>
      <c r="AL16" s="20" cm="1">
        <f t="array" ref="AL16">IF(E16="Fortinet",INDEX([3]List!BM:BM,MATCH(1,('Quotation - CS-PRMA status'!AJ16=[3]List!BJ:BJ)*('Quotation - CS-PRMA status'!AK16=[3]List!BL:BL),0)),"")</f>
        <v>0</v>
      </c>
      <c r="AM16" s="20" t="str">
        <f>IF(E16="Fortinet",_xlfn.IFNA(VLOOKUP(AJ16,[3]List!BJ14:BK19,2,FALSE),"Please select option under Full PRMA Coverage column"),"")</f>
        <v>Please select option under Full PRMA Coverage column</v>
      </c>
      <c r="AN16" s="20" t="str">
        <f t="shared" si="1"/>
        <v>SS to fill in</v>
      </c>
      <c r="AO16" s="20" t="str">
        <f t="shared" si="1"/>
        <v>SS to fill in</v>
      </c>
      <c r="AP16" s="22"/>
      <c r="AQ16" s="22"/>
      <c r="AR16" s="22"/>
      <c r="AS16" s="22"/>
      <c r="AT16" s="23"/>
      <c r="AU16" s="23"/>
      <c r="AV16" s="24"/>
      <c r="AW16" s="24"/>
      <c r="AX16" s="25"/>
      <c r="AY16" s="25"/>
      <c r="BF16" s="26" t="str">
        <f t="shared" si="2"/>
        <v>FortinetSFP</v>
      </c>
      <c r="BG16" s="26" t="str">
        <f t="shared" si="2"/>
        <v>FortinetPIM</v>
      </c>
      <c r="BH16" s="26" t="str">
        <f t="shared" si="2"/>
        <v>FortinetBW</v>
      </c>
      <c r="BI16" s="26" t="str">
        <f t="shared" si="2"/>
        <v>FortinetCable</v>
      </c>
      <c r="BJ16" s="26" t="str">
        <f t="shared" si="2"/>
        <v>FortinetPC</v>
      </c>
      <c r="BK16" s="26" t="str">
        <f t="shared" si="2"/>
        <v>FortinetFull PRMA</v>
      </c>
    </row>
    <row r="17" spans="1:63" s="26" customFormat="1" ht="29" hidden="1">
      <c r="A17" s="20" t="str">
        <f>IF(F17="Gateway","SDWAN Gateway, SDW0020",IF(E17="","",VLOOKUP(E17,[3]List!BC:BD,2,FALSE)))</f>
        <v>[Main RC] SD-WAN with Firewall (Fortinet) (Non-taxable)</v>
      </c>
      <c r="B17" s="20">
        <f>IF(F17="Gateway","not applicable",IF(E17="","",VLOOKUP(E17,[3]List!BC:BE,3,FALSE)))</f>
        <v>19408513</v>
      </c>
      <c r="C17" s="20">
        <f>IF(F17="Gateway","19400263",IF(E17="","",VLOOKUP(E17,[3]List!BC:BF,4,FALSE)))</f>
        <v>19408267</v>
      </c>
      <c r="D17" s="21">
        <v>14</v>
      </c>
      <c r="E17" s="21" t="s">
        <v>69</v>
      </c>
      <c r="F17" s="20" t="s">
        <v>70</v>
      </c>
      <c r="G17" t="s">
        <v>71</v>
      </c>
      <c r="H17" s="22" t="s">
        <v>89</v>
      </c>
      <c r="I17" s="22" t="s">
        <v>73</v>
      </c>
      <c r="J17" s="22">
        <v>40</v>
      </c>
      <c r="K17" s="20" t="str">
        <f t="shared" si="3"/>
        <v>1</v>
      </c>
      <c r="L17" s="20" t="str">
        <f t="shared" si="0"/>
        <v xml:space="preserve">24/7/ 12 hours onsite SLA support requried </v>
      </c>
      <c r="M17" s="20"/>
      <c r="N17" s="20"/>
      <c r="O17" s="20"/>
      <c r="P17" s="20"/>
      <c r="Q17" s="20"/>
      <c r="R17" s="22"/>
      <c r="S17" s="22"/>
      <c r="T17" s="20"/>
      <c r="U17" s="22"/>
      <c r="V17" s="22"/>
      <c r="W17" s="22"/>
      <c r="X17" s="22"/>
      <c r="Y17" s="22"/>
      <c r="Z17" s="22"/>
      <c r="AA17" s="22"/>
      <c r="AB17" s="22" t="s">
        <v>74</v>
      </c>
      <c r="AC17" s="22"/>
      <c r="AD17" s="22"/>
      <c r="AE17" s="22"/>
      <c r="AF17" s="22"/>
      <c r="AG17" s="22"/>
      <c r="AH17" s="22"/>
      <c r="AI17" s="22"/>
      <c r="AJ17" s="22"/>
      <c r="AK17" s="22"/>
      <c r="AL17" s="20" cm="1">
        <f t="array" ref="AL17">IF(E17="Fortinet",INDEX([3]List!BM:BM,MATCH(1,('Quotation - CS-PRMA status'!AJ17=[3]List!BJ:BJ)*('Quotation - CS-PRMA status'!AK17=[3]List!BL:BL),0)),"")</f>
        <v>0</v>
      </c>
      <c r="AM17" s="20" t="str">
        <f>IF(E17="Fortinet",_xlfn.IFNA(VLOOKUP(AJ17,[3]List!BJ15:BK20,2,FALSE),"Please select option under Full PRMA Coverage column"),"")</f>
        <v>Please select option under Full PRMA Coverage column</v>
      </c>
      <c r="AN17" s="20" t="str">
        <f t="shared" si="1"/>
        <v>SS to fill in</v>
      </c>
      <c r="AO17" s="20" t="str">
        <f t="shared" si="1"/>
        <v>SS to fill in</v>
      </c>
      <c r="AP17" s="22"/>
      <c r="AQ17" s="22"/>
      <c r="AR17" s="22"/>
      <c r="AS17" s="22"/>
      <c r="AT17" s="23"/>
      <c r="AU17" s="23"/>
      <c r="AV17" s="24"/>
      <c r="AW17" s="24"/>
      <c r="AX17" s="25"/>
      <c r="AY17" s="25"/>
      <c r="BF17" s="26" t="str">
        <f t="shared" si="2"/>
        <v>FortinetSFP</v>
      </c>
      <c r="BG17" s="26" t="str">
        <f t="shared" si="2"/>
        <v>FortinetPIM</v>
      </c>
      <c r="BH17" s="26" t="str">
        <f t="shared" si="2"/>
        <v>FortinetBW</v>
      </c>
      <c r="BI17" s="26" t="str">
        <f t="shared" si="2"/>
        <v>FortinetCable</v>
      </c>
      <c r="BJ17" s="26" t="str">
        <f t="shared" si="2"/>
        <v>FortinetPC</v>
      </c>
      <c r="BK17" s="26" t="str">
        <f t="shared" si="2"/>
        <v>FortinetFull PRMA</v>
      </c>
    </row>
    <row r="18" spans="1:63" s="26" customFormat="1" ht="29" hidden="1">
      <c r="A18" s="20" t="str">
        <f>IF(F18="Gateway","SDWAN Gateway, SDW0020",IF(E18="","",VLOOKUP(E18,[3]List!BC:BD,2,FALSE)))</f>
        <v>[Main RC] SD-WAN with Firewall (Fortinet) (Non-taxable)</v>
      </c>
      <c r="B18" s="20">
        <f>IF(F18="Gateway","not applicable",IF(E18="","",VLOOKUP(E18,[3]List!BC:BE,3,FALSE)))</f>
        <v>19408513</v>
      </c>
      <c r="C18" s="20">
        <f>IF(F18="Gateway","19400263",IF(E18="","",VLOOKUP(E18,[3]List!BC:BF,4,FALSE)))</f>
        <v>19408267</v>
      </c>
      <c r="D18" s="21">
        <v>15</v>
      </c>
      <c r="E18" s="21" t="s">
        <v>69</v>
      </c>
      <c r="F18" s="20" t="s">
        <v>70</v>
      </c>
      <c r="G18" t="s">
        <v>71</v>
      </c>
      <c r="H18" s="22" t="s">
        <v>90</v>
      </c>
      <c r="I18" s="22" t="s">
        <v>73</v>
      </c>
      <c r="J18" s="22">
        <v>40</v>
      </c>
      <c r="K18" s="20" t="str">
        <f t="shared" si="3"/>
        <v>1</v>
      </c>
      <c r="L18" s="20" t="str">
        <f t="shared" si="0"/>
        <v xml:space="preserve">24/7/ 12 hours onsite SLA support requried </v>
      </c>
      <c r="M18" s="20"/>
      <c r="N18" s="20"/>
      <c r="O18" s="20"/>
      <c r="P18" s="20"/>
      <c r="Q18" s="20"/>
      <c r="R18" s="22"/>
      <c r="S18" s="22"/>
      <c r="T18" s="20"/>
      <c r="U18" s="22"/>
      <c r="V18" s="22"/>
      <c r="W18" s="22"/>
      <c r="X18" s="22"/>
      <c r="Y18" s="22"/>
      <c r="Z18" s="22"/>
      <c r="AA18" s="22"/>
      <c r="AB18" s="22" t="s">
        <v>74</v>
      </c>
      <c r="AC18" s="22"/>
      <c r="AD18" s="22"/>
      <c r="AE18" s="22"/>
      <c r="AF18" s="22"/>
      <c r="AG18" s="22"/>
      <c r="AH18" s="22"/>
      <c r="AI18" s="22"/>
      <c r="AJ18" s="22"/>
      <c r="AK18" s="22"/>
      <c r="AL18" s="20" cm="1">
        <f t="array" ref="AL18">IF(E18="Fortinet",INDEX([3]List!BM:BM,MATCH(1,('Quotation - CS-PRMA status'!AJ18=[3]List!BJ:BJ)*('Quotation - CS-PRMA status'!AK18=[3]List!BL:BL),0)),"")</f>
        <v>0</v>
      </c>
      <c r="AM18" s="20" t="str">
        <f>IF(E18="Fortinet",_xlfn.IFNA(VLOOKUP(AJ18,[3]List!BJ16:BK21,2,FALSE),"Please select option under Full PRMA Coverage column"),"")</f>
        <v>Please select option under Full PRMA Coverage column</v>
      </c>
      <c r="AN18" s="20" t="str">
        <f t="shared" si="1"/>
        <v>SS to fill in</v>
      </c>
      <c r="AO18" s="20" t="str">
        <f t="shared" si="1"/>
        <v>SS to fill in</v>
      </c>
      <c r="AP18" s="22"/>
      <c r="AQ18" s="22"/>
      <c r="AR18" s="22"/>
      <c r="AS18" s="22"/>
      <c r="AT18" s="23"/>
      <c r="AU18" s="23"/>
      <c r="AV18" s="24"/>
      <c r="AW18" s="24"/>
      <c r="AX18" s="25"/>
      <c r="AY18" s="25"/>
      <c r="BF18" s="26" t="str">
        <f t="shared" si="2"/>
        <v>FortinetSFP</v>
      </c>
      <c r="BG18" s="26" t="str">
        <f t="shared" si="2"/>
        <v>FortinetPIM</v>
      </c>
      <c r="BH18" s="26" t="str">
        <f t="shared" si="2"/>
        <v>FortinetBW</v>
      </c>
      <c r="BI18" s="26" t="str">
        <f t="shared" si="2"/>
        <v>FortinetCable</v>
      </c>
      <c r="BJ18" s="26" t="str">
        <f t="shared" si="2"/>
        <v>FortinetPC</v>
      </c>
      <c r="BK18" s="26" t="str">
        <f t="shared" si="2"/>
        <v>FortinetFull PRMA</v>
      </c>
    </row>
    <row r="19" spans="1:63" s="26" customFormat="1" ht="29" hidden="1">
      <c r="A19" s="20" t="str">
        <f>IF(F19="Gateway","SDWAN Gateway, SDW0020",IF(E19="","",VLOOKUP(E19,[3]List!BC:BD,2,FALSE)))</f>
        <v>[Main RC] SD-WAN with Firewall (Fortinet) (Non-taxable)</v>
      </c>
      <c r="B19" s="20">
        <f>IF(F19="Gateway","not applicable",IF(E19="","",VLOOKUP(E19,[3]List!BC:BE,3,FALSE)))</f>
        <v>19408513</v>
      </c>
      <c r="C19" s="20">
        <f>IF(F19="Gateway","19400263",IF(E19="","",VLOOKUP(E19,[3]List!BC:BF,4,FALSE)))</f>
        <v>19408267</v>
      </c>
      <c r="D19" s="21">
        <v>16</v>
      </c>
      <c r="E19" s="21" t="s">
        <v>69</v>
      </c>
      <c r="F19" s="20" t="s">
        <v>70</v>
      </c>
      <c r="G19" t="s">
        <v>71</v>
      </c>
      <c r="H19" s="22" t="s">
        <v>91</v>
      </c>
      <c r="I19" s="22" t="s">
        <v>73</v>
      </c>
      <c r="J19" s="22">
        <v>40</v>
      </c>
      <c r="K19" s="20" t="str">
        <f t="shared" si="3"/>
        <v>1</v>
      </c>
      <c r="L19" s="20" t="str">
        <f t="shared" si="0"/>
        <v xml:space="preserve">24/7/ 12 hours onsite SLA support requried </v>
      </c>
      <c r="M19" s="20"/>
      <c r="N19" s="20"/>
      <c r="O19" s="20"/>
      <c r="P19" s="20"/>
      <c r="Q19" s="20"/>
      <c r="R19" s="22"/>
      <c r="S19" s="22"/>
      <c r="T19" s="20"/>
      <c r="U19" s="22"/>
      <c r="V19" s="22"/>
      <c r="W19" s="22"/>
      <c r="X19" s="22"/>
      <c r="Y19" s="22"/>
      <c r="Z19" s="22"/>
      <c r="AA19" s="22"/>
      <c r="AB19" s="22" t="s">
        <v>74</v>
      </c>
      <c r="AC19" s="22"/>
      <c r="AD19" s="22"/>
      <c r="AE19" s="22"/>
      <c r="AF19" s="22"/>
      <c r="AG19" s="22"/>
      <c r="AH19" s="22"/>
      <c r="AI19" s="22"/>
      <c r="AJ19" s="22"/>
      <c r="AK19" s="22"/>
      <c r="AL19" s="20" cm="1">
        <f t="array" ref="AL19">IF(E19="Fortinet",INDEX([3]List!BM:BM,MATCH(1,('Quotation - CS-PRMA status'!AJ19=[3]List!BJ:BJ)*('Quotation - CS-PRMA status'!AK19=[3]List!BL:BL),0)),"")</f>
        <v>0</v>
      </c>
      <c r="AM19" s="20" t="str">
        <f>IF(E19="Fortinet",_xlfn.IFNA(VLOOKUP(AJ19,[3]List!BJ17:BK22,2,FALSE),"Please select option under Full PRMA Coverage column"),"")</f>
        <v>Please select option under Full PRMA Coverage column</v>
      </c>
      <c r="AN19" s="20" t="str">
        <f t="shared" si="1"/>
        <v>SS to fill in</v>
      </c>
      <c r="AO19" s="20" t="str">
        <f t="shared" si="1"/>
        <v>SS to fill in</v>
      </c>
      <c r="AP19" s="22"/>
      <c r="AQ19" s="22"/>
      <c r="AR19" s="22"/>
      <c r="AS19" s="22"/>
      <c r="AT19" s="23"/>
      <c r="AU19" s="23"/>
      <c r="AV19" s="24"/>
      <c r="AW19" s="24"/>
      <c r="AX19" s="25"/>
      <c r="AY19" s="25"/>
      <c r="BF19" s="26" t="str">
        <f t="shared" si="2"/>
        <v>FortinetSFP</v>
      </c>
      <c r="BG19" s="26" t="str">
        <f t="shared" si="2"/>
        <v>FortinetPIM</v>
      </c>
      <c r="BH19" s="26" t="str">
        <f t="shared" si="2"/>
        <v>FortinetBW</v>
      </c>
      <c r="BI19" s="26" t="str">
        <f t="shared" si="2"/>
        <v>FortinetCable</v>
      </c>
      <c r="BJ19" s="26" t="str">
        <f t="shared" si="2"/>
        <v>FortinetPC</v>
      </c>
      <c r="BK19" s="26" t="str">
        <f t="shared" si="2"/>
        <v>FortinetFull PRMA</v>
      </c>
    </row>
    <row r="20" spans="1:63" s="26" customFormat="1" ht="29" hidden="1">
      <c r="A20" s="20" t="str">
        <f>IF(F20="Gateway","SDWAN Gateway, SDW0020",IF(E20="","",VLOOKUP(E20,[3]List!BC:BD,2,FALSE)))</f>
        <v>[Main RC] SD-WAN with Firewall (Fortinet) (Non-taxable)</v>
      </c>
      <c r="B20" s="20">
        <f>IF(F20="Gateway","not applicable",IF(E20="","",VLOOKUP(E20,[3]List!BC:BE,3,FALSE)))</f>
        <v>19408513</v>
      </c>
      <c r="C20" s="20">
        <f>IF(F20="Gateway","19400263",IF(E20="","",VLOOKUP(E20,[3]List!BC:BF,4,FALSE)))</f>
        <v>19408267</v>
      </c>
      <c r="D20" s="21">
        <v>17</v>
      </c>
      <c r="E20" s="21" t="s">
        <v>69</v>
      </c>
      <c r="F20" s="20" t="s">
        <v>70</v>
      </c>
      <c r="G20" t="s">
        <v>71</v>
      </c>
      <c r="H20" s="22" t="s">
        <v>92</v>
      </c>
      <c r="I20" s="22" t="s">
        <v>73</v>
      </c>
      <c r="J20" s="22">
        <v>40</v>
      </c>
      <c r="K20" s="20" t="str">
        <f t="shared" si="3"/>
        <v>1</v>
      </c>
      <c r="L20" s="20" t="str">
        <f t="shared" si="0"/>
        <v xml:space="preserve">24/7/ 12 hours onsite SLA support requried </v>
      </c>
      <c r="M20" s="20"/>
      <c r="N20" s="20"/>
      <c r="O20" s="20"/>
      <c r="P20" s="20"/>
      <c r="Q20" s="20"/>
      <c r="R20" s="22"/>
      <c r="S20" s="22"/>
      <c r="T20" s="20"/>
      <c r="U20" s="22"/>
      <c r="V20" s="22"/>
      <c r="W20" s="22"/>
      <c r="X20" s="22"/>
      <c r="Y20" s="22"/>
      <c r="Z20" s="22"/>
      <c r="AA20" s="22"/>
      <c r="AB20" s="22" t="s">
        <v>74</v>
      </c>
      <c r="AC20" s="22"/>
      <c r="AD20" s="22"/>
      <c r="AE20" s="22"/>
      <c r="AF20" s="22"/>
      <c r="AG20" s="22"/>
      <c r="AH20" s="22"/>
      <c r="AI20" s="22"/>
      <c r="AJ20" s="22"/>
      <c r="AK20" s="22"/>
      <c r="AL20" s="20" cm="1">
        <f t="array" ref="AL20">IF(E20="Fortinet",INDEX([3]List!BM:BM,MATCH(1,('Quotation - CS-PRMA status'!AJ20=[3]List!BJ:BJ)*('Quotation - CS-PRMA status'!AK20=[3]List!BL:BL),0)),"")</f>
        <v>0</v>
      </c>
      <c r="AM20" s="20" t="str">
        <f>IF(E20="Fortinet",_xlfn.IFNA(VLOOKUP(AJ20,[3]List!BJ18:BK23,2,FALSE),"Please select option under Full PRMA Coverage column"),"")</f>
        <v>Please select option under Full PRMA Coverage column</v>
      </c>
      <c r="AN20" s="20" t="str">
        <f t="shared" si="1"/>
        <v>SS to fill in</v>
      </c>
      <c r="AO20" s="20" t="str">
        <f t="shared" si="1"/>
        <v>SS to fill in</v>
      </c>
      <c r="AP20" s="22"/>
      <c r="AQ20" s="22"/>
      <c r="AR20" s="22"/>
      <c r="AS20" s="22"/>
      <c r="AT20" s="23"/>
      <c r="AU20" s="23"/>
      <c r="AV20" s="24"/>
      <c r="AW20" s="24"/>
      <c r="AX20" s="25"/>
      <c r="AY20" s="25"/>
      <c r="BF20" s="26" t="str">
        <f t="shared" ref="BF20:BK35" si="4">CONCATENATE($E20,BF$3)</f>
        <v>FortinetSFP</v>
      </c>
      <c r="BG20" s="26" t="str">
        <f t="shared" si="4"/>
        <v>FortinetPIM</v>
      </c>
      <c r="BH20" s="26" t="str">
        <f t="shared" si="4"/>
        <v>FortinetBW</v>
      </c>
      <c r="BI20" s="26" t="str">
        <f t="shared" si="4"/>
        <v>FortinetCable</v>
      </c>
      <c r="BJ20" s="26" t="str">
        <f t="shared" si="4"/>
        <v>FortinetPC</v>
      </c>
      <c r="BK20" s="26" t="str">
        <f t="shared" si="4"/>
        <v>FortinetFull PRMA</v>
      </c>
    </row>
    <row r="21" spans="1:63" s="27" customFormat="1" ht="29" hidden="1">
      <c r="A21" s="20" t="str">
        <f>IF(F21="Gateway","SDWAN Gateway, SDW0020",IF(E21="","",VLOOKUP(E21,[3]List!BC:BD,2,FALSE)))</f>
        <v>[Main RC] SD-WAN with Firewall (Fortinet) (Non-taxable)</v>
      </c>
      <c r="B21" s="20">
        <f>IF(F21="Gateway","not applicable",IF(E21="","",VLOOKUP(E21,[3]List!BC:BE,3,FALSE)))</f>
        <v>19408513</v>
      </c>
      <c r="C21" s="20">
        <f>IF(F21="Gateway","19400263",IF(E21="","",VLOOKUP(E21,[3]List!BC:BF,4,FALSE)))</f>
        <v>19408267</v>
      </c>
      <c r="D21" s="27">
        <v>18</v>
      </c>
      <c r="E21" s="21" t="s">
        <v>69</v>
      </c>
      <c r="F21" s="20" t="s">
        <v>70</v>
      </c>
      <c r="G21" t="s">
        <v>71</v>
      </c>
      <c r="H21" s="27" t="s">
        <v>93</v>
      </c>
      <c r="I21" s="27" t="s">
        <v>73</v>
      </c>
      <c r="J21" s="27">
        <v>40</v>
      </c>
      <c r="K21" s="20" t="str">
        <f t="shared" si="3"/>
        <v>1</v>
      </c>
      <c r="L21" s="20" t="str">
        <f t="shared" si="0"/>
        <v xml:space="preserve">24/7/ 12 hours onsite SLA support requried </v>
      </c>
      <c r="S21" s="22"/>
      <c r="T21" s="28"/>
      <c r="V21" s="29"/>
      <c r="X21" s="29"/>
      <c r="Z21" s="29"/>
      <c r="AB21" s="29"/>
      <c r="AC21" s="29"/>
      <c r="AD21" s="29"/>
      <c r="AE21" s="29"/>
      <c r="AG21" s="29"/>
      <c r="AH21" s="29"/>
      <c r="AI21" s="29"/>
      <c r="AJ21" s="22"/>
      <c r="AK21" s="22"/>
      <c r="AL21" s="20" cm="1">
        <f t="array" ref="AL21">IF(E21="Fortinet",INDEX([3]List!BM:BM,MATCH(1,('Quotation - CS-PRMA status'!AJ21=[3]List!BJ:BJ)*('Quotation - CS-PRMA status'!AK21=[3]List!BL:BL),0)),"")</f>
        <v>0</v>
      </c>
      <c r="AM21" s="20" t="str">
        <f>IF(E21="Fortinet",_xlfn.IFNA(VLOOKUP(AJ21,[3]List!BJ19:BK24,2,FALSE),"Please select option under Full PRMA Coverage column"),"")</f>
        <v>Please select option under Full PRMA Coverage column</v>
      </c>
      <c r="AN21" s="20" t="str">
        <f t="shared" si="1"/>
        <v>SS to fill in</v>
      </c>
      <c r="AO21" s="20" t="str">
        <f t="shared" si="1"/>
        <v>SS to fill in</v>
      </c>
      <c r="AP21" s="29"/>
      <c r="AQ21" s="29"/>
      <c r="AR21" s="29"/>
      <c r="AS21" s="29"/>
      <c r="BF21" s="26" t="str">
        <f t="shared" si="4"/>
        <v>FortinetSFP</v>
      </c>
      <c r="BG21" s="26" t="str">
        <f t="shared" si="4"/>
        <v>FortinetPIM</v>
      </c>
      <c r="BH21" s="26" t="str">
        <f t="shared" si="4"/>
        <v>FortinetBW</v>
      </c>
      <c r="BI21" s="26" t="str">
        <f t="shared" si="4"/>
        <v>FortinetCable</v>
      </c>
      <c r="BJ21" s="26" t="str">
        <f t="shared" si="4"/>
        <v>FortinetPC</v>
      </c>
      <c r="BK21" s="26" t="str">
        <f t="shared" si="4"/>
        <v>FortinetFull PRMA</v>
      </c>
    </row>
    <row r="22" spans="1:63" s="27" customFormat="1" ht="29" hidden="1">
      <c r="A22" s="20" t="str">
        <f>IF(F22="Gateway","SDWAN Gateway, SDW0020",IF(E22="","",VLOOKUP(E22,[3]List!BC:BD,2,FALSE)))</f>
        <v>[Main RC] SD-WAN with Firewall (Fortinet) (Non-taxable)</v>
      </c>
      <c r="B22" s="20">
        <f>IF(F22="Gateway","not applicable",IF(E22="","",VLOOKUP(E22,[3]List!BC:BE,3,FALSE)))</f>
        <v>19408513</v>
      </c>
      <c r="C22" s="20">
        <f>IF(F22="Gateway","19400263",IF(E22="","",VLOOKUP(E22,[3]List!BC:BF,4,FALSE)))</f>
        <v>19408267</v>
      </c>
      <c r="D22" s="27">
        <v>19</v>
      </c>
      <c r="E22" s="21" t="s">
        <v>69</v>
      </c>
      <c r="F22" s="20" t="s">
        <v>70</v>
      </c>
      <c r="G22" t="s">
        <v>71</v>
      </c>
      <c r="H22" s="27" t="s">
        <v>94</v>
      </c>
      <c r="I22" s="27" t="s">
        <v>73</v>
      </c>
      <c r="J22" s="27">
        <v>40</v>
      </c>
      <c r="K22" s="20" t="str">
        <f t="shared" si="3"/>
        <v>1</v>
      </c>
      <c r="L22" s="20" t="str">
        <f t="shared" si="0"/>
        <v xml:space="preserve">24/7/ 12 hours onsite SLA support requried </v>
      </c>
      <c r="S22" s="22"/>
      <c r="T22" s="28"/>
      <c r="V22" s="29"/>
      <c r="X22" s="29"/>
      <c r="Z22" s="29"/>
      <c r="AB22" s="29"/>
      <c r="AC22" s="29"/>
      <c r="AD22" s="29"/>
      <c r="AE22" s="29"/>
      <c r="AG22" s="29"/>
      <c r="AH22" s="29"/>
      <c r="AI22" s="29"/>
      <c r="AJ22" s="22"/>
      <c r="AK22" s="22"/>
      <c r="AL22" s="20" cm="1">
        <f t="array" ref="AL22">IF(E22="Fortinet",INDEX([3]List!BM:BM,MATCH(1,('Quotation - CS-PRMA status'!AJ22=[3]List!BJ:BJ)*('Quotation - CS-PRMA status'!AK22=[3]List!BL:BL),0)),"")</f>
        <v>0</v>
      </c>
      <c r="AM22" s="20" t="str">
        <f>IF(E22="Fortinet",_xlfn.IFNA(VLOOKUP(AJ22,[3]List!BJ20:BK25,2,FALSE),"Please select option under Full PRMA Coverage column"),"")</f>
        <v>Please select option under Full PRMA Coverage column</v>
      </c>
      <c r="AN22" s="20" t="str">
        <f t="shared" si="1"/>
        <v>SS to fill in</v>
      </c>
      <c r="AO22" s="20" t="str">
        <f t="shared" si="1"/>
        <v>SS to fill in</v>
      </c>
      <c r="AP22" s="29"/>
      <c r="AQ22" s="29"/>
      <c r="AR22" s="29"/>
      <c r="AS22" s="29"/>
      <c r="BF22" s="26" t="str">
        <f t="shared" si="4"/>
        <v>FortinetSFP</v>
      </c>
      <c r="BG22" s="26" t="str">
        <f t="shared" si="4"/>
        <v>FortinetPIM</v>
      </c>
      <c r="BH22" s="26" t="str">
        <f t="shared" si="4"/>
        <v>FortinetBW</v>
      </c>
      <c r="BI22" s="26" t="str">
        <f t="shared" si="4"/>
        <v>FortinetCable</v>
      </c>
      <c r="BJ22" s="26" t="str">
        <f t="shared" si="4"/>
        <v>FortinetPC</v>
      </c>
      <c r="BK22" s="26" t="str">
        <f t="shared" si="4"/>
        <v>FortinetFull PRMA</v>
      </c>
    </row>
    <row r="23" spans="1:63" s="27" customFormat="1" ht="29" hidden="1">
      <c r="A23" s="20" t="str">
        <f>IF(F23="Gateway","SDWAN Gateway, SDW0020",IF(E23="","",VLOOKUP(E23,[3]List!BC:BD,2,FALSE)))</f>
        <v>[Main RC] SD-WAN with Firewall (Fortinet) (Non-taxable)</v>
      </c>
      <c r="B23" s="20">
        <f>IF(F23="Gateway","not applicable",IF(E23="","",VLOOKUP(E23,[3]List!BC:BE,3,FALSE)))</f>
        <v>19408513</v>
      </c>
      <c r="C23" s="20">
        <f>IF(F23="Gateway","19400263",IF(E23="","",VLOOKUP(E23,[3]List!BC:BF,4,FALSE)))</f>
        <v>19408267</v>
      </c>
      <c r="D23" s="27">
        <v>20</v>
      </c>
      <c r="E23" s="21" t="s">
        <v>69</v>
      </c>
      <c r="F23" s="20" t="s">
        <v>70</v>
      </c>
      <c r="G23" t="s">
        <v>71</v>
      </c>
      <c r="H23" s="27" t="s">
        <v>95</v>
      </c>
      <c r="I23" s="27" t="s">
        <v>73</v>
      </c>
      <c r="J23" s="27">
        <v>40</v>
      </c>
      <c r="K23" s="20" t="str">
        <f t="shared" si="3"/>
        <v>1</v>
      </c>
      <c r="L23" s="20" t="str">
        <f t="shared" si="0"/>
        <v xml:space="preserve">24/7/ 12 hours onsite SLA support requried </v>
      </c>
      <c r="S23" s="22"/>
      <c r="T23" s="28"/>
      <c r="V23" s="29"/>
      <c r="X23" s="29"/>
      <c r="Z23" s="29"/>
      <c r="AB23" s="29"/>
      <c r="AC23" s="29"/>
      <c r="AD23" s="29"/>
      <c r="AE23" s="29"/>
      <c r="AG23" s="29"/>
      <c r="AH23" s="29"/>
      <c r="AI23" s="29"/>
      <c r="AJ23" s="22"/>
      <c r="AK23" s="22"/>
      <c r="AL23" s="20" cm="1">
        <f t="array" ref="AL23">IF(E23="Fortinet",INDEX([3]List!BM:BM,MATCH(1,('Quotation - CS-PRMA status'!AJ23=[3]List!BJ:BJ)*('Quotation - CS-PRMA status'!AK23=[3]List!BL:BL),0)),"")</f>
        <v>0</v>
      </c>
      <c r="AM23" s="20" t="str">
        <f>IF(E23="Fortinet",_xlfn.IFNA(VLOOKUP(AJ23,[3]List!BJ21:BK26,2,FALSE),"Please select option under Full PRMA Coverage column"),"")</f>
        <v>Please select option under Full PRMA Coverage column</v>
      </c>
      <c r="AN23" s="20" t="str">
        <f t="shared" si="1"/>
        <v>SS to fill in</v>
      </c>
      <c r="AO23" s="20" t="str">
        <f t="shared" si="1"/>
        <v>SS to fill in</v>
      </c>
      <c r="AP23" s="29"/>
      <c r="AQ23" s="29"/>
      <c r="AR23" s="29"/>
      <c r="AS23" s="29"/>
      <c r="BF23" s="26" t="str">
        <f t="shared" si="4"/>
        <v>FortinetSFP</v>
      </c>
      <c r="BG23" s="26" t="str">
        <f t="shared" si="4"/>
        <v>FortinetPIM</v>
      </c>
      <c r="BH23" s="26" t="str">
        <f t="shared" si="4"/>
        <v>FortinetBW</v>
      </c>
      <c r="BI23" s="26" t="str">
        <f t="shared" si="4"/>
        <v>FortinetCable</v>
      </c>
      <c r="BJ23" s="26" t="str">
        <f t="shared" si="4"/>
        <v>FortinetPC</v>
      </c>
      <c r="BK23" s="26" t="str">
        <f t="shared" si="4"/>
        <v>FortinetFull PRMA</v>
      </c>
    </row>
    <row r="24" spans="1:63" s="27" customFormat="1" ht="29" hidden="1">
      <c r="A24" s="20" t="str">
        <f>IF(F24="Gateway","SDWAN Gateway, SDW0020",IF(E24="","",VLOOKUP(E24,[3]List!BC:BD,2,FALSE)))</f>
        <v>[Main RC] SD-WAN with Firewall (Fortinet) (Non-taxable)</v>
      </c>
      <c r="B24" s="20">
        <f>IF(F24="Gateway","not applicable",IF(E24="","",VLOOKUP(E24,[3]List!BC:BE,3,FALSE)))</f>
        <v>19408513</v>
      </c>
      <c r="C24" s="20">
        <f>IF(F24="Gateway","19400263",IF(E24="","",VLOOKUP(E24,[3]List!BC:BF,4,FALSE)))</f>
        <v>19408267</v>
      </c>
      <c r="D24" s="27">
        <v>21</v>
      </c>
      <c r="E24" s="21" t="s">
        <v>69</v>
      </c>
      <c r="F24" s="20" t="s">
        <v>70</v>
      </c>
      <c r="G24" t="s">
        <v>71</v>
      </c>
      <c r="H24" s="27" t="s">
        <v>96</v>
      </c>
      <c r="I24" s="27" t="s">
        <v>73</v>
      </c>
      <c r="J24" s="27">
        <v>40</v>
      </c>
      <c r="K24" s="20" t="str">
        <f t="shared" si="3"/>
        <v>1</v>
      </c>
      <c r="L24" s="20" t="str">
        <f t="shared" si="0"/>
        <v xml:space="preserve">24/7/ 12 hours onsite SLA support requried </v>
      </c>
      <c r="S24" s="22"/>
      <c r="T24" s="28"/>
      <c r="V24" s="29"/>
      <c r="X24" s="29"/>
      <c r="Z24" s="29"/>
      <c r="AB24" s="29"/>
      <c r="AC24" s="29"/>
      <c r="AD24" s="29"/>
      <c r="AE24" s="29"/>
      <c r="AG24" s="29"/>
      <c r="AH24" s="29"/>
      <c r="AI24" s="29"/>
      <c r="AJ24" s="22"/>
      <c r="AK24" s="22"/>
      <c r="AL24" s="20" cm="1">
        <f t="array" ref="AL24">IF(E24="Fortinet",INDEX([3]List!BM:BM,MATCH(1,('Quotation - CS-PRMA status'!AJ24=[3]List!BJ:BJ)*('Quotation - CS-PRMA status'!AK24=[3]List!BL:BL),0)),"")</f>
        <v>0</v>
      </c>
      <c r="AM24" s="20" t="str">
        <f>IF(E24="Fortinet",_xlfn.IFNA(VLOOKUP(AJ24,[3]List!BJ22:BK27,2,FALSE),"Please select option under Full PRMA Coverage column"),"")</f>
        <v>Please select option under Full PRMA Coverage column</v>
      </c>
      <c r="AN24" s="20" t="str">
        <f t="shared" si="1"/>
        <v>SS to fill in</v>
      </c>
      <c r="AO24" s="20" t="str">
        <f t="shared" si="1"/>
        <v>SS to fill in</v>
      </c>
      <c r="AP24" s="29"/>
      <c r="AQ24" s="29"/>
      <c r="AR24" s="29"/>
      <c r="AS24" s="29"/>
      <c r="BF24" s="26" t="str">
        <f t="shared" si="4"/>
        <v>FortinetSFP</v>
      </c>
      <c r="BG24" s="26" t="str">
        <f t="shared" si="4"/>
        <v>FortinetPIM</v>
      </c>
      <c r="BH24" s="26" t="str">
        <f t="shared" si="4"/>
        <v>FortinetBW</v>
      </c>
      <c r="BI24" s="26" t="str">
        <f t="shared" si="4"/>
        <v>FortinetCable</v>
      </c>
      <c r="BJ24" s="26" t="str">
        <f t="shared" si="4"/>
        <v>FortinetPC</v>
      </c>
      <c r="BK24" s="26" t="str">
        <f t="shared" si="4"/>
        <v>FortinetFull PRMA</v>
      </c>
    </row>
    <row r="25" spans="1:63" s="27" customFormat="1" ht="29" hidden="1">
      <c r="A25" s="20" t="str">
        <f>IF(F25="Gateway","SDWAN Gateway, SDW0020",IF(E25="","",VLOOKUP(E25,[3]List!BC:BD,2,FALSE)))</f>
        <v>[Main RC] SD-WAN with Firewall (Fortinet) (Non-taxable)</v>
      </c>
      <c r="B25" s="20">
        <f>IF(F25="Gateway","not applicable",IF(E25="","",VLOOKUP(E25,[3]List!BC:BE,3,FALSE)))</f>
        <v>19408513</v>
      </c>
      <c r="C25" s="20">
        <f>IF(F25="Gateway","19400263",IF(E25="","",VLOOKUP(E25,[3]List!BC:BF,4,FALSE)))</f>
        <v>19408267</v>
      </c>
      <c r="D25" s="27">
        <v>22</v>
      </c>
      <c r="E25" s="21" t="s">
        <v>69</v>
      </c>
      <c r="F25" s="20" t="s">
        <v>70</v>
      </c>
      <c r="G25" t="s">
        <v>71</v>
      </c>
      <c r="H25" s="27" t="s">
        <v>97</v>
      </c>
      <c r="I25" s="27" t="s">
        <v>73</v>
      </c>
      <c r="J25" s="27">
        <v>40</v>
      </c>
      <c r="K25" s="20" t="str">
        <f t="shared" si="3"/>
        <v>1</v>
      </c>
      <c r="L25" s="20" t="str">
        <f t="shared" si="0"/>
        <v xml:space="preserve">24/7/ 12 hours onsite SLA support requried </v>
      </c>
      <c r="S25" s="22"/>
      <c r="T25" s="28"/>
      <c r="V25" s="29"/>
      <c r="X25" s="29"/>
      <c r="Z25" s="29"/>
      <c r="AB25" s="29"/>
      <c r="AC25" s="29"/>
      <c r="AD25" s="29"/>
      <c r="AE25" s="29"/>
      <c r="AG25" s="29"/>
      <c r="AH25" s="29"/>
      <c r="AI25" s="29"/>
      <c r="AJ25" s="22"/>
      <c r="AK25" s="22"/>
      <c r="AL25" s="20" cm="1">
        <f t="array" ref="AL25">IF(E25="Fortinet",INDEX([3]List!BM:BM,MATCH(1,('Quotation - CS-PRMA status'!AJ25=[3]List!BJ:BJ)*('Quotation - CS-PRMA status'!AK25=[3]List!BL:BL),0)),"")</f>
        <v>0</v>
      </c>
      <c r="AM25" s="20" t="str">
        <f>IF(E25="Fortinet",_xlfn.IFNA(VLOOKUP(AJ25,[3]List!BJ23:BK28,2,FALSE),"Please select option under Full PRMA Coverage column"),"")</f>
        <v>Please select option under Full PRMA Coverage column</v>
      </c>
      <c r="AN25" s="20" t="str">
        <f t="shared" si="1"/>
        <v>SS to fill in</v>
      </c>
      <c r="AO25" s="20" t="str">
        <f t="shared" si="1"/>
        <v>SS to fill in</v>
      </c>
      <c r="AP25" s="29"/>
      <c r="AQ25" s="29"/>
      <c r="AR25" s="29"/>
      <c r="AS25" s="29"/>
      <c r="BF25" s="26" t="str">
        <f t="shared" si="4"/>
        <v>FortinetSFP</v>
      </c>
      <c r="BG25" s="26" t="str">
        <f t="shared" si="4"/>
        <v>FortinetPIM</v>
      </c>
      <c r="BH25" s="26" t="str">
        <f t="shared" si="4"/>
        <v>FortinetBW</v>
      </c>
      <c r="BI25" s="26" t="str">
        <f t="shared" si="4"/>
        <v>FortinetCable</v>
      </c>
      <c r="BJ25" s="26" t="str">
        <f t="shared" si="4"/>
        <v>FortinetPC</v>
      </c>
      <c r="BK25" s="26" t="str">
        <f t="shared" si="4"/>
        <v>FortinetFull PRMA</v>
      </c>
    </row>
    <row r="26" spans="1:63" customFormat="1" ht="29" hidden="1">
      <c r="A26" s="20" t="str">
        <f>IF(F26="Gateway","SDWAN Gateway, SDW0020",IF(E26="","",VLOOKUP(E26,[3]List!BC:BD,2,FALSE)))</f>
        <v>[Main RC] SD-WAN with Firewall (Fortinet) (Non-taxable)</v>
      </c>
      <c r="B26" s="20">
        <f>IF(F26="Gateway","not applicable",IF(E26="","",VLOOKUP(E26,[3]List!BC:BE,3,FALSE)))</f>
        <v>19408513</v>
      </c>
      <c r="C26" s="20">
        <f>IF(F26="Gateway","19400263",IF(E26="","",VLOOKUP(E26,[3]List!BC:BF,4,FALSE)))</f>
        <v>19408267</v>
      </c>
      <c r="D26">
        <v>23</v>
      </c>
      <c r="E26" s="21" t="s">
        <v>69</v>
      </c>
      <c r="F26" s="20" t="s">
        <v>70</v>
      </c>
      <c r="G26" t="s">
        <v>71</v>
      </c>
      <c r="H26" t="s">
        <v>98</v>
      </c>
      <c r="I26" t="s">
        <v>73</v>
      </c>
      <c r="J26">
        <v>40</v>
      </c>
      <c r="K26" s="20" t="str">
        <f t="shared" si="3"/>
        <v>1</v>
      </c>
      <c r="L26" s="20" t="str">
        <f t="shared" si="0"/>
        <v xml:space="preserve">24/7/ 12 hours onsite SLA support requried </v>
      </c>
      <c r="S26" s="22"/>
      <c r="T26" s="28"/>
      <c r="V26" s="30"/>
      <c r="X26" s="30"/>
      <c r="Z26" s="30"/>
      <c r="AB26" s="30"/>
      <c r="AC26" s="30"/>
      <c r="AD26" s="30"/>
      <c r="AE26" s="30"/>
      <c r="AG26" s="30"/>
      <c r="AH26" s="30"/>
      <c r="AI26" s="30"/>
      <c r="AJ26" s="22"/>
      <c r="AK26" s="22"/>
      <c r="AL26" s="20" cm="1">
        <f t="array" ref="AL26">IF(E26="Fortinet",INDEX([3]List!BM:BM,MATCH(1,('Quotation - CS-PRMA status'!AJ26=[3]List!BJ:BJ)*('Quotation - CS-PRMA status'!AK26=[3]List!BL:BL),0)),"")</f>
        <v>0</v>
      </c>
      <c r="AM26" s="20" t="str">
        <f>IF(E26="Fortinet",_xlfn.IFNA(VLOOKUP(AJ26,[3]List!BJ24:BK29,2,FALSE),"Please select option under Full PRMA Coverage column"),"")</f>
        <v>Please select option under Full PRMA Coverage column</v>
      </c>
      <c r="AN26" s="20" t="str">
        <f t="shared" si="1"/>
        <v>SS to fill in</v>
      </c>
      <c r="AO26" s="20" t="str">
        <f t="shared" si="1"/>
        <v>SS to fill in</v>
      </c>
      <c r="AP26" s="30"/>
      <c r="AQ26" s="30"/>
      <c r="AR26" s="30"/>
      <c r="AS26" s="30"/>
      <c r="BF26" s="26" t="str">
        <f t="shared" si="4"/>
        <v>FortinetSFP</v>
      </c>
      <c r="BG26" s="26" t="str">
        <f t="shared" si="4"/>
        <v>FortinetPIM</v>
      </c>
      <c r="BH26" s="26" t="str">
        <f t="shared" si="4"/>
        <v>FortinetBW</v>
      </c>
      <c r="BI26" s="26" t="str">
        <f t="shared" si="4"/>
        <v>FortinetCable</v>
      </c>
      <c r="BJ26" s="26" t="str">
        <f t="shared" si="4"/>
        <v>FortinetPC</v>
      </c>
      <c r="BK26" s="26" t="str">
        <f t="shared" si="4"/>
        <v>FortinetFull PRMA</v>
      </c>
    </row>
    <row r="27" spans="1:63" customFormat="1" ht="29" hidden="1">
      <c r="A27" s="20" t="str">
        <f>IF(F27="Gateway","SDWAN Gateway, SDW0020",IF(E27="","",VLOOKUP(E27,[3]List!BC:BD,2,FALSE)))</f>
        <v>[Main RC] SD-WAN with Firewall (Fortinet) (Non-taxable)</v>
      </c>
      <c r="B27" s="20">
        <f>IF(F27="Gateway","not applicable",IF(E27="","",VLOOKUP(E27,[3]List!BC:BE,3,FALSE)))</f>
        <v>19408513</v>
      </c>
      <c r="C27" s="20">
        <f>IF(F27="Gateway","19400263",IF(E27="","",VLOOKUP(E27,[3]List!BC:BF,4,FALSE)))</f>
        <v>19408267</v>
      </c>
      <c r="D27">
        <v>24</v>
      </c>
      <c r="E27" s="21" t="s">
        <v>69</v>
      </c>
      <c r="F27" s="20" t="s">
        <v>70</v>
      </c>
      <c r="G27" t="s">
        <v>71</v>
      </c>
      <c r="H27" t="s">
        <v>99</v>
      </c>
      <c r="I27" t="s">
        <v>73</v>
      </c>
      <c r="J27">
        <v>40</v>
      </c>
      <c r="K27" s="20" t="str">
        <f t="shared" si="3"/>
        <v>1</v>
      </c>
      <c r="L27" s="20" t="str">
        <f t="shared" si="0"/>
        <v xml:space="preserve">24/7/ 12 hours onsite SLA support requried </v>
      </c>
      <c r="S27" s="22"/>
      <c r="T27" s="28"/>
      <c r="V27" s="30"/>
      <c r="X27" s="30"/>
      <c r="Z27" s="30"/>
      <c r="AB27" s="30"/>
      <c r="AC27" s="30"/>
      <c r="AD27" s="30"/>
      <c r="AE27" s="30"/>
      <c r="AG27" s="30"/>
      <c r="AH27" s="30"/>
      <c r="AI27" s="30"/>
      <c r="AJ27" s="22"/>
      <c r="AK27" s="22"/>
      <c r="AL27" s="20" cm="1">
        <f t="array" ref="AL27">IF(E27="Fortinet",INDEX([3]List!BM:BM,MATCH(1,('Quotation - CS-PRMA status'!AJ27=[3]List!BJ:BJ)*('Quotation - CS-PRMA status'!AK27=[3]List!BL:BL),0)),"")</f>
        <v>0</v>
      </c>
      <c r="AM27" s="20" t="str">
        <f>IF(E27="Fortinet",_xlfn.IFNA(VLOOKUP(AJ27,[3]List!BJ25:BK30,2,FALSE),"Please select option under Full PRMA Coverage column"),"")</f>
        <v>Please select option under Full PRMA Coverage column</v>
      </c>
      <c r="AN27" s="20" t="str">
        <f t="shared" si="1"/>
        <v>SS to fill in</v>
      </c>
      <c r="AO27" s="20" t="str">
        <f t="shared" si="1"/>
        <v>SS to fill in</v>
      </c>
      <c r="AP27" s="30"/>
      <c r="AQ27" s="30"/>
      <c r="AR27" s="30"/>
      <c r="AS27" s="30"/>
      <c r="BF27" s="26" t="str">
        <f t="shared" si="4"/>
        <v>FortinetSFP</v>
      </c>
      <c r="BG27" s="26" t="str">
        <f t="shared" si="4"/>
        <v>FortinetPIM</v>
      </c>
      <c r="BH27" s="26" t="str">
        <f t="shared" si="4"/>
        <v>FortinetBW</v>
      </c>
      <c r="BI27" s="26" t="str">
        <f t="shared" si="4"/>
        <v>FortinetCable</v>
      </c>
      <c r="BJ27" s="26" t="str">
        <f t="shared" si="4"/>
        <v>FortinetPC</v>
      </c>
      <c r="BK27" s="26" t="str">
        <f t="shared" si="4"/>
        <v>FortinetFull PRMA</v>
      </c>
    </row>
    <row r="28" spans="1:63" customFormat="1" ht="29" hidden="1">
      <c r="A28" s="20" t="str">
        <f>IF(F28="Gateway","SDWAN Gateway, SDW0020",IF(E28="","",VLOOKUP(E28,[3]List!BC:BD,2,FALSE)))</f>
        <v>[Main RC] SD-WAN with Firewall (Fortinet) (Non-taxable)</v>
      </c>
      <c r="B28" s="20">
        <f>IF(F28="Gateway","not applicable",IF(E28="","",VLOOKUP(E28,[3]List!BC:BE,3,FALSE)))</f>
        <v>19408513</v>
      </c>
      <c r="C28" s="20">
        <f>IF(F28="Gateway","19400263",IF(E28="","",VLOOKUP(E28,[3]List!BC:BF,4,FALSE)))</f>
        <v>19408267</v>
      </c>
      <c r="D28">
        <v>25</v>
      </c>
      <c r="E28" s="21" t="s">
        <v>69</v>
      </c>
      <c r="F28" s="20" t="s">
        <v>70</v>
      </c>
      <c r="G28" t="s">
        <v>71</v>
      </c>
      <c r="H28" t="s">
        <v>100</v>
      </c>
      <c r="I28" t="s">
        <v>73</v>
      </c>
      <c r="J28">
        <v>100</v>
      </c>
      <c r="K28" s="20" t="str">
        <f t="shared" si="3"/>
        <v>1</v>
      </c>
      <c r="L28" s="20" t="str">
        <f t="shared" si="0"/>
        <v xml:space="preserve">24/7/ 12 hours onsite SLA support requried </v>
      </c>
      <c r="S28" s="22"/>
      <c r="T28" s="28"/>
      <c r="V28" s="30"/>
      <c r="X28" s="30"/>
      <c r="Z28" s="30"/>
      <c r="AB28" s="30"/>
      <c r="AC28" s="30"/>
      <c r="AD28" s="30"/>
      <c r="AE28" s="30"/>
      <c r="AG28" s="30"/>
      <c r="AH28" s="30"/>
      <c r="AI28" s="30"/>
      <c r="AJ28" s="22"/>
      <c r="AK28" s="22"/>
      <c r="AL28" s="20" cm="1">
        <f t="array" ref="AL28">IF(E28="Fortinet",INDEX([3]List!BM:BM,MATCH(1,('Quotation - CS-PRMA status'!AJ28=[3]List!BJ:BJ)*('Quotation - CS-PRMA status'!AK28=[3]List!BL:BL),0)),"")</f>
        <v>0</v>
      </c>
      <c r="AM28" s="20" t="str">
        <f>IF(E28="Fortinet",_xlfn.IFNA(VLOOKUP(AJ28,[3]List!BJ26:BK31,2,FALSE),"Please select option under Full PRMA Coverage column"),"")</f>
        <v>Please select option under Full PRMA Coverage column</v>
      </c>
      <c r="AN28" s="20" t="str">
        <f t="shared" si="1"/>
        <v>SS to fill in</v>
      </c>
      <c r="AO28" s="20" t="str">
        <f t="shared" si="1"/>
        <v>SS to fill in</v>
      </c>
      <c r="AP28" s="30"/>
      <c r="AQ28" s="30"/>
      <c r="AR28" s="30"/>
      <c r="AS28" s="30"/>
      <c r="BF28" s="26" t="str">
        <f t="shared" si="4"/>
        <v>FortinetSFP</v>
      </c>
      <c r="BG28" s="26" t="str">
        <f t="shared" si="4"/>
        <v>FortinetPIM</v>
      </c>
      <c r="BH28" s="26" t="str">
        <f t="shared" si="4"/>
        <v>FortinetBW</v>
      </c>
      <c r="BI28" s="26" t="str">
        <f t="shared" si="4"/>
        <v>FortinetCable</v>
      </c>
      <c r="BJ28" s="26" t="str">
        <f t="shared" si="4"/>
        <v>FortinetPC</v>
      </c>
      <c r="BK28" s="26" t="str">
        <f t="shared" si="4"/>
        <v>FortinetFull PRMA</v>
      </c>
    </row>
    <row r="29" spans="1:63" customFormat="1" ht="29" hidden="1">
      <c r="A29" s="20" t="str">
        <f>IF(F29="Gateway","SDWAN Gateway, SDW0020",IF(E29="","",VLOOKUP(E29,[3]List!BC:BD,2,FALSE)))</f>
        <v>[Main RC] SD-WAN with Firewall (Fortinet) (Non-taxable)</v>
      </c>
      <c r="B29" s="20">
        <f>IF(F29="Gateway","not applicable",IF(E29="","",VLOOKUP(E29,[3]List!BC:BE,3,FALSE)))</f>
        <v>19408513</v>
      </c>
      <c r="C29" s="20">
        <f>IF(F29="Gateway","19400263",IF(E29="","",VLOOKUP(E29,[3]List!BC:BF,4,FALSE)))</f>
        <v>19408267</v>
      </c>
      <c r="D29">
        <v>26</v>
      </c>
      <c r="E29" s="21" t="s">
        <v>69</v>
      </c>
      <c r="F29" s="20" t="s">
        <v>70</v>
      </c>
      <c r="G29" t="s">
        <v>71</v>
      </c>
      <c r="H29" t="s">
        <v>101</v>
      </c>
      <c r="I29" t="s">
        <v>73</v>
      </c>
      <c r="J29">
        <v>40</v>
      </c>
      <c r="K29" s="20" t="str">
        <f t="shared" si="3"/>
        <v>1</v>
      </c>
      <c r="L29" s="20" t="str">
        <f t="shared" si="0"/>
        <v xml:space="preserve">24/7/ 12 hours onsite SLA support requried </v>
      </c>
      <c r="S29" s="22"/>
      <c r="T29" s="28"/>
      <c r="V29" s="30"/>
      <c r="X29" s="30"/>
      <c r="Z29" s="30"/>
      <c r="AB29" s="30"/>
      <c r="AC29" s="30"/>
      <c r="AD29" s="30"/>
      <c r="AE29" s="30"/>
      <c r="AG29" s="30"/>
      <c r="AH29" s="30"/>
      <c r="AI29" s="30"/>
      <c r="AJ29" s="22"/>
      <c r="AK29" s="22"/>
      <c r="AL29" s="20" cm="1">
        <f t="array" ref="AL29">IF(E29="Fortinet",INDEX([3]List!BM:BM,MATCH(1,('Quotation - CS-PRMA status'!AJ29=[3]List!BJ:BJ)*('Quotation - CS-PRMA status'!AK29=[3]List!BL:BL),0)),"")</f>
        <v>0</v>
      </c>
      <c r="AM29" s="20" t="str">
        <f>IF(E29="Fortinet",_xlfn.IFNA(VLOOKUP(AJ29,[3]List!BJ27:BK32,2,FALSE),"Please select option under Full PRMA Coverage column"),"")</f>
        <v>Please select option under Full PRMA Coverage column</v>
      </c>
      <c r="AN29" s="20" t="str">
        <f t="shared" si="1"/>
        <v>SS to fill in</v>
      </c>
      <c r="AO29" s="20" t="str">
        <f t="shared" si="1"/>
        <v>SS to fill in</v>
      </c>
      <c r="AP29" s="30"/>
      <c r="AQ29" s="30"/>
      <c r="AR29" s="30"/>
      <c r="AS29" s="30"/>
      <c r="BF29" s="26" t="str">
        <f t="shared" si="4"/>
        <v>FortinetSFP</v>
      </c>
      <c r="BG29" s="26" t="str">
        <f t="shared" si="4"/>
        <v>FortinetPIM</v>
      </c>
      <c r="BH29" s="26" t="str">
        <f t="shared" si="4"/>
        <v>FortinetBW</v>
      </c>
      <c r="BI29" s="26" t="str">
        <f t="shared" si="4"/>
        <v>FortinetCable</v>
      </c>
      <c r="BJ29" s="26" t="str">
        <f t="shared" si="4"/>
        <v>FortinetPC</v>
      </c>
      <c r="BK29" s="26" t="str">
        <f t="shared" si="4"/>
        <v>FortinetFull PRMA</v>
      </c>
    </row>
    <row r="30" spans="1:63" customFormat="1" ht="29" hidden="1">
      <c r="A30" s="20" t="str">
        <f>IF(F30="Gateway","SDWAN Gateway, SDW0020",IF(E30="","",VLOOKUP(E30,[3]List!BC:BD,2,FALSE)))</f>
        <v>[Main RC] SD-WAN with Firewall (Fortinet) (Non-taxable)</v>
      </c>
      <c r="B30" s="20">
        <f>IF(F30="Gateway","not applicable",IF(E30="","",VLOOKUP(E30,[3]List!BC:BE,3,FALSE)))</f>
        <v>19408513</v>
      </c>
      <c r="C30" s="20">
        <f>IF(F30="Gateway","19400263",IF(E30="","",VLOOKUP(E30,[3]List!BC:BF,4,FALSE)))</f>
        <v>19408267</v>
      </c>
      <c r="D30">
        <v>27</v>
      </c>
      <c r="E30" s="21" t="s">
        <v>69</v>
      </c>
      <c r="F30" s="20" t="s">
        <v>70</v>
      </c>
      <c r="G30" t="s">
        <v>71</v>
      </c>
      <c r="H30" t="s">
        <v>102</v>
      </c>
      <c r="I30" t="s">
        <v>73</v>
      </c>
      <c r="J30">
        <v>100</v>
      </c>
      <c r="K30" s="20" t="str">
        <f t="shared" si="3"/>
        <v>1</v>
      </c>
      <c r="L30" s="20" t="str">
        <f t="shared" si="0"/>
        <v xml:space="preserve">24/7/ 12 hours onsite SLA support requried </v>
      </c>
      <c r="S30" s="22"/>
      <c r="T30" s="28"/>
      <c r="V30" s="30"/>
      <c r="X30" s="30"/>
      <c r="Z30" s="30"/>
      <c r="AB30" s="30"/>
      <c r="AC30" s="30"/>
      <c r="AD30" s="30"/>
      <c r="AE30" s="30"/>
      <c r="AG30" s="30"/>
      <c r="AH30" s="30"/>
      <c r="AI30" s="30"/>
      <c r="AJ30" s="22"/>
      <c r="AK30" s="22"/>
      <c r="AL30" s="20" cm="1">
        <f t="array" ref="AL30">IF(E30="Fortinet",INDEX([3]List!BM:BM,MATCH(1,('Quotation - CS-PRMA status'!AJ30=[3]List!BJ:BJ)*('Quotation - CS-PRMA status'!AK30=[3]List!BL:BL),0)),"")</f>
        <v>0</v>
      </c>
      <c r="AM30" s="20" t="str">
        <f>IF(E30="Fortinet",_xlfn.IFNA(VLOOKUP(AJ30,[3]List!BJ28:BK33,2,FALSE),"Please select option under Full PRMA Coverage column"),"")</f>
        <v>Please select option under Full PRMA Coverage column</v>
      </c>
      <c r="AN30" s="20" t="str">
        <f t="shared" si="1"/>
        <v>SS to fill in</v>
      </c>
      <c r="AO30" s="20" t="str">
        <f t="shared" si="1"/>
        <v>SS to fill in</v>
      </c>
      <c r="AP30" s="30"/>
      <c r="AQ30" s="30"/>
      <c r="AR30" s="30"/>
      <c r="AS30" s="30"/>
      <c r="BF30" s="26" t="str">
        <f t="shared" si="4"/>
        <v>FortinetSFP</v>
      </c>
      <c r="BG30" s="26" t="str">
        <f t="shared" si="4"/>
        <v>FortinetPIM</v>
      </c>
      <c r="BH30" s="26" t="str">
        <f t="shared" si="4"/>
        <v>FortinetBW</v>
      </c>
      <c r="BI30" s="26" t="str">
        <f t="shared" si="4"/>
        <v>FortinetCable</v>
      </c>
      <c r="BJ30" s="26" t="str">
        <f t="shared" si="4"/>
        <v>FortinetPC</v>
      </c>
      <c r="BK30" s="26" t="str">
        <f t="shared" si="4"/>
        <v>FortinetFull PRMA</v>
      </c>
    </row>
    <row r="31" spans="1:63" customFormat="1" ht="29" hidden="1">
      <c r="A31" s="20" t="str">
        <f>IF(F31="Gateway","SDWAN Gateway, SDW0020",IF(E31="","",VLOOKUP(E31,[3]List!BC:BD,2,FALSE)))</f>
        <v>[Main RC] SD-WAN with Firewall (Fortinet) (Non-taxable)</v>
      </c>
      <c r="B31" s="20">
        <f>IF(F31="Gateway","not applicable",IF(E31="","",VLOOKUP(E31,[3]List!BC:BE,3,FALSE)))</f>
        <v>19408513</v>
      </c>
      <c r="C31" s="20">
        <f>IF(F31="Gateway","19400263",IF(E31="","",VLOOKUP(E31,[3]List!BC:BF,4,FALSE)))</f>
        <v>19408267</v>
      </c>
      <c r="D31">
        <v>28</v>
      </c>
      <c r="E31" s="21" t="s">
        <v>69</v>
      </c>
      <c r="F31" s="20" t="s">
        <v>70</v>
      </c>
      <c r="G31" t="s">
        <v>71</v>
      </c>
      <c r="H31" t="s">
        <v>103</v>
      </c>
      <c r="I31" t="s">
        <v>73</v>
      </c>
      <c r="J31">
        <v>40</v>
      </c>
      <c r="K31" s="20" t="str">
        <f t="shared" si="3"/>
        <v>1</v>
      </c>
      <c r="L31" s="20" t="str">
        <f t="shared" si="0"/>
        <v xml:space="preserve">24/7/ 12 hours onsite SLA support requried </v>
      </c>
      <c r="S31" s="22"/>
      <c r="T31" s="28"/>
      <c r="V31" s="30"/>
      <c r="X31" s="30"/>
      <c r="Z31" s="30"/>
      <c r="AB31" s="30"/>
      <c r="AC31" s="30"/>
      <c r="AD31" s="30"/>
      <c r="AE31" s="30"/>
      <c r="AG31" s="30"/>
      <c r="AH31" s="30"/>
      <c r="AI31" s="30"/>
      <c r="AJ31" s="22"/>
      <c r="AK31" s="22"/>
      <c r="AL31" s="20" cm="1">
        <f t="array" ref="AL31">IF(E31="Fortinet",INDEX([3]List!BM:BM,MATCH(1,('Quotation - CS-PRMA status'!AJ31=[3]List!BJ:BJ)*('Quotation - CS-PRMA status'!AK31=[3]List!BL:BL),0)),"")</f>
        <v>0</v>
      </c>
      <c r="AM31" s="20" t="str">
        <f>IF(E31="Fortinet",_xlfn.IFNA(VLOOKUP(AJ31,[3]List!BJ29:BK34,2,FALSE),"Please select option under Full PRMA Coverage column"),"")</f>
        <v>Please select option under Full PRMA Coverage column</v>
      </c>
      <c r="AN31" s="20" t="str">
        <f t="shared" si="1"/>
        <v>SS to fill in</v>
      </c>
      <c r="AO31" s="20" t="str">
        <f t="shared" si="1"/>
        <v>SS to fill in</v>
      </c>
      <c r="AP31" s="30"/>
      <c r="AQ31" s="30"/>
      <c r="AR31" s="30"/>
      <c r="AS31" s="30"/>
      <c r="BF31" s="26" t="str">
        <f t="shared" si="4"/>
        <v>FortinetSFP</v>
      </c>
      <c r="BG31" s="26" t="str">
        <f t="shared" si="4"/>
        <v>FortinetPIM</v>
      </c>
      <c r="BH31" s="26" t="str">
        <f t="shared" si="4"/>
        <v>FortinetBW</v>
      </c>
      <c r="BI31" s="26" t="str">
        <f t="shared" si="4"/>
        <v>FortinetCable</v>
      </c>
      <c r="BJ31" s="26" t="str">
        <f t="shared" si="4"/>
        <v>FortinetPC</v>
      </c>
      <c r="BK31" s="26" t="str">
        <f t="shared" si="4"/>
        <v>FortinetFull PRMA</v>
      </c>
    </row>
    <row r="32" spans="1:63" customFormat="1" ht="29" hidden="1">
      <c r="A32" s="20" t="str">
        <f>IF(F32="Gateway","SDWAN Gateway, SDW0020",IF(E32="","",VLOOKUP(E32,[3]List!BC:BD,2,FALSE)))</f>
        <v>[Main RC] SD-WAN with Firewall (Fortinet) (Non-taxable)</v>
      </c>
      <c r="B32" s="20">
        <f>IF(F32="Gateway","not applicable",IF(E32="","",VLOOKUP(E32,[3]List!BC:BE,3,FALSE)))</f>
        <v>19408513</v>
      </c>
      <c r="C32" s="20">
        <f>IF(F32="Gateway","19400263",IF(E32="","",VLOOKUP(E32,[3]List!BC:BF,4,FALSE)))</f>
        <v>19408267</v>
      </c>
      <c r="D32">
        <v>29</v>
      </c>
      <c r="E32" s="21" t="s">
        <v>69</v>
      </c>
      <c r="F32" s="20" t="s">
        <v>70</v>
      </c>
      <c r="G32" t="s">
        <v>71</v>
      </c>
      <c r="H32" t="s">
        <v>104</v>
      </c>
      <c r="I32" t="s">
        <v>73</v>
      </c>
      <c r="J32">
        <v>40</v>
      </c>
      <c r="K32" s="20" t="str">
        <f t="shared" si="3"/>
        <v>1</v>
      </c>
      <c r="L32" s="20" t="str">
        <f t="shared" si="0"/>
        <v xml:space="preserve">24/7/ 12 hours onsite SLA support requried </v>
      </c>
      <c r="S32" s="22"/>
      <c r="T32" s="28"/>
      <c r="V32" s="30"/>
      <c r="X32" s="30"/>
      <c r="Z32" s="30"/>
      <c r="AB32" s="30"/>
      <c r="AC32" s="30"/>
      <c r="AD32" s="30"/>
      <c r="AE32" s="30"/>
      <c r="AG32" s="30"/>
      <c r="AH32" s="30"/>
      <c r="AI32" s="30"/>
      <c r="AJ32" s="22"/>
      <c r="AK32" s="22"/>
      <c r="AL32" s="20" cm="1">
        <f t="array" ref="AL32">IF(E32="Fortinet",INDEX([3]List!BM:BM,MATCH(1,('Quotation - CS-PRMA status'!AJ32=[3]List!BJ:BJ)*('Quotation - CS-PRMA status'!AK32=[3]List!BL:BL),0)),"")</f>
        <v>0</v>
      </c>
      <c r="AM32" s="20" t="str">
        <f>IF(E32="Fortinet",_xlfn.IFNA(VLOOKUP(AJ32,[3]List!BJ30:BK35,2,FALSE),"Please select option under Full PRMA Coverage column"),"")</f>
        <v>Please select option under Full PRMA Coverage column</v>
      </c>
      <c r="AN32" s="20" t="str">
        <f t="shared" si="1"/>
        <v>SS to fill in</v>
      </c>
      <c r="AO32" s="20" t="str">
        <f t="shared" si="1"/>
        <v>SS to fill in</v>
      </c>
      <c r="AP32" s="30"/>
      <c r="AQ32" s="30"/>
      <c r="AR32" s="30"/>
      <c r="AS32" s="30"/>
      <c r="BF32" s="26" t="str">
        <f t="shared" si="4"/>
        <v>FortinetSFP</v>
      </c>
      <c r="BG32" s="26" t="str">
        <f t="shared" si="4"/>
        <v>FortinetPIM</v>
      </c>
      <c r="BH32" s="26" t="str">
        <f t="shared" si="4"/>
        <v>FortinetBW</v>
      </c>
      <c r="BI32" s="26" t="str">
        <f t="shared" si="4"/>
        <v>FortinetCable</v>
      </c>
      <c r="BJ32" s="26" t="str">
        <f t="shared" si="4"/>
        <v>FortinetPC</v>
      </c>
      <c r="BK32" s="26" t="str">
        <f t="shared" si="4"/>
        <v>FortinetFull PRMA</v>
      </c>
    </row>
    <row r="33" spans="1:63" customFormat="1" ht="29" hidden="1">
      <c r="A33" s="20" t="str">
        <f>IF(F33="Gateway","SDWAN Gateway, SDW0020",IF(E33="","",VLOOKUP(E33,[3]List!BC:BD,2,FALSE)))</f>
        <v>[Main RC] SD-WAN with Firewall (Fortinet) (Non-taxable)</v>
      </c>
      <c r="B33" s="20">
        <f>IF(F33="Gateway","not applicable",IF(E33="","",VLOOKUP(E33,[3]List!BC:BE,3,FALSE)))</f>
        <v>19408513</v>
      </c>
      <c r="C33" s="20">
        <f>IF(F33="Gateway","19400263",IF(E33="","",VLOOKUP(E33,[3]List!BC:BF,4,FALSE)))</f>
        <v>19408267</v>
      </c>
      <c r="D33">
        <v>30</v>
      </c>
      <c r="E33" s="21" t="s">
        <v>69</v>
      </c>
      <c r="F33" s="20" t="s">
        <v>70</v>
      </c>
      <c r="G33" t="s">
        <v>71</v>
      </c>
      <c r="H33" t="s">
        <v>105</v>
      </c>
      <c r="I33" t="s">
        <v>73</v>
      </c>
      <c r="J33">
        <v>40</v>
      </c>
      <c r="K33" s="20" t="str">
        <f t="shared" si="3"/>
        <v>1</v>
      </c>
      <c r="L33" s="20" t="str">
        <f t="shared" si="0"/>
        <v xml:space="preserve">24/7/ 12 hours onsite SLA support requried </v>
      </c>
      <c r="S33" s="22"/>
      <c r="T33" s="28"/>
      <c r="V33" s="30"/>
      <c r="X33" s="30"/>
      <c r="Z33" s="30"/>
      <c r="AB33" s="30"/>
      <c r="AC33" s="30"/>
      <c r="AD33" s="30"/>
      <c r="AE33" s="30"/>
      <c r="AG33" s="30"/>
      <c r="AH33" s="30"/>
      <c r="AI33" s="30"/>
      <c r="AJ33" s="22"/>
      <c r="AK33" s="22"/>
      <c r="AL33" s="20" cm="1">
        <f t="array" ref="AL33">IF(E33="Fortinet",INDEX([3]List!BM:BM,MATCH(1,('Quotation - CS-PRMA status'!AJ33=[3]List!BJ:BJ)*('Quotation - CS-PRMA status'!AK33=[3]List!BL:BL),0)),"")</f>
        <v>0</v>
      </c>
      <c r="AM33" s="20" t="str">
        <f>IF(E33="Fortinet",_xlfn.IFNA(VLOOKUP(AJ33,[3]List!BJ31:BK36,2,FALSE),"Please select option under Full PRMA Coverage column"),"")</f>
        <v>Please select option under Full PRMA Coverage column</v>
      </c>
      <c r="AN33" s="20" t="str">
        <f t="shared" si="1"/>
        <v>SS to fill in</v>
      </c>
      <c r="AO33" s="20" t="str">
        <f t="shared" si="1"/>
        <v>SS to fill in</v>
      </c>
      <c r="AP33" s="30"/>
      <c r="AQ33" s="30"/>
      <c r="AR33" s="30"/>
      <c r="AS33" s="30"/>
      <c r="BF33" s="26" t="str">
        <f t="shared" si="4"/>
        <v>FortinetSFP</v>
      </c>
      <c r="BG33" s="26" t="str">
        <f t="shared" si="4"/>
        <v>FortinetPIM</v>
      </c>
      <c r="BH33" s="26" t="str">
        <f t="shared" si="4"/>
        <v>FortinetBW</v>
      </c>
      <c r="BI33" s="26" t="str">
        <f t="shared" si="4"/>
        <v>FortinetCable</v>
      </c>
      <c r="BJ33" s="26" t="str">
        <f t="shared" si="4"/>
        <v>FortinetPC</v>
      </c>
      <c r="BK33" s="26" t="str">
        <f t="shared" si="4"/>
        <v>FortinetFull PRMA</v>
      </c>
    </row>
    <row r="34" spans="1:63" customFormat="1" ht="29" hidden="1">
      <c r="A34" s="20" t="str">
        <f>IF(F34="Gateway","SDWAN Gateway, SDW0020",IF(E34="","",VLOOKUP(E34,[3]List!BC:BD,2,FALSE)))</f>
        <v>[Main RC] SD-WAN with Firewall (Fortinet) (Non-taxable)</v>
      </c>
      <c r="B34" s="20">
        <f>IF(F34="Gateway","not applicable",IF(E34="","",VLOOKUP(E34,[3]List!BC:BE,3,FALSE)))</f>
        <v>19408513</v>
      </c>
      <c r="C34" s="20">
        <f>IF(F34="Gateway","19400263",IF(E34="","",VLOOKUP(E34,[3]List!BC:BF,4,FALSE)))</f>
        <v>19408267</v>
      </c>
      <c r="D34">
        <v>31</v>
      </c>
      <c r="E34" s="21" t="s">
        <v>69</v>
      </c>
      <c r="F34" s="20" t="s">
        <v>70</v>
      </c>
      <c r="G34" t="s">
        <v>71</v>
      </c>
      <c r="H34" t="s">
        <v>106</v>
      </c>
      <c r="I34" t="s">
        <v>73</v>
      </c>
      <c r="J34">
        <v>40</v>
      </c>
      <c r="K34" s="20" t="str">
        <f t="shared" si="3"/>
        <v>1</v>
      </c>
      <c r="L34" s="20" t="str">
        <f t="shared" si="0"/>
        <v xml:space="preserve">24/7/ 12 hours onsite SLA support requried </v>
      </c>
      <c r="S34" s="22"/>
      <c r="T34" s="28"/>
      <c r="V34" s="30"/>
      <c r="X34" s="30"/>
      <c r="Z34" s="30"/>
      <c r="AB34" s="30"/>
      <c r="AC34" s="30"/>
      <c r="AD34" s="30"/>
      <c r="AE34" s="30"/>
      <c r="AG34" s="30"/>
      <c r="AH34" s="30"/>
      <c r="AI34" s="30"/>
      <c r="AJ34" s="22"/>
      <c r="AK34" s="22"/>
      <c r="AL34" s="20" cm="1">
        <f t="array" ref="AL34">IF(E34="Fortinet",INDEX([3]List!BM:BM,MATCH(1,('Quotation - CS-PRMA status'!AJ34=[3]List!BJ:BJ)*('Quotation - CS-PRMA status'!AK34=[3]List!BL:BL),0)),"")</f>
        <v>0</v>
      </c>
      <c r="AM34" s="20" t="str">
        <f>IF(E34="Fortinet",_xlfn.IFNA(VLOOKUP(AJ34,[3]List!BJ32:BK37,2,FALSE),"Please select option under Full PRMA Coverage column"),"")</f>
        <v>Please select option under Full PRMA Coverage column</v>
      </c>
      <c r="AN34" s="20" t="str">
        <f t="shared" si="1"/>
        <v>SS to fill in</v>
      </c>
      <c r="AO34" s="20" t="str">
        <f t="shared" si="1"/>
        <v>SS to fill in</v>
      </c>
      <c r="AP34" s="30"/>
      <c r="AQ34" s="30"/>
      <c r="AR34" s="30"/>
      <c r="AS34" s="30"/>
      <c r="BF34" s="26" t="str">
        <f t="shared" si="4"/>
        <v>FortinetSFP</v>
      </c>
      <c r="BG34" s="26" t="str">
        <f t="shared" si="4"/>
        <v>FortinetPIM</v>
      </c>
      <c r="BH34" s="26" t="str">
        <f t="shared" si="4"/>
        <v>FortinetBW</v>
      </c>
      <c r="BI34" s="26" t="str">
        <f t="shared" si="4"/>
        <v>FortinetCable</v>
      </c>
      <c r="BJ34" s="26" t="str">
        <f t="shared" si="4"/>
        <v>FortinetPC</v>
      </c>
      <c r="BK34" s="26" t="str">
        <f t="shared" si="4"/>
        <v>FortinetFull PRMA</v>
      </c>
    </row>
    <row r="35" spans="1:63" customFormat="1" ht="29" hidden="1">
      <c r="A35" s="20" t="str">
        <f>IF(F35="Gateway","SDWAN Gateway, SDW0020",IF(E35="","",VLOOKUP(E35,[3]List!BC:BD,2,FALSE)))</f>
        <v>[Main RC] SD-WAN with Firewall (Fortinet) (Non-taxable)</v>
      </c>
      <c r="B35" s="20">
        <f>IF(F35="Gateway","not applicable",IF(E35="","",VLOOKUP(E35,[3]List!BC:BE,3,FALSE)))</f>
        <v>19408513</v>
      </c>
      <c r="C35" s="20">
        <f>IF(F35="Gateway","19400263",IF(E35="","",VLOOKUP(E35,[3]List!BC:BF,4,FALSE)))</f>
        <v>19408267</v>
      </c>
      <c r="D35">
        <v>32</v>
      </c>
      <c r="E35" s="21" t="s">
        <v>69</v>
      </c>
      <c r="F35" s="20" t="s">
        <v>70</v>
      </c>
      <c r="G35" t="s">
        <v>71</v>
      </c>
      <c r="H35" t="s">
        <v>107</v>
      </c>
      <c r="I35" t="s">
        <v>73</v>
      </c>
      <c r="J35">
        <v>40</v>
      </c>
      <c r="K35" s="20" t="str">
        <f t="shared" si="3"/>
        <v>1</v>
      </c>
      <c r="L35" s="20" t="str">
        <f t="shared" si="0"/>
        <v xml:space="preserve">24/7/ 12 hours onsite SLA support requried </v>
      </c>
      <c r="S35" s="22"/>
      <c r="T35" s="28"/>
      <c r="V35" s="30"/>
      <c r="X35" s="30"/>
      <c r="Z35" s="30"/>
      <c r="AB35" s="30"/>
      <c r="AC35" s="30"/>
      <c r="AD35" s="30"/>
      <c r="AE35" s="30"/>
      <c r="AG35" s="30"/>
      <c r="AH35" s="30"/>
      <c r="AI35" s="30"/>
      <c r="AJ35" s="22"/>
      <c r="AK35" s="22"/>
      <c r="AL35" s="20" cm="1">
        <f t="array" ref="AL35">IF(E35="Fortinet",INDEX([3]List!BM:BM,MATCH(1,('Quotation - CS-PRMA status'!AJ35=[3]List!BJ:BJ)*('Quotation - CS-PRMA status'!AK35=[3]List!BL:BL),0)),"")</f>
        <v>0</v>
      </c>
      <c r="AM35" s="20" t="str">
        <f>IF(E35="Fortinet",_xlfn.IFNA(VLOOKUP(AJ35,[3]List!BJ33:BK38,2,FALSE),"Please select option under Full PRMA Coverage column"),"")</f>
        <v>Please select option under Full PRMA Coverage column</v>
      </c>
      <c r="AN35" s="20" t="str">
        <f t="shared" si="1"/>
        <v>SS to fill in</v>
      </c>
      <c r="AO35" s="20" t="str">
        <f t="shared" si="1"/>
        <v>SS to fill in</v>
      </c>
      <c r="AP35" s="30"/>
      <c r="AQ35" s="30"/>
      <c r="AR35" s="30"/>
      <c r="AS35" s="30"/>
      <c r="BF35" s="26" t="str">
        <f t="shared" si="4"/>
        <v>FortinetSFP</v>
      </c>
      <c r="BG35" s="26" t="str">
        <f t="shared" si="4"/>
        <v>FortinetPIM</v>
      </c>
      <c r="BH35" s="26" t="str">
        <f t="shared" si="4"/>
        <v>FortinetBW</v>
      </c>
      <c r="BI35" s="26" t="str">
        <f t="shared" si="4"/>
        <v>FortinetCable</v>
      </c>
      <c r="BJ35" s="26" t="str">
        <f t="shared" si="4"/>
        <v>FortinetPC</v>
      </c>
      <c r="BK35" s="26" t="str">
        <f t="shared" si="4"/>
        <v>FortinetFull PRMA</v>
      </c>
    </row>
    <row r="36" spans="1:63" customFormat="1" ht="29" hidden="1">
      <c r="A36" s="20" t="str">
        <f>IF(F36="Gateway","SDWAN Gateway, SDW0020",IF(E36="","",VLOOKUP(E36,[3]List!BC:BD,2,FALSE)))</f>
        <v>[Main RC] SD-WAN with Firewall (Fortinet) (Non-taxable)</v>
      </c>
      <c r="B36" s="20">
        <f>IF(F36="Gateway","not applicable",IF(E36="","",VLOOKUP(E36,[3]List!BC:BE,3,FALSE)))</f>
        <v>19408513</v>
      </c>
      <c r="C36" s="20">
        <f>IF(F36="Gateway","19400263",IF(E36="","",VLOOKUP(E36,[3]List!BC:BF,4,FALSE)))</f>
        <v>19408267</v>
      </c>
      <c r="D36">
        <v>33</v>
      </c>
      <c r="E36" s="21" t="s">
        <v>69</v>
      </c>
      <c r="F36" s="20" t="s">
        <v>70</v>
      </c>
      <c r="G36" t="s">
        <v>71</v>
      </c>
      <c r="H36" t="s">
        <v>108</v>
      </c>
      <c r="I36" t="s">
        <v>73</v>
      </c>
      <c r="J36">
        <v>40</v>
      </c>
      <c r="K36" s="20" t="str">
        <f t="shared" si="3"/>
        <v>1</v>
      </c>
      <c r="L36" s="20" t="str">
        <f t="shared" si="0"/>
        <v xml:space="preserve">24/7/ 12 hours onsite SLA support requried </v>
      </c>
      <c r="S36" s="22"/>
      <c r="T36" s="28"/>
      <c r="V36" s="30"/>
      <c r="X36" s="30"/>
      <c r="Z36" s="30"/>
      <c r="AB36" s="30"/>
      <c r="AC36" s="30"/>
      <c r="AD36" s="30"/>
      <c r="AE36" s="30"/>
      <c r="AG36" s="30"/>
      <c r="AH36" s="30"/>
      <c r="AI36" s="30"/>
      <c r="AJ36" s="22"/>
      <c r="AK36" s="22"/>
      <c r="AL36" s="20" cm="1">
        <f t="array" ref="AL36">IF(E36="Fortinet",INDEX([3]List!BM:BM,MATCH(1,('Quotation - CS-PRMA status'!AJ36=[3]List!BJ:BJ)*('Quotation - CS-PRMA status'!AK36=[3]List!BL:BL),0)),"")</f>
        <v>0</v>
      </c>
      <c r="AM36" s="20" t="str">
        <f>IF(E36="Fortinet",_xlfn.IFNA(VLOOKUP(AJ36,[3]List!BJ34:BK39,2,FALSE),"Please select option under Full PRMA Coverage column"),"")</f>
        <v>Please select option under Full PRMA Coverage column</v>
      </c>
      <c r="AN36" s="20" t="str">
        <f t="shared" si="1"/>
        <v>SS to fill in</v>
      </c>
      <c r="AO36" s="20" t="str">
        <f t="shared" si="1"/>
        <v>SS to fill in</v>
      </c>
      <c r="AP36" s="30"/>
      <c r="AQ36" s="30"/>
      <c r="AR36" s="30"/>
      <c r="AS36" s="30"/>
      <c r="BF36" s="26" t="str">
        <f t="shared" ref="BF36:BK78" si="5">CONCATENATE($E36,BF$3)</f>
        <v>FortinetSFP</v>
      </c>
      <c r="BG36" s="26" t="str">
        <f t="shared" si="5"/>
        <v>FortinetPIM</v>
      </c>
      <c r="BH36" s="26" t="str">
        <f t="shared" si="5"/>
        <v>FortinetBW</v>
      </c>
      <c r="BI36" s="26" t="str">
        <f t="shared" si="5"/>
        <v>FortinetCable</v>
      </c>
      <c r="BJ36" s="26" t="str">
        <f t="shared" si="5"/>
        <v>FortinetPC</v>
      </c>
      <c r="BK36" s="26" t="str">
        <f t="shared" si="5"/>
        <v>FortinetFull PRMA</v>
      </c>
    </row>
    <row r="37" spans="1:63" customFormat="1" ht="29" hidden="1">
      <c r="A37" s="20" t="str">
        <f>IF(F37="Gateway","SDWAN Gateway, SDW0020",IF(E37="","",VLOOKUP(E37,[3]List!BC:BD,2,FALSE)))</f>
        <v>[Main RC] SD-WAN with Firewall (Fortinet) (Non-taxable)</v>
      </c>
      <c r="B37" s="20">
        <f>IF(F37="Gateway","not applicable",IF(E37="","",VLOOKUP(E37,[3]List!BC:BE,3,FALSE)))</f>
        <v>19408513</v>
      </c>
      <c r="C37" s="20">
        <f>IF(F37="Gateway","19400263",IF(E37="","",VLOOKUP(E37,[3]List!BC:BF,4,FALSE)))</f>
        <v>19408267</v>
      </c>
      <c r="D37">
        <v>34</v>
      </c>
      <c r="E37" s="21" t="s">
        <v>69</v>
      </c>
      <c r="F37" s="20" t="s">
        <v>70</v>
      </c>
      <c r="G37" t="s">
        <v>71</v>
      </c>
      <c r="H37" t="s">
        <v>109</v>
      </c>
      <c r="I37" t="s">
        <v>73</v>
      </c>
      <c r="J37">
        <v>40</v>
      </c>
      <c r="K37" s="20" t="str">
        <f t="shared" si="3"/>
        <v>1</v>
      </c>
      <c r="L37" s="20" t="str">
        <f t="shared" si="0"/>
        <v xml:space="preserve">24/7/ 12 hours onsite SLA support requried </v>
      </c>
      <c r="S37" s="22"/>
      <c r="T37" s="28"/>
      <c r="X37" s="30"/>
      <c r="Z37" s="30"/>
      <c r="AB37" s="30"/>
      <c r="AC37" s="30"/>
      <c r="AD37" s="30"/>
      <c r="AE37" s="30"/>
      <c r="AG37" s="30"/>
      <c r="AH37" s="30"/>
      <c r="AI37" s="30"/>
      <c r="AJ37" s="22"/>
      <c r="AK37" s="22"/>
      <c r="AL37" s="20" cm="1">
        <f t="array" ref="AL37">IF(E37="Fortinet",INDEX([3]List!BM:BM,MATCH(1,('Quotation - CS-PRMA status'!AJ37=[3]List!BJ:BJ)*('Quotation - CS-PRMA status'!AK37=[3]List!BL:BL),0)),"")</f>
        <v>0</v>
      </c>
      <c r="AM37" s="20" t="str">
        <f>IF(E37="Fortinet",_xlfn.IFNA(VLOOKUP(AJ37,[3]List!BJ35:BK40,2,FALSE),"Please select option under Full PRMA Coverage column"),"")</f>
        <v>Please select option under Full PRMA Coverage column</v>
      </c>
      <c r="AN37" s="20" t="str">
        <f t="shared" si="1"/>
        <v>SS to fill in</v>
      </c>
      <c r="AO37" s="20" t="str">
        <f t="shared" si="1"/>
        <v>SS to fill in</v>
      </c>
      <c r="AP37" s="30"/>
      <c r="AQ37" s="30"/>
      <c r="AR37" s="30"/>
      <c r="AS37" s="30"/>
      <c r="BF37" s="26" t="str">
        <f t="shared" si="5"/>
        <v>FortinetSFP</v>
      </c>
      <c r="BG37" s="26" t="str">
        <f t="shared" si="5"/>
        <v>FortinetPIM</v>
      </c>
      <c r="BH37" s="26" t="str">
        <f t="shared" si="5"/>
        <v>FortinetBW</v>
      </c>
      <c r="BI37" s="26" t="str">
        <f t="shared" si="5"/>
        <v>FortinetCable</v>
      </c>
      <c r="BJ37" s="26" t="str">
        <f t="shared" si="5"/>
        <v>FortinetPC</v>
      </c>
      <c r="BK37" s="26" t="str">
        <f t="shared" si="5"/>
        <v>FortinetFull PRMA</v>
      </c>
    </row>
    <row r="38" spans="1:63" customFormat="1" ht="29" hidden="1">
      <c r="A38" s="20" t="str">
        <f>IF(F38="Gateway","SDWAN Gateway, SDW0020",IF(E38="","",VLOOKUP(E38,[3]List!BC:BD,2,FALSE)))</f>
        <v>[Main RC] SD-WAN with Firewall (Fortinet) (Non-taxable)</v>
      </c>
      <c r="B38" s="20">
        <f>IF(F38="Gateway","not applicable",IF(E38="","",VLOOKUP(E38,[3]List!BC:BE,3,FALSE)))</f>
        <v>19408513</v>
      </c>
      <c r="C38" s="20">
        <f>IF(F38="Gateway","19400263",IF(E38="","",VLOOKUP(E38,[3]List!BC:BF,4,FALSE)))</f>
        <v>19408267</v>
      </c>
      <c r="D38">
        <v>35</v>
      </c>
      <c r="E38" s="21" t="s">
        <v>69</v>
      </c>
      <c r="F38" s="20" t="s">
        <v>70</v>
      </c>
      <c r="G38" t="s">
        <v>71</v>
      </c>
      <c r="H38" t="s">
        <v>110</v>
      </c>
      <c r="I38" t="s">
        <v>73</v>
      </c>
      <c r="J38">
        <v>40</v>
      </c>
      <c r="K38" s="20" t="str">
        <f t="shared" si="3"/>
        <v>1</v>
      </c>
      <c r="L38" s="20" t="str">
        <f t="shared" si="0"/>
        <v xml:space="preserve">24/7/ 12 hours onsite SLA support requried </v>
      </c>
      <c r="S38" s="22"/>
      <c r="T38" s="28"/>
      <c r="X38" s="30"/>
      <c r="Z38" s="30"/>
      <c r="AB38" s="30"/>
      <c r="AC38" s="30"/>
      <c r="AD38" s="30"/>
      <c r="AE38" s="30"/>
      <c r="AG38" s="30"/>
      <c r="AH38" s="30"/>
      <c r="AI38" s="30"/>
      <c r="AJ38" s="22"/>
      <c r="AK38" s="22"/>
      <c r="AL38" s="20" cm="1">
        <f t="array" ref="AL38">IF(E38="Fortinet",INDEX([3]List!BM:BM,MATCH(1,('Quotation - CS-PRMA status'!AJ38=[3]List!BJ:BJ)*('Quotation - CS-PRMA status'!AK38=[3]List!BL:BL),0)),"")</f>
        <v>0</v>
      </c>
      <c r="AM38" s="20" t="str">
        <f>IF(E38="Fortinet",_xlfn.IFNA(VLOOKUP(AJ38,[3]List!BJ36:BK41,2,FALSE),"Please select option under Full PRMA Coverage column"),"")</f>
        <v>Please select option under Full PRMA Coverage column</v>
      </c>
      <c r="AN38" s="20" t="str">
        <f t="shared" si="1"/>
        <v>SS to fill in</v>
      </c>
      <c r="AO38" s="20" t="str">
        <f t="shared" si="1"/>
        <v>SS to fill in</v>
      </c>
      <c r="AP38" s="30"/>
      <c r="AQ38" s="30"/>
      <c r="AR38" s="30"/>
      <c r="AS38" s="30"/>
      <c r="BF38" s="26" t="str">
        <f t="shared" si="5"/>
        <v>FortinetSFP</v>
      </c>
      <c r="BG38" s="26" t="str">
        <f t="shared" si="5"/>
        <v>FortinetPIM</v>
      </c>
      <c r="BH38" s="26" t="str">
        <f t="shared" si="5"/>
        <v>FortinetBW</v>
      </c>
      <c r="BI38" s="26" t="str">
        <f t="shared" si="5"/>
        <v>FortinetCable</v>
      </c>
      <c r="BJ38" s="26" t="str">
        <f t="shared" si="5"/>
        <v>FortinetPC</v>
      </c>
      <c r="BK38" s="26" t="str">
        <f t="shared" si="5"/>
        <v>FortinetFull PRMA</v>
      </c>
    </row>
    <row r="39" spans="1:63" customFormat="1" ht="29" hidden="1">
      <c r="A39" s="20" t="str">
        <f>IF(F39="Gateway","SDWAN Gateway, SDW0020",IF(E39="","",VLOOKUP(E39,[3]List!BC:BD,2,FALSE)))</f>
        <v>[Main RC] SD-WAN with Firewall (Fortinet) (Non-taxable)</v>
      </c>
      <c r="B39" s="20">
        <f>IF(F39="Gateway","not applicable",IF(E39="","",VLOOKUP(E39,[3]List!BC:BE,3,FALSE)))</f>
        <v>19408513</v>
      </c>
      <c r="C39" s="20">
        <f>IF(F39="Gateway","19400263",IF(E39="","",VLOOKUP(E39,[3]List!BC:BF,4,FALSE)))</f>
        <v>19408267</v>
      </c>
      <c r="D39">
        <v>36</v>
      </c>
      <c r="E39" s="21" t="s">
        <v>69</v>
      </c>
      <c r="F39" s="20" t="s">
        <v>70</v>
      </c>
      <c r="G39" t="s">
        <v>71</v>
      </c>
      <c r="H39" t="s">
        <v>111</v>
      </c>
      <c r="I39" t="s">
        <v>73</v>
      </c>
      <c r="J39">
        <v>40</v>
      </c>
      <c r="K39" s="20" t="str">
        <f t="shared" si="3"/>
        <v>1</v>
      </c>
      <c r="L39" s="20" t="str">
        <f t="shared" si="0"/>
        <v xml:space="preserve">24/7/ 12 hours onsite SLA support requried </v>
      </c>
      <c r="S39" s="22"/>
      <c r="T39" s="28"/>
      <c r="X39" s="30"/>
      <c r="Z39" s="30"/>
      <c r="AB39" s="30"/>
      <c r="AC39" s="30"/>
      <c r="AD39" s="30"/>
      <c r="AE39" s="30"/>
      <c r="AG39" s="30"/>
      <c r="AH39" s="30"/>
      <c r="AI39" s="30"/>
      <c r="AJ39" s="22"/>
      <c r="AK39" s="22"/>
      <c r="AL39" s="20" cm="1">
        <f t="array" ref="AL39">IF(E39="Fortinet",INDEX([3]List!BM:BM,MATCH(1,('Quotation - CS-PRMA status'!AJ39=[3]List!BJ:BJ)*('Quotation - CS-PRMA status'!AK39=[3]List!BL:BL),0)),"")</f>
        <v>0</v>
      </c>
      <c r="AM39" s="20" t="str">
        <f>IF(E39="Fortinet",_xlfn.IFNA(VLOOKUP(AJ39,[3]List!BJ37:BK42,2,FALSE),"Please select option under Full PRMA Coverage column"),"")</f>
        <v>Please select option under Full PRMA Coverage column</v>
      </c>
      <c r="AN39" s="20" t="str">
        <f t="shared" si="1"/>
        <v>SS to fill in</v>
      </c>
      <c r="AO39" s="20" t="str">
        <f t="shared" si="1"/>
        <v>SS to fill in</v>
      </c>
      <c r="AP39" s="30"/>
      <c r="AQ39" s="30"/>
      <c r="AR39" s="30"/>
      <c r="AS39" s="30"/>
      <c r="BF39" s="26" t="str">
        <f t="shared" si="5"/>
        <v>FortinetSFP</v>
      </c>
      <c r="BG39" s="26" t="str">
        <f t="shared" si="5"/>
        <v>FortinetPIM</v>
      </c>
      <c r="BH39" s="26" t="str">
        <f t="shared" si="5"/>
        <v>FortinetBW</v>
      </c>
      <c r="BI39" s="26" t="str">
        <f t="shared" si="5"/>
        <v>FortinetCable</v>
      </c>
      <c r="BJ39" s="26" t="str">
        <f t="shared" si="5"/>
        <v>FortinetPC</v>
      </c>
      <c r="BK39" s="26" t="str">
        <f t="shared" si="5"/>
        <v>FortinetFull PRMA</v>
      </c>
    </row>
    <row r="40" spans="1:63" customFormat="1" ht="29" hidden="1">
      <c r="A40" s="20" t="str">
        <f>IF(F40="Gateway","SDWAN Gateway, SDW0020",IF(E40="","",VLOOKUP(E40,[3]List!BC:BD,2,FALSE)))</f>
        <v>[Main RC] SD-WAN with Firewall (Fortinet) (Non-taxable)</v>
      </c>
      <c r="B40" s="20">
        <f>IF(F40="Gateway","not applicable",IF(E40="","",VLOOKUP(E40,[3]List!BC:BE,3,FALSE)))</f>
        <v>19408513</v>
      </c>
      <c r="C40" s="20">
        <f>IF(F40="Gateway","19400263",IF(E40="","",VLOOKUP(E40,[3]List!BC:BF,4,FALSE)))</f>
        <v>19408267</v>
      </c>
      <c r="D40">
        <v>37</v>
      </c>
      <c r="E40" s="21" t="s">
        <v>69</v>
      </c>
      <c r="F40" s="20" t="s">
        <v>70</v>
      </c>
      <c r="G40" t="s">
        <v>71</v>
      </c>
      <c r="H40" t="s">
        <v>112</v>
      </c>
      <c r="I40" t="s">
        <v>73</v>
      </c>
      <c r="J40">
        <v>40</v>
      </c>
      <c r="K40" s="20" t="str">
        <f t="shared" si="3"/>
        <v>1</v>
      </c>
      <c r="L40" s="20" t="str">
        <f t="shared" si="0"/>
        <v xml:space="preserve">24/7/ 12 hours onsite SLA support requried </v>
      </c>
      <c r="S40" s="22"/>
      <c r="T40" s="28"/>
      <c r="Z40" s="30"/>
      <c r="AB40" s="30"/>
      <c r="AC40" s="30"/>
      <c r="AD40" s="30"/>
      <c r="AE40" s="30"/>
      <c r="AG40" s="30"/>
      <c r="AH40" s="30"/>
      <c r="AI40" s="30"/>
      <c r="AJ40" s="22"/>
      <c r="AK40" s="22"/>
      <c r="AL40" s="20" cm="1">
        <f t="array" ref="AL40">IF(E40="Fortinet",INDEX([3]List!BM:BM,MATCH(1,('Quotation - CS-PRMA status'!AJ40=[3]List!BJ:BJ)*('Quotation - CS-PRMA status'!AK40=[3]List!BL:BL),0)),"")</f>
        <v>0</v>
      </c>
      <c r="AM40" s="20" t="str">
        <f>IF(E40="Fortinet",_xlfn.IFNA(VLOOKUP(AJ40,[3]List!BJ38:BK43,2,FALSE),"Please select option under Full PRMA Coverage column"),"")</f>
        <v>Please select option under Full PRMA Coverage column</v>
      </c>
      <c r="AN40" s="20" t="str">
        <f t="shared" si="1"/>
        <v>SS to fill in</v>
      </c>
      <c r="AO40" s="20" t="str">
        <f t="shared" si="1"/>
        <v>SS to fill in</v>
      </c>
      <c r="AP40" s="30"/>
      <c r="AQ40" s="30"/>
      <c r="AR40" s="30"/>
      <c r="AS40" s="30"/>
      <c r="BF40" s="26" t="str">
        <f t="shared" si="5"/>
        <v>FortinetSFP</v>
      </c>
      <c r="BG40" s="26" t="str">
        <f t="shared" si="5"/>
        <v>FortinetPIM</v>
      </c>
      <c r="BH40" s="26" t="str">
        <f t="shared" si="5"/>
        <v>FortinetBW</v>
      </c>
      <c r="BI40" s="26" t="str">
        <f t="shared" si="5"/>
        <v>FortinetCable</v>
      </c>
      <c r="BJ40" s="26" t="str">
        <f t="shared" si="5"/>
        <v>FortinetPC</v>
      </c>
      <c r="BK40" s="26" t="str">
        <f t="shared" si="5"/>
        <v>FortinetFull PRMA</v>
      </c>
    </row>
    <row r="41" spans="1:63" customFormat="1" ht="29" hidden="1">
      <c r="A41" s="20" t="str">
        <f>IF(F41="Gateway","SDWAN Gateway, SDW0020",IF(E41="","",VLOOKUP(E41,[3]List!BC:BD,2,FALSE)))</f>
        <v>[Main RC] SD-WAN with Firewall (Fortinet) (Non-taxable)</v>
      </c>
      <c r="B41" s="20">
        <f>IF(F41="Gateway","not applicable",IF(E41="","",VLOOKUP(E41,[3]List!BC:BE,3,FALSE)))</f>
        <v>19408513</v>
      </c>
      <c r="C41" s="20">
        <f>IF(F41="Gateway","19400263",IF(E41="","",VLOOKUP(E41,[3]List!BC:BF,4,FALSE)))</f>
        <v>19408267</v>
      </c>
      <c r="D41">
        <v>38</v>
      </c>
      <c r="E41" s="21" t="s">
        <v>69</v>
      </c>
      <c r="F41" s="20" t="s">
        <v>70</v>
      </c>
      <c r="G41" t="s">
        <v>71</v>
      </c>
      <c r="H41" t="s">
        <v>113</v>
      </c>
      <c r="I41" t="s">
        <v>73</v>
      </c>
      <c r="J41">
        <v>40</v>
      </c>
      <c r="K41" s="20" t="str">
        <f t="shared" si="3"/>
        <v>1</v>
      </c>
      <c r="L41" s="20" t="str">
        <f t="shared" si="0"/>
        <v xml:space="preserve">24/7/ 12 hours onsite SLA support requried </v>
      </c>
      <c r="S41" s="22"/>
      <c r="T41" s="28"/>
      <c r="Z41" s="30"/>
      <c r="AB41" s="30"/>
      <c r="AC41" s="30"/>
      <c r="AD41" s="30"/>
      <c r="AE41" s="30"/>
      <c r="AG41" s="30"/>
      <c r="AH41" s="30"/>
      <c r="AI41" s="30"/>
      <c r="AJ41" s="22"/>
      <c r="AK41" s="22"/>
      <c r="AL41" s="20" cm="1">
        <f t="array" ref="AL41">IF(E41="Fortinet",INDEX([3]List!BM:BM,MATCH(1,('Quotation - CS-PRMA status'!AJ41=[3]List!BJ:BJ)*('Quotation - CS-PRMA status'!AK41=[3]List!BL:BL),0)),"")</f>
        <v>0</v>
      </c>
      <c r="AM41" s="20" t="str">
        <f>IF(E41="Fortinet",_xlfn.IFNA(VLOOKUP(AJ41,[3]List!BJ39:BK44,2,FALSE),"Please select option under Full PRMA Coverage column"),"")</f>
        <v>Please select option under Full PRMA Coverage column</v>
      </c>
      <c r="AN41" s="20" t="str">
        <f t="shared" si="1"/>
        <v>SS to fill in</v>
      </c>
      <c r="AO41" s="20" t="str">
        <f t="shared" si="1"/>
        <v>SS to fill in</v>
      </c>
      <c r="AP41" s="30"/>
      <c r="AQ41" s="30"/>
      <c r="AR41" s="30"/>
      <c r="AS41" s="30"/>
      <c r="BF41" s="26" t="str">
        <f t="shared" si="5"/>
        <v>FortinetSFP</v>
      </c>
      <c r="BG41" s="26" t="str">
        <f t="shared" si="5"/>
        <v>FortinetPIM</v>
      </c>
      <c r="BH41" s="26" t="str">
        <f t="shared" si="5"/>
        <v>FortinetBW</v>
      </c>
      <c r="BI41" s="26" t="str">
        <f t="shared" si="5"/>
        <v>FortinetCable</v>
      </c>
      <c r="BJ41" s="26" t="str">
        <f t="shared" si="5"/>
        <v>FortinetPC</v>
      </c>
      <c r="BK41" s="26" t="str">
        <f t="shared" si="5"/>
        <v>FortinetFull PRMA</v>
      </c>
    </row>
    <row r="42" spans="1:63" customFormat="1" ht="29" hidden="1">
      <c r="A42" s="20" t="str">
        <f>IF(F42="Gateway","SDWAN Gateway, SDW0020",IF(E42="","",VLOOKUP(E42,[3]List!BC:BD,2,FALSE)))</f>
        <v>[Main RC] SD-WAN with Firewall (Fortinet) (Non-taxable)</v>
      </c>
      <c r="B42" s="20">
        <f>IF(F42="Gateway","not applicable",IF(E42="","",VLOOKUP(E42,[3]List!BC:BE,3,FALSE)))</f>
        <v>19408513</v>
      </c>
      <c r="C42" s="20">
        <f>IF(F42="Gateway","19400263",IF(E42="","",VLOOKUP(E42,[3]List!BC:BF,4,FALSE)))</f>
        <v>19408267</v>
      </c>
      <c r="D42">
        <v>39</v>
      </c>
      <c r="E42" s="21" t="s">
        <v>69</v>
      </c>
      <c r="F42" s="20" t="s">
        <v>70</v>
      </c>
      <c r="G42" t="s">
        <v>71</v>
      </c>
      <c r="H42" t="s">
        <v>114</v>
      </c>
      <c r="I42" t="s">
        <v>73</v>
      </c>
      <c r="J42">
        <v>100</v>
      </c>
      <c r="K42" s="20" t="str">
        <f t="shared" si="3"/>
        <v>1</v>
      </c>
      <c r="L42" s="20" t="str">
        <f t="shared" si="0"/>
        <v xml:space="preserve">24/7/ 12 hours onsite SLA support requried </v>
      </c>
      <c r="S42" s="22"/>
      <c r="T42" s="28"/>
      <c r="Z42" s="30"/>
      <c r="AC42" s="30"/>
      <c r="AD42" s="30"/>
      <c r="AE42" s="30"/>
      <c r="AG42" s="30"/>
      <c r="AH42" s="30"/>
      <c r="AI42" s="30"/>
      <c r="AJ42" s="22"/>
      <c r="AK42" s="22"/>
      <c r="AL42" s="20" cm="1">
        <f t="array" ref="AL42">IF(E42="Fortinet",INDEX([3]List!BM:BM,MATCH(1,('Quotation - CS-PRMA status'!AJ42=[3]List!BJ:BJ)*('Quotation - CS-PRMA status'!AK42=[3]List!BL:BL),0)),"")</f>
        <v>0</v>
      </c>
      <c r="AM42" s="20" t="str">
        <f>IF(E42="Fortinet",_xlfn.IFNA(VLOOKUP(AJ42,[3]List!BJ40:BK45,2,FALSE),"Please select option under Full PRMA Coverage column"),"")</f>
        <v>Please select option under Full PRMA Coverage column</v>
      </c>
      <c r="AN42" s="20" t="str">
        <f t="shared" si="1"/>
        <v>SS to fill in</v>
      </c>
      <c r="AO42" s="20" t="str">
        <f t="shared" si="1"/>
        <v>SS to fill in</v>
      </c>
      <c r="AP42" s="30"/>
      <c r="AQ42" s="30"/>
      <c r="AR42" s="30"/>
      <c r="AS42" s="30"/>
      <c r="BF42" s="26" t="str">
        <f t="shared" si="5"/>
        <v>FortinetSFP</v>
      </c>
      <c r="BG42" s="26" t="str">
        <f t="shared" si="5"/>
        <v>FortinetPIM</v>
      </c>
      <c r="BH42" s="26" t="str">
        <f t="shared" si="5"/>
        <v>FortinetBW</v>
      </c>
      <c r="BI42" s="26" t="str">
        <f t="shared" si="5"/>
        <v>FortinetCable</v>
      </c>
      <c r="BJ42" s="26" t="str">
        <f t="shared" si="5"/>
        <v>FortinetPC</v>
      </c>
      <c r="BK42" s="26" t="str">
        <f t="shared" si="5"/>
        <v>FortinetFull PRMA</v>
      </c>
    </row>
    <row r="43" spans="1:63" customFormat="1" ht="29" hidden="1">
      <c r="A43" s="20" t="str">
        <f>IF(F43="Gateway","SDWAN Gateway, SDW0020",IF(E43="","",VLOOKUP(E43,[3]List!BC:BD,2,FALSE)))</f>
        <v>[Main RC] SD-WAN with Firewall (Fortinet) (Non-taxable)</v>
      </c>
      <c r="B43" s="20">
        <f>IF(F43="Gateway","not applicable",IF(E43="","",VLOOKUP(E43,[3]List!BC:BE,3,FALSE)))</f>
        <v>19408513</v>
      </c>
      <c r="C43" s="20">
        <f>IF(F43="Gateway","19400263",IF(E43="","",VLOOKUP(E43,[3]List!BC:BF,4,FALSE)))</f>
        <v>19408267</v>
      </c>
      <c r="D43">
        <v>40</v>
      </c>
      <c r="E43" s="21" t="s">
        <v>69</v>
      </c>
      <c r="F43" s="20" t="s">
        <v>70</v>
      </c>
      <c r="G43" t="s">
        <v>71</v>
      </c>
      <c r="H43" t="s">
        <v>115</v>
      </c>
      <c r="I43" t="s">
        <v>73</v>
      </c>
      <c r="J43">
        <v>40</v>
      </c>
      <c r="K43" s="20" t="str">
        <f t="shared" si="3"/>
        <v>1</v>
      </c>
      <c r="L43" s="20" t="str">
        <f t="shared" si="0"/>
        <v xml:space="preserve">24/7/ 12 hours onsite SLA support requried </v>
      </c>
      <c r="S43" s="22"/>
      <c r="AC43" s="30"/>
      <c r="AD43" s="30"/>
      <c r="AE43" s="30"/>
      <c r="AG43" s="30"/>
      <c r="AH43" s="30"/>
      <c r="AI43" s="30"/>
      <c r="AJ43" s="22"/>
      <c r="AK43" s="22"/>
      <c r="AL43" s="20" cm="1">
        <f t="array" ref="AL43">IF(E43="Fortinet",INDEX([3]List!BM:BM,MATCH(1,('Quotation - CS-PRMA status'!AJ43=[3]List!BJ:BJ)*('Quotation - CS-PRMA status'!AK43=[3]List!BL:BL),0)),"")</f>
        <v>0</v>
      </c>
      <c r="AM43" s="20" t="str">
        <f>IF(E43="Fortinet",_xlfn.IFNA(VLOOKUP(AJ43,[3]List!BJ41:BK46,2,FALSE),"Please select option under Full PRMA Coverage column"),"")</f>
        <v>Please select option under Full PRMA Coverage column</v>
      </c>
      <c r="AN43" s="20" t="str">
        <f t="shared" si="1"/>
        <v>SS to fill in</v>
      </c>
      <c r="AO43" s="20" t="str">
        <f t="shared" si="1"/>
        <v>SS to fill in</v>
      </c>
      <c r="AP43" s="30"/>
      <c r="AQ43" s="30"/>
      <c r="AR43" s="30"/>
      <c r="AS43" s="30"/>
      <c r="BF43" s="26" t="str">
        <f t="shared" si="5"/>
        <v>FortinetSFP</v>
      </c>
      <c r="BG43" s="26" t="str">
        <f t="shared" si="5"/>
        <v>FortinetPIM</v>
      </c>
      <c r="BH43" s="26" t="str">
        <f t="shared" si="5"/>
        <v>FortinetBW</v>
      </c>
      <c r="BI43" s="26" t="str">
        <f t="shared" si="5"/>
        <v>FortinetCable</v>
      </c>
      <c r="BJ43" s="26" t="str">
        <f t="shared" si="5"/>
        <v>FortinetPC</v>
      </c>
      <c r="BK43" s="26" t="str">
        <f t="shared" si="5"/>
        <v>FortinetFull PRMA</v>
      </c>
    </row>
    <row r="44" spans="1:63" customFormat="1" ht="29" hidden="1">
      <c r="A44" s="20" t="str">
        <f>IF(F44="Gateway","SDWAN Gateway, SDW0020",IF(E44="","",VLOOKUP(E44,[3]List!BC:BD,2,FALSE)))</f>
        <v>[Main RC] SD-WAN with Firewall (Fortinet) (Non-taxable)</v>
      </c>
      <c r="B44" s="20">
        <f>IF(F44="Gateway","not applicable",IF(E44="","",VLOOKUP(E44,[3]List!BC:BE,3,FALSE)))</f>
        <v>19408513</v>
      </c>
      <c r="C44" s="20">
        <f>IF(F44="Gateway","19400263",IF(E44="","",VLOOKUP(E44,[3]List!BC:BF,4,FALSE)))</f>
        <v>19408267</v>
      </c>
      <c r="D44">
        <v>41</v>
      </c>
      <c r="E44" s="21" t="s">
        <v>69</v>
      </c>
      <c r="F44" s="20" t="s">
        <v>70</v>
      </c>
      <c r="G44" t="s">
        <v>71</v>
      </c>
      <c r="H44" t="s">
        <v>116</v>
      </c>
      <c r="I44" t="s">
        <v>73</v>
      </c>
      <c r="J44">
        <v>40</v>
      </c>
      <c r="K44" s="20" t="str">
        <f t="shared" si="3"/>
        <v>1</v>
      </c>
      <c r="L44" s="20" t="str">
        <f t="shared" si="0"/>
        <v xml:space="preserve">24/7/ 12 hours onsite SLA support requried </v>
      </c>
      <c r="S44" s="22"/>
      <c r="AC44" s="30"/>
      <c r="AD44" s="30"/>
      <c r="AE44" s="30"/>
      <c r="AG44" s="30"/>
      <c r="AH44" s="30"/>
      <c r="AI44" s="30"/>
      <c r="AJ44" s="22"/>
      <c r="AK44" s="22"/>
      <c r="AL44" s="20" cm="1">
        <f t="array" ref="AL44">IF(E44="Fortinet",INDEX([3]List!BM:BM,MATCH(1,('Quotation - CS-PRMA status'!AJ44=[3]List!BJ:BJ)*('Quotation - CS-PRMA status'!AK44=[3]List!BL:BL),0)),"")</f>
        <v>0</v>
      </c>
      <c r="AM44" s="20" t="str">
        <f>IF(E44="Fortinet",_xlfn.IFNA(VLOOKUP(AJ44,[3]List!BJ42:BK47,2,FALSE),"Please select option under Full PRMA Coverage column"),"")</f>
        <v>Please select option under Full PRMA Coverage column</v>
      </c>
      <c r="AN44" s="20" t="str">
        <f t="shared" si="1"/>
        <v>SS to fill in</v>
      </c>
      <c r="AO44" s="20" t="str">
        <f t="shared" si="1"/>
        <v>SS to fill in</v>
      </c>
      <c r="AP44" s="30"/>
      <c r="AQ44" s="30"/>
      <c r="AR44" s="30"/>
      <c r="AS44" s="30"/>
      <c r="BF44" s="26" t="str">
        <f t="shared" si="5"/>
        <v>FortinetSFP</v>
      </c>
      <c r="BG44" s="26" t="str">
        <f t="shared" si="5"/>
        <v>FortinetPIM</v>
      </c>
      <c r="BH44" s="26" t="str">
        <f t="shared" si="5"/>
        <v>FortinetBW</v>
      </c>
      <c r="BI44" s="26" t="str">
        <f t="shared" si="5"/>
        <v>FortinetCable</v>
      </c>
      <c r="BJ44" s="26" t="str">
        <f t="shared" si="5"/>
        <v>FortinetPC</v>
      </c>
      <c r="BK44" s="26" t="str">
        <f t="shared" si="5"/>
        <v>FortinetFull PRMA</v>
      </c>
    </row>
    <row r="45" spans="1:63" customFormat="1" ht="29" hidden="1">
      <c r="A45" s="20" t="str">
        <f>IF(F45="Gateway","SDWAN Gateway, SDW0020",IF(E45="","",VLOOKUP(E45,[3]List!BC:BD,2,FALSE)))</f>
        <v>[Main RC] SD-WAN with Firewall (Fortinet) (Non-taxable)</v>
      </c>
      <c r="B45" s="20">
        <f>IF(F45="Gateway","not applicable",IF(E45="","",VLOOKUP(E45,[3]List!BC:BE,3,FALSE)))</f>
        <v>19408513</v>
      </c>
      <c r="C45" s="20">
        <f>IF(F45="Gateway","19400263",IF(E45="","",VLOOKUP(E45,[3]List!BC:BF,4,FALSE)))</f>
        <v>19408267</v>
      </c>
      <c r="D45">
        <v>42</v>
      </c>
      <c r="E45" s="21" t="s">
        <v>69</v>
      </c>
      <c r="F45" s="20" t="s">
        <v>70</v>
      </c>
      <c r="G45" t="s">
        <v>71</v>
      </c>
      <c r="H45" t="s">
        <v>117</v>
      </c>
      <c r="I45" t="s">
        <v>73</v>
      </c>
      <c r="J45">
        <v>40</v>
      </c>
      <c r="K45" s="20" t="str">
        <f t="shared" si="3"/>
        <v>1</v>
      </c>
      <c r="L45" s="20" t="str">
        <f t="shared" si="0"/>
        <v xml:space="preserve">24/7/ 12 hours onsite SLA support requried </v>
      </c>
      <c r="S45" s="22"/>
      <c r="AC45" s="30"/>
      <c r="AD45" s="30"/>
      <c r="AE45" s="30"/>
      <c r="AG45" s="30"/>
      <c r="AH45" s="30"/>
      <c r="AI45" s="30"/>
      <c r="AJ45" s="22"/>
      <c r="AK45" s="22"/>
      <c r="AL45" s="20" cm="1">
        <f t="array" ref="AL45">IF(E45="Fortinet",INDEX([3]List!BM:BM,MATCH(1,('Quotation - CS-PRMA status'!AJ45=[3]List!BJ:BJ)*('Quotation - CS-PRMA status'!AK45=[3]List!BL:BL),0)),"")</f>
        <v>0</v>
      </c>
      <c r="AM45" s="20" t="str">
        <f>IF(E45="Fortinet",_xlfn.IFNA(VLOOKUP(AJ45,[3]List!BJ43:BK48,2,FALSE),"Please select option under Full PRMA Coverage column"),"")</f>
        <v>Please select option under Full PRMA Coverage column</v>
      </c>
      <c r="AN45" s="20" t="str">
        <f t="shared" si="1"/>
        <v>SS to fill in</v>
      </c>
      <c r="AO45" s="20" t="str">
        <f t="shared" si="1"/>
        <v>SS to fill in</v>
      </c>
      <c r="AP45" s="30"/>
      <c r="AQ45" s="30"/>
      <c r="AR45" s="30"/>
      <c r="AS45" s="30"/>
      <c r="BF45" s="26" t="str">
        <f t="shared" si="5"/>
        <v>FortinetSFP</v>
      </c>
      <c r="BG45" s="26" t="str">
        <f t="shared" si="5"/>
        <v>FortinetPIM</v>
      </c>
      <c r="BH45" s="26" t="str">
        <f t="shared" si="5"/>
        <v>FortinetBW</v>
      </c>
      <c r="BI45" s="26" t="str">
        <f t="shared" si="5"/>
        <v>FortinetCable</v>
      </c>
      <c r="BJ45" s="26" t="str">
        <f t="shared" si="5"/>
        <v>FortinetPC</v>
      </c>
      <c r="BK45" s="26" t="str">
        <f t="shared" si="5"/>
        <v>FortinetFull PRMA</v>
      </c>
    </row>
    <row r="46" spans="1:63" customFormat="1" ht="29" hidden="1">
      <c r="A46" s="20" t="str">
        <f>IF(F46="Gateway","SDWAN Gateway, SDW0020",IF(E46="","",VLOOKUP(E46,[3]List!BC:BD,2,FALSE)))</f>
        <v>[Main RC] SD-WAN with Firewall (Fortinet) (Non-taxable)</v>
      </c>
      <c r="B46" s="20">
        <f>IF(F46="Gateway","not applicable",IF(E46="","",VLOOKUP(E46,[3]List!BC:BE,3,FALSE)))</f>
        <v>19408513</v>
      </c>
      <c r="C46" s="20">
        <f>IF(F46="Gateway","19400263",IF(E46="","",VLOOKUP(E46,[3]List!BC:BF,4,FALSE)))</f>
        <v>19408267</v>
      </c>
      <c r="D46">
        <v>43</v>
      </c>
      <c r="E46" s="21" t="s">
        <v>69</v>
      </c>
      <c r="F46" s="20" t="s">
        <v>70</v>
      </c>
      <c r="G46" t="s">
        <v>71</v>
      </c>
      <c r="H46" t="s">
        <v>118</v>
      </c>
      <c r="I46" t="s">
        <v>73</v>
      </c>
      <c r="J46">
        <v>40</v>
      </c>
      <c r="K46" s="20" t="str">
        <f t="shared" si="3"/>
        <v>1</v>
      </c>
      <c r="L46" s="20" t="str">
        <f t="shared" si="0"/>
        <v xml:space="preserve">24/7/ 12 hours onsite SLA support requried </v>
      </c>
      <c r="S46" s="22"/>
      <c r="AC46" s="30"/>
      <c r="AD46" s="30"/>
      <c r="AE46" s="30"/>
      <c r="AG46" s="30"/>
      <c r="AH46" s="30"/>
      <c r="AI46" s="30"/>
      <c r="AJ46" s="22"/>
      <c r="AK46" s="22"/>
      <c r="AL46" s="20" cm="1">
        <f t="array" ref="AL46">IF(E46="Fortinet",INDEX([3]List!BM:BM,MATCH(1,('Quotation - CS-PRMA status'!AJ46=[3]List!BJ:BJ)*('Quotation - CS-PRMA status'!AK46=[3]List!BL:BL),0)),"")</f>
        <v>0</v>
      </c>
      <c r="AM46" s="20" t="str">
        <f>IF(E46="Fortinet",_xlfn.IFNA(VLOOKUP(AJ46,[3]List!BJ44:BK49,2,FALSE),"Please select option under Full PRMA Coverage column"),"")</f>
        <v>Please select option under Full PRMA Coverage column</v>
      </c>
      <c r="AN46" s="20" t="str">
        <f t="shared" si="1"/>
        <v>SS to fill in</v>
      </c>
      <c r="AO46" s="20" t="str">
        <f t="shared" si="1"/>
        <v>SS to fill in</v>
      </c>
      <c r="AP46" s="30"/>
      <c r="AQ46" s="30"/>
      <c r="AR46" s="30"/>
      <c r="AS46" s="30"/>
      <c r="BF46" s="26" t="str">
        <f t="shared" si="5"/>
        <v>FortinetSFP</v>
      </c>
      <c r="BG46" s="26" t="str">
        <f t="shared" si="5"/>
        <v>FortinetPIM</v>
      </c>
      <c r="BH46" s="26" t="str">
        <f t="shared" si="5"/>
        <v>FortinetBW</v>
      </c>
      <c r="BI46" s="26" t="str">
        <f t="shared" si="5"/>
        <v>FortinetCable</v>
      </c>
      <c r="BJ46" s="26" t="str">
        <f t="shared" si="5"/>
        <v>FortinetPC</v>
      </c>
      <c r="BK46" s="26" t="str">
        <f t="shared" si="5"/>
        <v>FortinetFull PRMA</v>
      </c>
    </row>
    <row r="47" spans="1:63" customFormat="1" ht="29" hidden="1">
      <c r="A47" s="20" t="str">
        <f>IF(F47="Gateway","SDWAN Gateway, SDW0020",IF(E47="","",VLOOKUP(E47,[3]List!BC:BD,2,FALSE)))</f>
        <v>[Main RC] SD-WAN with Firewall (Fortinet) (Non-taxable)</v>
      </c>
      <c r="B47" s="20">
        <f>IF(F47="Gateway","not applicable",IF(E47="","",VLOOKUP(E47,[3]List!BC:BE,3,FALSE)))</f>
        <v>19408513</v>
      </c>
      <c r="C47" s="20">
        <f>IF(F47="Gateway","19400263",IF(E47="","",VLOOKUP(E47,[3]List!BC:BF,4,FALSE)))</f>
        <v>19408267</v>
      </c>
      <c r="D47">
        <v>44</v>
      </c>
      <c r="E47" s="21" t="s">
        <v>69</v>
      </c>
      <c r="F47" s="20" t="s">
        <v>70</v>
      </c>
      <c r="G47" t="s">
        <v>71</v>
      </c>
      <c r="H47" t="s">
        <v>119</v>
      </c>
      <c r="I47" t="s">
        <v>73</v>
      </c>
      <c r="J47">
        <v>40</v>
      </c>
      <c r="K47" s="20" t="str">
        <f t="shared" si="3"/>
        <v>1</v>
      </c>
      <c r="L47" s="20" t="str">
        <f t="shared" si="0"/>
        <v xml:space="preserve">24/7/ 12 hours onsite SLA support requried </v>
      </c>
      <c r="S47" s="22"/>
      <c r="AJ47" s="22"/>
      <c r="AK47" s="22"/>
      <c r="AL47" s="20" cm="1">
        <f t="array" ref="AL47">IF(E47="Fortinet",INDEX([3]List!BM:BM,MATCH(1,('Quotation - CS-PRMA status'!AJ47=[3]List!BJ:BJ)*('Quotation - CS-PRMA status'!AK47=[3]List!BL:BL),0)),"")</f>
        <v>0</v>
      </c>
      <c r="AM47" s="20" t="str">
        <f>IF(E47="Fortinet",_xlfn.IFNA(VLOOKUP(AJ47,[3]List!BJ45:BK50,2,FALSE),"Please select option under Full PRMA Coverage column"),"")</f>
        <v>Please select option under Full PRMA Coverage column</v>
      </c>
      <c r="AN47" s="20" t="str">
        <f t="shared" si="1"/>
        <v>SS to fill in</v>
      </c>
      <c r="AO47" s="20" t="str">
        <f t="shared" si="1"/>
        <v>SS to fill in</v>
      </c>
      <c r="BF47" s="26" t="str">
        <f t="shared" si="5"/>
        <v>FortinetSFP</v>
      </c>
      <c r="BG47" s="26" t="str">
        <f t="shared" si="5"/>
        <v>FortinetPIM</v>
      </c>
      <c r="BH47" s="26" t="str">
        <f t="shared" si="5"/>
        <v>FortinetBW</v>
      </c>
      <c r="BI47" s="26" t="str">
        <f t="shared" si="5"/>
        <v>FortinetCable</v>
      </c>
      <c r="BJ47" s="26" t="str">
        <f t="shared" si="5"/>
        <v>FortinetPC</v>
      </c>
      <c r="BK47" s="26" t="str">
        <f t="shared" si="5"/>
        <v>FortinetFull PRMA</v>
      </c>
    </row>
    <row r="48" spans="1:63" customFormat="1" ht="29" hidden="1">
      <c r="A48" s="20" t="str">
        <f>IF(F48="Gateway","SDWAN Gateway, SDW0020",IF(E48="","",VLOOKUP(E48,[3]List!BC:BD,2,FALSE)))</f>
        <v>[Main RC] SD-WAN with Firewall (Fortinet) (Non-taxable)</v>
      </c>
      <c r="B48" s="20">
        <f>IF(F48="Gateway","not applicable",IF(E48="","",VLOOKUP(E48,[3]List!BC:BE,3,FALSE)))</f>
        <v>19408513</v>
      </c>
      <c r="C48" s="20">
        <f>IF(F48="Gateway","19400263",IF(E48="","",VLOOKUP(E48,[3]List!BC:BF,4,FALSE)))</f>
        <v>19408267</v>
      </c>
      <c r="D48">
        <v>45</v>
      </c>
      <c r="E48" s="21" t="s">
        <v>69</v>
      </c>
      <c r="F48" s="20" t="s">
        <v>70</v>
      </c>
      <c r="G48" t="s">
        <v>71</v>
      </c>
      <c r="H48" t="s">
        <v>120</v>
      </c>
      <c r="I48" t="s">
        <v>73</v>
      </c>
      <c r="J48">
        <v>40</v>
      </c>
      <c r="K48" s="20" t="str">
        <f t="shared" si="3"/>
        <v>1</v>
      </c>
      <c r="L48" s="20" t="str">
        <f t="shared" si="0"/>
        <v xml:space="preserve">24/7/ 12 hours onsite SLA support requried </v>
      </c>
      <c r="S48" s="22"/>
      <c r="AJ48" s="22"/>
      <c r="AK48" s="22"/>
      <c r="AL48" s="20" cm="1">
        <f t="array" ref="AL48">IF(E48="Fortinet",INDEX([3]List!BM:BM,MATCH(1,('Quotation - CS-PRMA status'!AJ48=[3]List!BJ:BJ)*('Quotation - CS-PRMA status'!AK48=[3]List!BL:BL),0)),"")</f>
        <v>0</v>
      </c>
      <c r="AM48" s="20" t="str">
        <f>IF(E48="Fortinet",_xlfn.IFNA(VLOOKUP(AJ48,[3]List!BJ46:BK51,2,FALSE),"Please select option under Full PRMA Coverage column"),"")</f>
        <v>Please select option under Full PRMA Coverage column</v>
      </c>
      <c r="AN48" s="20" t="str">
        <f t="shared" si="1"/>
        <v>SS to fill in</v>
      </c>
      <c r="AO48" s="20" t="str">
        <f t="shared" si="1"/>
        <v>SS to fill in</v>
      </c>
      <c r="BF48" s="26" t="str">
        <f t="shared" si="5"/>
        <v>FortinetSFP</v>
      </c>
      <c r="BG48" s="26" t="str">
        <f t="shared" si="5"/>
        <v>FortinetPIM</v>
      </c>
      <c r="BH48" s="26" t="str">
        <f t="shared" si="5"/>
        <v>FortinetBW</v>
      </c>
      <c r="BI48" s="26" t="str">
        <f t="shared" si="5"/>
        <v>FortinetCable</v>
      </c>
      <c r="BJ48" s="26" t="str">
        <f t="shared" si="5"/>
        <v>FortinetPC</v>
      </c>
      <c r="BK48" s="26" t="str">
        <f t="shared" si="5"/>
        <v>FortinetFull PRMA</v>
      </c>
    </row>
    <row r="49" spans="1:63" customFormat="1" ht="29" hidden="1">
      <c r="A49" s="20" t="str">
        <f>IF(F49="Gateway","SDWAN Gateway, SDW0020",IF(E49="","",VLOOKUP(E49,[3]List!BC:BD,2,FALSE)))</f>
        <v>[Main RC] SD-WAN with Firewall (Fortinet) (Non-taxable)</v>
      </c>
      <c r="B49" s="20">
        <f>IF(F49="Gateway","not applicable",IF(E49="","",VLOOKUP(E49,[3]List!BC:BE,3,FALSE)))</f>
        <v>19408513</v>
      </c>
      <c r="C49" s="20">
        <f>IF(F49="Gateway","19400263",IF(E49="","",VLOOKUP(E49,[3]List!BC:BF,4,FALSE)))</f>
        <v>19408267</v>
      </c>
      <c r="D49">
        <v>46</v>
      </c>
      <c r="E49" s="21" t="s">
        <v>69</v>
      </c>
      <c r="F49" s="20" t="s">
        <v>70</v>
      </c>
      <c r="G49" t="s">
        <v>71</v>
      </c>
      <c r="H49" t="s">
        <v>121</v>
      </c>
      <c r="I49" t="s">
        <v>73</v>
      </c>
      <c r="J49">
        <v>40</v>
      </c>
      <c r="K49" s="20" t="str">
        <f t="shared" si="3"/>
        <v>1</v>
      </c>
      <c r="L49" s="20" t="str">
        <f t="shared" si="0"/>
        <v xml:space="preserve">24/7/ 12 hours onsite SLA support requried </v>
      </c>
      <c r="S49" s="22"/>
      <c r="AJ49" s="22"/>
      <c r="AK49" s="22"/>
      <c r="AL49" s="20" cm="1">
        <f t="array" ref="AL49">IF(E49="Fortinet",INDEX([3]List!BM:BM,MATCH(1,('Quotation - CS-PRMA status'!AJ49=[3]List!BJ:BJ)*('Quotation - CS-PRMA status'!AK49=[3]List!BL:BL),0)),"")</f>
        <v>0</v>
      </c>
      <c r="AM49" s="20" t="str">
        <f>IF(E49="Fortinet",_xlfn.IFNA(VLOOKUP(AJ49,[3]List!BJ47:BK52,2,FALSE),"Please select option under Full PRMA Coverage column"),"")</f>
        <v>Please select option under Full PRMA Coverage column</v>
      </c>
      <c r="AN49" s="20" t="str">
        <f t="shared" si="1"/>
        <v>SS to fill in</v>
      </c>
      <c r="AO49" s="20" t="str">
        <f t="shared" si="1"/>
        <v>SS to fill in</v>
      </c>
      <c r="BF49" s="26" t="str">
        <f t="shared" si="5"/>
        <v>FortinetSFP</v>
      </c>
      <c r="BG49" s="26" t="str">
        <f t="shared" si="5"/>
        <v>FortinetPIM</v>
      </c>
      <c r="BH49" s="26" t="str">
        <f t="shared" si="5"/>
        <v>FortinetBW</v>
      </c>
      <c r="BI49" s="26" t="str">
        <f t="shared" si="5"/>
        <v>FortinetCable</v>
      </c>
      <c r="BJ49" s="26" t="str">
        <f t="shared" si="5"/>
        <v>FortinetPC</v>
      </c>
      <c r="BK49" s="26" t="str">
        <f t="shared" si="5"/>
        <v>FortinetFull PRMA</v>
      </c>
    </row>
    <row r="50" spans="1:63" customFormat="1" ht="29" hidden="1">
      <c r="A50" s="20" t="str">
        <f>IF(F50="Gateway","SDWAN Gateway, SDW0020",IF(E50="","",VLOOKUP(E50,[3]List!BC:BD,2,FALSE)))</f>
        <v>[Main RC] SD-WAN with Firewall (Fortinet) (Non-taxable)</v>
      </c>
      <c r="B50" s="20">
        <f>IF(F50="Gateway","not applicable",IF(E50="","",VLOOKUP(E50,[3]List!BC:BE,3,FALSE)))</f>
        <v>19408513</v>
      </c>
      <c r="C50" s="20">
        <f>IF(F50="Gateway","19400263",IF(E50="","",VLOOKUP(E50,[3]List!BC:BF,4,FALSE)))</f>
        <v>19408267</v>
      </c>
      <c r="D50">
        <v>47</v>
      </c>
      <c r="E50" s="21" t="s">
        <v>69</v>
      </c>
      <c r="F50" s="20" t="s">
        <v>70</v>
      </c>
      <c r="G50" t="s">
        <v>71</v>
      </c>
      <c r="H50" t="s">
        <v>122</v>
      </c>
      <c r="I50" t="s">
        <v>73</v>
      </c>
      <c r="J50">
        <v>40</v>
      </c>
      <c r="K50" s="20" t="str">
        <f t="shared" si="3"/>
        <v>1</v>
      </c>
      <c r="L50" s="20" t="str">
        <f t="shared" si="0"/>
        <v xml:space="preserve">24/7/ 12 hours onsite SLA support requried </v>
      </c>
      <c r="S50" s="22"/>
      <c r="AJ50" s="22"/>
      <c r="AK50" s="22"/>
      <c r="AL50" s="20" cm="1">
        <f t="array" ref="AL50">IF(E50="Fortinet",INDEX([3]List!BM:BM,MATCH(1,('Quotation - CS-PRMA status'!AJ50=[3]List!BJ:BJ)*('Quotation - CS-PRMA status'!AK50=[3]List!BL:BL),0)),"")</f>
        <v>0</v>
      </c>
      <c r="AM50" s="20" t="str">
        <f>IF(E50="Fortinet",_xlfn.IFNA(VLOOKUP(AJ50,[3]List!BJ48:BK53,2,FALSE),"Please select option under Full PRMA Coverage column"),"")</f>
        <v>Please select option under Full PRMA Coverage column</v>
      </c>
      <c r="AN50" s="20" t="str">
        <f t="shared" si="1"/>
        <v>SS to fill in</v>
      </c>
      <c r="AO50" s="20" t="str">
        <f t="shared" si="1"/>
        <v>SS to fill in</v>
      </c>
      <c r="BF50" s="26" t="str">
        <f t="shared" si="5"/>
        <v>FortinetSFP</v>
      </c>
      <c r="BG50" s="26" t="str">
        <f t="shared" si="5"/>
        <v>FortinetPIM</v>
      </c>
      <c r="BH50" s="26" t="str">
        <f t="shared" si="5"/>
        <v>FortinetBW</v>
      </c>
      <c r="BI50" s="26" t="str">
        <f t="shared" si="5"/>
        <v>FortinetCable</v>
      </c>
      <c r="BJ50" s="26" t="str">
        <f t="shared" si="5"/>
        <v>FortinetPC</v>
      </c>
      <c r="BK50" s="26" t="str">
        <f t="shared" si="5"/>
        <v>FortinetFull PRMA</v>
      </c>
    </row>
    <row r="51" spans="1:63" customFormat="1" ht="29" hidden="1">
      <c r="A51" s="20" t="str">
        <f>IF(F51="Gateway","SDWAN Gateway, SDW0020",IF(E51="","",VLOOKUP(E51,[3]List!BC:BD,2,FALSE)))</f>
        <v>[Main RC] SD-WAN with Firewall (Fortinet) (Non-taxable)</v>
      </c>
      <c r="B51" s="20">
        <f>IF(F51="Gateway","not applicable",IF(E51="","",VLOOKUP(E51,[3]List!BC:BE,3,FALSE)))</f>
        <v>19408513</v>
      </c>
      <c r="C51" s="20">
        <f>IF(F51="Gateway","19400263",IF(E51="","",VLOOKUP(E51,[3]List!BC:BF,4,FALSE)))</f>
        <v>19408267</v>
      </c>
      <c r="D51">
        <v>49</v>
      </c>
      <c r="E51" s="21" t="s">
        <v>69</v>
      </c>
      <c r="F51" s="20" t="s">
        <v>70</v>
      </c>
      <c r="G51" t="s">
        <v>71</v>
      </c>
      <c r="H51" t="s">
        <v>123</v>
      </c>
      <c r="I51" t="s">
        <v>73</v>
      </c>
      <c r="J51">
        <v>100</v>
      </c>
      <c r="K51" s="20" t="str">
        <f t="shared" si="3"/>
        <v>1</v>
      </c>
      <c r="L51" s="20" t="str">
        <f t="shared" si="0"/>
        <v xml:space="preserve">24/7/ 12 hours onsite SLA support requried </v>
      </c>
      <c r="S51" s="22"/>
      <c r="AJ51" s="22"/>
      <c r="AK51" s="22"/>
      <c r="AL51" s="20" cm="1">
        <f t="array" ref="AL51">IF(E51="Fortinet",INDEX([3]List!BM:BM,MATCH(1,('Quotation - CS-PRMA status'!AJ51=[3]List!BJ:BJ)*('Quotation - CS-PRMA status'!AK51=[3]List!BL:BL),0)),"")</f>
        <v>0</v>
      </c>
      <c r="AM51" s="20" t="str">
        <f>IF(E51="Fortinet",_xlfn.IFNA(VLOOKUP(AJ51,[3]List!BJ49:BK54,2,FALSE),"Please select option under Full PRMA Coverage column"),"")</f>
        <v>Please select option under Full PRMA Coverage column</v>
      </c>
      <c r="AN51" s="20" t="str">
        <f t="shared" si="1"/>
        <v>SS to fill in</v>
      </c>
      <c r="AO51" s="20" t="str">
        <f t="shared" si="1"/>
        <v>SS to fill in</v>
      </c>
      <c r="BF51" s="26" t="str">
        <f t="shared" si="5"/>
        <v>FortinetSFP</v>
      </c>
      <c r="BG51" s="26" t="str">
        <f t="shared" si="5"/>
        <v>FortinetPIM</v>
      </c>
      <c r="BH51" s="26" t="str">
        <f t="shared" si="5"/>
        <v>FortinetBW</v>
      </c>
      <c r="BI51" s="26" t="str">
        <f t="shared" si="5"/>
        <v>FortinetCable</v>
      </c>
      <c r="BJ51" s="26" t="str">
        <f t="shared" si="5"/>
        <v>FortinetPC</v>
      </c>
      <c r="BK51" s="26" t="str">
        <f t="shared" si="5"/>
        <v>FortinetFull PRMA</v>
      </c>
    </row>
    <row r="52" spans="1:63" customFormat="1" ht="29" hidden="1">
      <c r="A52" s="20" t="str">
        <f>IF(F52="Gateway","SDWAN Gateway, SDW0020",IF(E52="","",VLOOKUP(E52,[3]List!BC:BD,2,FALSE)))</f>
        <v>[Main RC] SD-WAN with Firewall (Fortinet) (Non-taxable)</v>
      </c>
      <c r="B52" s="20">
        <f>IF(F52="Gateway","not applicable",IF(E52="","",VLOOKUP(E52,[3]List!BC:BE,3,FALSE)))</f>
        <v>19408513</v>
      </c>
      <c r="C52" s="20">
        <f>IF(F52="Gateway","19400263",IF(E52="","",VLOOKUP(E52,[3]List!BC:BF,4,FALSE)))</f>
        <v>19408267</v>
      </c>
      <c r="D52">
        <v>50</v>
      </c>
      <c r="E52" s="21" t="s">
        <v>69</v>
      </c>
      <c r="F52" s="20" t="s">
        <v>70</v>
      </c>
      <c r="G52" t="s">
        <v>71</v>
      </c>
      <c r="H52" t="s">
        <v>124</v>
      </c>
      <c r="I52" t="s">
        <v>73</v>
      </c>
      <c r="J52">
        <v>100</v>
      </c>
      <c r="K52" s="20" t="str">
        <f t="shared" si="3"/>
        <v>1</v>
      </c>
      <c r="L52" s="20" t="str">
        <f t="shared" si="0"/>
        <v xml:space="preserve">24/7/ 12 hours onsite SLA support requried </v>
      </c>
      <c r="S52" s="22"/>
      <c r="AJ52" s="22"/>
      <c r="AK52" s="22"/>
      <c r="AL52" s="20" cm="1">
        <f t="array" ref="AL52">IF(E52="Fortinet",INDEX([3]List!BM:BM,MATCH(1,('Quotation - CS-PRMA status'!AJ52=[3]List!BJ:BJ)*('Quotation - CS-PRMA status'!AK52=[3]List!BL:BL),0)),"")</f>
        <v>0</v>
      </c>
      <c r="AM52" s="20" t="str">
        <f>IF(E52="Fortinet",_xlfn.IFNA(VLOOKUP(AJ52,[3]List!BJ50:BK55,2,FALSE),"Please select option under Full PRMA Coverage column"),"")</f>
        <v>Please select option under Full PRMA Coverage column</v>
      </c>
      <c r="AN52" s="20" t="str">
        <f t="shared" si="1"/>
        <v>SS to fill in</v>
      </c>
      <c r="AO52" s="20" t="str">
        <f t="shared" si="1"/>
        <v>SS to fill in</v>
      </c>
      <c r="BF52" s="26" t="str">
        <f t="shared" si="5"/>
        <v>FortinetSFP</v>
      </c>
      <c r="BG52" s="26" t="str">
        <f t="shared" si="5"/>
        <v>FortinetPIM</v>
      </c>
      <c r="BH52" s="26" t="str">
        <f t="shared" si="5"/>
        <v>FortinetBW</v>
      </c>
      <c r="BI52" s="26" t="str">
        <f t="shared" si="5"/>
        <v>FortinetCable</v>
      </c>
      <c r="BJ52" s="26" t="str">
        <f t="shared" si="5"/>
        <v>FortinetPC</v>
      </c>
      <c r="BK52" s="26" t="str">
        <f t="shared" si="5"/>
        <v>FortinetFull PRMA</v>
      </c>
    </row>
    <row r="53" spans="1:63" customFormat="1" ht="29" hidden="1">
      <c r="A53" s="20" t="str">
        <f>IF(F53="Gateway","SDWAN Gateway, SDW0020",IF(E53="","",VLOOKUP(E53,[3]List!BC:BD,2,FALSE)))</f>
        <v>[Main RC] SD-WAN with Firewall (Fortinet) (Non-taxable)</v>
      </c>
      <c r="B53" s="20">
        <f>IF(F53="Gateway","not applicable",IF(E53="","",VLOOKUP(E53,[3]List!BC:BE,3,FALSE)))</f>
        <v>19408513</v>
      </c>
      <c r="C53" s="20">
        <f>IF(F53="Gateway","19400263",IF(E53="","",VLOOKUP(E53,[3]List!BC:BF,4,FALSE)))</f>
        <v>19408267</v>
      </c>
      <c r="D53">
        <v>52</v>
      </c>
      <c r="E53" s="21" t="s">
        <v>69</v>
      </c>
      <c r="F53" s="20" t="s">
        <v>70</v>
      </c>
      <c r="G53" t="s">
        <v>71</v>
      </c>
      <c r="H53" t="s">
        <v>125</v>
      </c>
      <c r="I53" t="s">
        <v>73</v>
      </c>
      <c r="J53">
        <v>500</v>
      </c>
      <c r="K53" s="20" t="str">
        <f t="shared" si="3"/>
        <v>1</v>
      </c>
      <c r="L53" s="20" t="str">
        <f t="shared" si="0"/>
        <v xml:space="preserve">24/7/ 12 hours onsite SLA support requried </v>
      </c>
      <c r="S53" s="22"/>
      <c r="AJ53" s="22"/>
      <c r="AK53" s="22"/>
      <c r="AL53" s="20" cm="1">
        <f t="array" ref="AL53">IF(E53="Fortinet",INDEX([3]List!BM:BM,MATCH(1,('Quotation - CS-PRMA status'!AJ53=[3]List!BJ:BJ)*('Quotation - CS-PRMA status'!AK53=[3]List!BL:BL),0)),"")</f>
        <v>0</v>
      </c>
      <c r="AM53" s="20" t="str">
        <f>IF(E53="Fortinet",_xlfn.IFNA(VLOOKUP(AJ53,[3]List!BJ51:BK56,2,FALSE),"Please select option under Full PRMA Coverage column"),"")</f>
        <v>Please select option under Full PRMA Coverage column</v>
      </c>
      <c r="AN53" s="20" t="str">
        <f t="shared" si="1"/>
        <v>SS to fill in</v>
      </c>
      <c r="AO53" s="20" t="str">
        <f t="shared" si="1"/>
        <v>SS to fill in</v>
      </c>
      <c r="BF53" s="26" t="str">
        <f t="shared" si="5"/>
        <v>FortinetSFP</v>
      </c>
      <c r="BG53" s="26" t="str">
        <f t="shared" si="5"/>
        <v>FortinetPIM</v>
      </c>
      <c r="BH53" s="26" t="str">
        <f t="shared" si="5"/>
        <v>FortinetBW</v>
      </c>
      <c r="BI53" s="26" t="str">
        <f t="shared" si="5"/>
        <v>FortinetCable</v>
      </c>
      <c r="BJ53" s="26" t="str">
        <f t="shared" si="5"/>
        <v>FortinetPC</v>
      </c>
      <c r="BK53" s="26" t="str">
        <f t="shared" si="5"/>
        <v>FortinetFull PRMA</v>
      </c>
    </row>
    <row r="54" spans="1:63" customFormat="1" ht="29" hidden="1">
      <c r="A54" s="20" t="str">
        <f>IF(F54="Gateway","SDWAN Gateway, SDW0020",IF(E54="","",VLOOKUP(E54,[3]List!BC:BD,2,FALSE)))</f>
        <v>[Main RC] SD-WAN with Firewall (Fortinet) (Non-taxable)</v>
      </c>
      <c r="B54" s="20">
        <f>IF(F54="Gateway","not applicable",IF(E54="","",VLOOKUP(E54,[3]List!BC:BE,3,FALSE)))</f>
        <v>19408513</v>
      </c>
      <c r="C54" s="20">
        <f>IF(F54="Gateway","19400263",IF(E54="","",VLOOKUP(E54,[3]List!BC:BF,4,FALSE)))</f>
        <v>19408267</v>
      </c>
      <c r="D54">
        <v>54</v>
      </c>
      <c r="E54" s="21" t="s">
        <v>69</v>
      </c>
      <c r="F54" s="20" t="s">
        <v>70</v>
      </c>
      <c r="G54" t="s">
        <v>71</v>
      </c>
      <c r="H54" t="s">
        <v>126</v>
      </c>
      <c r="I54" t="s">
        <v>73</v>
      </c>
      <c r="J54">
        <v>40</v>
      </c>
      <c r="K54" s="20" t="str">
        <f t="shared" si="3"/>
        <v>1</v>
      </c>
      <c r="L54" s="20" t="str">
        <f t="shared" si="0"/>
        <v xml:space="preserve">24/7/ 12 hours onsite SLA support requried </v>
      </c>
      <c r="S54" s="22"/>
      <c r="AJ54" s="22"/>
      <c r="AK54" s="22"/>
      <c r="AL54" s="20" cm="1">
        <f t="array" ref="AL54">IF(E54="Fortinet",INDEX([3]List!BM:BM,MATCH(1,('Quotation - CS-PRMA status'!AJ54=[3]List!BJ:BJ)*('Quotation - CS-PRMA status'!AK54=[3]List!BL:BL),0)),"")</f>
        <v>0</v>
      </c>
      <c r="AM54" s="20" t="str">
        <f>IF(E54="Fortinet",_xlfn.IFNA(VLOOKUP(AJ54,[3]List!BJ52:BK57,2,FALSE),"Please select option under Full PRMA Coverage column"),"")</f>
        <v>Please select option under Full PRMA Coverage column</v>
      </c>
      <c r="AN54" s="20" t="str">
        <f t="shared" si="1"/>
        <v>SS to fill in</v>
      </c>
      <c r="AO54" s="20" t="str">
        <f t="shared" si="1"/>
        <v>SS to fill in</v>
      </c>
      <c r="BF54" s="26" t="str">
        <f t="shared" si="5"/>
        <v>FortinetSFP</v>
      </c>
      <c r="BG54" s="26" t="str">
        <f t="shared" si="5"/>
        <v>FortinetPIM</v>
      </c>
      <c r="BH54" s="26" t="str">
        <f t="shared" si="5"/>
        <v>FortinetBW</v>
      </c>
      <c r="BI54" s="26" t="str">
        <f t="shared" si="5"/>
        <v>FortinetCable</v>
      </c>
      <c r="BJ54" s="26" t="str">
        <f t="shared" si="5"/>
        <v>FortinetPC</v>
      </c>
      <c r="BK54" s="26" t="str">
        <f t="shared" si="5"/>
        <v>FortinetFull PRMA</v>
      </c>
    </row>
    <row r="55" spans="1:63" customFormat="1" ht="29" hidden="1">
      <c r="A55" s="20" t="str">
        <f>IF(F55="Gateway","SDWAN Gateway, SDW0020",IF(E55="","",VLOOKUP(E55,[3]List!BC:BD,2,FALSE)))</f>
        <v>[Main RC] SD-WAN with Firewall (Fortinet) (Non-taxable)</v>
      </c>
      <c r="B55" s="20">
        <f>IF(F55="Gateway","not applicable",IF(E55="","",VLOOKUP(E55,[3]List!BC:BE,3,FALSE)))</f>
        <v>19408513</v>
      </c>
      <c r="C55" s="20">
        <f>IF(F55="Gateway","19400263",IF(E55="","",VLOOKUP(E55,[3]List!BC:BF,4,FALSE)))</f>
        <v>19408267</v>
      </c>
      <c r="D55">
        <v>55</v>
      </c>
      <c r="E55" s="21" t="s">
        <v>69</v>
      </c>
      <c r="F55" s="20" t="s">
        <v>70</v>
      </c>
      <c r="G55" t="s">
        <v>71</v>
      </c>
      <c r="H55" t="s">
        <v>127</v>
      </c>
      <c r="I55" t="s">
        <v>73</v>
      </c>
      <c r="J55">
        <v>500</v>
      </c>
      <c r="K55" s="20" t="str">
        <f t="shared" si="3"/>
        <v>1</v>
      </c>
      <c r="L55" s="20" t="str">
        <f t="shared" si="0"/>
        <v xml:space="preserve">24/7/ 12 hours onsite SLA support requried </v>
      </c>
      <c r="S55" s="22"/>
      <c r="AJ55" s="22"/>
      <c r="AK55" s="22"/>
      <c r="AL55" s="20" cm="1">
        <f t="array" ref="AL55">IF(E55="Fortinet",INDEX([3]List!BM:BM,MATCH(1,('Quotation - CS-PRMA status'!AJ55=[3]List!BJ:BJ)*('Quotation - CS-PRMA status'!AK55=[3]List!BL:BL),0)),"")</f>
        <v>0</v>
      </c>
      <c r="AM55" s="20" t="str">
        <f>IF(E55="Fortinet",_xlfn.IFNA(VLOOKUP(AJ55,[3]List!BJ53:BK58,2,FALSE),"Please select option under Full PRMA Coverage column"),"")</f>
        <v>Please select option under Full PRMA Coverage column</v>
      </c>
      <c r="AN55" s="20" t="str">
        <f t="shared" si="1"/>
        <v>SS to fill in</v>
      </c>
      <c r="AO55" s="20" t="str">
        <f t="shared" si="1"/>
        <v>SS to fill in</v>
      </c>
      <c r="BF55" s="26" t="str">
        <f t="shared" si="5"/>
        <v>FortinetSFP</v>
      </c>
      <c r="BG55" s="26" t="str">
        <f t="shared" si="5"/>
        <v>FortinetPIM</v>
      </c>
      <c r="BH55" s="26" t="str">
        <f t="shared" si="5"/>
        <v>FortinetBW</v>
      </c>
      <c r="BI55" s="26" t="str">
        <f t="shared" si="5"/>
        <v>FortinetCable</v>
      </c>
      <c r="BJ55" s="26" t="str">
        <f t="shared" si="5"/>
        <v>FortinetPC</v>
      </c>
      <c r="BK55" s="26" t="str">
        <f t="shared" si="5"/>
        <v>FortinetFull PRMA</v>
      </c>
    </row>
    <row r="56" spans="1:63" customFormat="1" ht="29" hidden="1">
      <c r="A56" s="20" t="str">
        <f>IF(F56="Gateway","SDWAN Gateway, SDW0020",IF(E56="","",VLOOKUP(E56,[3]List!BC:BD,2,FALSE)))</f>
        <v>[Main RC] SD-WAN with Firewall (Fortinet) (Non-taxable)</v>
      </c>
      <c r="B56" s="20">
        <f>IF(F56="Gateway","not applicable",IF(E56="","",VLOOKUP(E56,[3]List!BC:BE,3,FALSE)))</f>
        <v>19408513</v>
      </c>
      <c r="C56" s="20">
        <f>IF(F56="Gateway","19400263",IF(E56="","",VLOOKUP(E56,[3]List!BC:BF,4,FALSE)))</f>
        <v>19408267</v>
      </c>
      <c r="D56">
        <v>57</v>
      </c>
      <c r="E56" s="21" t="s">
        <v>69</v>
      </c>
      <c r="F56" s="20" t="s">
        <v>70</v>
      </c>
      <c r="G56" t="s">
        <v>71</v>
      </c>
      <c r="H56" t="s">
        <v>128</v>
      </c>
      <c r="I56" t="s">
        <v>73</v>
      </c>
      <c r="J56">
        <v>40</v>
      </c>
      <c r="K56" s="20" t="str">
        <f t="shared" si="3"/>
        <v>1</v>
      </c>
      <c r="L56" s="20" t="str">
        <f t="shared" si="0"/>
        <v xml:space="preserve">24/7/ 12 hours onsite SLA support requried </v>
      </c>
      <c r="S56" s="22"/>
      <c r="AJ56" s="22"/>
      <c r="AK56" s="22"/>
      <c r="AL56" s="20" cm="1">
        <f t="array" ref="AL56">IF(E56="Fortinet",INDEX([3]List!BM:BM,MATCH(1,('Quotation - CS-PRMA status'!AJ56=[3]List!BJ:BJ)*('Quotation - CS-PRMA status'!AK56=[3]List!BL:BL),0)),"")</f>
        <v>0</v>
      </c>
      <c r="AM56" s="20" t="str">
        <f>IF(E56="Fortinet",_xlfn.IFNA(VLOOKUP(AJ56,[3]List!BJ54:BK59,2,FALSE),"Please select option under Full PRMA Coverage column"),"")</f>
        <v>Please select option under Full PRMA Coverage column</v>
      </c>
      <c r="AN56" s="20" t="str">
        <f t="shared" si="1"/>
        <v>SS to fill in</v>
      </c>
      <c r="AO56" s="20" t="str">
        <f t="shared" si="1"/>
        <v>SS to fill in</v>
      </c>
      <c r="BF56" s="26" t="str">
        <f t="shared" si="5"/>
        <v>FortinetSFP</v>
      </c>
      <c r="BG56" s="26" t="str">
        <f t="shared" si="5"/>
        <v>FortinetPIM</v>
      </c>
      <c r="BH56" s="26" t="str">
        <f t="shared" si="5"/>
        <v>FortinetBW</v>
      </c>
      <c r="BI56" s="26" t="str">
        <f t="shared" si="5"/>
        <v>FortinetCable</v>
      </c>
      <c r="BJ56" s="26" t="str">
        <f t="shared" si="5"/>
        <v>FortinetPC</v>
      </c>
      <c r="BK56" s="26" t="str">
        <f t="shared" si="5"/>
        <v>FortinetFull PRMA</v>
      </c>
    </row>
    <row r="57" spans="1:63" customFormat="1" ht="29" hidden="1">
      <c r="A57" s="20" t="str">
        <f>IF(F57="Gateway","SDWAN Gateway, SDW0020",IF(E57="","",VLOOKUP(E57,[3]List!BC:BD,2,FALSE)))</f>
        <v>[Main RC] SD-WAN with Firewall (Fortinet) (Non-taxable)</v>
      </c>
      <c r="B57" s="20">
        <f>IF(F57="Gateway","not applicable",IF(E57="","",VLOOKUP(E57,[3]List!BC:BE,3,FALSE)))</f>
        <v>19408513</v>
      </c>
      <c r="C57" s="20">
        <f>IF(F57="Gateway","19400263",IF(E57="","",VLOOKUP(E57,[3]List!BC:BF,4,FALSE)))</f>
        <v>19408267</v>
      </c>
      <c r="D57">
        <v>59</v>
      </c>
      <c r="E57" s="21" t="s">
        <v>69</v>
      </c>
      <c r="F57" s="20" t="s">
        <v>70</v>
      </c>
      <c r="G57" t="s">
        <v>71</v>
      </c>
      <c r="H57" t="s">
        <v>129</v>
      </c>
      <c r="I57" t="s">
        <v>73</v>
      </c>
      <c r="J57">
        <v>40</v>
      </c>
      <c r="K57" s="20" t="str">
        <f t="shared" si="3"/>
        <v>1</v>
      </c>
      <c r="L57" s="20" t="str">
        <f t="shared" si="0"/>
        <v xml:space="preserve">24/7/ 12 hours onsite SLA support requried </v>
      </c>
      <c r="S57" s="22"/>
      <c r="AJ57" s="22"/>
      <c r="AK57" s="22"/>
      <c r="AL57" s="20" cm="1">
        <f t="array" ref="AL57">IF(E57="Fortinet",INDEX([3]List!BM:BM,MATCH(1,('Quotation - CS-PRMA status'!AJ57=[3]List!BJ:BJ)*('Quotation - CS-PRMA status'!AK57=[3]List!BL:BL),0)),"")</f>
        <v>0</v>
      </c>
      <c r="AM57" s="20" t="str">
        <f>IF(E57="Fortinet",_xlfn.IFNA(VLOOKUP(AJ57,[3]List!BJ55:BK60,2,FALSE),"Please select option under Full PRMA Coverage column"),"")</f>
        <v>Please select option under Full PRMA Coverage column</v>
      </c>
      <c r="AN57" s="20" t="str">
        <f t="shared" si="1"/>
        <v>SS to fill in</v>
      </c>
      <c r="AO57" s="20" t="str">
        <f t="shared" si="1"/>
        <v>SS to fill in</v>
      </c>
      <c r="BF57" s="26" t="str">
        <f t="shared" si="5"/>
        <v>FortinetSFP</v>
      </c>
      <c r="BG57" s="26" t="str">
        <f t="shared" si="5"/>
        <v>FortinetPIM</v>
      </c>
      <c r="BH57" s="26" t="str">
        <f t="shared" si="5"/>
        <v>FortinetBW</v>
      </c>
      <c r="BI57" s="26" t="str">
        <f t="shared" si="5"/>
        <v>FortinetCable</v>
      </c>
      <c r="BJ57" s="26" t="str">
        <f t="shared" si="5"/>
        <v>FortinetPC</v>
      </c>
      <c r="BK57" s="26" t="str">
        <f t="shared" si="5"/>
        <v>FortinetFull PRMA</v>
      </c>
    </row>
    <row r="58" spans="1:63" customFormat="1" ht="29" hidden="1">
      <c r="A58" s="20" t="str">
        <f>IF(F58="Gateway","SDWAN Gateway, SDW0020",IF(E58="","",VLOOKUP(E58,[3]List!BC:BD,2,FALSE)))</f>
        <v>[Main RC] SD-WAN with Firewall (Fortinet) (Non-taxable)</v>
      </c>
      <c r="B58" s="20">
        <f>IF(F58="Gateway","not applicable",IF(E58="","",VLOOKUP(E58,[3]List!BC:BE,3,FALSE)))</f>
        <v>19408513</v>
      </c>
      <c r="C58" s="20">
        <f>IF(F58="Gateway","19400263",IF(E58="","",VLOOKUP(E58,[3]List!BC:BF,4,FALSE)))</f>
        <v>19408267</v>
      </c>
      <c r="D58">
        <v>66</v>
      </c>
      <c r="E58" s="21" t="s">
        <v>69</v>
      </c>
      <c r="F58" s="20" t="s">
        <v>70</v>
      </c>
      <c r="G58" t="s">
        <v>71</v>
      </c>
      <c r="H58" t="s">
        <v>130</v>
      </c>
      <c r="I58" t="s">
        <v>73</v>
      </c>
      <c r="J58">
        <v>40</v>
      </c>
      <c r="K58" s="20" t="str">
        <f t="shared" si="3"/>
        <v>1</v>
      </c>
      <c r="L58" s="20" t="str">
        <f t="shared" si="0"/>
        <v xml:space="preserve">24/7/ 12 hours onsite SLA support requried </v>
      </c>
      <c r="S58" s="22"/>
      <c r="AJ58" s="22"/>
      <c r="AK58" s="22"/>
      <c r="AL58" s="20" cm="1">
        <f t="array" ref="AL58">IF(E58="Fortinet",INDEX([3]List!BM:BM,MATCH(1,('Quotation - CS-PRMA status'!AJ58=[3]List!BJ:BJ)*('Quotation - CS-PRMA status'!AK58=[3]List!BL:BL),0)),"")</f>
        <v>0</v>
      </c>
      <c r="AM58" s="20" t="str">
        <f>IF(E58="Fortinet",_xlfn.IFNA(VLOOKUP(AJ58,[3]List!BJ56:BK61,2,FALSE),"Please select option under Full PRMA Coverage column"),"")</f>
        <v>Please select option under Full PRMA Coverage column</v>
      </c>
      <c r="AN58" s="20" t="str">
        <f t="shared" si="1"/>
        <v>SS to fill in</v>
      </c>
      <c r="AO58" s="20" t="str">
        <f t="shared" si="1"/>
        <v>SS to fill in</v>
      </c>
      <c r="BF58" s="26" t="str">
        <f t="shared" si="5"/>
        <v>FortinetSFP</v>
      </c>
      <c r="BG58" s="26" t="str">
        <f t="shared" si="5"/>
        <v>FortinetPIM</v>
      </c>
      <c r="BH58" s="26" t="str">
        <f t="shared" si="5"/>
        <v>FortinetBW</v>
      </c>
      <c r="BI58" s="26" t="str">
        <f t="shared" si="5"/>
        <v>FortinetCable</v>
      </c>
      <c r="BJ58" s="26" t="str">
        <f t="shared" si="5"/>
        <v>FortinetPC</v>
      </c>
      <c r="BK58" s="26" t="str">
        <f t="shared" si="5"/>
        <v>FortinetFull PRMA</v>
      </c>
    </row>
    <row r="59" spans="1:63" customFormat="1" ht="29" hidden="1">
      <c r="A59" s="20" t="str">
        <f>IF(F59="Gateway","SDWAN Gateway, SDW0020",IF(E59="","",VLOOKUP(E59,[3]List!BC:BD,2,FALSE)))</f>
        <v>[Main RC] SD-WAN with Firewall (Fortinet) (Non-taxable)</v>
      </c>
      <c r="B59" s="20">
        <f>IF(F59="Gateway","not applicable",IF(E59="","",VLOOKUP(E59,[3]List!BC:BE,3,FALSE)))</f>
        <v>19408513</v>
      </c>
      <c r="C59" s="20">
        <f>IF(F59="Gateway","19400263",IF(E59="","",VLOOKUP(E59,[3]List!BC:BF,4,FALSE)))</f>
        <v>19408267</v>
      </c>
      <c r="D59">
        <v>68</v>
      </c>
      <c r="E59" s="21" t="s">
        <v>69</v>
      </c>
      <c r="F59" s="20" t="s">
        <v>70</v>
      </c>
      <c r="G59" t="s">
        <v>71</v>
      </c>
      <c r="H59" t="s">
        <v>131</v>
      </c>
      <c r="I59" t="s">
        <v>73</v>
      </c>
      <c r="J59">
        <v>40</v>
      </c>
      <c r="K59" s="20" t="str">
        <f t="shared" si="3"/>
        <v>1</v>
      </c>
      <c r="L59" s="20" t="str">
        <f t="shared" si="0"/>
        <v xml:space="preserve">24/7/ 12 hours onsite SLA support requried </v>
      </c>
      <c r="S59" s="22"/>
      <c r="AJ59" s="22"/>
      <c r="AK59" s="22"/>
      <c r="AL59" s="20" cm="1">
        <f t="array" ref="AL59">IF(E59="Fortinet",INDEX([3]List!BM:BM,MATCH(1,('Quotation - CS-PRMA status'!AJ59=[3]List!BJ:BJ)*('Quotation - CS-PRMA status'!AK59=[3]List!BL:BL),0)),"")</f>
        <v>0</v>
      </c>
      <c r="AM59" s="20" t="str">
        <f>IF(E59="Fortinet",_xlfn.IFNA(VLOOKUP(AJ59,[3]List!BJ57:BK62,2,FALSE),"Please select option under Full PRMA Coverage column"),"")</f>
        <v>Please select option under Full PRMA Coverage column</v>
      </c>
      <c r="AN59" s="20" t="str">
        <f t="shared" si="1"/>
        <v>SS to fill in</v>
      </c>
      <c r="AO59" s="20" t="str">
        <f t="shared" si="1"/>
        <v>SS to fill in</v>
      </c>
      <c r="BF59" s="26" t="str">
        <f t="shared" si="5"/>
        <v>FortinetSFP</v>
      </c>
      <c r="BG59" s="26" t="str">
        <f t="shared" si="5"/>
        <v>FortinetPIM</v>
      </c>
      <c r="BH59" s="26" t="str">
        <f t="shared" si="5"/>
        <v>FortinetBW</v>
      </c>
      <c r="BI59" s="26" t="str">
        <f t="shared" si="5"/>
        <v>FortinetCable</v>
      </c>
      <c r="BJ59" s="26" t="str">
        <f t="shared" si="5"/>
        <v>FortinetPC</v>
      </c>
      <c r="BK59" s="26" t="str">
        <f t="shared" si="5"/>
        <v>FortinetFull PRMA</v>
      </c>
    </row>
    <row r="60" spans="1:63" customFormat="1" ht="29" hidden="1">
      <c r="A60" s="20" t="str">
        <f>IF(F60="Gateway","SDWAN Gateway, SDW0020",IF(E60="","",VLOOKUP(E60,[3]List!BC:BD,2,FALSE)))</f>
        <v>[Main RC] SD-WAN with Firewall (Fortinet) (Non-taxable)</v>
      </c>
      <c r="B60" s="20">
        <f>IF(F60="Gateway","not applicable",IF(E60="","",VLOOKUP(E60,[3]List!BC:BE,3,FALSE)))</f>
        <v>19408513</v>
      </c>
      <c r="C60" s="20">
        <f>IF(F60="Gateway","19400263",IF(E60="","",VLOOKUP(E60,[3]List!BC:BF,4,FALSE)))</f>
        <v>19408267</v>
      </c>
      <c r="D60">
        <v>71</v>
      </c>
      <c r="E60" s="21" t="s">
        <v>69</v>
      </c>
      <c r="F60" s="20" t="s">
        <v>70</v>
      </c>
      <c r="G60" t="s">
        <v>71</v>
      </c>
      <c r="H60" t="s">
        <v>132</v>
      </c>
      <c r="I60" t="s">
        <v>73</v>
      </c>
      <c r="J60">
        <v>100</v>
      </c>
      <c r="K60" s="20" t="str">
        <f t="shared" si="3"/>
        <v>1</v>
      </c>
      <c r="L60" s="20" t="str">
        <f t="shared" si="0"/>
        <v xml:space="preserve">24/7/ 12 hours onsite SLA support requried </v>
      </c>
      <c r="S60" s="22"/>
      <c r="AJ60" s="22"/>
      <c r="AK60" s="22"/>
      <c r="AL60" s="20" cm="1">
        <f t="array" ref="AL60">IF(E60="Fortinet",INDEX([3]List!BM:BM,MATCH(1,('Quotation - CS-PRMA status'!AJ60=[3]List!BJ:BJ)*('Quotation - CS-PRMA status'!AK60=[3]List!BL:BL),0)),"")</f>
        <v>0</v>
      </c>
      <c r="AM60" s="20" t="str">
        <f>IF(E60="Fortinet",_xlfn.IFNA(VLOOKUP(AJ60,[3]List!BJ58:BK63,2,FALSE),"Please select option under Full PRMA Coverage column"),"")</f>
        <v>Please select option under Full PRMA Coverage column</v>
      </c>
      <c r="AN60" s="20" t="str">
        <f t="shared" si="1"/>
        <v>SS to fill in</v>
      </c>
      <c r="AO60" s="20" t="str">
        <f t="shared" si="1"/>
        <v>SS to fill in</v>
      </c>
      <c r="BF60" s="26" t="str">
        <f t="shared" si="5"/>
        <v>FortinetSFP</v>
      </c>
      <c r="BG60" s="26" t="str">
        <f t="shared" si="5"/>
        <v>FortinetPIM</v>
      </c>
      <c r="BH60" s="26" t="str">
        <f t="shared" si="5"/>
        <v>FortinetBW</v>
      </c>
      <c r="BI60" s="26" t="str">
        <f t="shared" si="5"/>
        <v>FortinetCable</v>
      </c>
      <c r="BJ60" s="26" t="str">
        <f t="shared" si="5"/>
        <v>FortinetPC</v>
      </c>
      <c r="BK60" s="26" t="str">
        <f t="shared" si="5"/>
        <v>FortinetFull PRMA</v>
      </c>
    </row>
    <row r="61" spans="1:63" customFormat="1" ht="29" hidden="1">
      <c r="A61" s="20" t="str">
        <f>IF(F61="Gateway","SDWAN Gateway, SDW0020",IF(E61="","",VLOOKUP(E61,[3]List!BC:BD,2,FALSE)))</f>
        <v>[Main RC] SD-WAN with Firewall (Fortinet) (Non-taxable)</v>
      </c>
      <c r="B61" s="20">
        <f>IF(F61="Gateway","not applicable",IF(E61="","",VLOOKUP(E61,[3]List!BC:BE,3,FALSE)))</f>
        <v>19408513</v>
      </c>
      <c r="C61" s="20">
        <f>IF(F61="Gateway","19400263",IF(E61="","",VLOOKUP(E61,[3]List!BC:BF,4,FALSE)))</f>
        <v>19408267</v>
      </c>
      <c r="D61">
        <v>82</v>
      </c>
      <c r="E61" s="21" t="s">
        <v>69</v>
      </c>
      <c r="F61" s="20" t="s">
        <v>70</v>
      </c>
      <c r="G61" t="s">
        <v>71</v>
      </c>
      <c r="H61" t="s">
        <v>133</v>
      </c>
      <c r="I61" t="s">
        <v>73</v>
      </c>
      <c r="J61">
        <v>100</v>
      </c>
      <c r="K61" s="20" t="str">
        <f t="shared" si="3"/>
        <v>1</v>
      </c>
      <c r="L61" s="20" t="str">
        <f t="shared" si="0"/>
        <v xml:space="preserve">24/7/ 12 hours onsite SLA support requried </v>
      </c>
      <c r="S61" s="22"/>
      <c r="AJ61" s="22"/>
      <c r="AK61" s="22"/>
      <c r="AL61" s="20" cm="1">
        <f t="array" ref="AL61">IF(E61="Fortinet",INDEX([3]List!BM:BM,MATCH(1,('Quotation - CS-PRMA status'!AJ61=[3]List!BJ:BJ)*('Quotation - CS-PRMA status'!AK61=[3]List!BL:BL),0)),"")</f>
        <v>0</v>
      </c>
      <c r="AM61" s="20" t="str">
        <f>IF(E61="Fortinet",_xlfn.IFNA(VLOOKUP(AJ61,[3]List!BJ59:BK64,2,FALSE),"Please select option under Full PRMA Coverage column"),"")</f>
        <v>Please select option under Full PRMA Coverage column</v>
      </c>
      <c r="AN61" s="20" t="str">
        <f t="shared" si="1"/>
        <v>SS to fill in</v>
      </c>
      <c r="AO61" s="20" t="str">
        <f t="shared" si="1"/>
        <v>SS to fill in</v>
      </c>
      <c r="BF61" s="26" t="str">
        <f t="shared" si="5"/>
        <v>FortinetSFP</v>
      </c>
      <c r="BG61" s="26" t="str">
        <f t="shared" si="5"/>
        <v>FortinetPIM</v>
      </c>
      <c r="BH61" s="26" t="str">
        <f t="shared" si="5"/>
        <v>FortinetBW</v>
      </c>
      <c r="BI61" s="26" t="str">
        <f t="shared" si="5"/>
        <v>FortinetCable</v>
      </c>
      <c r="BJ61" s="26" t="str">
        <f t="shared" si="5"/>
        <v>FortinetPC</v>
      </c>
      <c r="BK61" s="26" t="str">
        <f t="shared" si="5"/>
        <v>FortinetFull PRMA</v>
      </c>
    </row>
    <row r="62" spans="1:63" customFormat="1" ht="29" hidden="1">
      <c r="A62" s="20" t="str">
        <f>IF(F62="Gateway","SDWAN Gateway, SDW0020",IF(E62="","",VLOOKUP(E62,[3]List!BC:BD,2,FALSE)))</f>
        <v>[Main RC] SD-WAN with Firewall (Fortinet) (Non-taxable)</v>
      </c>
      <c r="B62" s="20">
        <f>IF(F62="Gateway","not applicable",IF(E62="","",VLOOKUP(E62,[3]List!BC:BE,3,FALSE)))</f>
        <v>19408513</v>
      </c>
      <c r="C62" s="20">
        <f>IF(F62="Gateway","19400263",IF(E62="","",VLOOKUP(E62,[3]List!BC:BF,4,FALSE)))</f>
        <v>19408267</v>
      </c>
      <c r="D62">
        <v>85</v>
      </c>
      <c r="E62" s="21" t="s">
        <v>69</v>
      </c>
      <c r="F62" s="20" t="s">
        <v>70</v>
      </c>
      <c r="G62" t="s">
        <v>134</v>
      </c>
      <c r="H62" t="s">
        <v>135</v>
      </c>
      <c r="I62" t="s">
        <v>73</v>
      </c>
      <c r="J62">
        <v>100</v>
      </c>
      <c r="K62" s="20" t="str">
        <f t="shared" si="3"/>
        <v>1</v>
      </c>
      <c r="L62" s="20" t="str">
        <f t="shared" si="0"/>
        <v xml:space="preserve">24/7/ 12 hours onsite SLA support requried </v>
      </c>
      <c r="S62" s="22"/>
      <c r="AJ62" s="22"/>
      <c r="AK62" s="22"/>
      <c r="AL62" s="20" cm="1">
        <f t="array" ref="AL62">IF(E62="Fortinet",INDEX([3]List!BM:BM,MATCH(1,('Quotation - CS-PRMA status'!AJ62=[3]List!BJ:BJ)*('Quotation - CS-PRMA status'!AK62=[3]List!BL:BL),0)),"")</f>
        <v>0</v>
      </c>
      <c r="AM62" s="20" t="str">
        <f>IF(E62="Fortinet",_xlfn.IFNA(VLOOKUP(AJ62,[3]List!BJ60:BK65,2,FALSE),"Please select option under Full PRMA Coverage column"),"")</f>
        <v>Please select option under Full PRMA Coverage column</v>
      </c>
      <c r="AN62" s="20" t="str">
        <f t="shared" si="1"/>
        <v>SS to fill in</v>
      </c>
      <c r="AO62" s="20" t="str">
        <f t="shared" si="1"/>
        <v>SS to fill in</v>
      </c>
      <c r="BF62" s="26" t="str">
        <f t="shared" si="5"/>
        <v>FortinetSFP</v>
      </c>
      <c r="BG62" s="26" t="str">
        <f t="shared" si="5"/>
        <v>FortinetPIM</v>
      </c>
      <c r="BH62" s="26" t="str">
        <f t="shared" si="5"/>
        <v>FortinetBW</v>
      </c>
      <c r="BI62" s="26" t="str">
        <f t="shared" si="5"/>
        <v>FortinetCable</v>
      </c>
      <c r="BJ62" s="26" t="str">
        <f t="shared" si="5"/>
        <v>FortinetPC</v>
      </c>
      <c r="BK62" s="26" t="str">
        <f t="shared" si="5"/>
        <v>FortinetFull PRMA</v>
      </c>
    </row>
    <row r="63" spans="1:63" customFormat="1" ht="29" hidden="1">
      <c r="A63" s="20" t="str">
        <f>IF(F63="Gateway","SDWAN Gateway, SDW0020",IF(E63="","",VLOOKUP(E63,[3]List!BC:BD,2,FALSE)))</f>
        <v>[Main RC] SD-WAN with Firewall (Fortinet) (Non-taxable)</v>
      </c>
      <c r="B63" s="20">
        <f>IF(F63="Gateway","not applicable",IF(E63="","",VLOOKUP(E63,[3]List!BC:BE,3,FALSE)))</f>
        <v>19408513</v>
      </c>
      <c r="C63" s="20">
        <f>IF(F63="Gateway","19400263",IF(E63="","",VLOOKUP(E63,[3]List!BC:BF,4,FALSE)))</f>
        <v>19408267</v>
      </c>
      <c r="D63">
        <v>86</v>
      </c>
      <c r="E63" s="21" t="s">
        <v>69</v>
      </c>
      <c r="F63" s="20" t="s">
        <v>70</v>
      </c>
      <c r="G63" t="s">
        <v>134</v>
      </c>
      <c r="H63" t="s">
        <v>136</v>
      </c>
      <c r="I63" t="s">
        <v>73</v>
      </c>
      <c r="J63">
        <v>100</v>
      </c>
      <c r="K63" s="20" t="str">
        <f t="shared" si="3"/>
        <v>1</v>
      </c>
      <c r="L63" s="20" t="str">
        <f t="shared" si="0"/>
        <v xml:space="preserve">24/7/ 12 hours onsite SLA support requried </v>
      </c>
      <c r="S63" s="22"/>
      <c r="AJ63" s="22"/>
      <c r="AK63" s="22"/>
      <c r="AL63" s="20" cm="1">
        <f t="array" ref="AL63">IF(E63="Fortinet",INDEX([3]List!BM:BM,MATCH(1,('Quotation - CS-PRMA status'!AJ63=[3]List!BJ:BJ)*('Quotation - CS-PRMA status'!AK63=[3]List!BL:BL),0)),"")</f>
        <v>0</v>
      </c>
      <c r="AM63" s="20" t="str">
        <f>IF(E63="Fortinet",_xlfn.IFNA(VLOOKUP(AJ63,[3]List!BJ61:BK66,2,FALSE),"Please select option under Full PRMA Coverage column"),"")</f>
        <v>Please select option under Full PRMA Coverage column</v>
      </c>
      <c r="AN63" s="20" t="str">
        <f t="shared" si="1"/>
        <v>SS to fill in</v>
      </c>
      <c r="AO63" s="20" t="str">
        <f t="shared" si="1"/>
        <v>SS to fill in</v>
      </c>
      <c r="BF63" s="26" t="str">
        <f t="shared" si="5"/>
        <v>FortinetSFP</v>
      </c>
      <c r="BG63" s="26" t="str">
        <f t="shared" si="5"/>
        <v>FortinetPIM</v>
      </c>
      <c r="BH63" s="26" t="str">
        <f t="shared" si="5"/>
        <v>FortinetBW</v>
      </c>
      <c r="BI63" s="26" t="str">
        <f t="shared" si="5"/>
        <v>FortinetCable</v>
      </c>
      <c r="BJ63" s="26" t="str">
        <f t="shared" si="5"/>
        <v>FortinetPC</v>
      </c>
      <c r="BK63" s="26" t="str">
        <f t="shared" si="5"/>
        <v>FortinetFull PRMA</v>
      </c>
    </row>
    <row r="64" spans="1:63" customFormat="1" ht="29" hidden="1">
      <c r="A64" s="20" t="str">
        <f>IF(F64="Gateway","SDWAN Gateway, SDW0020",IF(E64="","",VLOOKUP(E64,[3]List!BC:BD,2,FALSE)))</f>
        <v>[Main RC] SD-WAN with Firewall (Fortinet) (Non-taxable)</v>
      </c>
      <c r="B64" s="20">
        <f>IF(F64="Gateway","not applicable",IF(E64="","",VLOOKUP(E64,[3]List!BC:BE,3,FALSE)))</f>
        <v>19408513</v>
      </c>
      <c r="C64" s="20">
        <f>IF(F64="Gateway","19400263",IF(E64="","",VLOOKUP(E64,[3]List!BC:BF,4,FALSE)))</f>
        <v>19408267</v>
      </c>
      <c r="D64">
        <v>88</v>
      </c>
      <c r="E64" s="21" t="s">
        <v>69</v>
      </c>
      <c r="F64" s="20" t="s">
        <v>70</v>
      </c>
      <c r="G64" t="s">
        <v>137</v>
      </c>
      <c r="H64" t="s">
        <v>138</v>
      </c>
      <c r="I64" t="s">
        <v>73</v>
      </c>
      <c r="J64">
        <v>500</v>
      </c>
      <c r="K64" s="20" t="str">
        <f t="shared" si="3"/>
        <v>1</v>
      </c>
      <c r="L64" s="20" t="str">
        <f t="shared" si="0"/>
        <v xml:space="preserve">24/7/ 12 hours onsite SLA support requried </v>
      </c>
      <c r="S64" s="22"/>
      <c r="AJ64" s="22"/>
      <c r="AK64" s="22"/>
      <c r="AL64" s="20" cm="1">
        <f t="array" ref="AL64">IF(E64="Fortinet",INDEX([3]List!BM:BM,MATCH(1,('Quotation - CS-PRMA status'!AJ64=[3]List!BJ:BJ)*('Quotation - CS-PRMA status'!AK64=[3]List!BL:BL),0)),"")</f>
        <v>0</v>
      </c>
      <c r="AM64" s="20" t="str">
        <f>IF(E64="Fortinet",_xlfn.IFNA(VLOOKUP(AJ64,[3]List!BJ62:BK67,2,FALSE),"Please select option under Full PRMA Coverage column"),"")</f>
        <v>Please select option under Full PRMA Coverage column</v>
      </c>
      <c r="AN64" s="20" t="str">
        <f t="shared" si="1"/>
        <v>SS to fill in</v>
      </c>
      <c r="AO64" s="20" t="str">
        <f t="shared" si="1"/>
        <v>SS to fill in</v>
      </c>
      <c r="BF64" s="26" t="str">
        <f t="shared" si="5"/>
        <v>FortinetSFP</v>
      </c>
      <c r="BG64" s="26" t="str">
        <f t="shared" si="5"/>
        <v>FortinetPIM</v>
      </c>
      <c r="BH64" s="26" t="str">
        <f t="shared" si="5"/>
        <v>FortinetBW</v>
      </c>
      <c r="BI64" s="26" t="str">
        <f t="shared" si="5"/>
        <v>FortinetCable</v>
      </c>
      <c r="BJ64" s="26" t="str">
        <f t="shared" si="5"/>
        <v>FortinetPC</v>
      </c>
      <c r="BK64" s="26" t="str">
        <f t="shared" si="5"/>
        <v>FortinetFull PRMA</v>
      </c>
    </row>
    <row r="65" spans="1:63" customFormat="1" ht="29" hidden="1">
      <c r="A65" s="20" t="str">
        <f>IF(F65="Gateway","SDWAN Gateway, SDW0020",IF(E65="","",VLOOKUP(E65,[3]List!BC:BD,2,FALSE)))</f>
        <v>[Main RC] SD-WAN with Firewall (Fortinet) (Non-taxable)</v>
      </c>
      <c r="B65" s="20">
        <f>IF(F65="Gateway","not applicable",IF(E65="","",VLOOKUP(E65,[3]List!BC:BE,3,FALSE)))</f>
        <v>19408513</v>
      </c>
      <c r="C65" s="20">
        <f>IF(F65="Gateway","19400263",IF(E65="","",VLOOKUP(E65,[3]List!BC:BF,4,FALSE)))</f>
        <v>19408267</v>
      </c>
      <c r="D65">
        <v>91</v>
      </c>
      <c r="E65" s="21" t="s">
        <v>69</v>
      </c>
      <c r="F65" s="20" t="s">
        <v>70</v>
      </c>
      <c r="G65" s="31" t="s">
        <v>71</v>
      </c>
      <c r="H65" t="s">
        <v>139</v>
      </c>
      <c r="I65" t="s">
        <v>140</v>
      </c>
      <c r="J65">
        <v>500</v>
      </c>
      <c r="K65" s="20" t="str">
        <f t="shared" si="3"/>
        <v>1</v>
      </c>
      <c r="L65" s="20" t="str">
        <f t="shared" si="0"/>
        <v>24/7/ 6 hours onsite support required</v>
      </c>
      <c r="S65" s="22"/>
      <c r="AJ65" s="22"/>
      <c r="AK65" s="22"/>
      <c r="AL65" s="20" cm="1">
        <f t="array" ref="AL65">IF(E65="Fortinet",INDEX([3]List!BM:BM,MATCH(1,('Quotation - CS-PRMA status'!AJ65=[3]List!BJ:BJ)*('Quotation - CS-PRMA status'!AK65=[3]List!BL:BL),0)),"")</f>
        <v>0</v>
      </c>
      <c r="AM65" s="20" t="str">
        <f>IF(E65="Fortinet",_xlfn.IFNA(VLOOKUP(AJ65,[3]List!BJ63:BK68,2,FALSE),"Please select option under Full PRMA Coverage column"),"")</f>
        <v>Please select option under Full PRMA Coverage column</v>
      </c>
      <c r="AN65" s="20" t="str">
        <f t="shared" si="1"/>
        <v>SS to fill in</v>
      </c>
      <c r="AO65" s="20" t="str">
        <f t="shared" si="1"/>
        <v>SS to fill in</v>
      </c>
      <c r="BF65" s="26" t="str">
        <f t="shared" si="5"/>
        <v>FortinetSFP</v>
      </c>
      <c r="BG65" s="26" t="str">
        <f t="shared" si="5"/>
        <v>FortinetPIM</v>
      </c>
      <c r="BH65" s="26" t="str">
        <f t="shared" si="5"/>
        <v>FortinetBW</v>
      </c>
      <c r="BI65" s="26" t="str">
        <f t="shared" si="5"/>
        <v>FortinetCable</v>
      </c>
      <c r="BJ65" s="26" t="str">
        <f t="shared" si="5"/>
        <v>FortinetPC</v>
      </c>
      <c r="BK65" s="26" t="str">
        <f t="shared" si="5"/>
        <v>FortinetFull PRMA</v>
      </c>
    </row>
    <row r="66" spans="1:63" customFormat="1" ht="29" hidden="1">
      <c r="A66" s="20" t="str">
        <f>IF(F66="Gateway","SDWAN Gateway, SDW0020",IF(E66="","",VLOOKUP(E66,[3]List!BC:BD,2,FALSE)))</f>
        <v>[Main RC] SD-WAN with Firewall (Fortinet) (Non-taxable)</v>
      </c>
      <c r="B66" s="20">
        <f>IF(F66="Gateway","not applicable",IF(E66="","",VLOOKUP(E66,[3]List!BC:BE,3,FALSE)))</f>
        <v>19408513</v>
      </c>
      <c r="C66" s="20">
        <f>IF(F66="Gateway","19400263",IF(E66="","",VLOOKUP(E66,[3]List!BC:BF,4,FALSE)))</f>
        <v>19408267</v>
      </c>
      <c r="D66">
        <v>91</v>
      </c>
      <c r="E66" s="21" t="s">
        <v>69</v>
      </c>
      <c r="F66" s="20" t="s">
        <v>70</v>
      </c>
      <c r="G66" s="31" t="s">
        <v>71</v>
      </c>
      <c r="H66" t="s">
        <v>139</v>
      </c>
      <c r="I66" t="s">
        <v>140</v>
      </c>
      <c r="J66">
        <v>500</v>
      </c>
      <c r="K66" s="20" t="str">
        <f t="shared" si="3"/>
        <v>1</v>
      </c>
      <c r="L66" s="20" t="str">
        <f t="shared" si="0"/>
        <v>24/7/ 6 hours onsite support required</v>
      </c>
      <c r="S66" s="22"/>
      <c r="AJ66" s="22"/>
      <c r="AK66" s="22"/>
      <c r="AL66" s="20" cm="1">
        <f t="array" ref="AL66">IF(E66="Fortinet",INDEX([3]List!BM:BM,MATCH(1,('Quotation - CS-PRMA status'!AJ66=[3]List!BJ:BJ)*('Quotation - CS-PRMA status'!AK66=[3]List!BL:BL),0)),"")</f>
        <v>0</v>
      </c>
      <c r="AM66" s="20" t="str">
        <f>IF(E66="Fortinet",_xlfn.IFNA(VLOOKUP(AJ66,[3]List!BJ64:BK69,2,FALSE),"Please select option under Full PRMA Coverage column"),"")</f>
        <v>Please select option under Full PRMA Coverage column</v>
      </c>
      <c r="AN66" s="20" t="str">
        <f t="shared" si="1"/>
        <v>SS to fill in</v>
      </c>
      <c r="AO66" s="20" t="str">
        <f t="shared" si="1"/>
        <v>SS to fill in</v>
      </c>
      <c r="BF66" s="26" t="str">
        <f t="shared" si="5"/>
        <v>FortinetSFP</v>
      </c>
      <c r="BG66" s="26" t="str">
        <f t="shared" si="5"/>
        <v>FortinetPIM</v>
      </c>
      <c r="BH66" s="26" t="str">
        <f t="shared" si="5"/>
        <v>FortinetBW</v>
      </c>
      <c r="BI66" s="26" t="str">
        <f t="shared" si="5"/>
        <v>FortinetCable</v>
      </c>
      <c r="BJ66" s="26" t="str">
        <f t="shared" si="5"/>
        <v>FortinetPC</v>
      </c>
      <c r="BK66" s="26" t="str">
        <f t="shared" si="5"/>
        <v>FortinetFull PRMA</v>
      </c>
    </row>
    <row r="67" spans="1:63" customFormat="1" ht="29" hidden="1">
      <c r="A67" s="20" t="str">
        <f>IF(F67="Gateway","SDWAN Gateway, SDW0020",IF(E67="","",VLOOKUP(E67,[3]List!BC:BD,2,FALSE)))</f>
        <v>[Main RC] SD-WAN with Firewall (Fortinet) (Non-taxable)</v>
      </c>
      <c r="B67" s="20">
        <f>IF(F67="Gateway","not applicable",IF(E67="","",VLOOKUP(E67,[3]List!BC:BE,3,FALSE)))</f>
        <v>19408513</v>
      </c>
      <c r="C67" s="20">
        <f>IF(F67="Gateway","19400263",IF(E67="","",VLOOKUP(E67,[3]List!BC:BF,4,FALSE)))</f>
        <v>19408267</v>
      </c>
      <c r="D67">
        <v>97</v>
      </c>
      <c r="E67" s="21" t="s">
        <v>69</v>
      </c>
      <c r="F67" s="20" t="s">
        <v>70</v>
      </c>
      <c r="G67" t="s">
        <v>71</v>
      </c>
      <c r="H67" t="s">
        <v>141</v>
      </c>
      <c r="I67" t="s">
        <v>73</v>
      </c>
      <c r="J67">
        <v>40</v>
      </c>
      <c r="K67" s="20" t="str">
        <f t="shared" si="3"/>
        <v>1</v>
      </c>
      <c r="L67" s="20" t="str">
        <f t="shared" si="0"/>
        <v xml:space="preserve">24/7/ 12 hours onsite SLA support requried </v>
      </c>
      <c r="S67" s="22"/>
      <c r="AJ67" s="22"/>
      <c r="AK67" s="22"/>
      <c r="AL67" s="20" cm="1">
        <f t="array" ref="AL67">IF(E67="Fortinet",INDEX([3]List!BM:BM,MATCH(1,('Quotation - CS-PRMA status'!AJ67=[3]List!BJ:BJ)*('Quotation - CS-PRMA status'!AK67=[3]List!BL:BL),0)),"")</f>
        <v>0</v>
      </c>
      <c r="AM67" s="20" t="str">
        <f>IF(E67="Fortinet",_xlfn.IFNA(VLOOKUP(AJ67,[3]List!BJ65:BK70,2,FALSE),"Please select option under Full PRMA Coverage column"),"")</f>
        <v>Please select option under Full PRMA Coverage column</v>
      </c>
      <c r="AN67" s="20" t="str">
        <f t="shared" si="1"/>
        <v>SS to fill in</v>
      </c>
      <c r="AO67" s="20" t="str">
        <f t="shared" si="1"/>
        <v>SS to fill in</v>
      </c>
      <c r="BF67" s="26" t="str">
        <f t="shared" si="5"/>
        <v>FortinetSFP</v>
      </c>
      <c r="BG67" s="26" t="str">
        <f t="shared" si="5"/>
        <v>FortinetPIM</v>
      </c>
      <c r="BH67" s="26" t="str">
        <f t="shared" si="5"/>
        <v>FortinetBW</v>
      </c>
      <c r="BI67" s="26" t="str">
        <f t="shared" si="5"/>
        <v>FortinetCable</v>
      </c>
      <c r="BJ67" s="26" t="str">
        <f t="shared" si="5"/>
        <v>FortinetPC</v>
      </c>
      <c r="BK67" s="26" t="str">
        <f t="shared" si="5"/>
        <v>FortinetFull PRMA</v>
      </c>
    </row>
    <row r="68" spans="1:63" customFormat="1" ht="29" hidden="1">
      <c r="A68" s="20" t="str">
        <f>IF(F68="Gateway","SDWAN Gateway, SDW0020",IF(E68="","",VLOOKUP(E68,[3]List!BC:BD,2,FALSE)))</f>
        <v>[Main RC] SD-WAN with Firewall (Fortinet) (Non-taxable)</v>
      </c>
      <c r="B68" s="20">
        <f>IF(F68="Gateway","not applicable",IF(E68="","",VLOOKUP(E68,[3]List!BC:BE,3,FALSE)))</f>
        <v>19408513</v>
      </c>
      <c r="C68" s="20">
        <f>IF(F68="Gateway","19400263",IF(E68="","",VLOOKUP(E68,[3]List!BC:BF,4,FALSE)))</f>
        <v>19408267</v>
      </c>
      <c r="D68">
        <v>106</v>
      </c>
      <c r="E68" s="21" t="s">
        <v>69</v>
      </c>
      <c r="F68" s="20" t="s">
        <v>70</v>
      </c>
      <c r="G68" t="s">
        <v>71</v>
      </c>
      <c r="H68" t="s">
        <v>142</v>
      </c>
      <c r="I68" t="s">
        <v>73</v>
      </c>
      <c r="J68">
        <v>40</v>
      </c>
      <c r="K68" s="20" t="str">
        <f t="shared" si="3"/>
        <v>1</v>
      </c>
      <c r="L68" s="20" t="str">
        <f t="shared" ref="L68:L131" si="6">IF(I68="non-redundant","24/7/ 12 hours onsite SLA support requried ","24/7/ 6 hours onsite support required")</f>
        <v xml:space="preserve">24/7/ 12 hours onsite SLA support requried </v>
      </c>
      <c r="S68" s="22"/>
      <c r="AJ68" s="22"/>
      <c r="AK68" s="22"/>
      <c r="AL68" s="20" cm="1">
        <f t="array" ref="AL68">IF(E68="Fortinet",INDEX([3]List!BM:BM,MATCH(1,('Quotation - CS-PRMA status'!AJ68=[3]List!BJ:BJ)*('Quotation - CS-PRMA status'!AK68=[3]List!BL:BL),0)),"")</f>
        <v>0</v>
      </c>
      <c r="AM68" s="20" t="str">
        <f>IF(E68="Fortinet",_xlfn.IFNA(VLOOKUP(AJ68,[3]List!BJ66:BK71,2,FALSE),"Please select option under Full PRMA Coverage column"),"")</f>
        <v>Please select option under Full PRMA Coverage column</v>
      </c>
      <c r="AN68" s="20" t="str">
        <f t="shared" si="1"/>
        <v>SS to fill in</v>
      </c>
      <c r="AO68" s="20" t="str">
        <f t="shared" si="1"/>
        <v>SS to fill in</v>
      </c>
      <c r="BF68" s="26" t="str">
        <f t="shared" si="5"/>
        <v>FortinetSFP</v>
      </c>
      <c r="BG68" s="26" t="str">
        <f t="shared" si="5"/>
        <v>FortinetPIM</v>
      </c>
      <c r="BH68" s="26" t="str">
        <f t="shared" si="5"/>
        <v>FortinetBW</v>
      </c>
      <c r="BI68" s="26" t="str">
        <f t="shared" si="5"/>
        <v>FortinetCable</v>
      </c>
      <c r="BJ68" s="26" t="str">
        <f t="shared" si="5"/>
        <v>FortinetPC</v>
      </c>
      <c r="BK68" s="26" t="str">
        <f t="shared" si="5"/>
        <v>FortinetFull PRMA</v>
      </c>
    </row>
    <row r="69" spans="1:63" customFormat="1" ht="29" hidden="1">
      <c r="A69" s="20" t="str">
        <f>IF(F69="Gateway","SDWAN Gateway, SDW0020",IF(E69="","",VLOOKUP(E69,[3]List!BC:BD,2,FALSE)))</f>
        <v>[Main RC] SD-WAN with Firewall (Fortinet) (Non-taxable)</v>
      </c>
      <c r="B69" s="20">
        <f>IF(F69="Gateway","not applicable",IF(E69="","",VLOOKUP(E69,[3]List!BC:BE,3,FALSE)))</f>
        <v>19408513</v>
      </c>
      <c r="C69" s="20">
        <f>IF(F69="Gateway","19400263",IF(E69="","",VLOOKUP(E69,[3]List!BC:BF,4,FALSE)))</f>
        <v>19408267</v>
      </c>
      <c r="D69">
        <v>119</v>
      </c>
      <c r="E69" s="21" t="s">
        <v>69</v>
      </c>
      <c r="F69" s="20" t="s">
        <v>70</v>
      </c>
      <c r="G69" t="s">
        <v>71</v>
      </c>
      <c r="H69" t="s">
        <v>143</v>
      </c>
      <c r="I69" t="s">
        <v>73</v>
      </c>
      <c r="J69">
        <v>40</v>
      </c>
      <c r="K69" s="20" t="str">
        <f t="shared" ref="K69:K132" si="7">IF(J69&lt;900, "1", "2")</f>
        <v>1</v>
      </c>
      <c r="L69" s="20" t="str">
        <f t="shared" si="6"/>
        <v xml:space="preserve">24/7/ 12 hours onsite SLA support requried </v>
      </c>
      <c r="S69" s="22"/>
      <c r="AJ69" s="22"/>
      <c r="AK69" s="22"/>
      <c r="AL69" s="20" cm="1">
        <f t="array" ref="AL69">IF(E69="Fortinet",INDEX([3]List!BM:BM,MATCH(1,('Quotation - CS-PRMA status'!AJ69=[3]List!BJ:BJ)*('Quotation - CS-PRMA status'!AK69=[3]List!BL:BL),0)),"")</f>
        <v>0</v>
      </c>
      <c r="AM69" s="20" t="str">
        <f>IF(E69="Fortinet",_xlfn.IFNA(VLOOKUP(AJ69,[3]List!BJ67:BK72,2,FALSE),"Please select option under Full PRMA Coverage column"),"")</f>
        <v>Please select option under Full PRMA Coverage column</v>
      </c>
      <c r="AN69" s="20" t="str">
        <f t="shared" ref="AN69:AO132" si="8">IF($E69="Fortinet","SS to fill in","")</f>
        <v>SS to fill in</v>
      </c>
      <c r="AO69" s="20" t="str">
        <f t="shared" si="8"/>
        <v>SS to fill in</v>
      </c>
      <c r="BF69" s="26" t="str">
        <f t="shared" si="5"/>
        <v>FortinetSFP</v>
      </c>
      <c r="BG69" s="26" t="str">
        <f t="shared" si="5"/>
        <v>FortinetPIM</v>
      </c>
      <c r="BH69" s="26" t="str">
        <f t="shared" si="5"/>
        <v>FortinetBW</v>
      </c>
      <c r="BI69" s="26" t="str">
        <f t="shared" si="5"/>
        <v>FortinetCable</v>
      </c>
      <c r="BJ69" s="26" t="str">
        <f t="shared" si="5"/>
        <v>FortinetPC</v>
      </c>
      <c r="BK69" s="26" t="str">
        <f t="shared" si="5"/>
        <v>FortinetFull PRMA</v>
      </c>
    </row>
    <row r="70" spans="1:63" customFormat="1" ht="29" hidden="1">
      <c r="A70" s="20" t="str">
        <f>IF(F70="Gateway","SDWAN Gateway, SDW0020",IF(E70="","",VLOOKUP(E70,[3]List!BC:BD,2,FALSE)))</f>
        <v>[Main RC] SD-WAN with Firewall (Fortinet) (Non-taxable)</v>
      </c>
      <c r="B70" s="20">
        <f>IF(F70="Gateway","not applicable",IF(E70="","",VLOOKUP(E70,[3]List!BC:BE,3,FALSE)))</f>
        <v>19408513</v>
      </c>
      <c r="C70" s="20">
        <f>IF(F70="Gateway","19400263",IF(E70="","",VLOOKUP(E70,[3]List!BC:BF,4,FALSE)))</f>
        <v>19408267</v>
      </c>
      <c r="D70">
        <v>122</v>
      </c>
      <c r="E70" s="21" t="s">
        <v>69</v>
      </c>
      <c r="F70" s="20" t="s">
        <v>70</v>
      </c>
      <c r="G70" t="s">
        <v>144</v>
      </c>
      <c r="H70" t="s">
        <v>145</v>
      </c>
      <c r="I70" t="s">
        <v>73</v>
      </c>
      <c r="J70">
        <v>40</v>
      </c>
      <c r="K70" s="20" t="str">
        <f t="shared" si="7"/>
        <v>1</v>
      </c>
      <c r="L70" s="20" t="str">
        <f t="shared" si="6"/>
        <v xml:space="preserve">24/7/ 12 hours onsite SLA support requried </v>
      </c>
      <c r="S70" s="22"/>
      <c r="AJ70" s="22"/>
      <c r="AK70" s="22"/>
      <c r="AL70" s="20" cm="1">
        <f t="array" ref="AL70">IF(E70="Fortinet",INDEX([3]List!BM:BM,MATCH(1,('Quotation - CS-PRMA status'!AJ70=[3]List!BJ:BJ)*('Quotation - CS-PRMA status'!AK70=[3]List!BL:BL),0)),"")</f>
        <v>0</v>
      </c>
      <c r="AM70" s="20" t="str">
        <f>IF(E70="Fortinet",_xlfn.IFNA(VLOOKUP(AJ70,[3]List!BJ68:BK73,2,FALSE),"Please select option under Full PRMA Coverage column"),"")</f>
        <v>Please select option under Full PRMA Coverage column</v>
      </c>
      <c r="AN70" s="20" t="str">
        <f t="shared" si="8"/>
        <v>SS to fill in</v>
      </c>
      <c r="AO70" s="20" t="str">
        <f t="shared" si="8"/>
        <v>SS to fill in</v>
      </c>
      <c r="BF70" s="26" t="str">
        <f t="shared" si="5"/>
        <v>FortinetSFP</v>
      </c>
      <c r="BG70" s="26" t="str">
        <f t="shared" si="5"/>
        <v>FortinetPIM</v>
      </c>
      <c r="BH70" s="26" t="str">
        <f t="shared" si="5"/>
        <v>FortinetBW</v>
      </c>
      <c r="BI70" s="26" t="str">
        <f t="shared" si="5"/>
        <v>FortinetCable</v>
      </c>
      <c r="BJ70" s="26" t="str">
        <f t="shared" si="5"/>
        <v>FortinetPC</v>
      </c>
      <c r="BK70" s="26" t="str">
        <f t="shared" si="5"/>
        <v>FortinetFull PRMA</v>
      </c>
    </row>
    <row r="71" spans="1:63" customFormat="1" ht="29" hidden="1">
      <c r="A71" s="20" t="str">
        <f>IF(F71="Gateway","SDWAN Gateway, SDW0020",IF(E71="","",VLOOKUP(E71,[3]List!BC:BD,2,FALSE)))</f>
        <v>[Main RC] SD-WAN with Firewall (Fortinet) (Non-taxable)</v>
      </c>
      <c r="B71" s="20">
        <f>IF(F71="Gateway","not applicable",IF(E71="","",VLOOKUP(E71,[3]List!BC:BE,3,FALSE)))</f>
        <v>19408513</v>
      </c>
      <c r="C71" s="20">
        <f>IF(F71="Gateway","19400263",IF(E71="","",VLOOKUP(E71,[3]List!BC:BF,4,FALSE)))</f>
        <v>19408267</v>
      </c>
      <c r="D71">
        <v>156</v>
      </c>
      <c r="E71" s="21" t="s">
        <v>69</v>
      </c>
      <c r="F71" s="20" t="s">
        <v>70</v>
      </c>
      <c r="G71" t="s">
        <v>146</v>
      </c>
      <c r="H71" t="s">
        <v>147</v>
      </c>
      <c r="I71" t="s">
        <v>73</v>
      </c>
      <c r="J71">
        <v>40</v>
      </c>
      <c r="K71" s="20" t="str">
        <f t="shared" si="7"/>
        <v>1</v>
      </c>
      <c r="L71" s="20" t="str">
        <f t="shared" si="6"/>
        <v xml:space="preserve">24/7/ 12 hours onsite SLA support requried </v>
      </c>
      <c r="S71" s="22"/>
      <c r="AJ71" s="22"/>
      <c r="AK71" s="22"/>
      <c r="AL71" s="20" cm="1">
        <f t="array" ref="AL71">IF(E71="Fortinet",INDEX([3]List!BM:BM,MATCH(1,('Quotation - CS-PRMA status'!AJ71=[3]List!BJ:BJ)*('Quotation - CS-PRMA status'!AK71=[3]List!BL:BL),0)),"")</f>
        <v>0</v>
      </c>
      <c r="AM71" s="20" t="str">
        <f>IF(E71="Fortinet",_xlfn.IFNA(VLOOKUP(AJ71,[3]List!BJ69:BK74,2,FALSE),"Please select option under Full PRMA Coverage column"),"")</f>
        <v>Please select option under Full PRMA Coverage column</v>
      </c>
      <c r="AN71" s="20" t="str">
        <f t="shared" si="8"/>
        <v>SS to fill in</v>
      </c>
      <c r="AO71" s="20" t="str">
        <f t="shared" si="8"/>
        <v>SS to fill in</v>
      </c>
      <c r="BF71" s="26" t="str">
        <f t="shared" si="5"/>
        <v>FortinetSFP</v>
      </c>
      <c r="BG71" s="26" t="str">
        <f t="shared" si="5"/>
        <v>FortinetPIM</v>
      </c>
      <c r="BH71" s="26" t="str">
        <f t="shared" si="5"/>
        <v>FortinetBW</v>
      </c>
      <c r="BI71" s="26" t="str">
        <f t="shared" si="5"/>
        <v>FortinetCable</v>
      </c>
      <c r="BJ71" s="26" t="str">
        <f t="shared" si="5"/>
        <v>FortinetPC</v>
      </c>
      <c r="BK71" s="26" t="str">
        <f t="shared" si="5"/>
        <v>FortinetFull PRMA</v>
      </c>
    </row>
    <row r="72" spans="1:63" customFormat="1" ht="29" hidden="1">
      <c r="A72" s="20" t="str">
        <f>IF(F72="Gateway","SDWAN Gateway, SDW0020",IF(E72="","",VLOOKUP(E72,[3]List!BC:BD,2,FALSE)))</f>
        <v>[Main RC] SD-WAN with Firewall (Fortinet) (Non-taxable)</v>
      </c>
      <c r="B72" s="20">
        <f>IF(F72="Gateway","not applicable",IF(E72="","",VLOOKUP(E72,[3]List!BC:BE,3,FALSE)))</f>
        <v>19408513</v>
      </c>
      <c r="C72" s="20">
        <f>IF(F72="Gateway","19400263",IF(E72="","",VLOOKUP(E72,[3]List!BC:BF,4,FALSE)))</f>
        <v>19408267</v>
      </c>
      <c r="D72">
        <v>230</v>
      </c>
      <c r="E72" s="21" t="s">
        <v>69</v>
      </c>
      <c r="F72" s="20" t="s">
        <v>70</v>
      </c>
      <c r="G72" t="s">
        <v>148</v>
      </c>
      <c r="H72" t="s">
        <v>149</v>
      </c>
      <c r="I72" t="s">
        <v>73</v>
      </c>
      <c r="J72">
        <v>40</v>
      </c>
      <c r="K72" s="20" t="str">
        <f t="shared" si="7"/>
        <v>1</v>
      </c>
      <c r="L72" s="20" t="str">
        <f t="shared" si="6"/>
        <v xml:space="preserve">24/7/ 12 hours onsite SLA support requried </v>
      </c>
      <c r="S72" s="22"/>
      <c r="AJ72" s="22"/>
      <c r="AK72" s="22"/>
      <c r="AL72" s="20" cm="1">
        <f t="array" ref="AL72">IF(E72="Fortinet",INDEX([3]List!BM:BM,MATCH(1,('Quotation - CS-PRMA status'!AJ72=[3]List!BJ:BJ)*('Quotation - CS-PRMA status'!AK72=[3]List!BL:BL),0)),"")</f>
        <v>0</v>
      </c>
      <c r="AM72" s="20" t="str">
        <f>IF(E72="Fortinet",_xlfn.IFNA(VLOOKUP(AJ72,[3]List!BJ70:BK75,2,FALSE),"Please select option under Full PRMA Coverage column"),"")</f>
        <v>Please select option under Full PRMA Coverage column</v>
      </c>
      <c r="AN72" s="20" t="str">
        <f t="shared" si="8"/>
        <v>SS to fill in</v>
      </c>
      <c r="AO72" s="20" t="str">
        <f t="shared" si="8"/>
        <v>SS to fill in</v>
      </c>
      <c r="BF72" s="26" t="str">
        <f t="shared" si="5"/>
        <v>FortinetSFP</v>
      </c>
      <c r="BG72" s="26" t="str">
        <f t="shared" si="5"/>
        <v>FortinetPIM</v>
      </c>
      <c r="BH72" s="26" t="str">
        <f t="shared" si="5"/>
        <v>FortinetBW</v>
      </c>
      <c r="BI72" s="26" t="str">
        <f t="shared" si="5"/>
        <v>FortinetCable</v>
      </c>
      <c r="BJ72" s="26" t="str">
        <f t="shared" si="5"/>
        <v>FortinetPC</v>
      </c>
      <c r="BK72" s="26" t="str">
        <f t="shared" si="5"/>
        <v>FortinetFull PRMA</v>
      </c>
    </row>
    <row r="73" spans="1:63" customFormat="1" ht="29" hidden="1">
      <c r="A73" s="20" t="str">
        <f>IF(F73="Gateway","SDWAN Gateway, SDW0020",IF(E73="","",VLOOKUP(E73,[3]List!BC:BD,2,FALSE)))</f>
        <v>[Main RC] SD-WAN with Firewall (Fortinet) (Non-taxable)</v>
      </c>
      <c r="B73" s="20">
        <f>IF(F73="Gateway","not applicable",IF(E73="","",VLOOKUP(E73,[3]List!BC:BE,3,FALSE)))</f>
        <v>19408513</v>
      </c>
      <c r="C73" s="20">
        <f>IF(F73="Gateway","19400263",IF(E73="","",VLOOKUP(E73,[3]List!BC:BF,4,FALSE)))</f>
        <v>19408267</v>
      </c>
      <c r="D73">
        <v>237</v>
      </c>
      <c r="E73" s="21" t="s">
        <v>69</v>
      </c>
      <c r="F73" s="20" t="s">
        <v>70</v>
      </c>
      <c r="G73" t="s">
        <v>71</v>
      </c>
      <c r="H73" t="s">
        <v>150</v>
      </c>
      <c r="I73" t="s">
        <v>73</v>
      </c>
      <c r="J73">
        <v>100</v>
      </c>
      <c r="K73" s="20" t="str">
        <f t="shared" si="7"/>
        <v>1</v>
      </c>
      <c r="L73" s="20" t="str">
        <f t="shared" si="6"/>
        <v xml:space="preserve">24/7/ 12 hours onsite SLA support requried </v>
      </c>
      <c r="S73" s="22"/>
      <c r="AJ73" s="22"/>
      <c r="AK73" s="22"/>
      <c r="AL73" s="20" cm="1">
        <f t="array" ref="AL73">IF(E73="Fortinet",INDEX([3]List!BM:BM,MATCH(1,('Quotation - CS-PRMA status'!AJ73=[3]List!BJ:BJ)*('Quotation - CS-PRMA status'!AK73=[3]List!BL:BL),0)),"")</f>
        <v>0</v>
      </c>
      <c r="AM73" s="20" t="str">
        <f>IF(E73="Fortinet",_xlfn.IFNA(VLOOKUP(AJ73,[3]List!BJ71:BK76,2,FALSE),"Please select option under Full PRMA Coverage column"),"")</f>
        <v>Please select option under Full PRMA Coverage column</v>
      </c>
      <c r="AN73" s="20" t="str">
        <f t="shared" si="8"/>
        <v>SS to fill in</v>
      </c>
      <c r="AO73" s="20" t="str">
        <f t="shared" si="8"/>
        <v>SS to fill in</v>
      </c>
      <c r="BF73" s="26" t="str">
        <f t="shared" si="5"/>
        <v>FortinetSFP</v>
      </c>
      <c r="BG73" s="26" t="str">
        <f t="shared" si="5"/>
        <v>FortinetPIM</v>
      </c>
      <c r="BH73" s="26" t="str">
        <f t="shared" si="5"/>
        <v>FortinetBW</v>
      </c>
      <c r="BI73" s="26" t="str">
        <f t="shared" si="5"/>
        <v>FortinetCable</v>
      </c>
      <c r="BJ73" s="26" t="str">
        <f t="shared" si="5"/>
        <v>FortinetPC</v>
      </c>
      <c r="BK73" s="26" t="str">
        <f t="shared" si="5"/>
        <v>FortinetFull PRMA</v>
      </c>
    </row>
    <row r="74" spans="1:63" customFormat="1" ht="29" hidden="1">
      <c r="A74" s="20" t="str">
        <f>IF(F74="Gateway","SDWAN Gateway, SDW0020",IF(E74="","",VLOOKUP(E74,[3]List!BC:BD,2,FALSE)))</f>
        <v>[Main RC] SD-WAN with Firewall (Fortinet) (Non-taxable)</v>
      </c>
      <c r="B74" s="20">
        <f>IF(F74="Gateway","not applicable",IF(E74="","",VLOOKUP(E74,[3]List!BC:BE,3,FALSE)))</f>
        <v>19408513</v>
      </c>
      <c r="C74" s="20">
        <f>IF(F74="Gateway","19400263",IF(E74="","",VLOOKUP(E74,[3]List!BC:BF,4,FALSE)))</f>
        <v>19408267</v>
      </c>
      <c r="D74">
        <v>238</v>
      </c>
      <c r="E74" s="21" t="s">
        <v>69</v>
      </c>
      <c r="F74" s="20" t="s">
        <v>70</v>
      </c>
      <c r="G74" t="s">
        <v>151</v>
      </c>
      <c r="H74" t="s">
        <v>152</v>
      </c>
      <c r="I74" t="s">
        <v>73</v>
      </c>
      <c r="J74">
        <v>500</v>
      </c>
      <c r="K74" s="20" t="str">
        <f t="shared" si="7"/>
        <v>1</v>
      </c>
      <c r="L74" s="20" t="str">
        <f t="shared" si="6"/>
        <v xml:space="preserve">24/7/ 12 hours onsite SLA support requried </v>
      </c>
      <c r="S74" s="22"/>
      <c r="AJ74" s="22"/>
      <c r="AK74" s="22"/>
      <c r="AL74" s="20" cm="1">
        <f t="array" ref="AL74">IF(E74="Fortinet",INDEX([3]List!BM:BM,MATCH(1,('Quotation - CS-PRMA status'!AJ74=[3]List!BJ:BJ)*('Quotation - CS-PRMA status'!AK74=[3]List!BL:BL),0)),"")</f>
        <v>0</v>
      </c>
      <c r="AM74" s="20" t="str">
        <f>IF(E74="Fortinet",_xlfn.IFNA(VLOOKUP(AJ74,[3]List!BJ72:BK77,2,FALSE),"Please select option under Full PRMA Coverage column"),"")</f>
        <v>Please select option under Full PRMA Coverage column</v>
      </c>
      <c r="AN74" s="20" t="str">
        <f t="shared" si="8"/>
        <v>SS to fill in</v>
      </c>
      <c r="AO74" s="20" t="str">
        <f t="shared" si="8"/>
        <v>SS to fill in</v>
      </c>
      <c r="BF74" s="26" t="str">
        <f t="shared" si="5"/>
        <v>FortinetSFP</v>
      </c>
      <c r="BG74" s="26" t="str">
        <f t="shared" si="5"/>
        <v>FortinetPIM</v>
      </c>
      <c r="BH74" s="26" t="str">
        <f t="shared" si="5"/>
        <v>FortinetBW</v>
      </c>
      <c r="BI74" s="26" t="str">
        <f t="shared" si="5"/>
        <v>FortinetCable</v>
      </c>
      <c r="BJ74" s="26" t="str">
        <f t="shared" si="5"/>
        <v>FortinetPC</v>
      </c>
      <c r="BK74" s="26" t="str">
        <f t="shared" si="5"/>
        <v>FortinetFull PRMA</v>
      </c>
    </row>
    <row r="75" spans="1:63" customFormat="1" ht="29" hidden="1">
      <c r="A75" s="20" t="str">
        <f>IF(F75="Gateway","SDWAN Gateway, SDW0020",IF(E75="","",VLOOKUP(E75,[3]List!BC:BD,2,FALSE)))</f>
        <v>[Main RC] SD-WAN with Firewall (Fortinet) (Non-taxable)</v>
      </c>
      <c r="B75" s="20">
        <f>IF(F75="Gateway","not applicable",IF(E75="","",VLOOKUP(E75,[3]List!BC:BE,3,FALSE)))</f>
        <v>19408513</v>
      </c>
      <c r="C75" s="20">
        <f>IF(F75="Gateway","19400263",IF(E75="","",VLOOKUP(E75,[3]List!BC:BF,4,FALSE)))</f>
        <v>19408267</v>
      </c>
      <c r="D75">
        <v>242</v>
      </c>
      <c r="E75" s="21" t="s">
        <v>69</v>
      </c>
      <c r="F75" s="20" t="s">
        <v>70</v>
      </c>
      <c r="G75" t="s">
        <v>153</v>
      </c>
      <c r="H75" t="s">
        <v>154</v>
      </c>
      <c r="I75" t="s">
        <v>73</v>
      </c>
      <c r="J75">
        <v>40</v>
      </c>
      <c r="K75" s="20" t="str">
        <f t="shared" si="7"/>
        <v>1</v>
      </c>
      <c r="L75" s="20" t="str">
        <f t="shared" si="6"/>
        <v xml:space="preserve">24/7/ 12 hours onsite SLA support requried </v>
      </c>
      <c r="S75" s="22"/>
      <c r="AJ75" s="22"/>
      <c r="AK75" s="22"/>
      <c r="AL75" s="20" cm="1">
        <f t="array" ref="AL75">IF(E75="Fortinet",INDEX([3]List!BM:BM,MATCH(1,('Quotation - CS-PRMA status'!AJ75=[3]List!BJ:BJ)*('Quotation - CS-PRMA status'!AK75=[3]List!BL:BL),0)),"")</f>
        <v>0</v>
      </c>
      <c r="AM75" s="20" t="str">
        <f>IF(E75="Fortinet",_xlfn.IFNA(VLOOKUP(AJ75,[3]List!BJ73:BK78,2,FALSE),"Please select option under Full PRMA Coverage column"),"")</f>
        <v>Please select option under Full PRMA Coverage column</v>
      </c>
      <c r="AN75" s="20" t="str">
        <f t="shared" si="8"/>
        <v>SS to fill in</v>
      </c>
      <c r="AO75" s="20" t="str">
        <f t="shared" si="8"/>
        <v>SS to fill in</v>
      </c>
      <c r="BF75" s="26" t="str">
        <f t="shared" si="5"/>
        <v>FortinetSFP</v>
      </c>
      <c r="BG75" s="26" t="str">
        <f t="shared" si="5"/>
        <v>FortinetPIM</v>
      </c>
      <c r="BH75" s="26" t="str">
        <f t="shared" si="5"/>
        <v>FortinetBW</v>
      </c>
      <c r="BI75" s="26" t="str">
        <f t="shared" si="5"/>
        <v>FortinetCable</v>
      </c>
      <c r="BJ75" s="26" t="str">
        <f t="shared" si="5"/>
        <v>FortinetPC</v>
      </c>
      <c r="BK75" s="26" t="str">
        <f t="shared" si="5"/>
        <v>FortinetFull PRMA</v>
      </c>
    </row>
    <row r="76" spans="1:63" customFormat="1" ht="29" hidden="1">
      <c r="A76" s="20" t="str">
        <f>IF(F76="Gateway","SDWAN Gateway, SDW0020",IF(E76="","",VLOOKUP(E76,[3]List!BC:BD,2,FALSE)))</f>
        <v>[Main RC] SD-WAN with Firewall (Fortinet) (Non-taxable)</v>
      </c>
      <c r="B76" s="20">
        <f>IF(F76="Gateway","not applicable",IF(E76="","",VLOOKUP(E76,[3]List!BC:BE,3,FALSE)))</f>
        <v>19408513</v>
      </c>
      <c r="C76" s="20">
        <f>IF(F76="Gateway","19400263",IF(E76="","",VLOOKUP(E76,[3]List!BC:BF,4,FALSE)))</f>
        <v>19408267</v>
      </c>
      <c r="D76">
        <v>246</v>
      </c>
      <c r="E76" s="21" t="s">
        <v>69</v>
      </c>
      <c r="F76" s="20" t="s">
        <v>70</v>
      </c>
      <c r="G76" t="s">
        <v>155</v>
      </c>
      <c r="H76" t="s">
        <v>156</v>
      </c>
      <c r="I76" t="s">
        <v>73</v>
      </c>
      <c r="J76">
        <v>100</v>
      </c>
      <c r="K76" s="20" t="str">
        <f t="shared" si="7"/>
        <v>1</v>
      </c>
      <c r="L76" s="20" t="str">
        <f t="shared" si="6"/>
        <v xml:space="preserve">24/7/ 12 hours onsite SLA support requried </v>
      </c>
      <c r="S76" s="22"/>
      <c r="AJ76" s="22"/>
      <c r="AK76" s="22"/>
      <c r="AL76" s="20" cm="1">
        <f t="array" ref="AL76">IF(E76="Fortinet",INDEX([3]List!BM:BM,MATCH(1,('Quotation - CS-PRMA status'!AJ76=[3]List!BJ:BJ)*('Quotation - CS-PRMA status'!AK76=[3]List!BL:BL),0)),"")</f>
        <v>0</v>
      </c>
      <c r="AM76" s="20" t="str">
        <f>IF(E76="Fortinet",_xlfn.IFNA(VLOOKUP(AJ76,[3]List!BJ74:BK79,2,FALSE),"Please select option under Full PRMA Coverage column"),"")</f>
        <v>Please select option under Full PRMA Coverage column</v>
      </c>
      <c r="AN76" s="20" t="str">
        <f t="shared" si="8"/>
        <v>SS to fill in</v>
      </c>
      <c r="AO76" s="20" t="str">
        <f t="shared" si="8"/>
        <v>SS to fill in</v>
      </c>
      <c r="BF76" s="26" t="str">
        <f t="shared" si="5"/>
        <v>FortinetSFP</v>
      </c>
      <c r="BG76" s="26" t="str">
        <f t="shared" si="5"/>
        <v>FortinetPIM</v>
      </c>
      <c r="BH76" s="26" t="str">
        <f t="shared" si="5"/>
        <v>FortinetBW</v>
      </c>
      <c r="BI76" s="26" t="str">
        <f t="shared" si="5"/>
        <v>FortinetCable</v>
      </c>
      <c r="BJ76" s="26" t="str">
        <f t="shared" si="5"/>
        <v>FortinetPC</v>
      </c>
      <c r="BK76" s="26" t="str">
        <f t="shared" si="5"/>
        <v>FortinetFull PRMA</v>
      </c>
    </row>
    <row r="77" spans="1:63" customFormat="1" ht="29" hidden="1">
      <c r="A77" s="20" t="str">
        <f>IF(F77="Gateway","SDWAN Gateway, SDW0020",IF(E77="","",VLOOKUP(E77,[3]List!BC:BD,2,FALSE)))</f>
        <v>[Main RC] SD-WAN with Firewall (Fortinet) (Non-taxable)</v>
      </c>
      <c r="B77" s="20">
        <f>IF(F77="Gateway","not applicable",IF(E77="","",VLOOKUP(E77,[3]List!BC:BE,3,FALSE)))</f>
        <v>19408513</v>
      </c>
      <c r="C77" s="20">
        <f>IF(F77="Gateway","19400263",IF(E77="","",VLOOKUP(E77,[3]List!BC:BF,4,FALSE)))</f>
        <v>19408267</v>
      </c>
      <c r="D77">
        <v>252</v>
      </c>
      <c r="E77" s="21" t="s">
        <v>69</v>
      </c>
      <c r="F77" s="20" t="s">
        <v>70</v>
      </c>
      <c r="G77" t="s">
        <v>157</v>
      </c>
      <c r="H77" t="s">
        <v>158</v>
      </c>
      <c r="I77" t="s">
        <v>73</v>
      </c>
      <c r="J77">
        <v>100</v>
      </c>
      <c r="K77" s="20" t="str">
        <f t="shared" si="7"/>
        <v>1</v>
      </c>
      <c r="L77" s="20" t="str">
        <f t="shared" si="6"/>
        <v xml:space="preserve">24/7/ 12 hours onsite SLA support requried </v>
      </c>
      <c r="S77" s="22"/>
      <c r="AJ77" s="22"/>
      <c r="AK77" s="22"/>
      <c r="AL77" s="20" cm="1">
        <f t="array" ref="AL77">IF(E77="Fortinet",INDEX([3]List!BM:BM,MATCH(1,('Quotation - CS-PRMA status'!AJ77=[3]List!BJ:BJ)*('Quotation - CS-PRMA status'!AK77=[3]List!BL:BL),0)),"")</f>
        <v>0</v>
      </c>
      <c r="AM77" s="20" t="str">
        <f>IF(E77="Fortinet",_xlfn.IFNA(VLOOKUP(AJ77,[3]List!BJ75:BK80,2,FALSE),"Please select option under Full PRMA Coverage column"),"")</f>
        <v>Please select option under Full PRMA Coverage column</v>
      </c>
      <c r="AN77" s="20" t="str">
        <f t="shared" si="8"/>
        <v>SS to fill in</v>
      </c>
      <c r="AO77" s="20" t="str">
        <f t="shared" si="8"/>
        <v>SS to fill in</v>
      </c>
      <c r="BF77" s="26" t="str">
        <f t="shared" si="5"/>
        <v>FortinetSFP</v>
      </c>
      <c r="BG77" s="26" t="str">
        <f t="shared" si="5"/>
        <v>FortinetPIM</v>
      </c>
      <c r="BH77" s="26" t="str">
        <f t="shared" si="5"/>
        <v>FortinetBW</v>
      </c>
      <c r="BI77" s="26" t="str">
        <f t="shared" si="5"/>
        <v>FortinetCable</v>
      </c>
      <c r="BJ77" s="26" t="str">
        <f t="shared" si="5"/>
        <v>FortinetPC</v>
      </c>
      <c r="BK77" s="26" t="str">
        <f t="shared" si="5"/>
        <v>FortinetFull PRMA</v>
      </c>
    </row>
    <row r="78" spans="1:63" customFormat="1" ht="29" hidden="1">
      <c r="A78" s="20" t="str">
        <f>IF(F78="Gateway","SDWAN Gateway, SDW0020",IF(E78="","",VLOOKUP(E78,[3]List!BC:BD,2,FALSE)))</f>
        <v>[Main RC] SD-WAN with Firewall (Fortinet) (Non-taxable)</v>
      </c>
      <c r="B78" s="20">
        <f>IF(F78="Gateway","not applicable",IF(E78="","",VLOOKUP(E78,[3]List!BC:BE,3,FALSE)))</f>
        <v>19408513</v>
      </c>
      <c r="C78" s="20">
        <f>IF(F78="Gateway","19400263",IF(E78="","",VLOOKUP(E78,[3]List!BC:BF,4,FALSE)))</f>
        <v>19408267</v>
      </c>
      <c r="D78">
        <v>253</v>
      </c>
      <c r="E78" s="21" t="s">
        <v>69</v>
      </c>
      <c r="F78" s="20" t="s">
        <v>70</v>
      </c>
      <c r="G78" t="s">
        <v>157</v>
      </c>
      <c r="H78" t="s">
        <v>159</v>
      </c>
      <c r="I78" t="s">
        <v>73</v>
      </c>
      <c r="J78">
        <v>100</v>
      </c>
      <c r="K78" s="20" t="str">
        <f t="shared" si="7"/>
        <v>1</v>
      </c>
      <c r="L78" s="20" t="str">
        <f t="shared" si="6"/>
        <v xml:space="preserve">24/7/ 12 hours onsite SLA support requried </v>
      </c>
      <c r="S78" s="22"/>
      <c r="AJ78" s="22"/>
      <c r="AK78" s="22"/>
      <c r="AL78" s="20" cm="1">
        <f t="array" ref="AL78">IF(E78="Fortinet",INDEX([3]List!BM:BM,MATCH(1,('Quotation - CS-PRMA status'!AJ78=[3]List!BJ:BJ)*('Quotation - CS-PRMA status'!AK78=[3]List!BL:BL),0)),"")</f>
        <v>0</v>
      </c>
      <c r="AM78" s="20" t="str">
        <f>IF(E78="Fortinet",_xlfn.IFNA(VLOOKUP(AJ78,[3]List!BJ76:BK81,2,FALSE),"Please select option under Full PRMA Coverage column"),"")</f>
        <v>Please select option under Full PRMA Coverage column</v>
      </c>
      <c r="AN78" s="20" t="str">
        <f t="shared" si="8"/>
        <v>SS to fill in</v>
      </c>
      <c r="AO78" s="20" t="str">
        <f t="shared" si="8"/>
        <v>SS to fill in</v>
      </c>
      <c r="BF78" s="26" t="str">
        <f t="shared" si="5"/>
        <v>FortinetSFP</v>
      </c>
      <c r="BG78" s="26" t="str">
        <f t="shared" si="5"/>
        <v>FortinetPIM</v>
      </c>
      <c r="BH78" s="26" t="str">
        <f t="shared" si="5"/>
        <v>FortinetBW</v>
      </c>
      <c r="BI78" s="26" t="str">
        <f t="shared" ref="BI78:BK128" si="9">CONCATENATE($E78,BI$3)</f>
        <v>FortinetCable</v>
      </c>
      <c r="BJ78" s="26" t="str">
        <f t="shared" si="9"/>
        <v>FortinetPC</v>
      </c>
      <c r="BK78" s="26" t="str">
        <f t="shared" si="9"/>
        <v>FortinetFull PRMA</v>
      </c>
    </row>
    <row r="79" spans="1:63" customFormat="1" ht="29" hidden="1">
      <c r="A79" s="20" t="str">
        <f>IF(F79="Gateway","SDWAN Gateway, SDW0020",IF(E79="","",VLOOKUP(E79,[3]List!BC:BD,2,FALSE)))</f>
        <v>[Main RC] SD-WAN with Firewall (Fortinet) (Non-taxable)</v>
      </c>
      <c r="B79" s="20">
        <f>IF(F79="Gateway","not applicable",IF(E79="","",VLOOKUP(E79,[3]List!BC:BE,3,FALSE)))</f>
        <v>19408513</v>
      </c>
      <c r="C79" s="20">
        <f>IF(F79="Gateway","19400263",IF(E79="","",VLOOKUP(E79,[3]List!BC:BF,4,FALSE)))</f>
        <v>19408267</v>
      </c>
      <c r="D79">
        <v>260</v>
      </c>
      <c r="E79" s="21" t="s">
        <v>69</v>
      </c>
      <c r="F79" s="20" t="s">
        <v>70</v>
      </c>
      <c r="G79" t="s">
        <v>157</v>
      </c>
      <c r="H79" t="s">
        <v>160</v>
      </c>
      <c r="I79" t="s">
        <v>73</v>
      </c>
      <c r="J79">
        <v>40</v>
      </c>
      <c r="K79" s="20" t="str">
        <f t="shared" si="7"/>
        <v>1</v>
      </c>
      <c r="L79" s="20" t="str">
        <f t="shared" si="6"/>
        <v xml:space="preserve">24/7/ 12 hours onsite SLA support requried </v>
      </c>
      <c r="S79" s="22"/>
      <c r="AJ79" s="22"/>
      <c r="AK79" s="22"/>
      <c r="AL79" s="20" cm="1">
        <f t="array" ref="AL79">IF(E79="Fortinet",INDEX([3]List!BM:BM,MATCH(1,('Quotation - CS-PRMA status'!AJ79=[3]List!BJ:BJ)*('Quotation - CS-PRMA status'!AK79=[3]List!BL:BL),0)),"")</f>
        <v>0</v>
      </c>
      <c r="AM79" s="20" t="str">
        <f>IF(E79="Fortinet",_xlfn.IFNA(VLOOKUP(AJ79,[3]List!BJ77:BK82,2,FALSE),"Please select option under Full PRMA Coverage column"),"")</f>
        <v>Please select option under Full PRMA Coverage column</v>
      </c>
      <c r="AN79" s="20" t="str">
        <f t="shared" si="8"/>
        <v>SS to fill in</v>
      </c>
      <c r="AO79" s="20" t="str">
        <f t="shared" si="8"/>
        <v>SS to fill in</v>
      </c>
      <c r="BF79" s="26" t="str">
        <f t="shared" ref="BF79:BJ129" si="10">CONCATENATE($E79,BF$3)</f>
        <v>FortinetSFP</v>
      </c>
      <c r="BG79" s="26" t="str">
        <f t="shared" si="10"/>
        <v>FortinetPIM</v>
      </c>
      <c r="BH79" s="26" t="str">
        <f t="shared" si="10"/>
        <v>FortinetBW</v>
      </c>
      <c r="BI79" s="26" t="str">
        <f t="shared" si="10"/>
        <v>FortinetCable</v>
      </c>
      <c r="BJ79" s="26" t="str">
        <f t="shared" si="10"/>
        <v>FortinetPC</v>
      </c>
      <c r="BK79" s="26" t="str">
        <f t="shared" si="9"/>
        <v>FortinetFull PRMA</v>
      </c>
    </row>
    <row r="80" spans="1:63" customFormat="1" ht="29" hidden="1">
      <c r="A80" s="20" t="str">
        <f>IF(F80="Gateway","SDWAN Gateway, SDW0020",IF(E80="","",VLOOKUP(E80,[3]List!BC:BD,2,FALSE)))</f>
        <v>[Main RC] SD-WAN with Firewall (Fortinet) (Non-taxable)</v>
      </c>
      <c r="B80" s="20">
        <f>IF(F80="Gateway","not applicable",IF(E80="","",VLOOKUP(E80,[3]List!BC:BE,3,FALSE)))</f>
        <v>19408513</v>
      </c>
      <c r="C80" s="20">
        <f>IF(F80="Gateway","19400263",IF(E80="","",VLOOKUP(E80,[3]List!BC:BF,4,FALSE)))</f>
        <v>19408267</v>
      </c>
      <c r="D80">
        <v>269</v>
      </c>
      <c r="E80" s="21" t="s">
        <v>69</v>
      </c>
      <c r="F80" s="20" t="s">
        <v>70</v>
      </c>
      <c r="G80" t="s">
        <v>157</v>
      </c>
      <c r="H80" t="s">
        <v>161</v>
      </c>
      <c r="I80" t="s">
        <v>73</v>
      </c>
      <c r="J80">
        <v>40</v>
      </c>
      <c r="K80" s="20" t="str">
        <f t="shared" si="7"/>
        <v>1</v>
      </c>
      <c r="L80" s="20" t="str">
        <f t="shared" si="6"/>
        <v xml:space="preserve">24/7/ 12 hours onsite SLA support requried </v>
      </c>
      <c r="S80" s="22"/>
      <c r="AJ80" s="22"/>
      <c r="AK80" s="22"/>
      <c r="AL80" s="20" cm="1">
        <f t="array" ref="AL80">IF(E80="Fortinet",INDEX([3]List!BM:BM,MATCH(1,('Quotation - CS-PRMA status'!AJ80=[3]List!BJ:BJ)*('Quotation - CS-PRMA status'!AK80=[3]List!BL:BL),0)),"")</f>
        <v>0</v>
      </c>
      <c r="AM80" s="20" t="str">
        <f>IF(E80="Fortinet",_xlfn.IFNA(VLOOKUP(AJ80,[3]List!BJ78:BK83,2,FALSE),"Please select option under Full PRMA Coverage column"),"")</f>
        <v>Please select option under Full PRMA Coverage column</v>
      </c>
      <c r="AN80" s="20" t="str">
        <f t="shared" si="8"/>
        <v>SS to fill in</v>
      </c>
      <c r="AO80" s="20" t="str">
        <f t="shared" si="8"/>
        <v>SS to fill in</v>
      </c>
      <c r="BF80" s="26" t="str">
        <f t="shared" si="10"/>
        <v>FortinetSFP</v>
      </c>
      <c r="BG80" s="26" t="str">
        <f t="shared" si="10"/>
        <v>FortinetPIM</v>
      </c>
      <c r="BH80" s="26" t="str">
        <f t="shared" si="10"/>
        <v>FortinetBW</v>
      </c>
      <c r="BI80" s="26" t="str">
        <f t="shared" si="10"/>
        <v>FortinetCable</v>
      </c>
      <c r="BJ80" s="26" t="str">
        <f t="shared" si="10"/>
        <v>FortinetPC</v>
      </c>
      <c r="BK80" s="26" t="str">
        <f t="shared" si="9"/>
        <v>FortinetFull PRMA</v>
      </c>
    </row>
    <row r="81" spans="1:63" customFormat="1" ht="29" hidden="1">
      <c r="A81" s="20" t="str">
        <f>IF(F81="Gateway","SDWAN Gateway, SDW0020",IF(E81="","",VLOOKUP(E81,[3]List!BC:BD,2,FALSE)))</f>
        <v>[Main RC] SD-WAN with Firewall (Fortinet) (Non-taxable)</v>
      </c>
      <c r="B81" s="20">
        <f>IF(F81="Gateway","not applicable",IF(E81="","",VLOOKUP(E81,[3]List!BC:BE,3,FALSE)))</f>
        <v>19408513</v>
      </c>
      <c r="C81" s="20">
        <f>IF(F81="Gateway","19400263",IF(E81="","",VLOOKUP(E81,[3]List!BC:BF,4,FALSE)))</f>
        <v>19408267</v>
      </c>
      <c r="D81">
        <v>272</v>
      </c>
      <c r="E81" s="21" t="s">
        <v>69</v>
      </c>
      <c r="F81" s="20" t="s">
        <v>70</v>
      </c>
      <c r="G81" t="s">
        <v>157</v>
      </c>
      <c r="H81" t="s">
        <v>162</v>
      </c>
      <c r="I81" t="s">
        <v>73</v>
      </c>
      <c r="J81">
        <v>100</v>
      </c>
      <c r="K81" s="20" t="str">
        <f t="shared" si="7"/>
        <v>1</v>
      </c>
      <c r="L81" s="20" t="str">
        <f t="shared" si="6"/>
        <v xml:space="preserve">24/7/ 12 hours onsite SLA support requried </v>
      </c>
      <c r="S81" s="22"/>
      <c r="AJ81" s="22"/>
      <c r="AK81" s="22"/>
      <c r="AL81" s="20" cm="1">
        <f t="array" ref="AL81">IF(E81="Fortinet",INDEX([3]List!BM:BM,MATCH(1,('Quotation - CS-PRMA status'!AJ81=[3]List!BJ:BJ)*('Quotation - CS-PRMA status'!AK81=[3]List!BL:BL),0)),"")</f>
        <v>0</v>
      </c>
      <c r="AM81" s="20" t="str">
        <f>IF(E81="Fortinet",_xlfn.IFNA(VLOOKUP(AJ81,[3]List!BJ79:BK84,2,FALSE),"Please select option under Full PRMA Coverage column"),"")</f>
        <v>Please select option under Full PRMA Coverage column</v>
      </c>
      <c r="AN81" s="20" t="str">
        <f t="shared" si="8"/>
        <v>SS to fill in</v>
      </c>
      <c r="AO81" s="20" t="str">
        <f t="shared" si="8"/>
        <v>SS to fill in</v>
      </c>
      <c r="BF81" s="26" t="str">
        <f t="shared" si="10"/>
        <v>FortinetSFP</v>
      </c>
      <c r="BG81" s="26" t="str">
        <f t="shared" si="10"/>
        <v>FortinetPIM</v>
      </c>
      <c r="BH81" s="26" t="str">
        <f t="shared" si="10"/>
        <v>FortinetBW</v>
      </c>
      <c r="BI81" s="26" t="str">
        <f t="shared" si="10"/>
        <v>FortinetCable</v>
      </c>
      <c r="BJ81" s="26" t="str">
        <f t="shared" si="10"/>
        <v>FortinetPC</v>
      </c>
      <c r="BK81" s="26" t="str">
        <f t="shared" si="9"/>
        <v>FortinetFull PRMA</v>
      </c>
    </row>
    <row r="82" spans="1:63" customFormat="1" ht="29" hidden="1">
      <c r="A82" s="20" t="str">
        <f>IF(F82="Gateway","SDWAN Gateway, SDW0020",IF(E82="","",VLOOKUP(E82,[3]List!BC:BD,2,FALSE)))</f>
        <v>[Main RC] SD-WAN with Firewall (Fortinet) (Non-taxable)</v>
      </c>
      <c r="B82" s="20">
        <f>IF(F82="Gateway","not applicable",IF(E82="","",VLOOKUP(E82,[3]List!BC:BE,3,FALSE)))</f>
        <v>19408513</v>
      </c>
      <c r="C82" s="20">
        <f>IF(F82="Gateway","19400263",IF(E82="","",VLOOKUP(E82,[3]List!BC:BF,4,FALSE)))</f>
        <v>19408267</v>
      </c>
      <c r="D82">
        <v>280</v>
      </c>
      <c r="E82" s="21" t="s">
        <v>69</v>
      </c>
      <c r="F82" s="20" t="s">
        <v>70</v>
      </c>
      <c r="G82" t="s">
        <v>157</v>
      </c>
      <c r="H82" t="s">
        <v>163</v>
      </c>
      <c r="I82" t="s">
        <v>73</v>
      </c>
      <c r="J82">
        <v>40</v>
      </c>
      <c r="K82" s="20" t="str">
        <f t="shared" si="7"/>
        <v>1</v>
      </c>
      <c r="L82" s="20" t="str">
        <f t="shared" si="6"/>
        <v xml:space="preserve">24/7/ 12 hours onsite SLA support requried </v>
      </c>
      <c r="S82" s="22"/>
      <c r="AJ82" s="22"/>
      <c r="AK82" s="22"/>
      <c r="AL82" s="20" cm="1">
        <f t="array" ref="AL82">IF(E82="Fortinet",INDEX([3]List!BM:BM,MATCH(1,('Quotation - CS-PRMA status'!AJ82=[3]List!BJ:BJ)*('Quotation - CS-PRMA status'!AK82=[3]List!BL:BL),0)),"")</f>
        <v>0</v>
      </c>
      <c r="AM82" s="20" t="str">
        <f>IF(E82="Fortinet",_xlfn.IFNA(VLOOKUP(AJ82,[3]List!BJ80:BK85,2,FALSE),"Please select option under Full PRMA Coverage column"),"")</f>
        <v>Please select option under Full PRMA Coverage column</v>
      </c>
      <c r="AN82" s="20" t="str">
        <f t="shared" si="8"/>
        <v>SS to fill in</v>
      </c>
      <c r="AO82" s="20" t="str">
        <f t="shared" si="8"/>
        <v>SS to fill in</v>
      </c>
      <c r="BF82" s="26" t="str">
        <f t="shared" si="10"/>
        <v>FortinetSFP</v>
      </c>
      <c r="BG82" s="26" t="str">
        <f t="shared" si="10"/>
        <v>FortinetPIM</v>
      </c>
      <c r="BH82" s="26" t="str">
        <f t="shared" si="10"/>
        <v>FortinetBW</v>
      </c>
      <c r="BI82" s="26" t="str">
        <f t="shared" si="10"/>
        <v>FortinetCable</v>
      </c>
      <c r="BJ82" s="26" t="str">
        <f t="shared" si="10"/>
        <v>FortinetPC</v>
      </c>
      <c r="BK82" s="26" t="str">
        <f t="shared" si="9"/>
        <v>FortinetFull PRMA</v>
      </c>
    </row>
    <row r="83" spans="1:63" customFormat="1" ht="29" hidden="1">
      <c r="A83" s="20" t="str">
        <f>IF(F83="Gateway","SDWAN Gateway, SDW0020",IF(E83="","",VLOOKUP(E83,[3]List!BC:BD,2,FALSE)))</f>
        <v>[Main RC] SD-WAN with Firewall (Fortinet) (Non-taxable)</v>
      </c>
      <c r="B83" s="20">
        <f>IF(F83="Gateway","not applicable",IF(E83="","",VLOOKUP(E83,[3]List!BC:BE,3,FALSE)))</f>
        <v>19408513</v>
      </c>
      <c r="C83" s="20">
        <f>IF(F83="Gateway","19400263",IF(E83="","",VLOOKUP(E83,[3]List!BC:BF,4,FALSE)))</f>
        <v>19408267</v>
      </c>
      <c r="D83">
        <v>290</v>
      </c>
      <c r="E83" s="21" t="s">
        <v>69</v>
      </c>
      <c r="F83" s="20" t="s">
        <v>70</v>
      </c>
      <c r="G83" s="31" t="s">
        <v>71</v>
      </c>
      <c r="H83" t="s">
        <v>164</v>
      </c>
      <c r="I83" t="s">
        <v>140</v>
      </c>
      <c r="J83">
        <v>1000</v>
      </c>
      <c r="K83" s="20" t="str">
        <f t="shared" si="7"/>
        <v>2</v>
      </c>
      <c r="L83" s="20" t="str">
        <f t="shared" si="6"/>
        <v>24/7/ 6 hours onsite support required</v>
      </c>
      <c r="S83" s="22"/>
      <c r="AJ83" s="22"/>
      <c r="AK83" s="22"/>
      <c r="AL83" s="20" cm="1">
        <f t="array" ref="AL83">IF(E83="Fortinet",INDEX([3]List!BM:BM,MATCH(1,('Quotation - CS-PRMA status'!AJ83=[3]List!BJ:BJ)*('Quotation - CS-PRMA status'!AK83=[3]List!BL:BL),0)),"")</f>
        <v>0</v>
      </c>
      <c r="AM83" s="20" t="str">
        <f>IF(E83="Fortinet",_xlfn.IFNA(VLOOKUP(AJ83,[3]List!BJ81:BK86,2,FALSE),"Please select option under Full PRMA Coverage column"),"")</f>
        <v>Please select option under Full PRMA Coverage column</v>
      </c>
      <c r="AN83" s="20" t="str">
        <f t="shared" si="8"/>
        <v>SS to fill in</v>
      </c>
      <c r="AO83" s="20" t="str">
        <f t="shared" si="8"/>
        <v>SS to fill in</v>
      </c>
      <c r="BF83" s="26" t="str">
        <f t="shared" si="10"/>
        <v>FortinetSFP</v>
      </c>
      <c r="BG83" s="26" t="str">
        <f t="shared" si="10"/>
        <v>FortinetPIM</v>
      </c>
      <c r="BH83" s="26" t="str">
        <f t="shared" si="10"/>
        <v>FortinetBW</v>
      </c>
      <c r="BI83" s="26" t="str">
        <f t="shared" si="10"/>
        <v>FortinetCable</v>
      </c>
      <c r="BJ83" s="26" t="str">
        <f t="shared" si="10"/>
        <v>FortinetPC</v>
      </c>
      <c r="BK83" s="26" t="str">
        <f t="shared" si="9"/>
        <v>FortinetFull PRMA</v>
      </c>
    </row>
    <row r="84" spans="1:63" customFormat="1" ht="29" hidden="1">
      <c r="A84" s="20" t="str">
        <f>IF(F84="Gateway","SDWAN Gateway, SDW0020",IF(E84="","",VLOOKUP(E84,[3]List!BC:BD,2,FALSE)))</f>
        <v>[Main RC] SD-WAN with Firewall (Fortinet) (Non-taxable)</v>
      </c>
      <c r="B84" s="20">
        <f>IF(F84="Gateway","not applicable",IF(E84="","",VLOOKUP(E84,[3]List!BC:BE,3,FALSE)))</f>
        <v>19408513</v>
      </c>
      <c r="C84" s="20">
        <f>IF(F84="Gateway","19400263",IF(E84="","",VLOOKUP(E84,[3]List!BC:BF,4,FALSE)))</f>
        <v>19408267</v>
      </c>
      <c r="D84">
        <v>290</v>
      </c>
      <c r="E84" s="21" t="s">
        <v>69</v>
      </c>
      <c r="F84" s="20" t="s">
        <v>70</v>
      </c>
      <c r="G84" s="31" t="s">
        <v>71</v>
      </c>
      <c r="H84" t="s">
        <v>164</v>
      </c>
      <c r="I84" t="s">
        <v>140</v>
      </c>
      <c r="J84">
        <v>1000</v>
      </c>
      <c r="K84" s="20" t="str">
        <f t="shared" si="7"/>
        <v>2</v>
      </c>
      <c r="L84" s="20" t="str">
        <f t="shared" si="6"/>
        <v>24/7/ 6 hours onsite support required</v>
      </c>
      <c r="S84" s="22"/>
      <c r="AJ84" s="22"/>
      <c r="AK84" s="22"/>
      <c r="AL84" s="20" cm="1">
        <f t="array" ref="AL84">IF(E84="Fortinet",INDEX([3]List!BM:BM,MATCH(1,('Quotation - CS-PRMA status'!AJ84=[3]List!BJ:BJ)*('Quotation - CS-PRMA status'!AK84=[3]List!BL:BL),0)),"")</f>
        <v>0</v>
      </c>
      <c r="AM84" s="20" t="str">
        <f>IF(E84="Fortinet",_xlfn.IFNA(VLOOKUP(AJ84,[3]List!BJ82:BK87,2,FALSE),"Please select option under Full PRMA Coverage column"),"")</f>
        <v>Please select option under Full PRMA Coverage column</v>
      </c>
      <c r="AN84" s="20" t="str">
        <f t="shared" si="8"/>
        <v>SS to fill in</v>
      </c>
      <c r="AO84" s="20" t="str">
        <f t="shared" si="8"/>
        <v>SS to fill in</v>
      </c>
      <c r="BF84" s="26" t="str">
        <f t="shared" si="10"/>
        <v>FortinetSFP</v>
      </c>
      <c r="BG84" s="26" t="str">
        <f t="shared" si="10"/>
        <v>FortinetPIM</v>
      </c>
      <c r="BH84" s="26" t="str">
        <f t="shared" si="10"/>
        <v>FortinetBW</v>
      </c>
      <c r="BI84" s="26" t="str">
        <f t="shared" si="10"/>
        <v>FortinetCable</v>
      </c>
      <c r="BJ84" s="26" t="str">
        <f t="shared" si="10"/>
        <v>FortinetPC</v>
      </c>
      <c r="BK84" s="26" t="str">
        <f t="shared" si="9"/>
        <v>FortinetFull PRMA</v>
      </c>
    </row>
    <row r="85" spans="1:63" customFormat="1" ht="29" hidden="1">
      <c r="A85" s="20" t="str">
        <f>IF(F85="Gateway","SDWAN Gateway, SDW0020",IF(E85="","",VLOOKUP(E85,[3]List!BC:BD,2,FALSE)))</f>
        <v>[Main RC] SD-WAN with Firewall (Fortinet) (Non-taxable)</v>
      </c>
      <c r="B85" s="20">
        <f>IF(F85="Gateway","not applicable",IF(E85="","",VLOOKUP(E85,[3]List!BC:BE,3,FALSE)))</f>
        <v>19408513</v>
      </c>
      <c r="C85" s="20">
        <f>IF(F85="Gateway","19400263",IF(E85="","",VLOOKUP(E85,[3]List!BC:BF,4,FALSE)))</f>
        <v>19408267</v>
      </c>
      <c r="D85">
        <v>293</v>
      </c>
      <c r="E85" s="21" t="s">
        <v>69</v>
      </c>
      <c r="F85" s="20" t="s">
        <v>70</v>
      </c>
      <c r="G85" t="s">
        <v>157</v>
      </c>
      <c r="H85" t="s">
        <v>165</v>
      </c>
      <c r="I85" t="s">
        <v>73</v>
      </c>
      <c r="J85">
        <v>100</v>
      </c>
      <c r="K85" s="20" t="str">
        <f t="shared" si="7"/>
        <v>1</v>
      </c>
      <c r="L85" s="20" t="str">
        <f t="shared" si="6"/>
        <v xml:space="preserve">24/7/ 12 hours onsite SLA support requried </v>
      </c>
      <c r="S85" s="22"/>
      <c r="AJ85" s="22"/>
      <c r="AK85" s="22"/>
      <c r="AL85" s="20" cm="1">
        <f t="array" ref="AL85">IF(E85="Fortinet",INDEX([3]List!BM:BM,MATCH(1,('Quotation - CS-PRMA status'!AJ85=[3]List!BJ:BJ)*('Quotation - CS-PRMA status'!AK85=[3]List!BL:BL),0)),"")</f>
        <v>0</v>
      </c>
      <c r="AM85" s="20" t="str">
        <f>IF(E85="Fortinet",_xlfn.IFNA(VLOOKUP(AJ85,[3]List!BJ83:BK88,2,FALSE),"Please select option under Full PRMA Coverage column"),"")</f>
        <v>Please select option under Full PRMA Coverage column</v>
      </c>
      <c r="AN85" s="20" t="str">
        <f t="shared" si="8"/>
        <v>SS to fill in</v>
      </c>
      <c r="AO85" s="20" t="str">
        <f t="shared" si="8"/>
        <v>SS to fill in</v>
      </c>
      <c r="BF85" s="26" t="str">
        <f t="shared" si="10"/>
        <v>FortinetSFP</v>
      </c>
      <c r="BG85" s="26" t="str">
        <f t="shared" si="10"/>
        <v>FortinetPIM</v>
      </c>
      <c r="BH85" s="26" t="str">
        <f t="shared" si="10"/>
        <v>FortinetBW</v>
      </c>
      <c r="BI85" s="26" t="str">
        <f t="shared" si="10"/>
        <v>FortinetCable</v>
      </c>
      <c r="BJ85" s="26" t="str">
        <f t="shared" si="10"/>
        <v>FortinetPC</v>
      </c>
      <c r="BK85" s="26" t="str">
        <f t="shared" si="9"/>
        <v>FortinetFull PRMA</v>
      </c>
    </row>
    <row r="86" spans="1:63" customFormat="1" ht="29" hidden="1">
      <c r="A86" s="20" t="str">
        <f>IF(F86="Gateway","SDWAN Gateway, SDW0020",IF(E86="","",VLOOKUP(E86,[3]List!BC:BD,2,FALSE)))</f>
        <v>[Main RC] SD-WAN with Firewall (Fortinet) (Non-taxable)</v>
      </c>
      <c r="B86" s="20">
        <f>IF(F86="Gateway","not applicable",IF(E86="","",VLOOKUP(E86,[3]List!BC:BE,3,FALSE)))</f>
        <v>19408513</v>
      </c>
      <c r="C86" s="20">
        <f>IF(F86="Gateway","19400263",IF(E86="","",VLOOKUP(E86,[3]List!BC:BF,4,FALSE)))</f>
        <v>19408267</v>
      </c>
      <c r="D86">
        <v>294</v>
      </c>
      <c r="E86" s="21" t="s">
        <v>69</v>
      </c>
      <c r="F86" s="20" t="s">
        <v>70</v>
      </c>
      <c r="G86" t="s">
        <v>157</v>
      </c>
      <c r="H86" t="s">
        <v>166</v>
      </c>
      <c r="I86" t="s">
        <v>73</v>
      </c>
      <c r="J86">
        <v>500</v>
      </c>
      <c r="K86" s="20" t="str">
        <f t="shared" si="7"/>
        <v>1</v>
      </c>
      <c r="L86" s="20" t="str">
        <f t="shared" si="6"/>
        <v xml:space="preserve">24/7/ 12 hours onsite SLA support requried </v>
      </c>
      <c r="S86" s="22"/>
      <c r="AJ86" s="22"/>
      <c r="AK86" s="22"/>
      <c r="AL86" s="20" cm="1">
        <f t="array" ref="AL86">IF(E86="Fortinet",INDEX([3]List!BM:BM,MATCH(1,('Quotation - CS-PRMA status'!AJ86=[3]List!BJ:BJ)*('Quotation - CS-PRMA status'!AK86=[3]List!BL:BL),0)),"")</f>
        <v>0</v>
      </c>
      <c r="AM86" s="20" t="str">
        <f>IF(E86="Fortinet",_xlfn.IFNA(VLOOKUP(AJ86,[3]List!BJ84:BK89,2,FALSE),"Please select option under Full PRMA Coverage column"),"")</f>
        <v>Please select option under Full PRMA Coverage column</v>
      </c>
      <c r="AN86" s="20" t="str">
        <f t="shared" si="8"/>
        <v>SS to fill in</v>
      </c>
      <c r="AO86" s="20" t="str">
        <f t="shared" si="8"/>
        <v>SS to fill in</v>
      </c>
      <c r="BF86" s="26" t="str">
        <f t="shared" si="10"/>
        <v>FortinetSFP</v>
      </c>
      <c r="BG86" s="26" t="str">
        <f t="shared" si="10"/>
        <v>FortinetPIM</v>
      </c>
      <c r="BH86" s="26" t="str">
        <f t="shared" si="10"/>
        <v>FortinetBW</v>
      </c>
      <c r="BI86" s="26" t="str">
        <f t="shared" si="10"/>
        <v>FortinetCable</v>
      </c>
      <c r="BJ86" s="26" t="str">
        <f t="shared" si="10"/>
        <v>FortinetPC</v>
      </c>
      <c r="BK86" s="26" t="str">
        <f t="shared" si="9"/>
        <v>FortinetFull PRMA</v>
      </c>
    </row>
    <row r="87" spans="1:63" customFormat="1" ht="29" hidden="1">
      <c r="A87" s="20" t="str">
        <f>IF(F87="Gateway","SDWAN Gateway, SDW0020",IF(E87="","",VLOOKUP(E87,[3]List!BC:BD,2,FALSE)))</f>
        <v>[Main RC] SD-WAN with Firewall (Fortinet) (Non-taxable)</v>
      </c>
      <c r="B87" s="20">
        <f>IF(F87="Gateway","not applicable",IF(E87="","",VLOOKUP(E87,[3]List!BC:BE,3,FALSE)))</f>
        <v>19408513</v>
      </c>
      <c r="C87" s="20">
        <f>IF(F87="Gateway","19400263",IF(E87="","",VLOOKUP(E87,[3]List!BC:BF,4,FALSE)))</f>
        <v>19408267</v>
      </c>
      <c r="D87">
        <v>297</v>
      </c>
      <c r="E87" s="21" t="s">
        <v>69</v>
      </c>
      <c r="F87" s="20" t="s">
        <v>70</v>
      </c>
      <c r="G87" t="s">
        <v>157</v>
      </c>
      <c r="H87" t="s">
        <v>167</v>
      </c>
      <c r="I87" t="s">
        <v>73</v>
      </c>
      <c r="J87">
        <v>100</v>
      </c>
      <c r="K87" s="20" t="str">
        <f t="shared" si="7"/>
        <v>1</v>
      </c>
      <c r="L87" s="20" t="str">
        <f t="shared" si="6"/>
        <v xml:space="preserve">24/7/ 12 hours onsite SLA support requried </v>
      </c>
      <c r="S87" s="22"/>
      <c r="AJ87" s="22"/>
      <c r="AK87" s="22"/>
      <c r="AL87" s="20" cm="1">
        <f t="array" ref="AL87">IF(E87="Fortinet",INDEX([3]List!BM:BM,MATCH(1,('Quotation - CS-PRMA status'!AJ87=[3]List!BJ:BJ)*('Quotation - CS-PRMA status'!AK87=[3]List!BL:BL),0)),"")</f>
        <v>0</v>
      </c>
      <c r="AM87" s="20" t="str">
        <f>IF(E87="Fortinet",_xlfn.IFNA(VLOOKUP(AJ87,[3]List!BJ85:BK90,2,FALSE),"Please select option under Full PRMA Coverage column"),"")</f>
        <v>Please select option under Full PRMA Coverage column</v>
      </c>
      <c r="AN87" s="20" t="str">
        <f t="shared" si="8"/>
        <v>SS to fill in</v>
      </c>
      <c r="AO87" s="20" t="str">
        <f t="shared" si="8"/>
        <v>SS to fill in</v>
      </c>
      <c r="BF87" s="26" t="str">
        <f t="shared" si="10"/>
        <v>FortinetSFP</v>
      </c>
      <c r="BG87" s="26" t="str">
        <f t="shared" si="10"/>
        <v>FortinetPIM</v>
      </c>
      <c r="BH87" s="26" t="str">
        <f t="shared" si="10"/>
        <v>FortinetBW</v>
      </c>
      <c r="BI87" s="26" t="str">
        <f t="shared" si="10"/>
        <v>FortinetCable</v>
      </c>
      <c r="BJ87" s="26" t="str">
        <f t="shared" si="10"/>
        <v>FortinetPC</v>
      </c>
      <c r="BK87" s="26" t="str">
        <f t="shared" si="9"/>
        <v>FortinetFull PRMA</v>
      </c>
    </row>
    <row r="88" spans="1:63" customFormat="1" ht="29" hidden="1">
      <c r="A88" s="20" t="str">
        <f>IF(F88="Gateway","SDWAN Gateway, SDW0020",IF(E88="","",VLOOKUP(E88,[3]List!BC:BD,2,FALSE)))</f>
        <v>[Main RC] SD-WAN with Firewall (Fortinet) (Non-taxable)</v>
      </c>
      <c r="B88" s="20">
        <f>IF(F88="Gateway","not applicable",IF(E88="","",VLOOKUP(E88,[3]List!BC:BE,3,FALSE)))</f>
        <v>19408513</v>
      </c>
      <c r="C88" s="20">
        <f>IF(F88="Gateway","19400263",IF(E88="","",VLOOKUP(E88,[3]List!BC:BF,4,FALSE)))</f>
        <v>19408267</v>
      </c>
      <c r="D88">
        <v>298</v>
      </c>
      <c r="E88" s="21" t="s">
        <v>69</v>
      </c>
      <c r="F88" s="20" t="s">
        <v>70</v>
      </c>
      <c r="G88" t="s">
        <v>157</v>
      </c>
      <c r="H88" t="s">
        <v>168</v>
      </c>
      <c r="I88" t="s">
        <v>73</v>
      </c>
      <c r="J88">
        <v>100</v>
      </c>
      <c r="K88" s="20" t="str">
        <f t="shared" si="7"/>
        <v>1</v>
      </c>
      <c r="L88" s="20" t="str">
        <f t="shared" si="6"/>
        <v xml:space="preserve">24/7/ 12 hours onsite SLA support requried </v>
      </c>
      <c r="S88" s="22"/>
      <c r="AJ88" s="22"/>
      <c r="AK88" s="22"/>
      <c r="AL88" s="20" cm="1">
        <f t="array" ref="AL88">IF(E88="Fortinet",INDEX([3]List!BM:BM,MATCH(1,('Quotation - CS-PRMA status'!AJ88=[3]List!BJ:BJ)*('Quotation - CS-PRMA status'!AK88=[3]List!BL:BL),0)),"")</f>
        <v>0</v>
      </c>
      <c r="AM88" s="20" t="str">
        <f>IF(E88="Fortinet",_xlfn.IFNA(VLOOKUP(AJ88,[3]List!BJ86:BK91,2,FALSE),"Please select option under Full PRMA Coverage column"),"")</f>
        <v>Please select option under Full PRMA Coverage column</v>
      </c>
      <c r="AN88" s="20" t="str">
        <f t="shared" si="8"/>
        <v>SS to fill in</v>
      </c>
      <c r="AO88" s="20" t="str">
        <f t="shared" si="8"/>
        <v>SS to fill in</v>
      </c>
      <c r="BF88" s="26" t="str">
        <f t="shared" si="10"/>
        <v>FortinetSFP</v>
      </c>
      <c r="BG88" s="26" t="str">
        <f t="shared" si="10"/>
        <v>FortinetPIM</v>
      </c>
      <c r="BH88" s="26" t="str">
        <f t="shared" si="10"/>
        <v>FortinetBW</v>
      </c>
      <c r="BI88" s="26" t="str">
        <f t="shared" si="10"/>
        <v>FortinetCable</v>
      </c>
      <c r="BJ88" s="26" t="str">
        <f t="shared" si="10"/>
        <v>FortinetPC</v>
      </c>
      <c r="BK88" s="26" t="str">
        <f t="shared" si="9"/>
        <v>FortinetFull PRMA</v>
      </c>
    </row>
    <row r="89" spans="1:63" customFormat="1" ht="29" hidden="1">
      <c r="A89" s="20" t="str">
        <f>IF(F89="Gateway","SDWAN Gateway, SDW0020",IF(E89="","",VLOOKUP(E89,[3]List!BC:BD,2,FALSE)))</f>
        <v>[Main RC] SD-WAN with Firewall (Fortinet) (Non-taxable)</v>
      </c>
      <c r="B89" s="20">
        <f>IF(F89="Gateway","not applicable",IF(E89="","",VLOOKUP(E89,[3]List!BC:BE,3,FALSE)))</f>
        <v>19408513</v>
      </c>
      <c r="C89" s="20">
        <f>IF(F89="Gateway","19400263",IF(E89="","",VLOOKUP(E89,[3]List!BC:BF,4,FALSE)))</f>
        <v>19408267</v>
      </c>
      <c r="D89">
        <v>302</v>
      </c>
      <c r="E89" s="21" t="s">
        <v>69</v>
      </c>
      <c r="F89" s="20" t="s">
        <v>70</v>
      </c>
      <c r="G89" t="s">
        <v>157</v>
      </c>
      <c r="H89" t="s">
        <v>169</v>
      </c>
      <c r="I89" t="s">
        <v>73</v>
      </c>
      <c r="J89">
        <v>100</v>
      </c>
      <c r="K89" s="20" t="str">
        <f t="shared" si="7"/>
        <v>1</v>
      </c>
      <c r="L89" s="20" t="str">
        <f t="shared" si="6"/>
        <v xml:space="preserve">24/7/ 12 hours onsite SLA support requried </v>
      </c>
      <c r="S89" s="22"/>
      <c r="AJ89" s="22"/>
      <c r="AK89" s="22"/>
      <c r="AL89" s="20" cm="1">
        <f t="array" ref="AL89">IF(E89="Fortinet",INDEX([3]List!BM:BM,MATCH(1,('Quotation - CS-PRMA status'!AJ89=[3]List!BJ:BJ)*('Quotation - CS-PRMA status'!AK89=[3]List!BL:BL),0)),"")</f>
        <v>0</v>
      </c>
      <c r="AM89" s="20" t="str">
        <f>IF(E89="Fortinet",_xlfn.IFNA(VLOOKUP(AJ89,[3]List!BJ87:BK92,2,FALSE),"Please select option under Full PRMA Coverage column"),"")</f>
        <v>Please select option under Full PRMA Coverage column</v>
      </c>
      <c r="AN89" s="20" t="str">
        <f t="shared" si="8"/>
        <v>SS to fill in</v>
      </c>
      <c r="AO89" s="20" t="str">
        <f t="shared" si="8"/>
        <v>SS to fill in</v>
      </c>
      <c r="BF89" s="26" t="str">
        <f t="shared" si="10"/>
        <v>FortinetSFP</v>
      </c>
      <c r="BG89" s="26" t="str">
        <f t="shared" si="10"/>
        <v>FortinetPIM</v>
      </c>
      <c r="BH89" s="26" t="str">
        <f t="shared" si="10"/>
        <v>FortinetBW</v>
      </c>
      <c r="BI89" s="26" t="str">
        <f t="shared" si="10"/>
        <v>FortinetCable</v>
      </c>
      <c r="BJ89" s="26" t="str">
        <f t="shared" si="10"/>
        <v>FortinetPC</v>
      </c>
      <c r="BK89" s="26" t="str">
        <f t="shared" si="9"/>
        <v>FortinetFull PRMA</v>
      </c>
    </row>
    <row r="90" spans="1:63" customFormat="1" ht="29" hidden="1">
      <c r="A90" s="20" t="str">
        <f>IF(F90="Gateway","SDWAN Gateway, SDW0020",IF(E90="","",VLOOKUP(E90,[3]List!BC:BD,2,FALSE)))</f>
        <v>[Main RC] SD-WAN with Firewall (Fortinet) (Non-taxable)</v>
      </c>
      <c r="B90" s="20">
        <f>IF(F90="Gateway","not applicable",IF(E90="","",VLOOKUP(E90,[3]List!BC:BE,3,FALSE)))</f>
        <v>19408513</v>
      </c>
      <c r="C90" s="20">
        <f>IF(F90="Gateway","19400263",IF(E90="","",VLOOKUP(E90,[3]List!BC:BF,4,FALSE)))</f>
        <v>19408267</v>
      </c>
      <c r="D90">
        <v>303</v>
      </c>
      <c r="E90" s="21" t="s">
        <v>69</v>
      </c>
      <c r="F90" s="20" t="s">
        <v>70</v>
      </c>
      <c r="G90" t="s">
        <v>157</v>
      </c>
      <c r="H90" t="s">
        <v>170</v>
      </c>
      <c r="I90" t="s">
        <v>73</v>
      </c>
      <c r="J90">
        <v>100</v>
      </c>
      <c r="K90" s="20" t="str">
        <f t="shared" si="7"/>
        <v>1</v>
      </c>
      <c r="L90" s="20" t="str">
        <f t="shared" si="6"/>
        <v xml:space="preserve">24/7/ 12 hours onsite SLA support requried </v>
      </c>
      <c r="S90" s="22"/>
      <c r="AJ90" s="22"/>
      <c r="AK90" s="22"/>
      <c r="AL90" s="20" cm="1">
        <f t="array" ref="AL90">IF(E90="Fortinet",INDEX([3]List!BM:BM,MATCH(1,('Quotation - CS-PRMA status'!AJ90=[3]List!BJ:BJ)*('Quotation - CS-PRMA status'!AK90=[3]List!BL:BL),0)),"")</f>
        <v>0</v>
      </c>
      <c r="AM90" s="20" t="str">
        <f>IF(E90="Fortinet",_xlfn.IFNA(VLOOKUP(AJ90,[3]List!BJ88:BK93,2,FALSE),"Please select option under Full PRMA Coverage column"),"")</f>
        <v>Please select option under Full PRMA Coverage column</v>
      </c>
      <c r="AN90" s="20" t="str">
        <f t="shared" si="8"/>
        <v>SS to fill in</v>
      </c>
      <c r="AO90" s="20" t="str">
        <f t="shared" si="8"/>
        <v>SS to fill in</v>
      </c>
      <c r="BF90" s="26" t="str">
        <f t="shared" si="10"/>
        <v>FortinetSFP</v>
      </c>
      <c r="BG90" s="26" t="str">
        <f t="shared" si="10"/>
        <v>FortinetPIM</v>
      </c>
      <c r="BH90" s="26" t="str">
        <f t="shared" si="10"/>
        <v>FortinetBW</v>
      </c>
      <c r="BI90" s="26" t="str">
        <f t="shared" si="10"/>
        <v>FortinetCable</v>
      </c>
      <c r="BJ90" s="26" t="str">
        <f t="shared" si="10"/>
        <v>FortinetPC</v>
      </c>
      <c r="BK90" s="26" t="str">
        <f t="shared" si="9"/>
        <v>FortinetFull PRMA</v>
      </c>
    </row>
    <row r="91" spans="1:63" customFormat="1" ht="29" hidden="1">
      <c r="A91" s="20" t="str">
        <f>IF(F91="Gateway","SDWAN Gateway, SDW0020",IF(E91="","",VLOOKUP(E91,[3]List!BC:BD,2,FALSE)))</f>
        <v>[Main RC] SD-WAN with Firewall (Fortinet) (Non-taxable)</v>
      </c>
      <c r="B91" s="20">
        <f>IF(F91="Gateway","not applicable",IF(E91="","",VLOOKUP(E91,[3]List!BC:BE,3,FALSE)))</f>
        <v>19408513</v>
      </c>
      <c r="C91" s="20">
        <f>IF(F91="Gateway","19400263",IF(E91="","",VLOOKUP(E91,[3]List!BC:BF,4,FALSE)))</f>
        <v>19408267</v>
      </c>
      <c r="D91">
        <v>304</v>
      </c>
      <c r="E91" s="21" t="s">
        <v>69</v>
      </c>
      <c r="F91" s="20" t="s">
        <v>70</v>
      </c>
      <c r="G91" t="s">
        <v>157</v>
      </c>
      <c r="H91" t="s">
        <v>171</v>
      </c>
      <c r="I91" t="s">
        <v>73</v>
      </c>
      <c r="J91">
        <v>100</v>
      </c>
      <c r="K91" s="20" t="str">
        <f t="shared" si="7"/>
        <v>1</v>
      </c>
      <c r="L91" s="20" t="str">
        <f t="shared" si="6"/>
        <v xml:space="preserve">24/7/ 12 hours onsite SLA support requried </v>
      </c>
      <c r="S91" s="22"/>
      <c r="AJ91" s="22"/>
      <c r="AK91" s="22"/>
      <c r="AL91" s="20" cm="1">
        <f t="array" ref="AL91">IF(E91="Fortinet",INDEX([3]List!BM:BM,MATCH(1,('Quotation - CS-PRMA status'!AJ91=[3]List!BJ:BJ)*('Quotation - CS-PRMA status'!AK91=[3]List!BL:BL),0)),"")</f>
        <v>0</v>
      </c>
      <c r="AM91" s="20" t="str">
        <f>IF(E91="Fortinet",_xlfn.IFNA(VLOOKUP(AJ91,[3]List!BJ89:BK94,2,FALSE),"Please select option under Full PRMA Coverage column"),"")</f>
        <v>Please select option under Full PRMA Coverage column</v>
      </c>
      <c r="AN91" s="20" t="str">
        <f t="shared" si="8"/>
        <v>SS to fill in</v>
      </c>
      <c r="AO91" s="20" t="str">
        <f t="shared" si="8"/>
        <v>SS to fill in</v>
      </c>
      <c r="BF91" s="26" t="str">
        <f t="shared" si="10"/>
        <v>FortinetSFP</v>
      </c>
      <c r="BG91" s="26" t="str">
        <f t="shared" si="10"/>
        <v>FortinetPIM</v>
      </c>
      <c r="BH91" s="26" t="str">
        <f t="shared" si="10"/>
        <v>FortinetBW</v>
      </c>
      <c r="BI91" s="26" t="str">
        <f t="shared" si="10"/>
        <v>FortinetCable</v>
      </c>
      <c r="BJ91" s="26" t="str">
        <f t="shared" si="10"/>
        <v>FortinetPC</v>
      </c>
      <c r="BK91" s="26" t="str">
        <f t="shared" si="9"/>
        <v>FortinetFull PRMA</v>
      </c>
    </row>
    <row r="92" spans="1:63" customFormat="1" ht="29" hidden="1">
      <c r="A92" s="20" t="str">
        <f>IF(F92="Gateway","SDWAN Gateway, SDW0020",IF(E92="","",VLOOKUP(E92,[3]List!BC:BD,2,FALSE)))</f>
        <v>[Main RC] SD-WAN with Firewall (Fortinet) (Non-taxable)</v>
      </c>
      <c r="B92" s="20">
        <f>IF(F92="Gateway","not applicable",IF(E92="","",VLOOKUP(E92,[3]List!BC:BE,3,FALSE)))</f>
        <v>19408513</v>
      </c>
      <c r="C92" s="20">
        <f>IF(F92="Gateway","19400263",IF(E92="","",VLOOKUP(E92,[3]List!BC:BF,4,FALSE)))</f>
        <v>19408267</v>
      </c>
      <c r="D92">
        <v>306</v>
      </c>
      <c r="E92" s="21" t="s">
        <v>69</v>
      </c>
      <c r="F92" s="20" t="s">
        <v>70</v>
      </c>
      <c r="G92" t="s">
        <v>157</v>
      </c>
      <c r="H92" t="s">
        <v>172</v>
      </c>
      <c r="I92" t="s">
        <v>73</v>
      </c>
      <c r="J92">
        <v>40</v>
      </c>
      <c r="K92" s="20" t="str">
        <f t="shared" si="7"/>
        <v>1</v>
      </c>
      <c r="L92" s="20" t="str">
        <f t="shared" si="6"/>
        <v xml:space="preserve">24/7/ 12 hours onsite SLA support requried </v>
      </c>
      <c r="S92" s="22"/>
      <c r="AJ92" s="22"/>
      <c r="AK92" s="22"/>
      <c r="AL92" s="20" cm="1">
        <f t="array" ref="AL92">IF(E92="Fortinet",INDEX([3]List!BM:BM,MATCH(1,('Quotation - CS-PRMA status'!AJ92=[3]List!BJ:BJ)*('Quotation - CS-PRMA status'!AK92=[3]List!BL:BL),0)),"")</f>
        <v>0</v>
      </c>
      <c r="AM92" s="20" t="str">
        <f>IF(E92="Fortinet",_xlfn.IFNA(VLOOKUP(AJ92,[3]List!BJ90:BK95,2,FALSE),"Please select option under Full PRMA Coverage column"),"")</f>
        <v>Please select option under Full PRMA Coverage column</v>
      </c>
      <c r="AN92" s="20" t="str">
        <f t="shared" si="8"/>
        <v>SS to fill in</v>
      </c>
      <c r="AO92" s="20" t="str">
        <f t="shared" si="8"/>
        <v>SS to fill in</v>
      </c>
      <c r="BF92" s="26" t="str">
        <f t="shared" si="10"/>
        <v>FortinetSFP</v>
      </c>
      <c r="BG92" s="26" t="str">
        <f t="shared" si="10"/>
        <v>FortinetPIM</v>
      </c>
      <c r="BH92" s="26" t="str">
        <f t="shared" si="10"/>
        <v>FortinetBW</v>
      </c>
      <c r="BI92" s="26" t="str">
        <f t="shared" si="10"/>
        <v>FortinetCable</v>
      </c>
      <c r="BJ92" s="26" t="str">
        <f t="shared" si="10"/>
        <v>FortinetPC</v>
      </c>
      <c r="BK92" s="26" t="str">
        <f t="shared" si="9"/>
        <v>FortinetFull PRMA</v>
      </c>
    </row>
    <row r="93" spans="1:63" customFormat="1" ht="29" hidden="1">
      <c r="A93" s="20" t="str">
        <f>IF(F93="Gateway","SDWAN Gateway, SDW0020",IF(E93="","",VLOOKUP(E93,[3]List!BC:BD,2,FALSE)))</f>
        <v>[Main RC] SD-WAN with Firewall (Fortinet) (Non-taxable)</v>
      </c>
      <c r="B93" s="20">
        <f>IF(F93="Gateway","not applicable",IF(E93="","",VLOOKUP(E93,[3]List!BC:BE,3,FALSE)))</f>
        <v>19408513</v>
      </c>
      <c r="C93" s="20">
        <f>IF(F93="Gateway","19400263",IF(E93="","",VLOOKUP(E93,[3]List!BC:BF,4,FALSE)))</f>
        <v>19408267</v>
      </c>
      <c r="D93">
        <v>310</v>
      </c>
      <c r="E93" s="21" t="s">
        <v>69</v>
      </c>
      <c r="F93" s="20" t="s">
        <v>70</v>
      </c>
      <c r="G93" t="s">
        <v>71</v>
      </c>
      <c r="H93" t="s">
        <v>173</v>
      </c>
      <c r="I93" t="s">
        <v>73</v>
      </c>
      <c r="J93">
        <v>100</v>
      </c>
      <c r="K93" s="20" t="str">
        <f t="shared" si="7"/>
        <v>1</v>
      </c>
      <c r="L93" s="20" t="str">
        <f t="shared" si="6"/>
        <v xml:space="preserve">24/7/ 12 hours onsite SLA support requried </v>
      </c>
      <c r="S93" s="22"/>
      <c r="AJ93" s="22"/>
      <c r="AK93" s="22"/>
      <c r="AL93" s="20" cm="1">
        <f t="array" ref="AL93">IF(E93="Fortinet",INDEX([3]List!BM:BM,MATCH(1,('Quotation - CS-PRMA status'!AJ93=[3]List!BJ:BJ)*('Quotation - CS-PRMA status'!AK93=[3]List!BL:BL),0)),"")</f>
        <v>0</v>
      </c>
      <c r="AM93" s="20" t="str">
        <f>IF(E93="Fortinet",_xlfn.IFNA(VLOOKUP(AJ93,[3]List!BJ91:BK96,2,FALSE),"Please select option under Full PRMA Coverage column"),"")</f>
        <v>Please select option under Full PRMA Coverage column</v>
      </c>
      <c r="AN93" s="20" t="str">
        <f t="shared" si="8"/>
        <v>SS to fill in</v>
      </c>
      <c r="AO93" s="20" t="str">
        <f t="shared" si="8"/>
        <v>SS to fill in</v>
      </c>
      <c r="BF93" s="26" t="str">
        <f t="shared" si="10"/>
        <v>FortinetSFP</v>
      </c>
      <c r="BG93" s="26" t="str">
        <f t="shared" si="10"/>
        <v>FortinetPIM</v>
      </c>
      <c r="BH93" s="26" t="str">
        <f t="shared" si="10"/>
        <v>FortinetBW</v>
      </c>
      <c r="BI93" s="26" t="str">
        <f t="shared" si="10"/>
        <v>FortinetCable</v>
      </c>
      <c r="BJ93" s="26" t="str">
        <f t="shared" si="10"/>
        <v>FortinetPC</v>
      </c>
      <c r="BK93" s="26" t="str">
        <f t="shared" si="9"/>
        <v>FortinetFull PRMA</v>
      </c>
    </row>
    <row r="94" spans="1:63" customFormat="1" ht="29" hidden="1">
      <c r="A94" s="20" t="str">
        <f>IF(F94="Gateway","SDWAN Gateway, SDW0020",IF(E94="","",VLOOKUP(E94,[3]List!BC:BD,2,FALSE)))</f>
        <v>[Main RC] SD-WAN with Firewall (Fortinet) (Non-taxable)</v>
      </c>
      <c r="B94" s="20">
        <f>IF(F94="Gateway","not applicable",IF(E94="","",VLOOKUP(E94,[3]List!BC:BE,3,FALSE)))</f>
        <v>19408513</v>
      </c>
      <c r="C94" s="20">
        <f>IF(F94="Gateway","19400263",IF(E94="","",VLOOKUP(E94,[3]List!BC:BF,4,FALSE)))</f>
        <v>19408267</v>
      </c>
      <c r="D94">
        <v>311</v>
      </c>
      <c r="E94" s="21" t="s">
        <v>69</v>
      </c>
      <c r="F94" s="20" t="s">
        <v>70</v>
      </c>
      <c r="G94" t="s">
        <v>174</v>
      </c>
      <c r="H94" t="s">
        <v>175</v>
      </c>
      <c r="I94" t="s">
        <v>73</v>
      </c>
      <c r="J94">
        <v>40</v>
      </c>
      <c r="K94" s="20" t="str">
        <f t="shared" si="7"/>
        <v>1</v>
      </c>
      <c r="L94" s="20" t="str">
        <f t="shared" si="6"/>
        <v xml:space="preserve">24/7/ 12 hours onsite SLA support requried </v>
      </c>
      <c r="S94" s="22"/>
      <c r="AJ94" s="22"/>
      <c r="AK94" s="22"/>
      <c r="AL94" s="20" cm="1">
        <f t="array" ref="AL94">IF(E94="Fortinet",INDEX([3]List!BM:BM,MATCH(1,('Quotation - CS-PRMA status'!AJ94=[3]List!BJ:BJ)*('Quotation - CS-PRMA status'!AK94=[3]List!BL:BL),0)),"")</f>
        <v>0</v>
      </c>
      <c r="AM94" s="20" t="str">
        <f>IF(E94="Fortinet",_xlfn.IFNA(VLOOKUP(AJ94,[3]List!BJ92:BK97,2,FALSE),"Please select option under Full PRMA Coverage column"),"")</f>
        <v>Please select option under Full PRMA Coverage column</v>
      </c>
      <c r="AN94" s="20" t="str">
        <f t="shared" si="8"/>
        <v>SS to fill in</v>
      </c>
      <c r="AO94" s="20" t="str">
        <f t="shared" si="8"/>
        <v>SS to fill in</v>
      </c>
      <c r="BF94" s="26" t="str">
        <f t="shared" si="10"/>
        <v>FortinetSFP</v>
      </c>
      <c r="BG94" s="26" t="str">
        <f t="shared" si="10"/>
        <v>FortinetPIM</v>
      </c>
      <c r="BH94" s="26" t="str">
        <f t="shared" si="10"/>
        <v>FortinetBW</v>
      </c>
      <c r="BI94" s="26" t="str">
        <f t="shared" si="10"/>
        <v>FortinetCable</v>
      </c>
      <c r="BJ94" s="26" t="str">
        <f t="shared" si="10"/>
        <v>FortinetPC</v>
      </c>
      <c r="BK94" s="26" t="str">
        <f t="shared" si="9"/>
        <v>FortinetFull PRMA</v>
      </c>
    </row>
    <row r="95" spans="1:63" customFormat="1" ht="29" hidden="1">
      <c r="A95" s="20" t="str">
        <f>IF(F95="Gateway","SDWAN Gateway, SDW0020",IF(E95="","",VLOOKUP(E95,[3]List!BC:BD,2,FALSE)))</f>
        <v>[Main RC] SD-WAN with Firewall (Fortinet) (Non-taxable)</v>
      </c>
      <c r="B95" s="20">
        <f>IF(F95="Gateway","not applicable",IF(E95="","",VLOOKUP(E95,[3]List!BC:BE,3,FALSE)))</f>
        <v>19408513</v>
      </c>
      <c r="C95" s="20">
        <f>IF(F95="Gateway","19400263",IF(E95="","",VLOOKUP(E95,[3]List!BC:BF,4,FALSE)))</f>
        <v>19408267</v>
      </c>
      <c r="D95">
        <v>315</v>
      </c>
      <c r="E95" s="21" t="s">
        <v>69</v>
      </c>
      <c r="F95" s="20" t="s">
        <v>70</v>
      </c>
      <c r="G95" t="s">
        <v>176</v>
      </c>
      <c r="H95" t="s">
        <v>177</v>
      </c>
      <c r="I95" t="s">
        <v>73</v>
      </c>
      <c r="J95">
        <v>40</v>
      </c>
      <c r="K95" s="20" t="str">
        <f t="shared" si="7"/>
        <v>1</v>
      </c>
      <c r="L95" s="20" t="str">
        <f t="shared" si="6"/>
        <v xml:space="preserve">24/7/ 12 hours onsite SLA support requried </v>
      </c>
      <c r="S95" s="22"/>
      <c r="AJ95" s="22"/>
      <c r="AK95" s="22"/>
      <c r="AL95" s="20" cm="1">
        <f t="array" ref="AL95">IF(E95="Fortinet",INDEX([3]List!BM:BM,MATCH(1,('Quotation - CS-PRMA status'!AJ95=[3]List!BJ:BJ)*('Quotation - CS-PRMA status'!AK95=[3]List!BL:BL),0)),"")</f>
        <v>0</v>
      </c>
      <c r="AM95" s="20" t="str">
        <f>IF(E95="Fortinet",_xlfn.IFNA(VLOOKUP(AJ95,[3]List!BJ93:BK98,2,FALSE),"Please select option under Full PRMA Coverage column"),"")</f>
        <v>Please select option under Full PRMA Coverage column</v>
      </c>
      <c r="AN95" s="20" t="str">
        <f t="shared" si="8"/>
        <v>SS to fill in</v>
      </c>
      <c r="AO95" s="20" t="str">
        <f t="shared" si="8"/>
        <v>SS to fill in</v>
      </c>
      <c r="BF95" s="26" t="str">
        <f t="shared" si="10"/>
        <v>FortinetSFP</v>
      </c>
      <c r="BG95" s="26" t="str">
        <f t="shared" si="10"/>
        <v>FortinetPIM</v>
      </c>
      <c r="BH95" s="26" t="str">
        <f t="shared" si="10"/>
        <v>FortinetBW</v>
      </c>
      <c r="BI95" s="26" t="str">
        <f t="shared" si="10"/>
        <v>FortinetCable</v>
      </c>
      <c r="BJ95" s="26" t="str">
        <f t="shared" si="10"/>
        <v>FortinetPC</v>
      </c>
      <c r="BK95" s="26" t="str">
        <f t="shared" si="9"/>
        <v>FortinetFull PRMA</v>
      </c>
    </row>
    <row r="96" spans="1:63" customFormat="1" ht="29" hidden="1">
      <c r="A96" s="20" t="str">
        <f>IF(F96="Gateway","SDWAN Gateway, SDW0020",IF(E96="","",VLOOKUP(E96,[3]List!BC:BD,2,FALSE)))</f>
        <v>[Main RC] SD-WAN with Firewall (Fortinet) (Non-taxable)</v>
      </c>
      <c r="B96" s="20">
        <f>IF(F96="Gateway","not applicable",IF(E96="","",VLOOKUP(E96,[3]List!BC:BE,3,FALSE)))</f>
        <v>19408513</v>
      </c>
      <c r="C96" s="20">
        <f>IF(F96="Gateway","19400263",IF(E96="","",VLOOKUP(E96,[3]List!BC:BF,4,FALSE)))</f>
        <v>19408267</v>
      </c>
      <c r="D96">
        <v>320</v>
      </c>
      <c r="E96" s="21" t="s">
        <v>69</v>
      </c>
      <c r="F96" s="20" t="s">
        <v>70</v>
      </c>
      <c r="G96" t="s">
        <v>178</v>
      </c>
      <c r="H96" t="s">
        <v>179</v>
      </c>
      <c r="I96" t="s">
        <v>73</v>
      </c>
      <c r="J96">
        <v>100</v>
      </c>
      <c r="K96" s="20" t="str">
        <f t="shared" si="7"/>
        <v>1</v>
      </c>
      <c r="L96" s="20" t="str">
        <f t="shared" si="6"/>
        <v xml:space="preserve">24/7/ 12 hours onsite SLA support requried </v>
      </c>
      <c r="S96" s="22"/>
      <c r="AJ96" s="22"/>
      <c r="AK96" s="22"/>
      <c r="AL96" s="20" cm="1">
        <f t="array" ref="AL96">IF(E96="Fortinet",INDEX([3]List!BM:BM,MATCH(1,('Quotation - CS-PRMA status'!AJ96=[3]List!BJ:BJ)*('Quotation - CS-PRMA status'!AK96=[3]List!BL:BL),0)),"")</f>
        <v>0</v>
      </c>
      <c r="AM96" s="20" t="str">
        <f>IF(E96="Fortinet",_xlfn.IFNA(VLOOKUP(AJ96,[3]List!BJ94:BK99,2,FALSE),"Please select option under Full PRMA Coverage column"),"")</f>
        <v>Please select option under Full PRMA Coverage column</v>
      </c>
      <c r="AN96" s="20" t="str">
        <f t="shared" si="8"/>
        <v>SS to fill in</v>
      </c>
      <c r="AO96" s="20" t="str">
        <f t="shared" si="8"/>
        <v>SS to fill in</v>
      </c>
      <c r="BF96" s="26" t="str">
        <f t="shared" si="10"/>
        <v>FortinetSFP</v>
      </c>
      <c r="BG96" s="26" t="str">
        <f t="shared" si="10"/>
        <v>FortinetPIM</v>
      </c>
      <c r="BH96" s="26" t="str">
        <f t="shared" si="10"/>
        <v>FortinetBW</v>
      </c>
      <c r="BI96" s="26" t="str">
        <f t="shared" si="10"/>
        <v>FortinetCable</v>
      </c>
      <c r="BJ96" s="26" t="str">
        <f t="shared" si="10"/>
        <v>FortinetPC</v>
      </c>
      <c r="BK96" s="26" t="str">
        <f t="shared" si="9"/>
        <v>FortinetFull PRMA</v>
      </c>
    </row>
    <row r="97" spans="1:63" customFormat="1" ht="29" hidden="1">
      <c r="A97" s="20" t="str">
        <f>IF(F97="Gateway","SDWAN Gateway, SDW0020",IF(E97="","",VLOOKUP(E97,[3]List!BC:BD,2,FALSE)))</f>
        <v>[Main RC] SD-WAN with Firewall (Fortinet) (Non-taxable)</v>
      </c>
      <c r="B97" s="20">
        <f>IF(F97="Gateway","not applicable",IF(E97="","",VLOOKUP(E97,[3]List!BC:BE,3,FALSE)))</f>
        <v>19408513</v>
      </c>
      <c r="C97" s="20">
        <f>IF(F97="Gateway","19400263",IF(E97="","",VLOOKUP(E97,[3]List!BC:BF,4,FALSE)))</f>
        <v>19408267</v>
      </c>
      <c r="D97">
        <v>326</v>
      </c>
      <c r="E97" s="21" t="s">
        <v>69</v>
      </c>
      <c r="F97" s="20" t="s">
        <v>70</v>
      </c>
      <c r="G97" t="s">
        <v>178</v>
      </c>
      <c r="H97" t="s">
        <v>180</v>
      </c>
      <c r="I97" t="s">
        <v>73</v>
      </c>
      <c r="J97">
        <v>40</v>
      </c>
      <c r="K97" s="20" t="str">
        <f t="shared" si="7"/>
        <v>1</v>
      </c>
      <c r="L97" s="20" t="str">
        <f t="shared" si="6"/>
        <v xml:space="preserve">24/7/ 12 hours onsite SLA support requried </v>
      </c>
      <c r="S97" s="22"/>
      <c r="AJ97" s="22"/>
      <c r="AK97" s="22"/>
      <c r="AL97" s="20" cm="1">
        <f t="array" ref="AL97">IF(E97="Fortinet",INDEX([3]List!BM:BM,MATCH(1,('Quotation - CS-PRMA status'!AJ97=[3]List!BJ:BJ)*('Quotation - CS-PRMA status'!AK97=[3]List!BL:BL),0)),"")</f>
        <v>0</v>
      </c>
      <c r="AM97" s="20" t="str">
        <f>IF(E97="Fortinet",_xlfn.IFNA(VLOOKUP(AJ97,[3]List!BJ95:BK100,2,FALSE),"Please select option under Full PRMA Coverage column"),"")</f>
        <v>Please select option under Full PRMA Coverage column</v>
      </c>
      <c r="AN97" s="20" t="str">
        <f t="shared" si="8"/>
        <v>SS to fill in</v>
      </c>
      <c r="AO97" s="20" t="str">
        <f t="shared" si="8"/>
        <v>SS to fill in</v>
      </c>
      <c r="BF97" s="26" t="str">
        <f t="shared" si="10"/>
        <v>FortinetSFP</v>
      </c>
      <c r="BG97" s="26" t="str">
        <f t="shared" si="10"/>
        <v>FortinetPIM</v>
      </c>
      <c r="BH97" s="26" t="str">
        <f t="shared" si="10"/>
        <v>FortinetBW</v>
      </c>
      <c r="BI97" s="26" t="str">
        <f t="shared" si="10"/>
        <v>FortinetCable</v>
      </c>
      <c r="BJ97" s="26" t="str">
        <f t="shared" si="10"/>
        <v>FortinetPC</v>
      </c>
      <c r="BK97" s="26" t="str">
        <f t="shared" si="9"/>
        <v>FortinetFull PRMA</v>
      </c>
    </row>
    <row r="98" spans="1:63" customFormat="1" ht="29" hidden="1">
      <c r="A98" s="20" t="str">
        <f>IF(F98="Gateway","SDWAN Gateway, SDW0020",IF(E98="","",VLOOKUP(E98,[3]List!BC:BD,2,FALSE)))</f>
        <v>[Main RC] SD-WAN with Firewall (Fortinet) (Non-taxable)</v>
      </c>
      <c r="B98" s="20">
        <f>IF(F98="Gateway","not applicable",IF(E98="","",VLOOKUP(E98,[3]List!BC:BE,3,FALSE)))</f>
        <v>19408513</v>
      </c>
      <c r="C98" s="20">
        <f>IF(F98="Gateway","19400263",IF(E98="","",VLOOKUP(E98,[3]List!BC:BF,4,FALSE)))</f>
        <v>19408267</v>
      </c>
      <c r="D98">
        <v>333</v>
      </c>
      <c r="E98" s="21" t="s">
        <v>69</v>
      </c>
      <c r="F98" s="20" t="s">
        <v>70</v>
      </c>
      <c r="G98" t="s">
        <v>181</v>
      </c>
      <c r="H98" t="s">
        <v>182</v>
      </c>
      <c r="I98" t="s">
        <v>73</v>
      </c>
      <c r="J98">
        <v>40</v>
      </c>
      <c r="K98" s="20" t="str">
        <f t="shared" si="7"/>
        <v>1</v>
      </c>
      <c r="L98" s="20" t="str">
        <f t="shared" si="6"/>
        <v xml:space="preserve">24/7/ 12 hours onsite SLA support requried </v>
      </c>
      <c r="S98" s="22"/>
      <c r="AJ98" s="22"/>
      <c r="AK98" s="22"/>
      <c r="AL98" s="20" cm="1">
        <f t="array" ref="AL98">IF(E98="Fortinet",INDEX([3]List!BM:BM,MATCH(1,('Quotation - CS-PRMA status'!AJ98=[3]List!BJ:BJ)*('Quotation - CS-PRMA status'!AK98=[3]List!BL:BL),0)),"")</f>
        <v>0</v>
      </c>
      <c r="AM98" s="20" t="str">
        <f>IF(E98="Fortinet",_xlfn.IFNA(VLOOKUP(AJ98,[3]List!BJ96:BK101,2,FALSE),"Please select option under Full PRMA Coverage column"),"")</f>
        <v>Please select option under Full PRMA Coverage column</v>
      </c>
      <c r="AN98" s="20" t="str">
        <f t="shared" si="8"/>
        <v>SS to fill in</v>
      </c>
      <c r="AO98" s="20" t="str">
        <f t="shared" si="8"/>
        <v>SS to fill in</v>
      </c>
      <c r="BF98" s="26" t="str">
        <f t="shared" si="10"/>
        <v>FortinetSFP</v>
      </c>
      <c r="BG98" s="26" t="str">
        <f t="shared" si="10"/>
        <v>FortinetPIM</v>
      </c>
      <c r="BH98" s="26" t="str">
        <f t="shared" si="10"/>
        <v>FortinetBW</v>
      </c>
      <c r="BI98" s="26" t="str">
        <f t="shared" si="10"/>
        <v>FortinetCable</v>
      </c>
      <c r="BJ98" s="26" t="str">
        <f t="shared" si="10"/>
        <v>FortinetPC</v>
      </c>
      <c r="BK98" s="26" t="str">
        <f t="shared" si="9"/>
        <v>FortinetFull PRMA</v>
      </c>
    </row>
    <row r="99" spans="1:63" customFormat="1" ht="29" hidden="1">
      <c r="A99" s="20" t="str">
        <f>IF(F99="Gateway","SDWAN Gateway, SDW0020",IF(E99="","",VLOOKUP(E99,[3]List!BC:BD,2,FALSE)))</f>
        <v>[Main RC] SD-WAN with Firewall (Fortinet) (Non-taxable)</v>
      </c>
      <c r="B99" s="20">
        <f>IF(F99="Gateway","not applicable",IF(E99="","",VLOOKUP(E99,[3]List!BC:BE,3,FALSE)))</f>
        <v>19408513</v>
      </c>
      <c r="C99" s="20">
        <f>IF(F99="Gateway","19400263",IF(E99="","",VLOOKUP(E99,[3]List!BC:BF,4,FALSE)))</f>
        <v>19408267</v>
      </c>
      <c r="D99">
        <v>335</v>
      </c>
      <c r="E99" s="21" t="s">
        <v>69</v>
      </c>
      <c r="F99" s="20" t="s">
        <v>70</v>
      </c>
      <c r="G99" t="s">
        <v>183</v>
      </c>
      <c r="H99" t="s">
        <v>184</v>
      </c>
      <c r="I99" t="s">
        <v>73</v>
      </c>
      <c r="J99">
        <v>100</v>
      </c>
      <c r="K99" s="20" t="str">
        <f t="shared" si="7"/>
        <v>1</v>
      </c>
      <c r="L99" s="20" t="str">
        <f t="shared" si="6"/>
        <v xml:space="preserve">24/7/ 12 hours onsite SLA support requried </v>
      </c>
      <c r="S99" s="22"/>
      <c r="AJ99" s="22"/>
      <c r="AK99" s="22"/>
      <c r="AL99" s="20" cm="1">
        <f t="array" ref="AL99">IF(E99="Fortinet",INDEX([3]List!BM:BM,MATCH(1,('Quotation - CS-PRMA status'!AJ99=[3]List!BJ:BJ)*('Quotation - CS-PRMA status'!AK99=[3]List!BL:BL),0)),"")</f>
        <v>0</v>
      </c>
      <c r="AM99" s="20" t="str">
        <f>IF(E99="Fortinet",_xlfn.IFNA(VLOOKUP(AJ99,[3]List!BJ97:BK102,2,FALSE),"Please select option under Full PRMA Coverage column"),"")</f>
        <v>Please select option under Full PRMA Coverage column</v>
      </c>
      <c r="AN99" s="20" t="str">
        <f t="shared" si="8"/>
        <v>SS to fill in</v>
      </c>
      <c r="AO99" s="20" t="str">
        <f t="shared" si="8"/>
        <v>SS to fill in</v>
      </c>
      <c r="BF99" s="26" t="str">
        <f t="shared" si="10"/>
        <v>FortinetSFP</v>
      </c>
      <c r="BG99" s="26" t="str">
        <f t="shared" si="10"/>
        <v>FortinetPIM</v>
      </c>
      <c r="BH99" s="26" t="str">
        <f t="shared" si="10"/>
        <v>FortinetBW</v>
      </c>
      <c r="BI99" s="26" t="str">
        <f t="shared" si="10"/>
        <v>FortinetCable</v>
      </c>
      <c r="BJ99" s="26" t="str">
        <f t="shared" si="10"/>
        <v>FortinetPC</v>
      </c>
      <c r="BK99" s="26" t="str">
        <f t="shared" si="9"/>
        <v>FortinetFull PRMA</v>
      </c>
    </row>
    <row r="100" spans="1:63" customFormat="1" ht="29" hidden="1">
      <c r="A100" s="20" t="str">
        <f>IF(F100="Gateway","SDWAN Gateway, SDW0020",IF(E100="","",VLOOKUP(E100,[3]List!BC:BD,2,FALSE)))</f>
        <v>[Main RC] SD-WAN with Firewall (Fortinet) (Non-taxable)</v>
      </c>
      <c r="B100" s="20">
        <f>IF(F100="Gateway","not applicable",IF(E100="","",VLOOKUP(E100,[3]List!BC:BE,3,FALSE)))</f>
        <v>19408513</v>
      </c>
      <c r="C100" s="20">
        <f>IF(F100="Gateway","19400263",IF(E100="","",VLOOKUP(E100,[3]List!BC:BF,4,FALSE)))</f>
        <v>19408267</v>
      </c>
      <c r="D100">
        <v>344</v>
      </c>
      <c r="E100" s="21" t="s">
        <v>69</v>
      </c>
      <c r="F100" s="20" t="s">
        <v>70</v>
      </c>
      <c r="G100" t="s">
        <v>185</v>
      </c>
      <c r="H100" t="s">
        <v>186</v>
      </c>
      <c r="I100" t="s">
        <v>73</v>
      </c>
      <c r="J100">
        <v>100</v>
      </c>
      <c r="K100" s="20" t="str">
        <f t="shared" si="7"/>
        <v>1</v>
      </c>
      <c r="L100" s="20" t="str">
        <f t="shared" si="6"/>
        <v xml:space="preserve">24/7/ 12 hours onsite SLA support requried </v>
      </c>
      <c r="S100" s="22"/>
      <c r="AJ100" s="22"/>
      <c r="AK100" s="22"/>
      <c r="AL100" s="20" cm="1">
        <f t="array" ref="AL100">IF(E100="Fortinet",INDEX([3]List!BM:BM,MATCH(1,('Quotation - CS-PRMA status'!AJ100=[3]List!BJ:BJ)*('Quotation - CS-PRMA status'!AK100=[3]List!BL:BL),0)),"")</f>
        <v>0</v>
      </c>
      <c r="AM100" s="20" t="str">
        <f>IF(E100="Fortinet",_xlfn.IFNA(VLOOKUP(AJ100,[3]List!BJ98:BK103,2,FALSE),"Please select option under Full PRMA Coverage column"),"")</f>
        <v>Please select option under Full PRMA Coverage column</v>
      </c>
      <c r="AN100" s="20" t="str">
        <f t="shared" si="8"/>
        <v>SS to fill in</v>
      </c>
      <c r="AO100" s="20" t="str">
        <f t="shared" si="8"/>
        <v>SS to fill in</v>
      </c>
      <c r="BF100" s="26" t="str">
        <f t="shared" si="10"/>
        <v>FortinetSFP</v>
      </c>
      <c r="BG100" s="26" t="str">
        <f t="shared" si="10"/>
        <v>FortinetPIM</v>
      </c>
      <c r="BH100" s="26" t="str">
        <f t="shared" si="10"/>
        <v>FortinetBW</v>
      </c>
      <c r="BI100" s="26" t="str">
        <f t="shared" si="10"/>
        <v>FortinetCable</v>
      </c>
      <c r="BJ100" s="26" t="str">
        <f t="shared" si="10"/>
        <v>FortinetPC</v>
      </c>
      <c r="BK100" s="26" t="str">
        <f t="shared" si="9"/>
        <v>FortinetFull PRMA</v>
      </c>
    </row>
    <row r="101" spans="1:63" customFormat="1" ht="29" hidden="1">
      <c r="A101" s="20" t="str">
        <f>IF(F101="Gateway","SDWAN Gateway, SDW0020",IF(E101="","",VLOOKUP(E101,[3]List!BC:BD,2,FALSE)))</f>
        <v>[Main RC] SD-WAN with Firewall (Fortinet) (Non-taxable)</v>
      </c>
      <c r="B101" s="20">
        <f>IF(F101="Gateway","not applicable",IF(E101="","",VLOOKUP(E101,[3]List!BC:BE,3,FALSE)))</f>
        <v>19408513</v>
      </c>
      <c r="C101" s="20">
        <f>IF(F101="Gateway","19400263",IF(E101="","",VLOOKUP(E101,[3]List!BC:BF,4,FALSE)))</f>
        <v>19408267</v>
      </c>
      <c r="D101">
        <v>347</v>
      </c>
      <c r="E101" s="21" t="s">
        <v>69</v>
      </c>
      <c r="F101" s="20" t="s">
        <v>70</v>
      </c>
      <c r="G101" t="s">
        <v>185</v>
      </c>
      <c r="H101" t="s">
        <v>187</v>
      </c>
      <c r="I101" t="s">
        <v>73</v>
      </c>
      <c r="J101">
        <v>100</v>
      </c>
      <c r="K101" s="20" t="str">
        <f t="shared" si="7"/>
        <v>1</v>
      </c>
      <c r="L101" s="20" t="str">
        <f t="shared" si="6"/>
        <v xml:space="preserve">24/7/ 12 hours onsite SLA support requried </v>
      </c>
      <c r="S101" s="22"/>
      <c r="AJ101" s="22"/>
      <c r="AK101" s="22"/>
      <c r="AL101" s="20" cm="1">
        <f t="array" ref="AL101">IF(E101="Fortinet",INDEX([3]List!BM:BM,MATCH(1,('Quotation - CS-PRMA status'!AJ101=[3]List!BJ:BJ)*('Quotation - CS-PRMA status'!AK101=[3]List!BL:BL),0)),"")</f>
        <v>0</v>
      </c>
      <c r="AM101" s="20" t="str">
        <f>IF(E101="Fortinet",_xlfn.IFNA(VLOOKUP(AJ101,[3]List!BJ99:BK104,2,FALSE),"Please select option under Full PRMA Coverage column"),"")</f>
        <v>Please select option under Full PRMA Coverage column</v>
      </c>
      <c r="AN101" s="20" t="str">
        <f t="shared" si="8"/>
        <v>SS to fill in</v>
      </c>
      <c r="AO101" s="20" t="str">
        <f t="shared" si="8"/>
        <v>SS to fill in</v>
      </c>
      <c r="BF101" s="26" t="str">
        <f t="shared" si="10"/>
        <v>FortinetSFP</v>
      </c>
      <c r="BG101" s="26" t="str">
        <f t="shared" si="10"/>
        <v>FortinetPIM</v>
      </c>
      <c r="BH101" s="26" t="str">
        <f t="shared" si="10"/>
        <v>FortinetBW</v>
      </c>
      <c r="BI101" s="26" t="str">
        <f t="shared" si="10"/>
        <v>FortinetCable</v>
      </c>
      <c r="BJ101" s="26" t="str">
        <f t="shared" si="10"/>
        <v>FortinetPC</v>
      </c>
      <c r="BK101" s="26" t="str">
        <f t="shared" si="9"/>
        <v>FortinetFull PRMA</v>
      </c>
    </row>
    <row r="102" spans="1:63" customFormat="1" ht="29" hidden="1">
      <c r="A102" s="20" t="str">
        <f>IF(F102="Gateway","SDWAN Gateway, SDW0020",IF(E102="","",VLOOKUP(E102,[3]List!BC:BD,2,FALSE)))</f>
        <v>[Main RC] SD-WAN with Firewall (Fortinet) (Non-taxable)</v>
      </c>
      <c r="B102" s="20">
        <f>IF(F102="Gateway","not applicable",IF(E102="","",VLOOKUP(E102,[3]List!BC:BE,3,FALSE)))</f>
        <v>19408513</v>
      </c>
      <c r="C102" s="20">
        <f>IF(F102="Gateway","19400263",IF(E102="","",VLOOKUP(E102,[3]List!BC:BF,4,FALSE)))</f>
        <v>19408267</v>
      </c>
      <c r="D102">
        <v>359</v>
      </c>
      <c r="E102" s="21" t="s">
        <v>69</v>
      </c>
      <c r="F102" s="20" t="s">
        <v>70</v>
      </c>
      <c r="G102" t="s">
        <v>185</v>
      </c>
      <c r="H102" t="s">
        <v>188</v>
      </c>
      <c r="I102" t="s">
        <v>73</v>
      </c>
      <c r="J102">
        <v>100</v>
      </c>
      <c r="K102" s="20" t="str">
        <f t="shared" si="7"/>
        <v>1</v>
      </c>
      <c r="L102" s="20" t="str">
        <f t="shared" si="6"/>
        <v xml:space="preserve">24/7/ 12 hours onsite SLA support requried </v>
      </c>
      <c r="S102" s="22"/>
      <c r="AJ102" s="22"/>
      <c r="AK102" s="22"/>
      <c r="AL102" s="20" cm="1">
        <f t="array" ref="AL102">IF(E102="Fortinet",INDEX([3]List!BM:BM,MATCH(1,('Quotation - CS-PRMA status'!AJ102=[3]List!BJ:BJ)*('Quotation - CS-PRMA status'!AK102=[3]List!BL:BL),0)),"")</f>
        <v>0</v>
      </c>
      <c r="AM102" s="20" t="str">
        <f>IF(E102="Fortinet",_xlfn.IFNA(VLOOKUP(AJ102,[3]List!BJ100:BK105,2,FALSE),"Please select option under Full PRMA Coverage column"),"")</f>
        <v>Please select option under Full PRMA Coverage column</v>
      </c>
      <c r="AN102" s="20" t="str">
        <f t="shared" si="8"/>
        <v>SS to fill in</v>
      </c>
      <c r="AO102" s="20" t="str">
        <f t="shared" si="8"/>
        <v>SS to fill in</v>
      </c>
      <c r="BF102" s="26" t="str">
        <f t="shared" si="10"/>
        <v>FortinetSFP</v>
      </c>
      <c r="BG102" s="26" t="str">
        <f t="shared" si="10"/>
        <v>FortinetPIM</v>
      </c>
      <c r="BH102" s="26" t="str">
        <f t="shared" si="10"/>
        <v>FortinetBW</v>
      </c>
      <c r="BI102" s="26" t="str">
        <f t="shared" si="10"/>
        <v>FortinetCable</v>
      </c>
      <c r="BJ102" s="26" t="str">
        <f t="shared" si="10"/>
        <v>FortinetPC</v>
      </c>
      <c r="BK102" s="26" t="str">
        <f t="shared" si="9"/>
        <v>FortinetFull PRMA</v>
      </c>
    </row>
    <row r="103" spans="1:63" customFormat="1" ht="29" hidden="1">
      <c r="A103" s="20" t="str">
        <f>IF(F103="Gateway","SDWAN Gateway, SDW0020",IF(E103="","",VLOOKUP(E103,[3]List!BC:BD,2,FALSE)))</f>
        <v>[Main RC] SD-WAN with Firewall (Fortinet) (Non-taxable)</v>
      </c>
      <c r="B103" s="20">
        <f>IF(F103="Gateway","not applicable",IF(E103="","",VLOOKUP(E103,[3]List!BC:BE,3,FALSE)))</f>
        <v>19408513</v>
      </c>
      <c r="C103" s="20">
        <f>IF(F103="Gateway","19400263",IF(E103="","",VLOOKUP(E103,[3]List!BC:BF,4,FALSE)))</f>
        <v>19408267</v>
      </c>
      <c r="D103">
        <v>362</v>
      </c>
      <c r="E103" s="21" t="s">
        <v>69</v>
      </c>
      <c r="F103" s="20" t="s">
        <v>70</v>
      </c>
      <c r="G103" t="s">
        <v>151</v>
      </c>
      <c r="H103" t="s">
        <v>189</v>
      </c>
      <c r="I103" t="s">
        <v>73</v>
      </c>
      <c r="J103">
        <v>100</v>
      </c>
      <c r="K103" s="20" t="str">
        <f t="shared" si="7"/>
        <v>1</v>
      </c>
      <c r="L103" s="20" t="str">
        <f t="shared" si="6"/>
        <v xml:space="preserve">24/7/ 12 hours onsite SLA support requried </v>
      </c>
      <c r="S103" s="22"/>
      <c r="AJ103" s="22"/>
      <c r="AK103" s="22"/>
      <c r="AL103" s="20" cm="1">
        <f t="array" ref="AL103">IF(E103="Fortinet",INDEX([3]List!BM:BM,MATCH(1,('Quotation - CS-PRMA status'!AJ103=[3]List!BJ:BJ)*('Quotation - CS-PRMA status'!AK103=[3]List!BL:BL),0)),"")</f>
        <v>0</v>
      </c>
      <c r="AM103" s="20" t="str">
        <f>IF(E103="Fortinet",_xlfn.IFNA(VLOOKUP(AJ103,[3]List!BJ101:BK106,2,FALSE),"Please select option under Full PRMA Coverage column"),"")</f>
        <v>Please select option under Full PRMA Coverage column</v>
      </c>
      <c r="AN103" s="20" t="str">
        <f t="shared" si="8"/>
        <v>SS to fill in</v>
      </c>
      <c r="AO103" s="20" t="str">
        <f t="shared" si="8"/>
        <v>SS to fill in</v>
      </c>
      <c r="BF103" s="26" t="str">
        <f t="shared" si="10"/>
        <v>FortinetSFP</v>
      </c>
      <c r="BG103" s="26" t="str">
        <f t="shared" si="10"/>
        <v>FortinetPIM</v>
      </c>
      <c r="BH103" s="26" t="str">
        <f t="shared" si="10"/>
        <v>FortinetBW</v>
      </c>
      <c r="BI103" s="26" t="str">
        <f t="shared" si="10"/>
        <v>FortinetCable</v>
      </c>
      <c r="BJ103" s="26" t="str">
        <f t="shared" si="10"/>
        <v>FortinetPC</v>
      </c>
      <c r="BK103" s="26" t="str">
        <f t="shared" si="9"/>
        <v>FortinetFull PRMA</v>
      </c>
    </row>
    <row r="104" spans="1:63" customFormat="1" ht="29" hidden="1">
      <c r="A104" s="20" t="str">
        <f>IF(F104="Gateway","SDWAN Gateway, SDW0020",IF(E104="","",VLOOKUP(E104,[3]List!BC:BD,2,FALSE)))</f>
        <v>[Main RC] SD-WAN with Firewall (Fortinet) (Non-taxable)</v>
      </c>
      <c r="B104" s="20">
        <f>IF(F104="Gateway","not applicable",IF(E104="","",VLOOKUP(E104,[3]List!BC:BE,3,FALSE)))</f>
        <v>19408513</v>
      </c>
      <c r="C104" s="20">
        <f>IF(F104="Gateway","19400263",IF(E104="","",VLOOKUP(E104,[3]List!BC:BF,4,FALSE)))</f>
        <v>19408267</v>
      </c>
      <c r="D104">
        <v>373</v>
      </c>
      <c r="E104" s="21" t="s">
        <v>69</v>
      </c>
      <c r="F104" s="20" t="s">
        <v>70</v>
      </c>
      <c r="G104" t="s">
        <v>190</v>
      </c>
      <c r="H104" t="s">
        <v>191</v>
      </c>
      <c r="I104" t="s">
        <v>73</v>
      </c>
      <c r="J104">
        <v>40</v>
      </c>
      <c r="K104" s="20" t="str">
        <f t="shared" si="7"/>
        <v>1</v>
      </c>
      <c r="L104" s="20" t="str">
        <f t="shared" si="6"/>
        <v xml:space="preserve">24/7/ 12 hours onsite SLA support requried </v>
      </c>
      <c r="S104" s="22"/>
      <c r="AJ104" s="22"/>
      <c r="AK104" s="22"/>
      <c r="AL104" s="20" cm="1">
        <f t="array" ref="AL104">IF(E104="Fortinet",INDEX([3]List!BM:BM,MATCH(1,('Quotation - CS-PRMA status'!AJ104=[3]List!BJ:BJ)*('Quotation - CS-PRMA status'!AK104=[3]List!BL:BL),0)),"")</f>
        <v>0</v>
      </c>
      <c r="AM104" s="20" t="str">
        <f>IF(E104="Fortinet",_xlfn.IFNA(VLOOKUP(AJ104,[3]List!BJ102:BK107,2,FALSE),"Please select option under Full PRMA Coverage column"),"")</f>
        <v>Please select option under Full PRMA Coverage column</v>
      </c>
      <c r="AN104" s="20" t="str">
        <f t="shared" si="8"/>
        <v>SS to fill in</v>
      </c>
      <c r="AO104" s="20" t="str">
        <f t="shared" si="8"/>
        <v>SS to fill in</v>
      </c>
      <c r="BF104" s="26" t="str">
        <f t="shared" si="10"/>
        <v>FortinetSFP</v>
      </c>
      <c r="BG104" s="26" t="str">
        <f t="shared" si="10"/>
        <v>FortinetPIM</v>
      </c>
      <c r="BH104" s="26" t="str">
        <f t="shared" si="10"/>
        <v>FortinetBW</v>
      </c>
      <c r="BI104" s="26" t="str">
        <f t="shared" si="10"/>
        <v>FortinetCable</v>
      </c>
      <c r="BJ104" s="26" t="str">
        <f t="shared" si="10"/>
        <v>FortinetPC</v>
      </c>
      <c r="BK104" s="26" t="str">
        <f t="shared" si="9"/>
        <v>FortinetFull PRMA</v>
      </c>
    </row>
    <row r="105" spans="1:63" customFormat="1" ht="29" hidden="1">
      <c r="A105" s="20" t="str">
        <f>IF(F105="Gateway","SDWAN Gateway, SDW0020",IF(E105="","",VLOOKUP(E105,[3]List!BC:BD,2,FALSE)))</f>
        <v>[Main RC] SD-WAN with Firewall (Fortinet) (Non-taxable)</v>
      </c>
      <c r="B105" s="20">
        <f>IF(F105="Gateway","not applicable",IF(E105="","",VLOOKUP(E105,[3]List!BC:BE,3,FALSE)))</f>
        <v>19408513</v>
      </c>
      <c r="C105" s="20">
        <f>IF(F105="Gateway","19400263",IF(E105="","",VLOOKUP(E105,[3]List!BC:BF,4,FALSE)))</f>
        <v>19408267</v>
      </c>
      <c r="D105">
        <v>384</v>
      </c>
      <c r="E105" s="21" t="s">
        <v>69</v>
      </c>
      <c r="F105" s="20" t="s">
        <v>70</v>
      </c>
      <c r="G105" t="s">
        <v>71</v>
      </c>
      <c r="H105" t="s">
        <v>192</v>
      </c>
      <c r="I105" t="s">
        <v>73</v>
      </c>
      <c r="J105">
        <v>40</v>
      </c>
      <c r="K105" s="20" t="str">
        <f t="shared" si="7"/>
        <v>1</v>
      </c>
      <c r="L105" s="20" t="str">
        <f t="shared" si="6"/>
        <v xml:space="preserve">24/7/ 12 hours onsite SLA support requried </v>
      </c>
      <c r="S105" s="22"/>
      <c r="AJ105" s="22"/>
      <c r="AK105" s="22"/>
      <c r="AL105" s="20" cm="1">
        <f t="array" ref="AL105">IF(E105="Fortinet",INDEX([3]List!BM:BM,MATCH(1,('Quotation - CS-PRMA status'!AJ105=[3]List!BJ:BJ)*('Quotation - CS-PRMA status'!AK105=[3]List!BL:BL),0)),"")</f>
        <v>0</v>
      </c>
      <c r="AM105" s="20" t="str">
        <f>IF(E105="Fortinet",_xlfn.IFNA(VLOOKUP(AJ105,[3]List!BJ103:BK108,2,FALSE),"Please select option under Full PRMA Coverage column"),"")</f>
        <v>Please select option under Full PRMA Coverage column</v>
      </c>
      <c r="AN105" s="20" t="str">
        <f t="shared" si="8"/>
        <v>SS to fill in</v>
      </c>
      <c r="AO105" s="20" t="str">
        <f t="shared" si="8"/>
        <v>SS to fill in</v>
      </c>
      <c r="BF105" s="26" t="str">
        <f t="shared" si="10"/>
        <v>FortinetSFP</v>
      </c>
      <c r="BG105" s="26" t="str">
        <f t="shared" si="10"/>
        <v>FortinetPIM</v>
      </c>
      <c r="BH105" s="26" t="str">
        <f t="shared" si="10"/>
        <v>FortinetBW</v>
      </c>
      <c r="BI105" s="26" t="str">
        <f t="shared" si="10"/>
        <v>FortinetCable</v>
      </c>
      <c r="BJ105" s="26" t="str">
        <f t="shared" si="10"/>
        <v>FortinetPC</v>
      </c>
      <c r="BK105" s="26" t="str">
        <f t="shared" si="9"/>
        <v>FortinetFull PRMA</v>
      </c>
    </row>
    <row r="106" spans="1:63" customFormat="1" ht="29" hidden="1">
      <c r="A106" s="20" t="str">
        <f>IF(F106="Gateway","SDWAN Gateway, SDW0020",IF(E106="","",VLOOKUP(E106,[3]List!BC:BD,2,FALSE)))</f>
        <v>[Main RC] SD-WAN with Firewall (Fortinet) (Non-taxable)</v>
      </c>
      <c r="B106" s="20">
        <f>IF(F106="Gateway","not applicable",IF(E106="","",VLOOKUP(E106,[3]List!BC:BE,3,FALSE)))</f>
        <v>19408513</v>
      </c>
      <c r="C106" s="20">
        <f>IF(F106="Gateway","19400263",IF(E106="","",VLOOKUP(E106,[3]List!BC:BF,4,FALSE)))</f>
        <v>19408267</v>
      </c>
      <c r="D106">
        <v>391</v>
      </c>
      <c r="E106" s="21" t="s">
        <v>69</v>
      </c>
      <c r="F106" s="20" t="s">
        <v>70</v>
      </c>
      <c r="G106" t="s">
        <v>71</v>
      </c>
      <c r="H106" t="s">
        <v>193</v>
      </c>
      <c r="I106" t="s">
        <v>73</v>
      </c>
      <c r="J106">
        <v>100</v>
      </c>
      <c r="K106" s="20" t="str">
        <f t="shared" si="7"/>
        <v>1</v>
      </c>
      <c r="L106" s="20" t="str">
        <f t="shared" si="6"/>
        <v xml:space="preserve">24/7/ 12 hours onsite SLA support requried </v>
      </c>
      <c r="S106" s="22"/>
      <c r="AJ106" s="22"/>
      <c r="AK106" s="22"/>
      <c r="AL106" s="20" cm="1">
        <f t="array" ref="AL106">IF(E106="Fortinet",INDEX([3]List!BM:BM,MATCH(1,('Quotation - CS-PRMA status'!AJ106=[3]List!BJ:BJ)*('Quotation - CS-PRMA status'!AK106=[3]List!BL:BL),0)),"")</f>
        <v>0</v>
      </c>
      <c r="AM106" s="20" t="str">
        <f>IF(E106="Fortinet",_xlfn.IFNA(VLOOKUP(AJ106,[3]List!BJ104:BK109,2,FALSE),"Please select option under Full PRMA Coverage column"),"")</f>
        <v>Please select option under Full PRMA Coverage column</v>
      </c>
      <c r="AN106" s="20" t="str">
        <f t="shared" si="8"/>
        <v>SS to fill in</v>
      </c>
      <c r="AO106" s="20" t="str">
        <f t="shared" si="8"/>
        <v>SS to fill in</v>
      </c>
      <c r="BF106" s="26" t="str">
        <f t="shared" si="10"/>
        <v>FortinetSFP</v>
      </c>
      <c r="BG106" s="26" t="str">
        <f t="shared" si="10"/>
        <v>FortinetPIM</v>
      </c>
      <c r="BH106" s="26" t="str">
        <f t="shared" si="10"/>
        <v>FortinetBW</v>
      </c>
      <c r="BI106" s="26" t="str">
        <f t="shared" si="10"/>
        <v>FortinetCable</v>
      </c>
      <c r="BJ106" s="26" t="str">
        <f t="shared" si="10"/>
        <v>FortinetPC</v>
      </c>
      <c r="BK106" s="26" t="str">
        <f t="shared" si="9"/>
        <v>FortinetFull PRMA</v>
      </c>
    </row>
    <row r="107" spans="1:63" customFormat="1" ht="29" hidden="1">
      <c r="A107" s="20" t="str">
        <f>IF(F107="Gateway","SDWAN Gateway, SDW0020",IF(E107="","",VLOOKUP(E107,[3]List!BC:BD,2,FALSE)))</f>
        <v>[Main RC] SD-WAN with Firewall (Fortinet) (Non-taxable)</v>
      </c>
      <c r="B107" s="20">
        <f>IF(F107="Gateway","not applicable",IF(E107="","",VLOOKUP(E107,[3]List!BC:BE,3,FALSE)))</f>
        <v>19408513</v>
      </c>
      <c r="C107" s="20">
        <f>IF(F107="Gateway","19400263",IF(E107="","",VLOOKUP(E107,[3]List!BC:BF,4,FALSE)))</f>
        <v>19408267</v>
      </c>
      <c r="D107">
        <v>394</v>
      </c>
      <c r="E107" s="21" t="s">
        <v>69</v>
      </c>
      <c r="F107" s="20" t="s">
        <v>70</v>
      </c>
      <c r="G107" t="s">
        <v>144</v>
      </c>
      <c r="H107" t="s">
        <v>194</v>
      </c>
      <c r="I107" t="s">
        <v>73</v>
      </c>
      <c r="J107">
        <v>40</v>
      </c>
      <c r="K107" s="20" t="str">
        <f t="shared" si="7"/>
        <v>1</v>
      </c>
      <c r="L107" s="20" t="str">
        <f t="shared" si="6"/>
        <v xml:space="preserve">24/7/ 12 hours onsite SLA support requried </v>
      </c>
      <c r="S107" s="22"/>
      <c r="AJ107" s="22"/>
      <c r="AK107" s="22"/>
      <c r="AL107" s="20" cm="1">
        <f t="array" ref="AL107">IF(E107="Fortinet",INDEX([3]List!BM:BM,MATCH(1,('Quotation - CS-PRMA status'!AJ107=[3]List!BJ:BJ)*('Quotation - CS-PRMA status'!AK107=[3]List!BL:BL),0)),"")</f>
        <v>0</v>
      </c>
      <c r="AM107" s="20" t="str">
        <f>IF(E107="Fortinet",_xlfn.IFNA(VLOOKUP(AJ107,[3]List!BJ105:BK110,2,FALSE),"Please select option under Full PRMA Coverage column"),"")</f>
        <v>Please select option under Full PRMA Coverage column</v>
      </c>
      <c r="AN107" s="20" t="str">
        <f t="shared" si="8"/>
        <v>SS to fill in</v>
      </c>
      <c r="AO107" s="20" t="str">
        <f t="shared" si="8"/>
        <v>SS to fill in</v>
      </c>
      <c r="BF107" s="26" t="str">
        <f t="shared" si="10"/>
        <v>FortinetSFP</v>
      </c>
      <c r="BG107" s="26" t="str">
        <f t="shared" si="10"/>
        <v>FortinetPIM</v>
      </c>
      <c r="BH107" s="26" t="str">
        <f t="shared" si="10"/>
        <v>FortinetBW</v>
      </c>
      <c r="BI107" s="26" t="str">
        <f t="shared" si="10"/>
        <v>FortinetCable</v>
      </c>
      <c r="BJ107" s="26" t="str">
        <f t="shared" si="10"/>
        <v>FortinetPC</v>
      </c>
      <c r="BK107" s="26" t="str">
        <f t="shared" si="9"/>
        <v>FortinetFull PRMA</v>
      </c>
    </row>
    <row r="108" spans="1:63" customFormat="1" ht="29" hidden="1">
      <c r="A108" s="20" t="str">
        <f>IF(F108="Gateway","SDWAN Gateway, SDW0020",IF(E108="","",VLOOKUP(E108,[3]List!BC:BD,2,FALSE)))</f>
        <v>[Main RC] SD-WAN with Firewall (Fortinet) (Non-taxable)</v>
      </c>
      <c r="B108" s="20">
        <f>IF(F108="Gateway","not applicable",IF(E108="","",VLOOKUP(E108,[3]List!BC:BE,3,FALSE)))</f>
        <v>19408513</v>
      </c>
      <c r="C108" s="20">
        <f>IF(F108="Gateway","19400263",IF(E108="","",VLOOKUP(E108,[3]List!BC:BF,4,FALSE)))</f>
        <v>19408267</v>
      </c>
      <c r="D108">
        <v>396</v>
      </c>
      <c r="E108" s="21" t="s">
        <v>69</v>
      </c>
      <c r="F108" s="20" t="s">
        <v>70</v>
      </c>
      <c r="G108" t="s">
        <v>157</v>
      </c>
      <c r="H108" t="s">
        <v>195</v>
      </c>
      <c r="I108" t="s">
        <v>73</v>
      </c>
      <c r="J108">
        <v>100</v>
      </c>
      <c r="K108" s="20" t="str">
        <f t="shared" si="7"/>
        <v>1</v>
      </c>
      <c r="L108" s="20" t="str">
        <f t="shared" si="6"/>
        <v xml:space="preserve">24/7/ 12 hours onsite SLA support requried </v>
      </c>
      <c r="S108" s="22"/>
      <c r="AJ108" s="22"/>
      <c r="AK108" s="22"/>
      <c r="AL108" s="20" cm="1">
        <f t="array" ref="AL108">IF(E108="Fortinet",INDEX([3]List!BM:BM,MATCH(1,('Quotation - CS-PRMA status'!AJ108=[3]List!BJ:BJ)*('Quotation - CS-PRMA status'!AK108=[3]List!BL:BL),0)),"")</f>
        <v>0</v>
      </c>
      <c r="AM108" s="20" t="str">
        <f>IF(E108="Fortinet",_xlfn.IFNA(VLOOKUP(AJ108,[3]List!BJ106:BK111,2,FALSE),"Please select option under Full PRMA Coverage column"),"")</f>
        <v>Please select option under Full PRMA Coverage column</v>
      </c>
      <c r="AN108" s="20" t="str">
        <f t="shared" si="8"/>
        <v>SS to fill in</v>
      </c>
      <c r="AO108" s="20" t="str">
        <f t="shared" si="8"/>
        <v>SS to fill in</v>
      </c>
      <c r="BF108" s="26" t="str">
        <f t="shared" si="10"/>
        <v>FortinetSFP</v>
      </c>
      <c r="BG108" s="26" t="str">
        <f t="shared" si="10"/>
        <v>FortinetPIM</v>
      </c>
      <c r="BH108" s="26" t="str">
        <f t="shared" si="10"/>
        <v>FortinetBW</v>
      </c>
      <c r="BI108" s="26" t="str">
        <f t="shared" si="10"/>
        <v>FortinetCable</v>
      </c>
      <c r="BJ108" s="26" t="str">
        <f t="shared" si="10"/>
        <v>FortinetPC</v>
      </c>
      <c r="BK108" s="26" t="str">
        <f t="shared" si="9"/>
        <v>FortinetFull PRMA</v>
      </c>
    </row>
    <row r="109" spans="1:63" customFormat="1" ht="29" hidden="1">
      <c r="A109" s="20" t="str">
        <f>IF(F109="Gateway","SDWAN Gateway, SDW0020",IF(E109="","",VLOOKUP(E109,[3]List!BC:BD,2,FALSE)))</f>
        <v>[Main RC] SD-WAN with Firewall (Fortinet) (Non-taxable)</v>
      </c>
      <c r="B109" s="20">
        <f>IF(F109="Gateway","not applicable",IF(E109="","",VLOOKUP(E109,[3]List!BC:BE,3,FALSE)))</f>
        <v>19408513</v>
      </c>
      <c r="C109" s="20">
        <f>IF(F109="Gateway","19400263",IF(E109="","",VLOOKUP(E109,[3]List!BC:BF,4,FALSE)))</f>
        <v>19408267</v>
      </c>
      <c r="D109">
        <v>399</v>
      </c>
      <c r="E109" s="21" t="s">
        <v>69</v>
      </c>
      <c r="F109" s="20" t="s">
        <v>70</v>
      </c>
      <c r="G109" t="s">
        <v>196</v>
      </c>
      <c r="H109" t="s">
        <v>197</v>
      </c>
      <c r="I109" t="s">
        <v>73</v>
      </c>
      <c r="J109">
        <v>500</v>
      </c>
      <c r="K109" s="20" t="str">
        <f t="shared" si="7"/>
        <v>1</v>
      </c>
      <c r="L109" s="20" t="str">
        <f t="shared" si="6"/>
        <v xml:space="preserve">24/7/ 12 hours onsite SLA support requried </v>
      </c>
      <c r="S109" s="22"/>
      <c r="AJ109" s="22"/>
      <c r="AK109" s="22"/>
      <c r="AL109" s="20" cm="1">
        <f t="array" ref="AL109">IF(E109="Fortinet",INDEX([3]List!BM:BM,MATCH(1,('Quotation - CS-PRMA status'!AJ109=[3]List!BJ:BJ)*('Quotation - CS-PRMA status'!AK109=[3]List!BL:BL),0)),"")</f>
        <v>0</v>
      </c>
      <c r="AM109" s="20" t="str">
        <f>IF(E109="Fortinet",_xlfn.IFNA(VLOOKUP(AJ109,[3]List!BJ107:BK112,2,FALSE),"Please select option under Full PRMA Coverage column"),"")</f>
        <v>Please select option under Full PRMA Coverage column</v>
      </c>
      <c r="AN109" s="20" t="str">
        <f t="shared" si="8"/>
        <v>SS to fill in</v>
      </c>
      <c r="AO109" s="20" t="str">
        <f t="shared" si="8"/>
        <v>SS to fill in</v>
      </c>
      <c r="BF109" s="26" t="str">
        <f t="shared" si="10"/>
        <v>FortinetSFP</v>
      </c>
      <c r="BG109" s="26" t="str">
        <f t="shared" si="10"/>
        <v>FortinetPIM</v>
      </c>
      <c r="BH109" s="26" t="str">
        <f t="shared" si="10"/>
        <v>FortinetBW</v>
      </c>
      <c r="BI109" s="26" t="str">
        <f t="shared" si="10"/>
        <v>FortinetCable</v>
      </c>
      <c r="BJ109" s="26" t="str">
        <f t="shared" si="10"/>
        <v>FortinetPC</v>
      </c>
      <c r="BK109" s="26" t="str">
        <f t="shared" si="9"/>
        <v>FortinetFull PRMA</v>
      </c>
    </row>
    <row r="110" spans="1:63" customFormat="1" ht="29" hidden="1">
      <c r="A110" s="20" t="str">
        <f>IF(F110="Gateway","SDWAN Gateway, SDW0020",IF(E110="","",VLOOKUP(E110,[3]List!BC:BD,2,FALSE)))</f>
        <v>[Main RC] SD-WAN with Firewall (Fortinet) (Non-taxable)</v>
      </c>
      <c r="B110" s="20">
        <f>IF(F110="Gateway","not applicable",IF(E110="","",VLOOKUP(E110,[3]List!BC:BE,3,FALSE)))</f>
        <v>19408513</v>
      </c>
      <c r="C110" s="20">
        <f>IF(F110="Gateway","19400263",IF(E110="","",VLOOKUP(E110,[3]List!BC:BF,4,FALSE)))</f>
        <v>19408267</v>
      </c>
      <c r="D110">
        <v>401</v>
      </c>
      <c r="E110" s="21" t="s">
        <v>69</v>
      </c>
      <c r="F110" s="20" t="s">
        <v>70</v>
      </c>
      <c r="G110" t="s">
        <v>71</v>
      </c>
      <c r="H110" t="s">
        <v>198</v>
      </c>
      <c r="I110" t="s">
        <v>73</v>
      </c>
      <c r="J110">
        <v>40</v>
      </c>
      <c r="K110" s="20" t="str">
        <f t="shared" si="7"/>
        <v>1</v>
      </c>
      <c r="L110" s="20" t="str">
        <f t="shared" si="6"/>
        <v xml:space="preserve">24/7/ 12 hours onsite SLA support requried </v>
      </c>
      <c r="S110" s="22"/>
      <c r="AJ110" s="22"/>
      <c r="AK110" s="22"/>
      <c r="AL110" s="20" cm="1">
        <f t="array" ref="AL110">IF(E110="Fortinet",INDEX([3]List!BM:BM,MATCH(1,('Quotation - CS-PRMA status'!AJ110=[3]List!BJ:BJ)*('Quotation - CS-PRMA status'!AK110=[3]List!BL:BL),0)),"")</f>
        <v>0</v>
      </c>
      <c r="AM110" s="20" t="str">
        <f>IF(E110="Fortinet",_xlfn.IFNA(VLOOKUP(AJ110,[3]List!BJ108:BK113,2,FALSE),"Please select option under Full PRMA Coverage column"),"")</f>
        <v>Please select option under Full PRMA Coverage column</v>
      </c>
      <c r="AN110" s="20" t="str">
        <f t="shared" si="8"/>
        <v>SS to fill in</v>
      </c>
      <c r="AO110" s="20" t="str">
        <f t="shared" si="8"/>
        <v>SS to fill in</v>
      </c>
      <c r="BF110" s="26" t="str">
        <f t="shared" si="10"/>
        <v>FortinetSFP</v>
      </c>
      <c r="BG110" s="26" t="str">
        <f t="shared" si="10"/>
        <v>FortinetPIM</v>
      </c>
      <c r="BH110" s="26" t="str">
        <f t="shared" si="10"/>
        <v>FortinetBW</v>
      </c>
      <c r="BI110" s="26" t="str">
        <f t="shared" si="10"/>
        <v>FortinetCable</v>
      </c>
      <c r="BJ110" s="26" t="str">
        <f t="shared" si="10"/>
        <v>FortinetPC</v>
      </c>
      <c r="BK110" s="26" t="str">
        <f t="shared" si="9"/>
        <v>FortinetFull PRMA</v>
      </c>
    </row>
    <row r="111" spans="1:63" customFormat="1" ht="29" hidden="1">
      <c r="A111" s="20" t="str">
        <f>IF(F111="Gateway","SDWAN Gateway, SDW0020",IF(E111="","",VLOOKUP(E111,[3]List!BC:BD,2,FALSE)))</f>
        <v>[Main RC] SD-WAN with Firewall (Fortinet) (Non-taxable)</v>
      </c>
      <c r="B111" s="20">
        <f>IF(F111="Gateway","not applicable",IF(E111="","",VLOOKUP(E111,[3]List!BC:BE,3,FALSE)))</f>
        <v>19408513</v>
      </c>
      <c r="C111" s="20">
        <f>IF(F111="Gateway","19400263",IF(E111="","",VLOOKUP(E111,[3]List!BC:BF,4,FALSE)))</f>
        <v>19408267</v>
      </c>
      <c r="D111">
        <v>405</v>
      </c>
      <c r="E111" s="21" t="s">
        <v>69</v>
      </c>
      <c r="F111" s="20" t="s">
        <v>70</v>
      </c>
      <c r="G111" s="31" t="s">
        <v>71</v>
      </c>
      <c r="H111" t="s">
        <v>199</v>
      </c>
      <c r="I111" t="s">
        <v>140</v>
      </c>
      <c r="J111">
        <v>1000</v>
      </c>
      <c r="K111" s="20" t="str">
        <f t="shared" si="7"/>
        <v>2</v>
      </c>
      <c r="L111" s="20" t="str">
        <f t="shared" si="6"/>
        <v>24/7/ 6 hours onsite support required</v>
      </c>
      <c r="S111" s="22"/>
      <c r="AJ111" s="22"/>
      <c r="AK111" s="22"/>
      <c r="AL111" s="20" cm="1">
        <f t="array" ref="AL111">IF(E111="Fortinet",INDEX([3]List!BM:BM,MATCH(1,('Quotation - CS-PRMA status'!AJ111=[3]List!BJ:BJ)*('Quotation - CS-PRMA status'!AK111=[3]List!BL:BL),0)),"")</f>
        <v>0</v>
      </c>
      <c r="AM111" s="20" t="str">
        <f>IF(E111="Fortinet",_xlfn.IFNA(VLOOKUP(AJ111,[3]List!BJ109:BK114,2,FALSE),"Please select option under Full PRMA Coverage column"),"")</f>
        <v>Please select option under Full PRMA Coverage column</v>
      </c>
      <c r="AN111" s="20" t="str">
        <f t="shared" si="8"/>
        <v>SS to fill in</v>
      </c>
      <c r="AO111" s="20" t="str">
        <f t="shared" si="8"/>
        <v>SS to fill in</v>
      </c>
      <c r="BF111" s="26" t="str">
        <f t="shared" si="10"/>
        <v>FortinetSFP</v>
      </c>
      <c r="BG111" s="26" t="str">
        <f t="shared" si="10"/>
        <v>FortinetPIM</v>
      </c>
      <c r="BH111" s="26" t="str">
        <f t="shared" si="10"/>
        <v>FortinetBW</v>
      </c>
      <c r="BI111" s="26" t="str">
        <f t="shared" si="10"/>
        <v>FortinetCable</v>
      </c>
      <c r="BJ111" s="26" t="str">
        <f t="shared" si="10"/>
        <v>FortinetPC</v>
      </c>
      <c r="BK111" s="26" t="str">
        <f t="shared" si="9"/>
        <v>FortinetFull PRMA</v>
      </c>
    </row>
    <row r="112" spans="1:63" customFormat="1" ht="29" hidden="1">
      <c r="A112" s="20" t="str">
        <f>IF(F112="Gateway","SDWAN Gateway, SDW0020",IF(E112="","",VLOOKUP(E112,[3]List!BC:BD,2,FALSE)))</f>
        <v>[Main RC] SD-WAN with Firewall (Fortinet) (Non-taxable)</v>
      </c>
      <c r="B112" s="20">
        <f>IF(F112="Gateway","not applicable",IF(E112="","",VLOOKUP(E112,[3]List!BC:BE,3,FALSE)))</f>
        <v>19408513</v>
      </c>
      <c r="C112" s="20">
        <f>IF(F112="Gateway","19400263",IF(E112="","",VLOOKUP(E112,[3]List!BC:BF,4,FALSE)))</f>
        <v>19408267</v>
      </c>
      <c r="D112">
        <v>405</v>
      </c>
      <c r="E112" s="21" t="s">
        <v>69</v>
      </c>
      <c r="F112" s="20" t="s">
        <v>70</v>
      </c>
      <c r="G112" s="31" t="s">
        <v>71</v>
      </c>
      <c r="H112" t="s">
        <v>199</v>
      </c>
      <c r="I112" t="s">
        <v>140</v>
      </c>
      <c r="J112">
        <v>1000</v>
      </c>
      <c r="K112" s="20" t="str">
        <f t="shared" si="7"/>
        <v>2</v>
      </c>
      <c r="L112" s="20" t="str">
        <f t="shared" si="6"/>
        <v>24/7/ 6 hours onsite support required</v>
      </c>
      <c r="S112" s="22"/>
      <c r="AJ112" s="22"/>
      <c r="AK112" s="22"/>
      <c r="AL112" s="20" cm="1">
        <f t="array" ref="AL112">IF(E112="Fortinet",INDEX([3]List!BM:BM,MATCH(1,('Quotation - CS-PRMA status'!AJ112=[3]List!BJ:BJ)*('Quotation - CS-PRMA status'!AK112=[3]List!BL:BL),0)),"")</f>
        <v>0</v>
      </c>
      <c r="AM112" s="20" t="str">
        <f>IF(E112="Fortinet",_xlfn.IFNA(VLOOKUP(AJ112,[3]List!BJ110:BK115,2,FALSE),"Please select option under Full PRMA Coverage column"),"")</f>
        <v>Please select option under Full PRMA Coverage column</v>
      </c>
      <c r="AN112" s="20" t="str">
        <f t="shared" si="8"/>
        <v>SS to fill in</v>
      </c>
      <c r="AO112" s="20" t="str">
        <f t="shared" si="8"/>
        <v>SS to fill in</v>
      </c>
      <c r="BF112" s="26" t="str">
        <f t="shared" si="10"/>
        <v>FortinetSFP</v>
      </c>
      <c r="BG112" s="26" t="str">
        <f t="shared" si="10"/>
        <v>FortinetPIM</v>
      </c>
      <c r="BH112" s="26" t="str">
        <f t="shared" si="10"/>
        <v>FortinetBW</v>
      </c>
      <c r="BI112" s="26" t="str">
        <f t="shared" si="10"/>
        <v>FortinetCable</v>
      </c>
      <c r="BJ112" s="26" t="str">
        <f t="shared" si="10"/>
        <v>FortinetPC</v>
      </c>
      <c r="BK112" s="26" t="str">
        <f t="shared" si="9"/>
        <v>FortinetFull PRMA</v>
      </c>
    </row>
    <row r="113" spans="1:63" customFormat="1" ht="29" hidden="1">
      <c r="A113" s="20" t="str">
        <f>IF(F113="Gateway","SDWAN Gateway, SDW0020",IF(E113="","",VLOOKUP(E113,[3]List!BC:BD,2,FALSE)))</f>
        <v>[Main RC] SD-WAN with Firewall (Fortinet) (Non-taxable)</v>
      </c>
      <c r="B113" s="20">
        <f>IF(F113="Gateway","not applicable",IF(E113="","",VLOOKUP(E113,[3]List!BC:BE,3,FALSE)))</f>
        <v>19408513</v>
      </c>
      <c r="C113" s="20">
        <f>IF(F113="Gateway","19400263",IF(E113="","",VLOOKUP(E113,[3]List!BC:BF,4,FALSE)))</f>
        <v>19408267</v>
      </c>
      <c r="D113">
        <v>409</v>
      </c>
      <c r="E113" s="21" t="s">
        <v>69</v>
      </c>
      <c r="F113" s="20" t="s">
        <v>70</v>
      </c>
      <c r="G113" t="s">
        <v>153</v>
      </c>
      <c r="H113" t="s">
        <v>200</v>
      </c>
      <c r="I113" t="s">
        <v>73</v>
      </c>
      <c r="J113">
        <v>100</v>
      </c>
      <c r="K113" s="20" t="str">
        <f t="shared" si="7"/>
        <v>1</v>
      </c>
      <c r="L113" s="20" t="str">
        <f t="shared" si="6"/>
        <v xml:space="preserve">24/7/ 12 hours onsite SLA support requried </v>
      </c>
      <c r="S113" s="22"/>
      <c r="AJ113" s="22"/>
      <c r="AK113" s="22"/>
      <c r="AL113" s="20" cm="1">
        <f t="array" ref="AL113">IF(E113="Fortinet",INDEX([3]List!BM:BM,MATCH(1,('Quotation - CS-PRMA status'!AJ113=[3]List!BJ:BJ)*('Quotation - CS-PRMA status'!AK113=[3]List!BL:BL),0)),"")</f>
        <v>0</v>
      </c>
      <c r="AM113" s="20" t="str">
        <f>IF(E113="Fortinet",_xlfn.IFNA(VLOOKUP(AJ113,[3]List!BJ111:BK116,2,FALSE),"Please select option under Full PRMA Coverage column"),"")</f>
        <v>Please select option under Full PRMA Coverage column</v>
      </c>
      <c r="AN113" s="20" t="str">
        <f t="shared" si="8"/>
        <v>SS to fill in</v>
      </c>
      <c r="AO113" s="20" t="str">
        <f t="shared" si="8"/>
        <v>SS to fill in</v>
      </c>
      <c r="BF113" s="26" t="str">
        <f t="shared" si="10"/>
        <v>FortinetSFP</v>
      </c>
      <c r="BG113" s="26" t="str">
        <f t="shared" si="10"/>
        <v>FortinetPIM</v>
      </c>
      <c r="BH113" s="26" t="str">
        <f t="shared" si="10"/>
        <v>FortinetBW</v>
      </c>
      <c r="BI113" s="26" t="str">
        <f t="shared" si="10"/>
        <v>FortinetCable</v>
      </c>
      <c r="BJ113" s="26" t="str">
        <f t="shared" si="10"/>
        <v>FortinetPC</v>
      </c>
      <c r="BK113" s="26" t="str">
        <f t="shared" si="9"/>
        <v>FortinetFull PRMA</v>
      </c>
    </row>
    <row r="114" spans="1:63" customFormat="1" ht="29" hidden="1">
      <c r="A114" s="20" t="str">
        <f>IF(F114="Gateway","SDWAN Gateway, SDW0020",IF(E114="","",VLOOKUP(E114,[3]List!BC:BD,2,FALSE)))</f>
        <v>[Main RC] SD-WAN with Firewall (Fortinet) (Non-taxable)</v>
      </c>
      <c r="B114" s="20">
        <f>IF(F114="Gateway","not applicable",IF(E114="","",VLOOKUP(E114,[3]List!BC:BE,3,FALSE)))</f>
        <v>19408513</v>
      </c>
      <c r="C114" s="20">
        <f>IF(F114="Gateway","19400263",IF(E114="","",VLOOKUP(E114,[3]List!BC:BF,4,FALSE)))</f>
        <v>19408267</v>
      </c>
      <c r="D114">
        <v>412</v>
      </c>
      <c r="E114" s="21" t="s">
        <v>69</v>
      </c>
      <c r="F114" s="20" t="s">
        <v>70</v>
      </c>
      <c r="G114" t="s">
        <v>153</v>
      </c>
      <c r="H114" t="s">
        <v>201</v>
      </c>
      <c r="I114" t="s">
        <v>73</v>
      </c>
      <c r="J114">
        <v>100</v>
      </c>
      <c r="K114" s="20" t="str">
        <f t="shared" si="7"/>
        <v>1</v>
      </c>
      <c r="L114" s="20" t="str">
        <f t="shared" si="6"/>
        <v xml:space="preserve">24/7/ 12 hours onsite SLA support requried </v>
      </c>
      <c r="S114" s="22"/>
      <c r="AJ114" s="22"/>
      <c r="AK114" s="22"/>
      <c r="AL114" s="20" cm="1">
        <f t="array" ref="AL114">IF(E114="Fortinet",INDEX([3]List!BM:BM,MATCH(1,('Quotation - CS-PRMA status'!AJ114=[3]List!BJ:BJ)*('Quotation - CS-PRMA status'!AK114=[3]List!BL:BL),0)),"")</f>
        <v>0</v>
      </c>
      <c r="AM114" s="20" t="str">
        <f>IF(E114="Fortinet",_xlfn.IFNA(VLOOKUP(AJ114,[3]List!BJ112:BK117,2,FALSE),"Please select option under Full PRMA Coverage column"),"")</f>
        <v>Please select option under Full PRMA Coverage column</v>
      </c>
      <c r="AN114" s="20" t="str">
        <f t="shared" si="8"/>
        <v>SS to fill in</v>
      </c>
      <c r="AO114" s="20" t="str">
        <f t="shared" si="8"/>
        <v>SS to fill in</v>
      </c>
      <c r="BF114" s="26" t="str">
        <f t="shared" si="10"/>
        <v>FortinetSFP</v>
      </c>
      <c r="BG114" s="26" t="str">
        <f t="shared" si="10"/>
        <v>FortinetPIM</v>
      </c>
      <c r="BH114" s="26" t="str">
        <f t="shared" si="10"/>
        <v>FortinetBW</v>
      </c>
      <c r="BI114" s="26" t="str">
        <f t="shared" si="10"/>
        <v>FortinetCable</v>
      </c>
      <c r="BJ114" s="26" t="str">
        <f t="shared" si="10"/>
        <v>FortinetPC</v>
      </c>
      <c r="BK114" s="26" t="str">
        <f t="shared" si="9"/>
        <v>FortinetFull PRMA</v>
      </c>
    </row>
    <row r="115" spans="1:63" customFormat="1" ht="29" hidden="1">
      <c r="A115" s="20" t="str">
        <f>IF(F115="Gateway","SDWAN Gateway, SDW0020",IF(E115="","",VLOOKUP(E115,[3]List!BC:BD,2,FALSE)))</f>
        <v>[Main RC] SD-WAN with Firewall (Fortinet) (Non-taxable)</v>
      </c>
      <c r="B115" s="20">
        <f>IF(F115="Gateway","not applicable",IF(E115="","",VLOOKUP(E115,[3]List!BC:BE,3,FALSE)))</f>
        <v>19408513</v>
      </c>
      <c r="C115" s="20">
        <f>IF(F115="Gateway","19400263",IF(E115="","",VLOOKUP(E115,[3]List!BC:BF,4,FALSE)))</f>
        <v>19408267</v>
      </c>
      <c r="D115">
        <v>413</v>
      </c>
      <c r="E115" s="21" t="s">
        <v>69</v>
      </c>
      <c r="F115" s="20" t="s">
        <v>70</v>
      </c>
      <c r="G115" t="s">
        <v>153</v>
      </c>
      <c r="H115" t="s">
        <v>202</v>
      </c>
      <c r="I115" t="s">
        <v>73</v>
      </c>
      <c r="J115">
        <v>100</v>
      </c>
      <c r="K115" s="20" t="str">
        <f t="shared" si="7"/>
        <v>1</v>
      </c>
      <c r="L115" s="20" t="str">
        <f t="shared" si="6"/>
        <v xml:space="preserve">24/7/ 12 hours onsite SLA support requried </v>
      </c>
      <c r="S115" s="22"/>
      <c r="AJ115" s="22"/>
      <c r="AK115" s="22"/>
      <c r="AL115" s="20" cm="1">
        <f t="array" ref="AL115">IF(E115="Fortinet",INDEX([3]List!BM:BM,MATCH(1,('Quotation - CS-PRMA status'!AJ115=[3]List!BJ:BJ)*('Quotation - CS-PRMA status'!AK115=[3]List!BL:BL),0)),"")</f>
        <v>0</v>
      </c>
      <c r="AM115" s="20" t="str">
        <f>IF(E115="Fortinet",_xlfn.IFNA(VLOOKUP(AJ115,[3]List!BJ113:BK118,2,FALSE),"Please select option under Full PRMA Coverage column"),"")</f>
        <v>Please select option under Full PRMA Coverage column</v>
      </c>
      <c r="AN115" s="20" t="str">
        <f t="shared" si="8"/>
        <v>SS to fill in</v>
      </c>
      <c r="AO115" s="20" t="str">
        <f t="shared" si="8"/>
        <v>SS to fill in</v>
      </c>
      <c r="BF115" s="26" t="str">
        <f t="shared" si="10"/>
        <v>FortinetSFP</v>
      </c>
      <c r="BG115" s="26" t="str">
        <f t="shared" si="10"/>
        <v>FortinetPIM</v>
      </c>
      <c r="BH115" s="26" t="str">
        <f t="shared" si="10"/>
        <v>FortinetBW</v>
      </c>
      <c r="BI115" s="26" t="str">
        <f t="shared" si="10"/>
        <v>FortinetCable</v>
      </c>
      <c r="BJ115" s="26" t="str">
        <f t="shared" si="10"/>
        <v>FortinetPC</v>
      </c>
      <c r="BK115" s="26" t="str">
        <f t="shared" si="9"/>
        <v>FortinetFull PRMA</v>
      </c>
    </row>
    <row r="116" spans="1:63" customFormat="1" ht="29" hidden="1">
      <c r="A116" s="20" t="str">
        <f>IF(F116="Gateway","SDWAN Gateway, SDW0020",IF(E116="","",VLOOKUP(E116,[3]List!BC:BD,2,FALSE)))</f>
        <v>[Main RC] SD-WAN with Firewall (Fortinet) (Non-taxable)</v>
      </c>
      <c r="B116" s="20">
        <f>IF(F116="Gateway","not applicable",IF(E116="","",VLOOKUP(E116,[3]List!BC:BE,3,FALSE)))</f>
        <v>19408513</v>
      </c>
      <c r="C116" s="20">
        <f>IF(F116="Gateway","19400263",IF(E116="","",VLOOKUP(E116,[3]List!BC:BF,4,FALSE)))</f>
        <v>19408267</v>
      </c>
      <c r="D116">
        <v>428</v>
      </c>
      <c r="E116" s="21" t="s">
        <v>69</v>
      </c>
      <c r="F116" s="20" t="s">
        <v>70</v>
      </c>
      <c r="G116" t="s">
        <v>71</v>
      </c>
      <c r="H116" t="s">
        <v>203</v>
      </c>
      <c r="I116" t="s">
        <v>73</v>
      </c>
      <c r="J116">
        <v>40</v>
      </c>
      <c r="K116" s="20" t="str">
        <f t="shared" si="7"/>
        <v>1</v>
      </c>
      <c r="L116" s="20" t="str">
        <f t="shared" si="6"/>
        <v xml:space="preserve">24/7/ 12 hours onsite SLA support requried </v>
      </c>
      <c r="S116" s="22"/>
      <c r="AJ116" s="22"/>
      <c r="AK116" s="22"/>
      <c r="AL116" s="20" cm="1">
        <f t="array" ref="AL116">IF(E116="Fortinet",INDEX([3]List!BM:BM,MATCH(1,('Quotation - CS-PRMA status'!AJ116=[3]List!BJ:BJ)*('Quotation - CS-PRMA status'!AK116=[3]List!BL:BL),0)),"")</f>
        <v>0</v>
      </c>
      <c r="AM116" s="20" t="str">
        <f>IF(E116="Fortinet",_xlfn.IFNA(VLOOKUP(AJ116,[3]List!BJ114:BK119,2,FALSE),"Please select option under Full PRMA Coverage column"),"")</f>
        <v>Please select option under Full PRMA Coverage column</v>
      </c>
      <c r="AN116" s="20" t="str">
        <f t="shared" si="8"/>
        <v>SS to fill in</v>
      </c>
      <c r="AO116" s="20" t="str">
        <f t="shared" si="8"/>
        <v>SS to fill in</v>
      </c>
      <c r="BF116" s="26" t="str">
        <f t="shared" si="10"/>
        <v>FortinetSFP</v>
      </c>
      <c r="BG116" s="26" t="str">
        <f t="shared" si="10"/>
        <v>FortinetPIM</v>
      </c>
      <c r="BH116" s="26" t="str">
        <f t="shared" si="10"/>
        <v>FortinetBW</v>
      </c>
      <c r="BI116" s="26" t="str">
        <f t="shared" si="10"/>
        <v>FortinetCable</v>
      </c>
      <c r="BJ116" s="26" t="str">
        <f t="shared" si="10"/>
        <v>FortinetPC</v>
      </c>
      <c r="BK116" s="26" t="str">
        <f t="shared" si="9"/>
        <v>FortinetFull PRMA</v>
      </c>
    </row>
    <row r="117" spans="1:63" customFormat="1" ht="29" hidden="1">
      <c r="A117" s="20" t="str">
        <f>IF(F117="Gateway","SDWAN Gateway, SDW0020",IF(E117="","",VLOOKUP(E117,[3]List!BC:BD,2,FALSE)))</f>
        <v>[Main RC] SD-WAN with Firewall (Fortinet) (Non-taxable)</v>
      </c>
      <c r="B117" s="20">
        <f>IF(F117="Gateway","not applicable",IF(E117="","",VLOOKUP(E117,[3]List!BC:BE,3,FALSE)))</f>
        <v>19408513</v>
      </c>
      <c r="C117" s="20">
        <f>IF(F117="Gateway","19400263",IF(E117="","",VLOOKUP(E117,[3]List!BC:BF,4,FALSE)))</f>
        <v>19408267</v>
      </c>
      <c r="D117">
        <v>436</v>
      </c>
      <c r="E117" s="21" t="s">
        <v>69</v>
      </c>
      <c r="F117" s="20" t="s">
        <v>70</v>
      </c>
      <c r="G117" t="s">
        <v>190</v>
      </c>
      <c r="H117" t="s">
        <v>204</v>
      </c>
      <c r="I117" t="s">
        <v>73</v>
      </c>
      <c r="J117">
        <v>40</v>
      </c>
      <c r="K117" s="20" t="str">
        <f t="shared" si="7"/>
        <v>1</v>
      </c>
      <c r="L117" s="20" t="str">
        <f t="shared" si="6"/>
        <v xml:space="preserve">24/7/ 12 hours onsite SLA support requried </v>
      </c>
      <c r="S117" s="22"/>
      <c r="AJ117" s="22"/>
      <c r="AK117" s="22"/>
      <c r="AL117" s="20" cm="1">
        <f t="array" ref="AL117">IF(E117="Fortinet",INDEX([3]List!BM:BM,MATCH(1,('Quotation - CS-PRMA status'!AJ117=[3]List!BJ:BJ)*('Quotation - CS-PRMA status'!AK117=[3]List!BL:BL),0)),"")</f>
        <v>0</v>
      </c>
      <c r="AM117" s="20" t="str">
        <f>IF(E117="Fortinet",_xlfn.IFNA(VLOOKUP(AJ117,[3]List!BJ115:BK120,2,FALSE),"Please select option under Full PRMA Coverage column"),"")</f>
        <v>Please select option under Full PRMA Coverage column</v>
      </c>
      <c r="AN117" s="20" t="str">
        <f t="shared" si="8"/>
        <v>SS to fill in</v>
      </c>
      <c r="AO117" s="20" t="str">
        <f t="shared" si="8"/>
        <v>SS to fill in</v>
      </c>
      <c r="BF117" s="26" t="str">
        <f t="shared" si="10"/>
        <v>FortinetSFP</v>
      </c>
      <c r="BG117" s="26" t="str">
        <f t="shared" si="10"/>
        <v>FortinetPIM</v>
      </c>
      <c r="BH117" s="26" t="str">
        <f t="shared" si="10"/>
        <v>FortinetBW</v>
      </c>
      <c r="BI117" s="26" t="str">
        <f t="shared" si="10"/>
        <v>FortinetCable</v>
      </c>
      <c r="BJ117" s="26" t="str">
        <f t="shared" si="10"/>
        <v>FortinetPC</v>
      </c>
      <c r="BK117" s="26" t="str">
        <f t="shared" si="9"/>
        <v>FortinetFull PRMA</v>
      </c>
    </row>
    <row r="118" spans="1:63" customFormat="1" ht="29" hidden="1">
      <c r="A118" s="20" t="str">
        <f>IF(F118="Gateway","SDWAN Gateway, SDW0020",IF(E118="","",VLOOKUP(E118,[3]List!BC:BD,2,FALSE)))</f>
        <v>[Main RC] SD-WAN with Firewall (Fortinet) (Non-taxable)</v>
      </c>
      <c r="B118" s="20">
        <f>IF(F118="Gateway","not applicable",IF(E118="","",VLOOKUP(E118,[3]List!BC:BE,3,FALSE)))</f>
        <v>19408513</v>
      </c>
      <c r="C118" s="20">
        <f>IF(F118="Gateway","19400263",IF(E118="","",VLOOKUP(E118,[3]List!BC:BF,4,FALSE)))</f>
        <v>19408267</v>
      </c>
      <c r="D118">
        <v>443</v>
      </c>
      <c r="E118" s="21" t="s">
        <v>69</v>
      </c>
      <c r="F118" s="20" t="s">
        <v>70</v>
      </c>
      <c r="G118" t="s">
        <v>176</v>
      </c>
      <c r="H118" t="s">
        <v>205</v>
      </c>
      <c r="I118" t="s">
        <v>73</v>
      </c>
      <c r="J118">
        <v>100</v>
      </c>
      <c r="K118" s="20" t="str">
        <f t="shared" si="7"/>
        <v>1</v>
      </c>
      <c r="L118" s="20" t="str">
        <f t="shared" si="6"/>
        <v xml:space="preserve">24/7/ 12 hours onsite SLA support requried </v>
      </c>
      <c r="S118" s="22"/>
      <c r="AJ118" s="22"/>
      <c r="AK118" s="22"/>
      <c r="AL118" s="20" cm="1">
        <f t="array" ref="AL118">IF(E118="Fortinet",INDEX([3]List!BM:BM,MATCH(1,('Quotation - CS-PRMA status'!AJ118=[3]List!BJ:BJ)*('Quotation - CS-PRMA status'!AK118=[3]List!BL:BL),0)),"")</f>
        <v>0</v>
      </c>
      <c r="AM118" s="20" t="str">
        <f>IF(E118="Fortinet",_xlfn.IFNA(VLOOKUP(AJ118,[3]List!BJ116:BK121,2,FALSE),"Please select option under Full PRMA Coverage column"),"")</f>
        <v>Please select option under Full PRMA Coverage column</v>
      </c>
      <c r="AN118" s="20" t="str">
        <f t="shared" si="8"/>
        <v>SS to fill in</v>
      </c>
      <c r="AO118" s="20" t="str">
        <f t="shared" si="8"/>
        <v>SS to fill in</v>
      </c>
      <c r="BF118" s="26" t="str">
        <f t="shared" si="10"/>
        <v>FortinetSFP</v>
      </c>
      <c r="BG118" s="26" t="str">
        <f t="shared" si="10"/>
        <v>FortinetPIM</v>
      </c>
      <c r="BH118" s="26" t="str">
        <f t="shared" si="10"/>
        <v>FortinetBW</v>
      </c>
      <c r="BI118" s="26" t="str">
        <f t="shared" si="10"/>
        <v>FortinetCable</v>
      </c>
      <c r="BJ118" s="26" t="str">
        <f t="shared" si="10"/>
        <v>FortinetPC</v>
      </c>
      <c r="BK118" s="26" t="str">
        <f t="shared" si="9"/>
        <v>FortinetFull PRMA</v>
      </c>
    </row>
    <row r="119" spans="1:63" customFormat="1" ht="29" hidden="1">
      <c r="A119" s="20" t="str">
        <f>IF(F119="Gateway","SDWAN Gateway, SDW0020",IF(E119="","",VLOOKUP(E119,[3]List!BC:BD,2,FALSE)))</f>
        <v>[Main RC] SD-WAN with Firewall (Fortinet) (Non-taxable)</v>
      </c>
      <c r="B119" s="20">
        <f>IF(F119="Gateway","not applicable",IF(E119="","",VLOOKUP(E119,[3]List!BC:BE,3,FALSE)))</f>
        <v>19408513</v>
      </c>
      <c r="C119" s="20">
        <f>IF(F119="Gateway","19400263",IF(E119="","",VLOOKUP(E119,[3]List!BC:BF,4,FALSE)))</f>
        <v>19408267</v>
      </c>
      <c r="D119">
        <v>444</v>
      </c>
      <c r="E119" s="21" t="s">
        <v>69</v>
      </c>
      <c r="F119" s="20" t="s">
        <v>70</v>
      </c>
      <c r="G119" t="s">
        <v>206</v>
      </c>
      <c r="H119" t="s">
        <v>207</v>
      </c>
      <c r="I119" t="s">
        <v>73</v>
      </c>
      <c r="J119">
        <v>40</v>
      </c>
      <c r="K119" s="20" t="str">
        <f t="shared" si="7"/>
        <v>1</v>
      </c>
      <c r="L119" s="20" t="str">
        <f t="shared" si="6"/>
        <v xml:space="preserve">24/7/ 12 hours onsite SLA support requried </v>
      </c>
      <c r="S119" s="22"/>
      <c r="AJ119" s="22"/>
      <c r="AK119" s="22"/>
      <c r="AL119" s="20" cm="1">
        <f t="array" ref="AL119">IF(E119="Fortinet",INDEX([3]List!BM:BM,MATCH(1,('Quotation - CS-PRMA status'!AJ119=[3]List!BJ:BJ)*('Quotation - CS-PRMA status'!AK119=[3]List!BL:BL),0)),"")</f>
        <v>0</v>
      </c>
      <c r="AM119" s="20" t="str">
        <f>IF(E119="Fortinet",_xlfn.IFNA(VLOOKUP(AJ119,[3]List!BJ117:BK122,2,FALSE),"Please select option under Full PRMA Coverage column"),"")</f>
        <v>Please select option under Full PRMA Coverage column</v>
      </c>
      <c r="AN119" s="20" t="str">
        <f t="shared" si="8"/>
        <v>SS to fill in</v>
      </c>
      <c r="AO119" s="20" t="str">
        <f t="shared" si="8"/>
        <v>SS to fill in</v>
      </c>
      <c r="BF119" s="26" t="str">
        <f t="shared" si="10"/>
        <v>FortinetSFP</v>
      </c>
      <c r="BG119" s="26" t="str">
        <f t="shared" si="10"/>
        <v>FortinetPIM</v>
      </c>
      <c r="BH119" s="26" t="str">
        <f t="shared" si="10"/>
        <v>FortinetBW</v>
      </c>
      <c r="BI119" s="26" t="str">
        <f t="shared" si="10"/>
        <v>FortinetCable</v>
      </c>
      <c r="BJ119" s="26" t="str">
        <f t="shared" si="10"/>
        <v>FortinetPC</v>
      </c>
      <c r="BK119" s="26" t="str">
        <f t="shared" si="9"/>
        <v>FortinetFull PRMA</v>
      </c>
    </row>
    <row r="120" spans="1:63" customFormat="1" ht="29" hidden="1">
      <c r="A120" s="20" t="str">
        <f>IF(F120="Gateway","SDWAN Gateway, SDW0020",IF(E120="","",VLOOKUP(E120,[3]List!BC:BD,2,FALSE)))</f>
        <v>[Main RC] SD-WAN with Firewall (Fortinet) (Non-taxable)</v>
      </c>
      <c r="B120" s="20">
        <f>IF(F120="Gateway","not applicable",IF(E120="","",VLOOKUP(E120,[3]List!BC:BE,3,FALSE)))</f>
        <v>19408513</v>
      </c>
      <c r="C120" s="20">
        <f>IF(F120="Gateway","19400263",IF(E120="","",VLOOKUP(E120,[3]List!BC:BF,4,FALSE)))</f>
        <v>19408267</v>
      </c>
      <c r="D120">
        <v>446</v>
      </c>
      <c r="E120" s="21" t="s">
        <v>69</v>
      </c>
      <c r="F120" s="20" t="s">
        <v>70</v>
      </c>
      <c r="G120" t="s">
        <v>71</v>
      </c>
      <c r="H120" t="s">
        <v>208</v>
      </c>
      <c r="I120" t="s">
        <v>73</v>
      </c>
      <c r="J120">
        <v>1000</v>
      </c>
      <c r="K120" s="20" t="str">
        <f t="shared" si="7"/>
        <v>2</v>
      </c>
      <c r="L120" s="20" t="str">
        <f t="shared" si="6"/>
        <v xml:space="preserve">24/7/ 12 hours onsite SLA support requried </v>
      </c>
      <c r="S120" s="22"/>
      <c r="AJ120" s="22"/>
      <c r="AK120" s="22"/>
      <c r="AL120" s="20" cm="1">
        <f t="array" ref="AL120">IF(E120="Fortinet",INDEX([3]List!BM:BM,MATCH(1,('Quotation - CS-PRMA status'!AJ120=[3]List!BJ:BJ)*('Quotation - CS-PRMA status'!AK120=[3]List!BL:BL),0)),"")</f>
        <v>0</v>
      </c>
      <c r="AM120" s="20" t="str">
        <f>IF(E120="Fortinet",_xlfn.IFNA(VLOOKUP(AJ120,[3]List!BJ118:BK123,2,FALSE),"Please select option under Full PRMA Coverage column"),"")</f>
        <v>Please select option under Full PRMA Coverage column</v>
      </c>
      <c r="AN120" s="20" t="str">
        <f t="shared" si="8"/>
        <v>SS to fill in</v>
      </c>
      <c r="AO120" s="20" t="str">
        <f t="shared" si="8"/>
        <v>SS to fill in</v>
      </c>
      <c r="BF120" s="26" t="str">
        <f t="shared" si="10"/>
        <v>FortinetSFP</v>
      </c>
      <c r="BG120" s="26" t="str">
        <f t="shared" si="10"/>
        <v>FortinetPIM</v>
      </c>
      <c r="BH120" s="26" t="str">
        <f t="shared" si="10"/>
        <v>FortinetBW</v>
      </c>
      <c r="BI120" s="26" t="str">
        <f t="shared" si="10"/>
        <v>FortinetCable</v>
      </c>
      <c r="BJ120" s="26" t="str">
        <f t="shared" si="10"/>
        <v>FortinetPC</v>
      </c>
      <c r="BK120" s="26" t="str">
        <f t="shared" si="9"/>
        <v>FortinetFull PRMA</v>
      </c>
    </row>
    <row r="121" spans="1:63" customFormat="1" ht="29" hidden="1">
      <c r="A121" s="20" t="str">
        <f>IF(F121="Gateway","SDWAN Gateway, SDW0020",IF(E121="","",VLOOKUP(E121,[3]List!BC:BD,2,FALSE)))</f>
        <v>[Main RC] SD-WAN with Firewall (Fortinet) (Non-taxable)</v>
      </c>
      <c r="B121" s="20">
        <f>IF(F121="Gateway","not applicable",IF(E121="","",VLOOKUP(E121,[3]List!BC:BE,3,FALSE)))</f>
        <v>19408513</v>
      </c>
      <c r="C121" s="20">
        <f>IF(F121="Gateway","19400263",IF(E121="","",VLOOKUP(E121,[3]List!BC:BF,4,FALSE)))</f>
        <v>19408267</v>
      </c>
      <c r="D121">
        <v>449</v>
      </c>
      <c r="E121" s="21" t="s">
        <v>69</v>
      </c>
      <c r="F121" s="20" t="s">
        <v>70</v>
      </c>
      <c r="G121" t="s">
        <v>209</v>
      </c>
      <c r="H121" t="s">
        <v>210</v>
      </c>
      <c r="I121" t="s">
        <v>73</v>
      </c>
      <c r="J121">
        <v>1000</v>
      </c>
      <c r="K121" s="20" t="str">
        <f t="shared" si="7"/>
        <v>2</v>
      </c>
      <c r="L121" s="20" t="str">
        <f t="shared" si="6"/>
        <v xml:space="preserve">24/7/ 12 hours onsite SLA support requried </v>
      </c>
      <c r="S121" s="22"/>
      <c r="AJ121" s="22"/>
      <c r="AK121" s="22"/>
      <c r="AL121" s="20" cm="1">
        <f t="array" ref="AL121">IF(E121="Fortinet",INDEX([3]List!BM:BM,MATCH(1,('Quotation - CS-PRMA status'!AJ121=[3]List!BJ:BJ)*('Quotation - CS-PRMA status'!AK121=[3]List!BL:BL),0)),"")</f>
        <v>0</v>
      </c>
      <c r="AM121" s="20" t="str">
        <f>IF(E121="Fortinet",_xlfn.IFNA(VLOOKUP(AJ121,[3]List!BJ119:BK124,2,FALSE),"Please select option under Full PRMA Coverage column"),"")</f>
        <v>Please select option under Full PRMA Coverage column</v>
      </c>
      <c r="AN121" s="20" t="str">
        <f t="shared" si="8"/>
        <v>SS to fill in</v>
      </c>
      <c r="AO121" s="20" t="str">
        <f t="shared" si="8"/>
        <v>SS to fill in</v>
      </c>
      <c r="BF121" s="26" t="str">
        <f t="shared" si="10"/>
        <v>FortinetSFP</v>
      </c>
      <c r="BG121" s="26" t="str">
        <f t="shared" si="10"/>
        <v>FortinetPIM</v>
      </c>
      <c r="BH121" s="26" t="str">
        <f t="shared" si="10"/>
        <v>FortinetBW</v>
      </c>
      <c r="BI121" s="26" t="str">
        <f t="shared" si="10"/>
        <v>FortinetCable</v>
      </c>
      <c r="BJ121" s="26" t="str">
        <f t="shared" si="10"/>
        <v>FortinetPC</v>
      </c>
      <c r="BK121" s="26" t="str">
        <f t="shared" si="9"/>
        <v>FortinetFull PRMA</v>
      </c>
    </row>
    <row r="122" spans="1:63" customFormat="1" ht="29" hidden="1">
      <c r="A122" s="20" t="str">
        <f>IF(F122="Gateway","SDWAN Gateway, SDW0020",IF(E122="","",VLOOKUP(E122,[3]List!BC:BD,2,FALSE)))</f>
        <v>[Main RC] SD-WAN with Firewall (Fortinet) (Non-taxable)</v>
      </c>
      <c r="B122" s="20">
        <f>IF(F122="Gateway","not applicable",IF(E122="","",VLOOKUP(E122,[3]List!BC:BE,3,FALSE)))</f>
        <v>19408513</v>
      </c>
      <c r="C122" s="20">
        <f>IF(F122="Gateway","19400263",IF(E122="","",VLOOKUP(E122,[3]List!BC:BF,4,FALSE)))</f>
        <v>19408267</v>
      </c>
      <c r="D122">
        <v>455</v>
      </c>
      <c r="E122" s="21" t="s">
        <v>69</v>
      </c>
      <c r="F122" s="20" t="s">
        <v>70</v>
      </c>
      <c r="G122" t="s">
        <v>190</v>
      </c>
      <c r="H122" t="s">
        <v>211</v>
      </c>
      <c r="I122" t="s">
        <v>73</v>
      </c>
      <c r="J122">
        <v>100</v>
      </c>
      <c r="K122" s="20" t="str">
        <f t="shared" si="7"/>
        <v>1</v>
      </c>
      <c r="L122" s="20" t="str">
        <f t="shared" si="6"/>
        <v xml:space="preserve">24/7/ 12 hours onsite SLA support requried </v>
      </c>
      <c r="S122" s="22"/>
      <c r="AJ122" s="22"/>
      <c r="AK122" s="22"/>
      <c r="AL122" s="20" cm="1">
        <f t="array" ref="AL122">IF(E122="Fortinet",INDEX([3]List!BM:BM,MATCH(1,('Quotation - CS-PRMA status'!AJ122=[3]List!BJ:BJ)*('Quotation - CS-PRMA status'!AK122=[3]List!BL:BL),0)),"")</f>
        <v>0</v>
      </c>
      <c r="AM122" s="20" t="str">
        <f>IF(E122="Fortinet",_xlfn.IFNA(VLOOKUP(AJ122,[3]List!BJ120:BK125,2,FALSE),"Please select option under Full PRMA Coverage column"),"")</f>
        <v>Please select option under Full PRMA Coverage column</v>
      </c>
      <c r="AN122" s="20" t="str">
        <f t="shared" si="8"/>
        <v>SS to fill in</v>
      </c>
      <c r="AO122" s="20" t="str">
        <f t="shared" si="8"/>
        <v>SS to fill in</v>
      </c>
      <c r="BF122" s="26" t="str">
        <f t="shared" si="10"/>
        <v>FortinetSFP</v>
      </c>
      <c r="BG122" s="26" t="str">
        <f t="shared" si="10"/>
        <v>FortinetPIM</v>
      </c>
      <c r="BH122" s="26" t="str">
        <f t="shared" si="10"/>
        <v>FortinetBW</v>
      </c>
      <c r="BI122" s="26" t="str">
        <f t="shared" si="10"/>
        <v>FortinetCable</v>
      </c>
      <c r="BJ122" s="26" t="str">
        <f t="shared" si="10"/>
        <v>FortinetPC</v>
      </c>
      <c r="BK122" s="26" t="str">
        <f t="shared" si="9"/>
        <v>FortinetFull PRMA</v>
      </c>
    </row>
    <row r="123" spans="1:63" customFormat="1" ht="29" hidden="1">
      <c r="A123" s="20" t="str">
        <f>IF(F123="Gateway","SDWAN Gateway, SDW0020",IF(E123="","",VLOOKUP(E123,[3]List!BC:BD,2,FALSE)))</f>
        <v>[Main RC] SD-WAN with Firewall (Fortinet) (Non-taxable)</v>
      </c>
      <c r="B123" s="20">
        <f>IF(F123="Gateway","not applicable",IF(E123="","",VLOOKUP(E123,[3]List!BC:BE,3,FALSE)))</f>
        <v>19408513</v>
      </c>
      <c r="C123" s="20">
        <f>IF(F123="Gateway","19400263",IF(E123="","",VLOOKUP(E123,[3]List!BC:BF,4,FALSE)))</f>
        <v>19408267</v>
      </c>
      <c r="D123">
        <v>457</v>
      </c>
      <c r="E123" s="21" t="s">
        <v>69</v>
      </c>
      <c r="F123" s="20" t="s">
        <v>70</v>
      </c>
      <c r="G123" s="31" t="s">
        <v>212</v>
      </c>
      <c r="H123" t="s">
        <v>213</v>
      </c>
      <c r="I123" t="s">
        <v>140</v>
      </c>
      <c r="J123">
        <v>500</v>
      </c>
      <c r="K123" s="20" t="str">
        <f t="shared" si="7"/>
        <v>1</v>
      </c>
      <c r="L123" s="20" t="str">
        <f t="shared" si="6"/>
        <v>24/7/ 6 hours onsite support required</v>
      </c>
      <c r="S123" s="22"/>
      <c r="AJ123" s="22"/>
      <c r="AK123" s="22"/>
      <c r="AL123" s="20" cm="1">
        <f t="array" ref="AL123">IF(E123="Fortinet",INDEX([3]List!BM:BM,MATCH(1,('Quotation - CS-PRMA status'!AJ123=[3]List!BJ:BJ)*('Quotation - CS-PRMA status'!AK123=[3]List!BL:BL),0)),"")</f>
        <v>0</v>
      </c>
      <c r="AM123" s="20" t="str">
        <f>IF(E123="Fortinet",_xlfn.IFNA(VLOOKUP(AJ123,[3]List!BJ121:BK126,2,FALSE),"Please select option under Full PRMA Coverage column"),"")</f>
        <v>Please select option under Full PRMA Coverage column</v>
      </c>
      <c r="AN123" s="20" t="str">
        <f t="shared" si="8"/>
        <v>SS to fill in</v>
      </c>
      <c r="AO123" s="20" t="str">
        <f t="shared" si="8"/>
        <v>SS to fill in</v>
      </c>
      <c r="BF123" s="26" t="str">
        <f t="shared" si="10"/>
        <v>FortinetSFP</v>
      </c>
      <c r="BG123" s="26" t="str">
        <f t="shared" si="10"/>
        <v>FortinetPIM</v>
      </c>
      <c r="BH123" s="26" t="str">
        <f t="shared" si="10"/>
        <v>FortinetBW</v>
      </c>
      <c r="BI123" s="26" t="str">
        <f t="shared" si="10"/>
        <v>FortinetCable</v>
      </c>
      <c r="BJ123" s="26" t="str">
        <f t="shared" si="10"/>
        <v>FortinetPC</v>
      </c>
      <c r="BK123" s="26" t="str">
        <f t="shared" si="9"/>
        <v>FortinetFull PRMA</v>
      </c>
    </row>
    <row r="124" spans="1:63" customFormat="1" ht="29" hidden="1">
      <c r="A124" s="20" t="str">
        <f>IF(F124="Gateway","SDWAN Gateway, SDW0020",IF(E124="","",VLOOKUP(E124,[3]List!BC:BD,2,FALSE)))</f>
        <v>[Main RC] SD-WAN with Firewall (Fortinet) (Non-taxable)</v>
      </c>
      <c r="B124" s="20">
        <f>IF(F124="Gateway","not applicable",IF(E124="","",VLOOKUP(E124,[3]List!BC:BE,3,FALSE)))</f>
        <v>19408513</v>
      </c>
      <c r="C124" s="20">
        <f>IF(F124="Gateway","19400263",IF(E124="","",VLOOKUP(E124,[3]List!BC:BF,4,FALSE)))</f>
        <v>19408267</v>
      </c>
      <c r="D124">
        <v>457</v>
      </c>
      <c r="E124" s="21" t="s">
        <v>69</v>
      </c>
      <c r="F124" s="20" t="s">
        <v>70</v>
      </c>
      <c r="G124" s="31" t="s">
        <v>212</v>
      </c>
      <c r="H124" t="s">
        <v>213</v>
      </c>
      <c r="I124" t="s">
        <v>140</v>
      </c>
      <c r="J124">
        <v>500</v>
      </c>
      <c r="K124" s="20" t="str">
        <f t="shared" si="7"/>
        <v>1</v>
      </c>
      <c r="L124" s="20" t="str">
        <f t="shared" si="6"/>
        <v>24/7/ 6 hours onsite support required</v>
      </c>
      <c r="S124" s="22"/>
      <c r="AJ124" s="22"/>
      <c r="AK124" s="22"/>
      <c r="AL124" s="20" cm="1">
        <f t="array" ref="AL124">IF(E124="Fortinet",INDEX([3]List!BM:BM,MATCH(1,('Quotation - CS-PRMA status'!AJ124=[3]List!BJ:BJ)*('Quotation - CS-PRMA status'!AK124=[3]List!BL:BL),0)),"")</f>
        <v>0</v>
      </c>
      <c r="AM124" s="20" t="str">
        <f>IF(E124="Fortinet",_xlfn.IFNA(VLOOKUP(AJ124,[3]List!BJ122:BK127,2,FALSE),"Please select option under Full PRMA Coverage column"),"")</f>
        <v>Please select option under Full PRMA Coverage column</v>
      </c>
      <c r="AN124" s="20" t="str">
        <f t="shared" si="8"/>
        <v>SS to fill in</v>
      </c>
      <c r="AO124" s="20" t="str">
        <f t="shared" si="8"/>
        <v>SS to fill in</v>
      </c>
      <c r="BF124" s="26" t="str">
        <f t="shared" si="10"/>
        <v>FortinetSFP</v>
      </c>
      <c r="BG124" s="26" t="str">
        <f t="shared" si="10"/>
        <v>FortinetPIM</v>
      </c>
      <c r="BH124" s="26" t="str">
        <f t="shared" si="10"/>
        <v>FortinetBW</v>
      </c>
      <c r="BI124" s="26" t="str">
        <f t="shared" si="10"/>
        <v>FortinetCable</v>
      </c>
      <c r="BJ124" s="26" t="str">
        <f t="shared" si="10"/>
        <v>FortinetPC</v>
      </c>
      <c r="BK124" s="26" t="str">
        <f t="shared" si="9"/>
        <v>FortinetFull PRMA</v>
      </c>
    </row>
    <row r="125" spans="1:63" customFormat="1" ht="29" hidden="1">
      <c r="A125" s="20" t="str">
        <f>IF(F125="Gateway","SDWAN Gateway, SDW0020",IF(E125="","",VLOOKUP(E125,[3]List!BC:BD,2,FALSE)))</f>
        <v>[Main RC] SD-WAN with Firewall (Fortinet) (Non-taxable)</v>
      </c>
      <c r="B125" s="20">
        <f>IF(F125="Gateway","not applicable",IF(E125="","",VLOOKUP(E125,[3]List!BC:BE,3,FALSE)))</f>
        <v>19408513</v>
      </c>
      <c r="C125" s="20">
        <f>IF(F125="Gateway","19400263",IF(E125="","",VLOOKUP(E125,[3]List!BC:BF,4,FALSE)))</f>
        <v>19408267</v>
      </c>
      <c r="D125">
        <v>458</v>
      </c>
      <c r="E125" s="21" t="s">
        <v>69</v>
      </c>
      <c r="F125" s="20" t="s">
        <v>70</v>
      </c>
      <c r="G125" s="31" t="s">
        <v>157</v>
      </c>
      <c r="H125" t="s">
        <v>214</v>
      </c>
      <c r="I125" t="s">
        <v>140</v>
      </c>
      <c r="J125">
        <v>500</v>
      </c>
      <c r="K125" s="20" t="str">
        <f t="shared" si="7"/>
        <v>1</v>
      </c>
      <c r="L125" s="20" t="str">
        <f t="shared" si="6"/>
        <v>24/7/ 6 hours onsite support required</v>
      </c>
      <c r="S125" s="22"/>
      <c r="AJ125" s="22"/>
      <c r="AK125" s="22"/>
      <c r="AL125" s="20" cm="1">
        <f t="array" ref="AL125">IF(E125="Fortinet",INDEX([3]List!BM:BM,MATCH(1,('Quotation - CS-PRMA status'!AJ125=[3]List!BJ:BJ)*('Quotation - CS-PRMA status'!AK125=[3]List!BL:BL),0)),"")</f>
        <v>0</v>
      </c>
      <c r="AM125" s="20" t="str">
        <f>IF(E125="Fortinet",_xlfn.IFNA(VLOOKUP(AJ125,[3]List!BJ123:BK128,2,FALSE),"Please select option under Full PRMA Coverage column"),"")</f>
        <v>Please select option under Full PRMA Coverage column</v>
      </c>
      <c r="AN125" s="20" t="str">
        <f t="shared" si="8"/>
        <v>SS to fill in</v>
      </c>
      <c r="AO125" s="20" t="str">
        <f t="shared" si="8"/>
        <v>SS to fill in</v>
      </c>
      <c r="BF125" s="26" t="str">
        <f t="shared" si="10"/>
        <v>FortinetSFP</v>
      </c>
      <c r="BG125" s="26" t="str">
        <f t="shared" si="10"/>
        <v>FortinetPIM</v>
      </c>
      <c r="BH125" s="26" t="str">
        <f t="shared" si="10"/>
        <v>FortinetBW</v>
      </c>
      <c r="BI125" s="26" t="str">
        <f t="shared" si="10"/>
        <v>FortinetCable</v>
      </c>
      <c r="BJ125" s="26" t="str">
        <f t="shared" si="10"/>
        <v>FortinetPC</v>
      </c>
      <c r="BK125" s="26" t="str">
        <f t="shared" si="9"/>
        <v>FortinetFull PRMA</v>
      </c>
    </row>
    <row r="126" spans="1:63" customFormat="1" ht="29" hidden="1">
      <c r="A126" s="20" t="str">
        <f>IF(F126="Gateway","SDWAN Gateway, SDW0020",IF(E126="","",VLOOKUP(E126,[3]List!BC:BD,2,FALSE)))</f>
        <v>[Main RC] SD-WAN with Firewall (Fortinet) (Non-taxable)</v>
      </c>
      <c r="B126" s="20">
        <f>IF(F126="Gateway","not applicable",IF(E126="","",VLOOKUP(E126,[3]List!BC:BE,3,FALSE)))</f>
        <v>19408513</v>
      </c>
      <c r="C126" s="20">
        <f>IF(F126="Gateway","19400263",IF(E126="","",VLOOKUP(E126,[3]List!BC:BF,4,FALSE)))</f>
        <v>19408267</v>
      </c>
      <c r="D126">
        <v>458</v>
      </c>
      <c r="E126" s="21" t="s">
        <v>69</v>
      </c>
      <c r="F126" s="20" t="s">
        <v>70</v>
      </c>
      <c r="G126" s="31" t="s">
        <v>157</v>
      </c>
      <c r="H126" t="s">
        <v>214</v>
      </c>
      <c r="I126" t="s">
        <v>140</v>
      </c>
      <c r="J126">
        <v>500</v>
      </c>
      <c r="K126" s="20" t="str">
        <f t="shared" si="7"/>
        <v>1</v>
      </c>
      <c r="L126" s="20" t="str">
        <f t="shared" si="6"/>
        <v>24/7/ 6 hours onsite support required</v>
      </c>
      <c r="S126" s="22"/>
      <c r="AJ126" s="22"/>
      <c r="AK126" s="22"/>
      <c r="AL126" s="20" cm="1">
        <f t="array" ref="AL126">IF(E126="Fortinet",INDEX([3]List!BM:BM,MATCH(1,('Quotation - CS-PRMA status'!AJ126=[3]List!BJ:BJ)*('Quotation - CS-PRMA status'!AK126=[3]List!BL:BL),0)),"")</f>
        <v>0</v>
      </c>
      <c r="AM126" s="20" t="str">
        <f>IF(E126="Fortinet",_xlfn.IFNA(VLOOKUP(AJ126,[3]List!BJ124:BK129,2,FALSE),"Please select option under Full PRMA Coverage column"),"")</f>
        <v>Please select option under Full PRMA Coverage column</v>
      </c>
      <c r="AN126" s="20" t="str">
        <f t="shared" si="8"/>
        <v>SS to fill in</v>
      </c>
      <c r="AO126" s="20" t="str">
        <f t="shared" si="8"/>
        <v>SS to fill in</v>
      </c>
      <c r="BF126" s="26" t="str">
        <f t="shared" si="10"/>
        <v>FortinetSFP</v>
      </c>
      <c r="BG126" s="26" t="str">
        <f t="shared" si="10"/>
        <v>FortinetPIM</v>
      </c>
      <c r="BH126" s="26" t="str">
        <f t="shared" si="10"/>
        <v>FortinetBW</v>
      </c>
      <c r="BI126" s="26" t="str">
        <f t="shared" si="10"/>
        <v>FortinetCable</v>
      </c>
      <c r="BJ126" s="26" t="str">
        <f t="shared" si="10"/>
        <v>FortinetPC</v>
      </c>
      <c r="BK126" s="26" t="str">
        <f t="shared" si="9"/>
        <v>FortinetFull PRMA</v>
      </c>
    </row>
    <row r="127" spans="1:63" customFormat="1" ht="29" hidden="1">
      <c r="A127" s="20" t="str">
        <f>IF(F127="Gateway","SDWAN Gateway, SDW0020",IF(E127="","",VLOOKUP(E127,[3]List!BC:BD,2,FALSE)))</f>
        <v>[Main RC] SD-WAN with Firewall (Fortinet) (Non-taxable)</v>
      </c>
      <c r="B127" s="20">
        <f>IF(F127="Gateway","not applicable",IF(E127="","",VLOOKUP(E127,[3]List!BC:BE,3,FALSE)))</f>
        <v>19408513</v>
      </c>
      <c r="C127" s="20">
        <f>IF(F127="Gateway","19400263",IF(E127="","",VLOOKUP(E127,[3]List!BC:BF,4,FALSE)))</f>
        <v>19408267</v>
      </c>
      <c r="D127">
        <v>461</v>
      </c>
      <c r="E127" s="21" t="s">
        <v>69</v>
      </c>
      <c r="F127" s="20" t="s">
        <v>70</v>
      </c>
      <c r="G127" s="31" t="s">
        <v>212</v>
      </c>
      <c r="H127" t="s">
        <v>215</v>
      </c>
      <c r="I127" t="s">
        <v>140</v>
      </c>
      <c r="J127">
        <v>1000</v>
      </c>
      <c r="K127" s="20" t="str">
        <f t="shared" si="7"/>
        <v>2</v>
      </c>
      <c r="L127" s="20" t="str">
        <f t="shared" si="6"/>
        <v>24/7/ 6 hours onsite support required</v>
      </c>
      <c r="S127" s="22"/>
      <c r="AJ127" s="22"/>
      <c r="AK127" s="22"/>
      <c r="AL127" s="20" cm="1">
        <f t="array" ref="AL127">IF(E127="Fortinet",INDEX([3]List!BM:BM,MATCH(1,('Quotation - CS-PRMA status'!AJ127=[3]List!BJ:BJ)*('Quotation - CS-PRMA status'!AK127=[3]List!BL:BL),0)),"")</f>
        <v>0</v>
      </c>
      <c r="AM127" s="20" t="str">
        <f>IF(E127="Fortinet",_xlfn.IFNA(VLOOKUP(AJ127,[3]List!BJ125:BK130,2,FALSE),"Please select option under Full PRMA Coverage column"),"")</f>
        <v>Please select option under Full PRMA Coverage column</v>
      </c>
      <c r="AN127" s="20" t="str">
        <f t="shared" si="8"/>
        <v>SS to fill in</v>
      </c>
      <c r="AO127" s="20" t="str">
        <f t="shared" si="8"/>
        <v>SS to fill in</v>
      </c>
      <c r="BF127" s="26" t="str">
        <f t="shared" si="10"/>
        <v>FortinetSFP</v>
      </c>
      <c r="BG127" s="26" t="str">
        <f t="shared" si="10"/>
        <v>FortinetPIM</v>
      </c>
      <c r="BH127" s="26" t="str">
        <f t="shared" si="10"/>
        <v>FortinetBW</v>
      </c>
      <c r="BI127" s="26" t="str">
        <f t="shared" si="10"/>
        <v>FortinetCable</v>
      </c>
      <c r="BJ127" s="26" t="str">
        <f t="shared" si="10"/>
        <v>FortinetPC</v>
      </c>
      <c r="BK127" s="26" t="str">
        <f t="shared" si="9"/>
        <v>FortinetFull PRMA</v>
      </c>
    </row>
    <row r="128" spans="1:63" customFormat="1" ht="29" hidden="1">
      <c r="A128" s="20" t="str">
        <f>IF(F128="Gateway","SDWAN Gateway, SDW0020",IF(E128="","",VLOOKUP(E128,[3]List!BC:BD,2,FALSE)))</f>
        <v>[Main RC] SD-WAN with Firewall (Fortinet) (Non-taxable)</v>
      </c>
      <c r="B128" s="20">
        <f>IF(F128="Gateway","not applicable",IF(E128="","",VLOOKUP(E128,[3]List!BC:BE,3,FALSE)))</f>
        <v>19408513</v>
      </c>
      <c r="C128" s="20">
        <f>IF(F128="Gateway","19400263",IF(E128="","",VLOOKUP(E128,[3]List!BC:BF,4,FALSE)))</f>
        <v>19408267</v>
      </c>
      <c r="D128">
        <v>461</v>
      </c>
      <c r="E128" s="21" t="s">
        <v>69</v>
      </c>
      <c r="F128" s="20" t="s">
        <v>70</v>
      </c>
      <c r="G128" s="31" t="s">
        <v>212</v>
      </c>
      <c r="H128" t="s">
        <v>215</v>
      </c>
      <c r="I128" t="s">
        <v>140</v>
      </c>
      <c r="J128">
        <v>1000</v>
      </c>
      <c r="K128" s="20" t="str">
        <f t="shared" si="7"/>
        <v>2</v>
      </c>
      <c r="L128" s="20" t="str">
        <f t="shared" si="6"/>
        <v>24/7/ 6 hours onsite support required</v>
      </c>
      <c r="S128" s="22"/>
      <c r="AJ128" s="22"/>
      <c r="AK128" s="22"/>
      <c r="AL128" s="20" cm="1">
        <f t="array" ref="AL128">IF(E128="Fortinet",INDEX([3]List!BM:BM,MATCH(1,('Quotation - CS-PRMA status'!AJ128=[3]List!BJ:BJ)*('Quotation - CS-PRMA status'!AK128=[3]List!BL:BL),0)),"")</f>
        <v>0</v>
      </c>
      <c r="AM128" s="20" t="str">
        <f>IF(E128="Fortinet",_xlfn.IFNA(VLOOKUP(AJ128,[3]List!BJ126:BK131,2,FALSE),"Please select option under Full PRMA Coverage column"),"")</f>
        <v>Please select option under Full PRMA Coverage column</v>
      </c>
      <c r="AN128" s="20" t="str">
        <f t="shared" si="8"/>
        <v>SS to fill in</v>
      </c>
      <c r="AO128" s="20" t="str">
        <f t="shared" si="8"/>
        <v>SS to fill in</v>
      </c>
      <c r="BF128" s="26" t="str">
        <f t="shared" si="10"/>
        <v>FortinetSFP</v>
      </c>
      <c r="BG128" s="26" t="str">
        <f t="shared" si="10"/>
        <v>FortinetPIM</v>
      </c>
      <c r="BH128" s="26" t="str">
        <f t="shared" si="10"/>
        <v>FortinetBW</v>
      </c>
      <c r="BI128" s="26" t="str">
        <f t="shared" si="10"/>
        <v>FortinetCable</v>
      </c>
      <c r="BJ128" s="26" t="str">
        <f t="shared" si="10"/>
        <v>FortinetPC</v>
      </c>
      <c r="BK128" s="26" t="str">
        <f t="shared" si="9"/>
        <v>FortinetFull PRMA</v>
      </c>
    </row>
    <row r="129" spans="1:63" customFormat="1" ht="29" hidden="1">
      <c r="A129" s="20" t="str">
        <f>IF(F129="Gateway","SDWAN Gateway, SDW0020",IF(E129="","",VLOOKUP(E129,[3]List!BC:BD,2,FALSE)))</f>
        <v>[Main RC] SD-WAN with Firewall (Fortinet) (Non-taxable)</v>
      </c>
      <c r="B129" s="20">
        <f>IF(F129="Gateway","not applicable",IF(E129="","",VLOOKUP(E129,[3]List!BC:BE,3,FALSE)))</f>
        <v>19408513</v>
      </c>
      <c r="C129" s="20">
        <f>IF(F129="Gateway","19400263",IF(E129="","",VLOOKUP(E129,[3]List!BC:BF,4,FALSE)))</f>
        <v>19408267</v>
      </c>
      <c r="D129">
        <v>463</v>
      </c>
      <c r="E129" s="21" t="s">
        <v>69</v>
      </c>
      <c r="F129" s="20" t="s">
        <v>70</v>
      </c>
      <c r="G129" t="s">
        <v>144</v>
      </c>
      <c r="H129" t="s">
        <v>216</v>
      </c>
      <c r="I129" t="s">
        <v>73</v>
      </c>
      <c r="J129">
        <v>100</v>
      </c>
      <c r="K129" s="20" t="str">
        <f t="shared" si="7"/>
        <v>1</v>
      </c>
      <c r="L129" s="20" t="str">
        <f t="shared" si="6"/>
        <v xml:space="preserve">24/7/ 12 hours onsite SLA support requried </v>
      </c>
      <c r="S129" s="22"/>
      <c r="AJ129" s="22"/>
      <c r="AK129" s="22"/>
      <c r="AL129" s="20" cm="1">
        <f t="array" ref="AL129">IF(E129="Fortinet",INDEX([3]List!BM:BM,MATCH(1,('Quotation - CS-PRMA status'!AJ129=[3]List!BJ:BJ)*('Quotation - CS-PRMA status'!AK129=[3]List!BL:BL),0)),"")</f>
        <v>0</v>
      </c>
      <c r="AM129" s="20" t="str">
        <f>IF(E129="Fortinet",_xlfn.IFNA(VLOOKUP(AJ129,[3]List!BJ127:BK132,2,FALSE),"Please select option under Full PRMA Coverage column"),"")</f>
        <v>Please select option under Full PRMA Coverage column</v>
      </c>
      <c r="AN129" s="20" t="str">
        <f t="shared" si="8"/>
        <v>SS to fill in</v>
      </c>
      <c r="AO129" s="20" t="str">
        <f t="shared" si="8"/>
        <v>SS to fill in</v>
      </c>
      <c r="BF129" s="26" t="str">
        <f t="shared" si="10"/>
        <v>FortinetSFP</v>
      </c>
      <c r="BG129" s="26" t="str">
        <f t="shared" si="10"/>
        <v>FortinetPIM</v>
      </c>
      <c r="BH129" s="26" t="str">
        <f t="shared" si="10"/>
        <v>FortinetBW</v>
      </c>
      <c r="BI129" s="26" t="str">
        <f t="shared" si="10"/>
        <v>FortinetCable</v>
      </c>
      <c r="BJ129" s="26" t="str">
        <f t="shared" si="10"/>
        <v>FortinetPC</v>
      </c>
      <c r="BK129" s="26" t="str">
        <f t="shared" ref="BK129:BK192" si="11">CONCATENATE($E129,BK$3)</f>
        <v>FortinetFull PRMA</v>
      </c>
    </row>
    <row r="130" spans="1:63" customFormat="1" ht="29" hidden="1">
      <c r="A130" s="20" t="str">
        <f>IF(F130="Gateway","SDWAN Gateway, SDW0020",IF(E130="","",VLOOKUP(E130,[3]List!BC:BD,2,FALSE)))</f>
        <v>[Main RC] SD-WAN with Firewall (Fortinet) (Non-taxable)</v>
      </c>
      <c r="B130" s="20">
        <f>IF(F130="Gateway","not applicable",IF(E130="","",VLOOKUP(E130,[3]List!BC:BE,3,FALSE)))</f>
        <v>19408513</v>
      </c>
      <c r="C130" s="20">
        <f>IF(F130="Gateway","19400263",IF(E130="","",VLOOKUP(E130,[3]List!BC:BF,4,FALSE)))</f>
        <v>19408267</v>
      </c>
      <c r="D130">
        <v>464</v>
      </c>
      <c r="E130" s="21" t="s">
        <v>69</v>
      </c>
      <c r="F130" s="20" t="s">
        <v>70</v>
      </c>
      <c r="G130" s="31" t="s">
        <v>217</v>
      </c>
      <c r="H130" t="s">
        <v>218</v>
      </c>
      <c r="I130" t="s">
        <v>140</v>
      </c>
      <c r="J130">
        <v>100</v>
      </c>
      <c r="K130" s="20" t="str">
        <f t="shared" si="7"/>
        <v>1</v>
      </c>
      <c r="L130" s="20" t="str">
        <f t="shared" si="6"/>
        <v>24/7/ 6 hours onsite support required</v>
      </c>
      <c r="S130" s="22"/>
      <c r="AJ130" s="22"/>
      <c r="AK130" s="22"/>
      <c r="AL130" s="20" cm="1">
        <f t="array" ref="AL130">IF(E130="Fortinet",INDEX([3]List!BM:BM,MATCH(1,('Quotation - CS-PRMA status'!AJ130=[3]List!BJ:BJ)*('Quotation - CS-PRMA status'!AK130=[3]List!BL:BL),0)),"")</f>
        <v>0</v>
      </c>
      <c r="AM130" s="20" t="str">
        <f>IF(E130="Fortinet",_xlfn.IFNA(VLOOKUP(AJ130,[3]List!BJ128:BK133,2,FALSE),"Please select option under Full PRMA Coverage column"),"")</f>
        <v>Please select option under Full PRMA Coverage column</v>
      </c>
      <c r="AN130" s="20" t="str">
        <f t="shared" si="8"/>
        <v>SS to fill in</v>
      </c>
      <c r="AO130" s="20" t="str">
        <f t="shared" si="8"/>
        <v>SS to fill in</v>
      </c>
      <c r="BF130" s="26" t="str">
        <f t="shared" ref="BF130:BJ180" si="12">CONCATENATE($E130,BF$3)</f>
        <v>FortinetSFP</v>
      </c>
      <c r="BG130" s="26" t="str">
        <f t="shared" si="12"/>
        <v>FortinetPIM</v>
      </c>
      <c r="BH130" s="26" t="str">
        <f t="shared" si="12"/>
        <v>FortinetBW</v>
      </c>
      <c r="BI130" s="26" t="str">
        <f t="shared" si="12"/>
        <v>FortinetCable</v>
      </c>
      <c r="BJ130" s="26" t="str">
        <f t="shared" si="12"/>
        <v>FortinetPC</v>
      </c>
      <c r="BK130" s="26" t="str">
        <f t="shared" si="11"/>
        <v>FortinetFull PRMA</v>
      </c>
    </row>
    <row r="131" spans="1:63" customFormat="1" ht="29" hidden="1">
      <c r="A131" s="20" t="str">
        <f>IF(F131="Gateway","SDWAN Gateway, SDW0020",IF(E131="","",VLOOKUP(E131,[3]List!BC:BD,2,FALSE)))</f>
        <v>[Main RC] SD-WAN with Firewall (Fortinet) (Non-taxable)</v>
      </c>
      <c r="B131" s="20">
        <f>IF(F131="Gateway","not applicable",IF(E131="","",VLOOKUP(E131,[3]List!BC:BE,3,FALSE)))</f>
        <v>19408513</v>
      </c>
      <c r="C131" s="20">
        <f>IF(F131="Gateway","19400263",IF(E131="","",VLOOKUP(E131,[3]List!BC:BF,4,FALSE)))</f>
        <v>19408267</v>
      </c>
      <c r="D131">
        <v>464</v>
      </c>
      <c r="E131" s="21" t="s">
        <v>69</v>
      </c>
      <c r="F131" s="20" t="s">
        <v>70</v>
      </c>
      <c r="G131" s="31" t="s">
        <v>217</v>
      </c>
      <c r="H131" t="s">
        <v>218</v>
      </c>
      <c r="I131" t="s">
        <v>140</v>
      </c>
      <c r="J131">
        <v>100</v>
      </c>
      <c r="K131" s="20" t="str">
        <f t="shared" si="7"/>
        <v>1</v>
      </c>
      <c r="L131" s="20" t="str">
        <f t="shared" si="6"/>
        <v>24/7/ 6 hours onsite support required</v>
      </c>
      <c r="S131" s="22"/>
      <c r="AJ131" s="22"/>
      <c r="AK131" s="22"/>
      <c r="AL131" s="20" cm="1">
        <f t="array" ref="AL131">IF(E131="Fortinet",INDEX([3]List!BM:BM,MATCH(1,('Quotation - CS-PRMA status'!AJ131=[3]List!BJ:BJ)*('Quotation - CS-PRMA status'!AK131=[3]List!BL:BL),0)),"")</f>
        <v>0</v>
      </c>
      <c r="AM131" s="20" t="str">
        <f>IF(E131="Fortinet",_xlfn.IFNA(VLOOKUP(AJ131,[3]List!BJ129:BK134,2,FALSE),"Please select option under Full PRMA Coverage column"),"")</f>
        <v>Please select option under Full PRMA Coverage column</v>
      </c>
      <c r="AN131" s="20" t="str">
        <f t="shared" si="8"/>
        <v>SS to fill in</v>
      </c>
      <c r="AO131" s="20" t="str">
        <f t="shared" si="8"/>
        <v>SS to fill in</v>
      </c>
      <c r="BF131" s="26" t="str">
        <f t="shared" si="12"/>
        <v>FortinetSFP</v>
      </c>
      <c r="BG131" s="26" t="str">
        <f t="shared" si="12"/>
        <v>FortinetPIM</v>
      </c>
      <c r="BH131" s="26" t="str">
        <f t="shared" si="12"/>
        <v>FortinetBW</v>
      </c>
      <c r="BI131" s="26" t="str">
        <f t="shared" si="12"/>
        <v>FortinetCable</v>
      </c>
      <c r="BJ131" s="26" t="str">
        <f t="shared" si="12"/>
        <v>FortinetPC</v>
      </c>
      <c r="BK131" s="26" t="str">
        <f t="shared" si="11"/>
        <v>FortinetFull PRMA</v>
      </c>
    </row>
    <row r="132" spans="1:63" customFormat="1" ht="29" hidden="1">
      <c r="A132" s="20" t="str">
        <f>IF(F132="Gateway","SDWAN Gateway, SDW0020",IF(E132="","",VLOOKUP(E132,[3]List!BC:BD,2,FALSE)))</f>
        <v>[Main RC] SD-WAN with Firewall (Fortinet) (Non-taxable)</v>
      </c>
      <c r="B132" s="20">
        <f>IF(F132="Gateway","not applicable",IF(E132="","",VLOOKUP(E132,[3]List!BC:BE,3,FALSE)))</f>
        <v>19408513</v>
      </c>
      <c r="C132" s="20">
        <f>IF(F132="Gateway","19400263",IF(E132="","",VLOOKUP(E132,[3]List!BC:BF,4,FALSE)))</f>
        <v>19408267</v>
      </c>
      <c r="D132">
        <v>465</v>
      </c>
      <c r="E132" s="21" t="s">
        <v>69</v>
      </c>
      <c r="F132" s="20" t="s">
        <v>70</v>
      </c>
      <c r="G132" t="s">
        <v>137</v>
      </c>
      <c r="H132" t="s">
        <v>219</v>
      </c>
      <c r="I132" t="s">
        <v>73</v>
      </c>
      <c r="J132">
        <v>3000</v>
      </c>
      <c r="K132" s="20" t="str">
        <f t="shared" si="7"/>
        <v>2</v>
      </c>
      <c r="L132" s="20" t="str">
        <f t="shared" ref="L132:L195" si="13">IF(I132="non-redundant","24/7/ 12 hours onsite SLA support requried ","24/7/ 6 hours onsite support required")</f>
        <v xml:space="preserve">24/7/ 12 hours onsite SLA support requried </v>
      </c>
      <c r="S132" s="22"/>
      <c r="AJ132" s="22"/>
      <c r="AK132" s="22"/>
      <c r="AL132" s="20" cm="1">
        <f t="array" ref="AL132">IF(E132="Fortinet",INDEX([3]List!BM:BM,MATCH(1,('Quotation - CS-PRMA status'!AJ132=[3]List!BJ:BJ)*('Quotation - CS-PRMA status'!AK132=[3]List!BL:BL),0)),"")</f>
        <v>0</v>
      </c>
      <c r="AM132" s="20" t="str">
        <f>IF(E132="Fortinet",_xlfn.IFNA(VLOOKUP(AJ132,[3]List!BJ130:BK135,2,FALSE),"Please select option under Full PRMA Coverage column"),"")</f>
        <v>Please select option under Full PRMA Coverage column</v>
      </c>
      <c r="AN132" s="20" t="str">
        <f t="shared" si="8"/>
        <v>SS to fill in</v>
      </c>
      <c r="AO132" s="20" t="str">
        <f t="shared" si="8"/>
        <v>SS to fill in</v>
      </c>
      <c r="BF132" s="26" t="str">
        <f t="shared" si="12"/>
        <v>FortinetSFP</v>
      </c>
      <c r="BG132" s="26" t="str">
        <f t="shared" si="12"/>
        <v>FortinetPIM</v>
      </c>
      <c r="BH132" s="26" t="str">
        <f t="shared" si="12"/>
        <v>FortinetBW</v>
      </c>
      <c r="BI132" s="26" t="str">
        <f t="shared" si="12"/>
        <v>FortinetCable</v>
      </c>
      <c r="BJ132" s="26" t="str">
        <f t="shared" si="12"/>
        <v>FortinetPC</v>
      </c>
      <c r="BK132" s="26" t="str">
        <f t="shared" si="11"/>
        <v>FortinetFull PRMA</v>
      </c>
    </row>
    <row r="133" spans="1:63" customFormat="1" ht="29" hidden="1">
      <c r="A133" s="20" t="str">
        <f>IF(F133="Gateway","SDWAN Gateway, SDW0020",IF(E133="","",VLOOKUP(E133,[3]List!BC:BD,2,FALSE)))</f>
        <v>[Main RC] SD-WAN with Firewall (Fortinet) (Non-taxable)</v>
      </c>
      <c r="B133" s="20">
        <f>IF(F133="Gateway","not applicable",IF(E133="","",VLOOKUP(E133,[3]List!BC:BE,3,FALSE)))</f>
        <v>19408513</v>
      </c>
      <c r="C133" s="20">
        <f>IF(F133="Gateway","19400263",IF(E133="","",VLOOKUP(E133,[3]List!BC:BF,4,FALSE)))</f>
        <v>19408267</v>
      </c>
      <c r="D133">
        <v>467</v>
      </c>
      <c r="E133" s="21" t="s">
        <v>69</v>
      </c>
      <c r="F133" s="20" t="s">
        <v>70</v>
      </c>
      <c r="G133" t="s">
        <v>196</v>
      </c>
      <c r="H133" t="s">
        <v>220</v>
      </c>
      <c r="I133" t="s">
        <v>73</v>
      </c>
      <c r="J133">
        <v>500</v>
      </c>
      <c r="K133" s="20" t="str">
        <f t="shared" ref="K133:K196" si="14">IF(J133&lt;900, "1", "2")</f>
        <v>1</v>
      </c>
      <c r="L133" s="20" t="str">
        <f t="shared" si="13"/>
        <v xml:space="preserve">24/7/ 12 hours onsite SLA support requried </v>
      </c>
      <c r="S133" s="22"/>
      <c r="AJ133" s="22"/>
      <c r="AK133" s="22"/>
      <c r="AL133" s="20" cm="1">
        <f t="array" ref="AL133">IF(E133="Fortinet",INDEX([3]List!BM:BM,MATCH(1,('Quotation - CS-PRMA status'!AJ133=[3]List!BJ:BJ)*('Quotation - CS-PRMA status'!AK133=[3]List!BL:BL),0)),"")</f>
        <v>0</v>
      </c>
      <c r="AM133" s="20" t="str">
        <f>IF(E133="Fortinet",_xlfn.IFNA(VLOOKUP(AJ133,[3]List!BJ131:BK136,2,FALSE),"Please select option under Full PRMA Coverage column"),"")</f>
        <v>Please select option under Full PRMA Coverage column</v>
      </c>
      <c r="AN133" s="20" t="str">
        <f t="shared" ref="AN133:AO164" si="15">IF($E133="Fortinet","SS to fill in","")</f>
        <v>SS to fill in</v>
      </c>
      <c r="AO133" s="20" t="str">
        <f t="shared" si="15"/>
        <v>SS to fill in</v>
      </c>
      <c r="BF133" s="26" t="str">
        <f t="shared" si="12"/>
        <v>FortinetSFP</v>
      </c>
      <c r="BG133" s="26" t="str">
        <f t="shared" si="12"/>
        <v>FortinetPIM</v>
      </c>
      <c r="BH133" s="26" t="str">
        <f t="shared" si="12"/>
        <v>FortinetBW</v>
      </c>
      <c r="BI133" s="26" t="str">
        <f t="shared" si="12"/>
        <v>FortinetCable</v>
      </c>
      <c r="BJ133" s="26" t="str">
        <f t="shared" si="12"/>
        <v>FortinetPC</v>
      </c>
      <c r="BK133" s="26" t="str">
        <f t="shared" si="11"/>
        <v>FortinetFull PRMA</v>
      </c>
    </row>
    <row r="134" spans="1:63" customFormat="1" ht="29" hidden="1">
      <c r="A134" s="20" t="str">
        <f>IF(F134="Gateway","SDWAN Gateway, SDW0020",IF(E134="","",VLOOKUP(E134,[3]List!BC:BD,2,FALSE)))</f>
        <v>[Main RC] SD-WAN with Firewall (Fortinet) (Non-taxable)</v>
      </c>
      <c r="B134" s="20">
        <f>IF(F134="Gateway","not applicable",IF(E134="","",VLOOKUP(E134,[3]List!BC:BE,3,FALSE)))</f>
        <v>19408513</v>
      </c>
      <c r="C134" s="20">
        <f>IF(F134="Gateway","19400263",IF(E134="","",VLOOKUP(E134,[3]List!BC:BF,4,FALSE)))</f>
        <v>19408267</v>
      </c>
      <c r="D134">
        <v>468</v>
      </c>
      <c r="E134" s="21" t="s">
        <v>69</v>
      </c>
      <c r="F134" s="20" t="s">
        <v>70</v>
      </c>
      <c r="G134" s="31" t="s">
        <v>181</v>
      </c>
      <c r="H134" t="s">
        <v>221</v>
      </c>
      <c r="I134" t="s">
        <v>140</v>
      </c>
      <c r="J134">
        <v>1000</v>
      </c>
      <c r="K134" s="20" t="str">
        <f t="shared" si="14"/>
        <v>2</v>
      </c>
      <c r="L134" s="20" t="str">
        <f t="shared" si="13"/>
        <v>24/7/ 6 hours onsite support required</v>
      </c>
      <c r="S134" s="22"/>
      <c r="AJ134" s="22"/>
      <c r="AK134" s="22"/>
      <c r="AL134" s="20" cm="1">
        <f t="array" ref="AL134">IF(E134="Fortinet",INDEX([3]List!BM:BM,MATCH(1,('Quotation - CS-PRMA status'!AJ134=[3]List!BJ:BJ)*('Quotation - CS-PRMA status'!AK134=[3]List!BL:BL),0)),"")</f>
        <v>0</v>
      </c>
      <c r="AM134" s="20" t="str">
        <f>IF(E134="Fortinet",_xlfn.IFNA(VLOOKUP(AJ134,[3]List!BJ132:BK137,2,FALSE),"Please select option under Full PRMA Coverage column"),"")</f>
        <v>Please select option under Full PRMA Coverage column</v>
      </c>
      <c r="AN134" s="20" t="str">
        <f t="shared" si="15"/>
        <v>SS to fill in</v>
      </c>
      <c r="AO134" s="20" t="str">
        <f t="shared" si="15"/>
        <v>SS to fill in</v>
      </c>
      <c r="BF134" s="26" t="str">
        <f t="shared" si="12"/>
        <v>FortinetSFP</v>
      </c>
      <c r="BG134" s="26" t="str">
        <f t="shared" si="12"/>
        <v>FortinetPIM</v>
      </c>
      <c r="BH134" s="26" t="str">
        <f t="shared" si="12"/>
        <v>FortinetBW</v>
      </c>
      <c r="BI134" s="26" t="str">
        <f t="shared" si="12"/>
        <v>FortinetCable</v>
      </c>
      <c r="BJ134" s="26" t="str">
        <f t="shared" si="12"/>
        <v>FortinetPC</v>
      </c>
      <c r="BK134" s="26" t="str">
        <f t="shared" si="11"/>
        <v>FortinetFull PRMA</v>
      </c>
    </row>
    <row r="135" spans="1:63" customFormat="1" ht="29" hidden="1">
      <c r="A135" s="20" t="str">
        <f>IF(F135="Gateway","SDWAN Gateway, SDW0020",IF(E135="","",VLOOKUP(E135,[3]List!BC:BD,2,FALSE)))</f>
        <v>[Main RC] SD-WAN with Firewall (Fortinet) (Non-taxable)</v>
      </c>
      <c r="B135" s="20">
        <f>IF(F135="Gateway","not applicable",IF(E135="","",VLOOKUP(E135,[3]List!BC:BE,3,FALSE)))</f>
        <v>19408513</v>
      </c>
      <c r="C135" s="20">
        <f>IF(F135="Gateway","19400263",IF(E135="","",VLOOKUP(E135,[3]List!BC:BF,4,FALSE)))</f>
        <v>19408267</v>
      </c>
      <c r="D135">
        <v>468</v>
      </c>
      <c r="E135" s="21" t="s">
        <v>69</v>
      </c>
      <c r="F135" s="20" t="s">
        <v>70</v>
      </c>
      <c r="G135" s="31" t="s">
        <v>181</v>
      </c>
      <c r="H135" t="s">
        <v>221</v>
      </c>
      <c r="I135" t="s">
        <v>140</v>
      </c>
      <c r="J135">
        <v>1000</v>
      </c>
      <c r="K135" s="20" t="str">
        <f t="shared" si="14"/>
        <v>2</v>
      </c>
      <c r="L135" s="20" t="str">
        <f t="shared" si="13"/>
        <v>24/7/ 6 hours onsite support required</v>
      </c>
      <c r="S135" s="22"/>
      <c r="AJ135" s="22"/>
      <c r="AK135" s="22"/>
      <c r="AL135" s="20" cm="1">
        <f t="array" ref="AL135">IF(E135="Fortinet",INDEX([3]List!BM:BM,MATCH(1,('Quotation - CS-PRMA status'!AJ135=[3]List!BJ:BJ)*('Quotation - CS-PRMA status'!AK135=[3]List!BL:BL),0)),"")</f>
        <v>0</v>
      </c>
      <c r="AM135" s="20" t="str">
        <f>IF(E135="Fortinet",_xlfn.IFNA(VLOOKUP(AJ135,[3]List!BJ133:BK138,2,FALSE),"Please select option under Full PRMA Coverage column"),"")</f>
        <v>Please select option under Full PRMA Coverage column</v>
      </c>
      <c r="AN135" s="20" t="str">
        <f t="shared" si="15"/>
        <v>SS to fill in</v>
      </c>
      <c r="AO135" s="20" t="str">
        <f t="shared" si="15"/>
        <v>SS to fill in</v>
      </c>
      <c r="BF135" s="26" t="str">
        <f t="shared" si="12"/>
        <v>FortinetSFP</v>
      </c>
      <c r="BG135" s="26" t="str">
        <f t="shared" si="12"/>
        <v>FortinetPIM</v>
      </c>
      <c r="BH135" s="26" t="str">
        <f t="shared" si="12"/>
        <v>FortinetBW</v>
      </c>
      <c r="BI135" s="26" t="str">
        <f t="shared" si="12"/>
        <v>FortinetCable</v>
      </c>
      <c r="BJ135" s="26" t="str">
        <f t="shared" si="12"/>
        <v>FortinetPC</v>
      </c>
      <c r="BK135" s="26" t="str">
        <f t="shared" si="11"/>
        <v>FortinetFull PRMA</v>
      </c>
    </row>
    <row r="136" spans="1:63" customFormat="1" ht="29" hidden="1">
      <c r="A136" s="20" t="str">
        <f>IF(F136="Gateway","SDWAN Gateway, SDW0020",IF(E136="","",VLOOKUP(E136,[3]List!BC:BD,2,FALSE)))</f>
        <v>[Main RC] SD-WAN with Firewall (Fortinet) (Non-taxable)</v>
      </c>
      <c r="B136" s="20">
        <f>IF(F136="Gateway","not applicable",IF(E136="","",VLOOKUP(E136,[3]List!BC:BE,3,FALSE)))</f>
        <v>19408513</v>
      </c>
      <c r="C136" s="20">
        <f>IF(F136="Gateway","19400263",IF(E136="","",VLOOKUP(E136,[3]List!BC:BF,4,FALSE)))</f>
        <v>19408267</v>
      </c>
      <c r="D136">
        <v>471</v>
      </c>
      <c r="E136" s="21" t="s">
        <v>69</v>
      </c>
      <c r="F136" s="20" t="s">
        <v>70</v>
      </c>
      <c r="G136" t="s">
        <v>153</v>
      </c>
      <c r="H136" t="s">
        <v>222</v>
      </c>
      <c r="I136" t="s">
        <v>73</v>
      </c>
      <c r="J136">
        <v>100</v>
      </c>
      <c r="K136" s="20" t="str">
        <f t="shared" si="14"/>
        <v>1</v>
      </c>
      <c r="L136" s="20" t="str">
        <f t="shared" si="13"/>
        <v xml:space="preserve">24/7/ 12 hours onsite SLA support requried </v>
      </c>
      <c r="S136" s="22"/>
      <c r="AJ136" s="22"/>
      <c r="AK136" s="22"/>
      <c r="AL136" s="20" cm="1">
        <f t="array" ref="AL136">IF(E136="Fortinet",INDEX([3]List!BM:BM,MATCH(1,('Quotation - CS-PRMA status'!AJ136=[3]List!BJ:BJ)*('Quotation - CS-PRMA status'!AK136=[3]List!BL:BL),0)),"")</f>
        <v>0</v>
      </c>
      <c r="AM136" s="20" t="str">
        <f>IF(E136="Fortinet",_xlfn.IFNA(VLOOKUP(AJ136,[3]List!BJ134:BK139,2,FALSE),"Please select option under Full PRMA Coverage column"),"")</f>
        <v>Please select option under Full PRMA Coverage column</v>
      </c>
      <c r="AN136" s="20" t="str">
        <f t="shared" si="15"/>
        <v>SS to fill in</v>
      </c>
      <c r="AO136" s="20" t="str">
        <f t="shared" si="15"/>
        <v>SS to fill in</v>
      </c>
      <c r="BF136" s="26" t="str">
        <f t="shared" si="12"/>
        <v>FortinetSFP</v>
      </c>
      <c r="BG136" s="26" t="str">
        <f t="shared" si="12"/>
        <v>FortinetPIM</v>
      </c>
      <c r="BH136" s="26" t="str">
        <f t="shared" si="12"/>
        <v>FortinetBW</v>
      </c>
      <c r="BI136" s="26" t="str">
        <f t="shared" si="12"/>
        <v>FortinetCable</v>
      </c>
      <c r="BJ136" s="26" t="str">
        <f t="shared" si="12"/>
        <v>FortinetPC</v>
      </c>
      <c r="BK136" s="26" t="str">
        <f t="shared" si="11"/>
        <v>FortinetFull PRMA</v>
      </c>
    </row>
    <row r="137" spans="1:63" customFormat="1" ht="29" hidden="1">
      <c r="A137" s="20" t="str">
        <f>IF(F137="Gateway","SDWAN Gateway, SDW0020",IF(E137="","",VLOOKUP(E137,[3]List!BC:BD,2,FALSE)))</f>
        <v>[Main RC] SD-WAN with Firewall (Fortinet) (Non-taxable)</v>
      </c>
      <c r="B137" s="20">
        <f>IF(F137="Gateway","not applicable",IF(E137="","",VLOOKUP(E137,[3]List!BC:BE,3,FALSE)))</f>
        <v>19408513</v>
      </c>
      <c r="C137" s="20">
        <f>IF(F137="Gateway","19400263",IF(E137="","",VLOOKUP(E137,[3]List!BC:BF,4,FALSE)))</f>
        <v>19408267</v>
      </c>
      <c r="D137">
        <v>473</v>
      </c>
      <c r="E137" s="21" t="s">
        <v>69</v>
      </c>
      <c r="F137" s="20" t="s">
        <v>70</v>
      </c>
      <c r="G137" t="s">
        <v>153</v>
      </c>
      <c r="H137" t="s">
        <v>223</v>
      </c>
      <c r="I137" t="s">
        <v>73</v>
      </c>
      <c r="J137">
        <v>500</v>
      </c>
      <c r="K137" s="20" t="str">
        <f t="shared" si="14"/>
        <v>1</v>
      </c>
      <c r="L137" s="20" t="str">
        <f t="shared" si="13"/>
        <v xml:space="preserve">24/7/ 12 hours onsite SLA support requried </v>
      </c>
      <c r="S137" s="22"/>
      <c r="AJ137" s="22"/>
      <c r="AK137" s="22"/>
      <c r="AL137" s="20" cm="1">
        <f t="array" ref="AL137">IF(E137="Fortinet",INDEX([3]List!BM:BM,MATCH(1,('Quotation - CS-PRMA status'!AJ137=[3]List!BJ:BJ)*('Quotation - CS-PRMA status'!AK137=[3]List!BL:BL),0)),"")</f>
        <v>0</v>
      </c>
      <c r="AM137" s="20" t="str">
        <f>IF(E137="Fortinet",_xlfn.IFNA(VLOOKUP(AJ137,[3]List!BJ135:BK140,2,FALSE),"Please select option under Full PRMA Coverage column"),"")</f>
        <v>Please select option under Full PRMA Coverage column</v>
      </c>
      <c r="AN137" s="20" t="str">
        <f t="shared" si="15"/>
        <v>SS to fill in</v>
      </c>
      <c r="AO137" s="20" t="str">
        <f t="shared" si="15"/>
        <v>SS to fill in</v>
      </c>
      <c r="BF137" s="26" t="str">
        <f t="shared" si="12"/>
        <v>FortinetSFP</v>
      </c>
      <c r="BG137" s="26" t="str">
        <f t="shared" si="12"/>
        <v>FortinetPIM</v>
      </c>
      <c r="BH137" s="26" t="str">
        <f t="shared" si="12"/>
        <v>FortinetBW</v>
      </c>
      <c r="BI137" s="26" t="str">
        <f t="shared" si="12"/>
        <v>FortinetCable</v>
      </c>
      <c r="BJ137" s="26" t="str">
        <f t="shared" si="12"/>
        <v>FortinetPC</v>
      </c>
      <c r="BK137" s="26" t="str">
        <f t="shared" si="11"/>
        <v>FortinetFull PRMA</v>
      </c>
    </row>
    <row r="138" spans="1:63" customFormat="1" ht="29" hidden="1">
      <c r="A138" s="20" t="str">
        <f>IF(F138="Gateway","SDWAN Gateway, SDW0020",IF(E138="","",VLOOKUP(E138,[3]List!BC:BD,2,FALSE)))</f>
        <v>[Main RC] SD-WAN with Firewall (Fortinet) (Non-taxable)</v>
      </c>
      <c r="B138" s="20">
        <f>IF(F138="Gateway","not applicable",IF(E138="","",VLOOKUP(E138,[3]List!BC:BE,3,FALSE)))</f>
        <v>19408513</v>
      </c>
      <c r="C138" s="20">
        <f>IF(F138="Gateway","19400263",IF(E138="","",VLOOKUP(E138,[3]List!BC:BF,4,FALSE)))</f>
        <v>19408267</v>
      </c>
      <c r="D138">
        <v>474</v>
      </c>
      <c r="E138" s="21" t="s">
        <v>69</v>
      </c>
      <c r="F138" s="20" t="s">
        <v>70</v>
      </c>
      <c r="G138" s="31" t="s">
        <v>144</v>
      </c>
      <c r="H138" t="s">
        <v>224</v>
      </c>
      <c r="I138" t="s">
        <v>140</v>
      </c>
      <c r="J138">
        <v>100</v>
      </c>
      <c r="K138" s="20" t="str">
        <f t="shared" si="14"/>
        <v>1</v>
      </c>
      <c r="L138" s="20" t="str">
        <f t="shared" si="13"/>
        <v>24/7/ 6 hours onsite support required</v>
      </c>
      <c r="S138" s="22"/>
      <c r="AJ138" s="22"/>
      <c r="AK138" s="22"/>
      <c r="AL138" s="20" cm="1">
        <f t="array" ref="AL138">IF(E138="Fortinet",INDEX([3]List!BM:BM,MATCH(1,('Quotation - CS-PRMA status'!AJ138=[3]List!BJ:BJ)*('Quotation - CS-PRMA status'!AK138=[3]List!BL:BL),0)),"")</f>
        <v>0</v>
      </c>
      <c r="AM138" s="20" t="str">
        <f>IF(E138="Fortinet",_xlfn.IFNA(VLOOKUP(AJ138,[3]List!BJ136:BK141,2,FALSE),"Please select option under Full PRMA Coverage column"),"")</f>
        <v>Please select option under Full PRMA Coverage column</v>
      </c>
      <c r="AN138" s="20" t="str">
        <f t="shared" si="15"/>
        <v>SS to fill in</v>
      </c>
      <c r="AO138" s="20" t="str">
        <f t="shared" si="15"/>
        <v>SS to fill in</v>
      </c>
      <c r="BF138" s="26" t="str">
        <f t="shared" si="12"/>
        <v>FortinetSFP</v>
      </c>
      <c r="BG138" s="26" t="str">
        <f t="shared" si="12"/>
        <v>FortinetPIM</v>
      </c>
      <c r="BH138" s="26" t="str">
        <f t="shared" si="12"/>
        <v>FortinetBW</v>
      </c>
      <c r="BI138" s="26" t="str">
        <f t="shared" si="12"/>
        <v>FortinetCable</v>
      </c>
      <c r="BJ138" s="26" t="str">
        <f t="shared" si="12"/>
        <v>FortinetPC</v>
      </c>
      <c r="BK138" s="26" t="str">
        <f t="shared" si="11"/>
        <v>FortinetFull PRMA</v>
      </c>
    </row>
    <row r="139" spans="1:63" customFormat="1" ht="29" hidden="1">
      <c r="A139" s="20" t="str">
        <f>IF(F139="Gateway","SDWAN Gateway, SDW0020",IF(E139="","",VLOOKUP(E139,[3]List!BC:BD,2,FALSE)))</f>
        <v>[Main RC] SD-WAN with Firewall (Fortinet) (Non-taxable)</v>
      </c>
      <c r="B139" s="20">
        <f>IF(F139="Gateway","not applicable",IF(E139="","",VLOOKUP(E139,[3]List!BC:BE,3,FALSE)))</f>
        <v>19408513</v>
      </c>
      <c r="C139" s="20">
        <f>IF(F139="Gateway","19400263",IF(E139="","",VLOOKUP(E139,[3]List!BC:BF,4,FALSE)))</f>
        <v>19408267</v>
      </c>
      <c r="D139">
        <v>474</v>
      </c>
      <c r="E139" s="21" t="s">
        <v>69</v>
      </c>
      <c r="F139" s="20" t="s">
        <v>70</v>
      </c>
      <c r="G139" s="31" t="s">
        <v>144</v>
      </c>
      <c r="H139" t="s">
        <v>224</v>
      </c>
      <c r="I139" t="s">
        <v>140</v>
      </c>
      <c r="J139">
        <v>100</v>
      </c>
      <c r="K139" s="20" t="str">
        <f t="shared" si="14"/>
        <v>1</v>
      </c>
      <c r="L139" s="20" t="str">
        <f t="shared" si="13"/>
        <v>24/7/ 6 hours onsite support required</v>
      </c>
      <c r="S139" s="22"/>
      <c r="AJ139" s="22"/>
      <c r="AK139" s="22"/>
      <c r="AL139" s="20" cm="1">
        <f t="array" ref="AL139">IF(E139="Fortinet",INDEX([3]List!BM:BM,MATCH(1,('Quotation - CS-PRMA status'!AJ139=[3]List!BJ:BJ)*('Quotation - CS-PRMA status'!AK139=[3]List!BL:BL),0)),"")</f>
        <v>0</v>
      </c>
      <c r="AM139" s="20" t="str">
        <f>IF(E139="Fortinet",_xlfn.IFNA(VLOOKUP(AJ139,[3]List!BJ137:BK142,2,FALSE),"Please select option under Full PRMA Coverage column"),"")</f>
        <v>Please select option under Full PRMA Coverage column</v>
      </c>
      <c r="AN139" s="20" t="str">
        <f t="shared" si="15"/>
        <v>SS to fill in</v>
      </c>
      <c r="AO139" s="20" t="str">
        <f t="shared" si="15"/>
        <v>SS to fill in</v>
      </c>
      <c r="BF139" s="26" t="str">
        <f t="shared" si="12"/>
        <v>FortinetSFP</v>
      </c>
      <c r="BG139" s="26" t="str">
        <f t="shared" si="12"/>
        <v>FortinetPIM</v>
      </c>
      <c r="BH139" s="26" t="str">
        <f t="shared" si="12"/>
        <v>FortinetBW</v>
      </c>
      <c r="BI139" s="26" t="str">
        <f t="shared" si="12"/>
        <v>FortinetCable</v>
      </c>
      <c r="BJ139" s="26" t="str">
        <f t="shared" si="12"/>
        <v>FortinetPC</v>
      </c>
      <c r="BK139" s="26" t="str">
        <f t="shared" si="11"/>
        <v>FortinetFull PRMA</v>
      </c>
    </row>
    <row r="140" spans="1:63" customFormat="1" ht="29" hidden="1">
      <c r="A140" s="20" t="str">
        <f>IF(F140="Gateway","SDWAN Gateway, SDW0020",IF(E140="","",VLOOKUP(E140,[3]List!BC:BD,2,FALSE)))</f>
        <v>[Main RC] SD-WAN with Firewall (Fortinet) (Non-taxable)</v>
      </c>
      <c r="B140" s="20">
        <f>IF(F140="Gateway","not applicable",IF(E140="","",VLOOKUP(E140,[3]List!BC:BE,3,FALSE)))</f>
        <v>19408513</v>
      </c>
      <c r="C140" s="20">
        <f>IF(F140="Gateway","19400263",IF(E140="","",VLOOKUP(E140,[3]List!BC:BF,4,FALSE)))</f>
        <v>19408267</v>
      </c>
      <c r="D140">
        <v>475</v>
      </c>
      <c r="E140" s="21" t="s">
        <v>69</v>
      </c>
      <c r="F140" s="20" t="s">
        <v>70</v>
      </c>
      <c r="G140" s="31" t="s">
        <v>134</v>
      </c>
      <c r="H140" t="s">
        <v>225</v>
      </c>
      <c r="I140" t="s">
        <v>140</v>
      </c>
      <c r="J140">
        <v>500</v>
      </c>
      <c r="K140" s="20" t="str">
        <f t="shared" si="14"/>
        <v>1</v>
      </c>
      <c r="L140" s="20" t="str">
        <f t="shared" si="13"/>
        <v>24/7/ 6 hours onsite support required</v>
      </c>
      <c r="S140" s="22"/>
      <c r="AJ140" s="22"/>
      <c r="AK140" s="22"/>
      <c r="AL140" s="20" cm="1">
        <f t="array" ref="AL140">IF(E140="Fortinet",INDEX([3]List!BM:BM,MATCH(1,('Quotation - CS-PRMA status'!AJ140=[3]List!BJ:BJ)*('Quotation - CS-PRMA status'!AK140=[3]List!BL:BL),0)),"")</f>
        <v>0</v>
      </c>
      <c r="AM140" s="20" t="str">
        <f>IF(E140="Fortinet",_xlfn.IFNA(VLOOKUP(AJ140,[3]List!BJ138:BK143,2,FALSE),"Please select option under Full PRMA Coverage column"),"")</f>
        <v>Please select option under Full PRMA Coverage column</v>
      </c>
      <c r="AN140" s="20" t="str">
        <f t="shared" si="15"/>
        <v>SS to fill in</v>
      </c>
      <c r="AO140" s="20" t="str">
        <f t="shared" si="15"/>
        <v>SS to fill in</v>
      </c>
      <c r="BF140" s="26" t="str">
        <f t="shared" si="12"/>
        <v>FortinetSFP</v>
      </c>
      <c r="BG140" s="26" t="str">
        <f t="shared" si="12"/>
        <v>FortinetPIM</v>
      </c>
      <c r="BH140" s="26" t="str">
        <f t="shared" si="12"/>
        <v>FortinetBW</v>
      </c>
      <c r="BI140" s="26" t="str">
        <f t="shared" si="12"/>
        <v>FortinetCable</v>
      </c>
      <c r="BJ140" s="26" t="str">
        <f t="shared" si="12"/>
        <v>FortinetPC</v>
      </c>
      <c r="BK140" s="26" t="str">
        <f t="shared" si="11"/>
        <v>FortinetFull PRMA</v>
      </c>
    </row>
    <row r="141" spans="1:63" customFormat="1" ht="29" hidden="1">
      <c r="A141" s="20" t="str">
        <f>IF(F141="Gateway","SDWAN Gateway, SDW0020",IF(E141="","",VLOOKUP(E141,[3]List!BC:BD,2,FALSE)))</f>
        <v>[Main RC] SD-WAN with Firewall (Fortinet) (Non-taxable)</v>
      </c>
      <c r="B141" s="20">
        <f>IF(F141="Gateway","not applicable",IF(E141="","",VLOOKUP(E141,[3]List!BC:BE,3,FALSE)))</f>
        <v>19408513</v>
      </c>
      <c r="C141" s="20">
        <f>IF(F141="Gateway","19400263",IF(E141="","",VLOOKUP(E141,[3]List!BC:BF,4,FALSE)))</f>
        <v>19408267</v>
      </c>
      <c r="D141">
        <v>475</v>
      </c>
      <c r="E141" s="21" t="s">
        <v>69</v>
      </c>
      <c r="F141" s="20" t="s">
        <v>70</v>
      </c>
      <c r="G141" s="31" t="s">
        <v>134</v>
      </c>
      <c r="H141" t="s">
        <v>225</v>
      </c>
      <c r="I141" t="s">
        <v>140</v>
      </c>
      <c r="J141">
        <v>500</v>
      </c>
      <c r="K141" s="20" t="str">
        <f t="shared" si="14"/>
        <v>1</v>
      </c>
      <c r="L141" s="20" t="str">
        <f t="shared" si="13"/>
        <v>24/7/ 6 hours onsite support required</v>
      </c>
      <c r="S141" s="22"/>
      <c r="AJ141" s="22"/>
      <c r="AK141" s="22"/>
      <c r="AL141" s="20" cm="1">
        <f t="array" ref="AL141">IF(E141="Fortinet",INDEX([3]List!BM:BM,MATCH(1,('Quotation - CS-PRMA status'!AJ141=[3]List!BJ:BJ)*('Quotation - CS-PRMA status'!AK141=[3]List!BL:BL),0)),"")</f>
        <v>0</v>
      </c>
      <c r="AM141" s="20" t="str">
        <f>IF(E141="Fortinet",_xlfn.IFNA(VLOOKUP(AJ141,[3]List!BJ139:BK144,2,FALSE),"Please select option under Full PRMA Coverage column"),"")</f>
        <v>Please select option under Full PRMA Coverage column</v>
      </c>
      <c r="AN141" s="20" t="str">
        <f t="shared" si="15"/>
        <v>SS to fill in</v>
      </c>
      <c r="AO141" s="20" t="str">
        <f t="shared" si="15"/>
        <v>SS to fill in</v>
      </c>
      <c r="BF141" s="26" t="str">
        <f t="shared" si="12"/>
        <v>FortinetSFP</v>
      </c>
      <c r="BG141" s="26" t="str">
        <f t="shared" si="12"/>
        <v>FortinetPIM</v>
      </c>
      <c r="BH141" s="26" t="str">
        <f t="shared" si="12"/>
        <v>FortinetBW</v>
      </c>
      <c r="BI141" s="26" t="str">
        <f t="shared" si="12"/>
        <v>FortinetCable</v>
      </c>
      <c r="BJ141" s="26" t="str">
        <f t="shared" si="12"/>
        <v>FortinetPC</v>
      </c>
      <c r="BK141" s="26" t="str">
        <f t="shared" si="11"/>
        <v>FortinetFull PRMA</v>
      </c>
    </row>
    <row r="142" spans="1:63" customFormat="1" ht="29" hidden="1">
      <c r="A142" s="20" t="str">
        <f>IF(F142="Gateway","SDWAN Gateway, SDW0020",IF(E142="","",VLOOKUP(E142,[3]List!BC:BD,2,FALSE)))</f>
        <v>[Main RC] SD-WAN with Firewall (Fortinet) (Non-taxable)</v>
      </c>
      <c r="B142" s="20">
        <f>IF(F142="Gateway","not applicable",IF(E142="","",VLOOKUP(E142,[3]List!BC:BE,3,FALSE)))</f>
        <v>19408513</v>
      </c>
      <c r="C142" s="20">
        <f>IF(F142="Gateway","19400263",IF(E142="","",VLOOKUP(E142,[3]List!BC:BF,4,FALSE)))</f>
        <v>19408267</v>
      </c>
      <c r="D142">
        <v>481</v>
      </c>
      <c r="E142" s="21" t="s">
        <v>69</v>
      </c>
      <c r="F142" s="20" t="s">
        <v>70</v>
      </c>
      <c r="G142" s="31" t="s">
        <v>137</v>
      </c>
      <c r="H142" t="s">
        <v>226</v>
      </c>
      <c r="I142" t="s">
        <v>140</v>
      </c>
      <c r="J142">
        <v>1000</v>
      </c>
      <c r="K142" s="20" t="str">
        <f t="shared" si="14"/>
        <v>2</v>
      </c>
      <c r="L142" s="20" t="str">
        <f t="shared" si="13"/>
        <v>24/7/ 6 hours onsite support required</v>
      </c>
      <c r="S142" s="22"/>
      <c r="AJ142" s="22"/>
      <c r="AK142" s="22"/>
      <c r="AL142" s="20" cm="1">
        <f t="array" ref="AL142">IF(E142="Fortinet",INDEX([3]List!BM:BM,MATCH(1,('Quotation - CS-PRMA status'!AJ142=[3]List!BJ:BJ)*('Quotation - CS-PRMA status'!AK142=[3]List!BL:BL),0)),"")</f>
        <v>0</v>
      </c>
      <c r="AM142" s="20" t="str">
        <f>IF(E142="Fortinet",_xlfn.IFNA(VLOOKUP(AJ142,[3]List!BJ140:BK145,2,FALSE),"Please select option under Full PRMA Coverage column"),"")</f>
        <v>Please select option under Full PRMA Coverage column</v>
      </c>
      <c r="AN142" s="20" t="str">
        <f t="shared" si="15"/>
        <v>SS to fill in</v>
      </c>
      <c r="AO142" s="20" t="str">
        <f t="shared" si="15"/>
        <v>SS to fill in</v>
      </c>
      <c r="BF142" s="26" t="str">
        <f t="shared" si="12"/>
        <v>FortinetSFP</v>
      </c>
      <c r="BG142" s="26" t="str">
        <f t="shared" si="12"/>
        <v>FortinetPIM</v>
      </c>
      <c r="BH142" s="26" t="str">
        <f t="shared" si="12"/>
        <v>FortinetBW</v>
      </c>
      <c r="BI142" s="26" t="str">
        <f t="shared" si="12"/>
        <v>FortinetCable</v>
      </c>
      <c r="BJ142" s="26" t="str">
        <f t="shared" si="12"/>
        <v>FortinetPC</v>
      </c>
      <c r="BK142" s="26" t="str">
        <f t="shared" si="11"/>
        <v>FortinetFull PRMA</v>
      </c>
    </row>
    <row r="143" spans="1:63" customFormat="1" ht="29" hidden="1">
      <c r="A143" s="20" t="str">
        <f>IF(F143="Gateway","SDWAN Gateway, SDW0020",IF(E143="","",VLOOKUP(E143,[3]List!BC:BD,2,FALSE)))</f>
        <v>[Main RC] SD-WAN with Firewall (Fortinet) (Non-taxable)</v>
      </c>
      <c r="B143" s="20">
        <f>IF(F143="Gateway","not applicable",IF(E143="","",VLOOKUP(E143,[3]List!BC:BE,3,FALSE)))</f>
        <v>19408513</v>
      </c>
      <c r="C143" s="20">
        <f>IF(F143="Gateway","19400263",IF(E143="","",VLOOKUP(E143,[3]List!BC:BF,4,FALSE)))</f>
        <v>19408267</v>
      </c>
      <c r="D143">
        <v>481</v>
      </c>
      <c r="E143" s="21" t="s">
        <v>69</v>
      </c>
      <c r="F143" s="20" t="s">
        <v>70</v>
      </c>
      <c r="G143" s="31" t="s">
        <v>137</v>
      </c>
      <c r="H143" t="s">
        <v>226</v>
      </c>
      <c r="I143" t="s">
        <v>140</v>
      </c>
      <c r="J143">
        <v>1000</v>
      </c>
      <c r="K143" s="20" t="str">
        <f t="shared" si="14"/>
        <v>2</v>
      </c>
      <c r="L143" s="20" t="str">
        <f t="shared" si="13"/>
        <v>24/7/ 6 hours onsite support required</v>
      </c>
      <c r="S143" s="22"/>
      <c r="AJ143" s="22"/>
      <c r="AK143" s="22"/>
      <c r="AL143" s="20" cm="1">
        <f t="array" ref="AL143">IF(E143="Fortinet",INDEX([3]List!BM:BM,MATCH(1,('Quotation - CS-PRMA status'!AJ143=[3]List!BJ:BJ)*('Quotation - CS-PRMA status'!AK143=[3]List!BL:BL),0)),"")</f>
        <v>0</v>
      </c>
      <c r="AM143" s="20" t="str">
        <f>IF(E143="Fortinet",_xlfn.IFNA(VLOOKUP(AJ143,[3]List!BJ141:BK146,2,FALSE),"Please select option under Full PRMA Coverage column"),"")</f>
        <v>Please select option under Full PRMA Coverage column</v>
      </c>
      <c r="AN143" s="20" t="str">
        <f t="shared" si="15"/>
        <v>SS to fill in</v>
      </c>
      <c r="AO143" s="20" t="str">
        <f t="shared" si="15"/>
        <v>SS to fill in</v>
      </c>
      <c r="BF143" s="26" t="str">
        <f t="shared" si="12"/>
        <v>FortinetSFP</v>
      </c>
      <c r="BG143" s="26" t="str">
        <f t="shared" si="12"/>
        <v>FortinetPIM</v>
      </c>
      <c r="BH143" s="26" t="str">
        <f t="shared" si="12"/>
        <v>FortinetBW</v>
      </c>
      <c r="BI143" s="26" t="str">
        <f t="shared" si="12"/>
        <v>FortinetCable</v>
      </c>
      <c r="BJ143" s="26" t="str">
        <f t="shared" si="12"/>
        <v>FortinetPC</v>
      </c>
      <c r="BK143" s="26" t="str">
        <f t="shared" si="11"/>
        <v>FortinetFull PRMA</v>
      </c>
    </row>
    <row r="144" spans="1:63" customFormat="1" ht="29" hidden="1">
      <c r="A144" s="20" t="str">
        <f>IF(F144="Gateway","SDWAN Gateway, SDW0020",IF(E144="","",VLOOKUP(E144,[3]List!BC:BD,2,FALSE)))</f>
        <v>[Main RC] SD-WAN with Firewall (Fortinet) (Non-taxable)</v>
      </c>
      <c r="B144" s="20">
        <f>IF(F144="Gateway","not applicable",IF(E144="","",VLOOKUP(E144,[3]List!BC:BE,3,FALSE)))</f>
        <v>19408513</v>
      </c>
      <c r="C144" s="20">
        <f>IF(F144="Gateway","19400263",IF(E144="","",VLOOKUP(E144,[3]List!BC:BF,4,FALSE)))</f>
        <v>19408267</v>
      </c>
      <c r="D144">
        <v>484</v>
      </c>
      <c r="E144" s="21" t="s">
        <v>69</v>
      </c>
      <c r="F144" s="20" t="s">
        <v>70</v>
      </c>
      <c r="G144" t="s">
        <v>134</v>
      </c>
      <c r="H144" t="s">
        <v>227</v>
      </c>
      <c r="I144" t="s">
        <v>73</v>
      </c>
      <c r="J144">
        <v>40</v>
      </c>
      <c r="K144" s="20" t="str">
        <f t="shared" si="14"/>
        <v>1</v>
      </c>
      <c r="L144" s="20" t="str">
        <f t="shared" si="13"/>
        <v xml:space="preserve">24/7/ 12 hours onsite SLA support requried </v>
      </c>
      <c r="S144" s="22"/>
      <c r="AJ144" s="22"/>
      <c r="AK144" s="22"/>
      <c r="AL144" s="20" cm="1">
        <f t="array" ref="AL144">IF(E144="Fortinet",INDEX([3]List!BM:BM,MATCH(1,('Quotation - CS-PRMA status'!AJ144=[3]List!BJ:BJ)*('Quotation - CS-PRMA status'!AK144=[3]List!BL:BL),0)),"")</f>
        <v>0</v>
      </c>
      <c r="AM144" s="20" t="str">
        <f>IF(E144="Fortinet",_xlfn.IFNA(VLOOKUP(AJ144,[3]List!BJ142:BK147,2,FALSE),"Please select option under Full PRMA Coverage column"),"")</f>
        <v>Please select option under Full PRMA Coverage column</v>
      </c>
      <c r="AN144" s="20" t="str">
        <f t="shared" si="15"/>
        <v>SS to fill in</v>
      </c>
      <c r="AO144" s="20" t="str">
        <f t="shared" si="15"/>
        <v>SS to fill in</v>
      </c>
      <c r="BF144" s="26" t="str">
        <f t="shared" si="12"/>
        <v>FortinetSFP</v>
      </c>
      <c r="BG144" s="26" t="str">
        <f t="shared" si="12"/>
        <v>FortinetPIM</v>
      </c>
      <c r="BH144" s="26" t="str">
        <f t="shared" si="12"/>
        <v>FortinetBW</v>
      </c>
      <c r="BI144" s="26" t="str">
        <f t="shared" si="12"/>
        <v>FortinetCable</v>
      </c>
      <c r="BJ144" s="26" t="str">
        <f t="shared" si="12"/>
        <v>FortinetPC</v>
      </c>
      <c r="BK144" s="26" t="str">
        <f t="shared" si="11"/>
        <v>FortinetFull PRMA</v>
      </c>
    </row>
    <row r="145" spans="1:63" customFormat="1" ht="29" hidden="1">
      <c r="A145" s="20" t="str">
        <f>IF(F145="Gateway","SDWAN Gateway, SDW0020",IF(E145="","",VLOOKUP(E145,[3]List!BC:BD,2,FALSE)))</f>
        <v>[Main RC] SD-WAN with Firewall (Fortinet) (Non-taxable)</v>
      </c>
      <c r="B145" s="20">
        <f>IF(F145="Gateway","not applicable",IF(E145="","",VLOOKUP(E145,[3]List!BC:BE,3,FALSE)))</f>
        <v>19408513</v>
      </c>
      <c r="C145" s="20">
        <f>IF(F145="Gateway","19400263",IF(E145="","",VLOOKUP(E145,[3]List!BC:BF,4,FALSE)))</f>
        <v>19408267</v>
      </c>
      <c r="D145">
        <v>487</v>
      </c>
      <c r="E145" s="21" t="s">
        <v>69</v>
      </c>
      <c r="F145" s="20" t="s">
        <v>70</v>
      </c>
      <c r="G145" t="s">
        <v>148</v>
      </c>
      <c r="H145" t="s">
        <v>228</v>
      </c>
      <c r="I145" t="s">
        <v>73</v>
      </c>
      <c r="J145">
        <v>100</v>
      </c>
      <c r="K145" s="20" t="str">
        <f t="shared" si="14"/>
        <v>1</v>
      </c>
      <c r="L145" s="20" t="str">
        <f t="shared" si="13"/>
        <v xml:space="preserve">24/7/ 12 hours onsite SLA support requried </v>
      </c>
      <c r="S145" s="22"/>
      <c r="AJ145" s="22"/>
      <c r="AK145" s="22"/>
      <c r="AL145" s="20" cm="1">
        <f t="array" ref="AL145">IF(E145="Fortinet",INDEX([3]List!BM:BM,MATCH(1,('Quotation - CS-PRMA status'!AJ145=[3]List!BJ:BJ)*('Quotation - CS-PRMA status'!AK145=[3]List!BL:BL),0)),"")</f>
        <v>0</v>
      </c>
      <c r="AM145" s="20" t="str">
        <f>IF(E145="Fortinet",_xlfn.IFNA(VLOOKUP(AJ145,[3]List!BJ143:BK148,2,FALSE),"Please select option under Full PRMA Coverage column"),"")</f>
        <v>Please select option under Full PRMA Coverage column</v>
      </c>
      <c r="AN145" s="20" t="str">
        <f t="shared" si="15"/>
        <v>SS to fill in</v>
      </c>
      <c r="AO145" s="20" t="str">
        <f t="shared" si="15"/>
        <v>SS to fill in</v>
      </c>
      <c r="BF145" s="26" t="str">
        <f t="shared" si="12"/>
        <v>FortinetSFP</v>
      </c>
      <c r="BG145" s="26" t="str">
        <f t="shared" si="12"/>
        <v>FortinetPIM</v>
      </c>
      <c r="BH145" s="26" t="str">
        <f t="shared" si="12"/>
        <v>FortinetBW</v>
      </c>
      <c r="BI145" s="26" t="str">
        <f t="shared" si="12"/>
        <v>FortinetCable</v>
      </c>
      <c r="BJ145" s="26" t="str">
        <f t="shared" si="12"/>
        <v>FortinetPC</v>
      </c>
      <c r="BK145" s="26" t="str">
        <f t="shared" si="11"/>
        <v>FortinetFull PRMA</v>
      </c>
    </row>
    <row r="146" spans="1:63" customFormat="1" ht="29" hidden="1">
      <c r="A146" s="20" t="str">
        <f>IF(F146="Gateway","SDWAN Gateway, SDW0020",IF(E146="","",VLOOKUP(E146,[3]List!BC:BD,2,FALSE)))</f>
        <v>[Main RC] SD-WAN with Firewall (Fortinet) (Non-taxable)</v>
      </c>
      <c r="B146" s="20">
        <f>IF(F146="Gateway","not applicable",IF(E146="","",VLOOKUP(E146,[3]List!BC:BE,3,FALSE)))</f>
        <v>19408513</v>
      </c>
      <c r="C146" s="20">
        <f>IF(F146="Gateway","19400263",IF(E146="","",VLOOKUP(E146,[3]List!BC:BF,4,FALSE)))</f>
        <v>19408267</v>
      </c>
      <c r="D146">
        <v>490</v>
      </c>
      <c r="E146" s="21" t="s">
        <v>69</v>
      </c>
      <c r="F146" s="20" t="s">
        <v>70</v>
      </c>
      <c r="G146" t="s">
        <v>212</v>
      </c>
      <c r="H146" t="s">
        <v>229</v>
      </c>
      <c r="I146" t="s">
        <v>73</v>
      </c>
      <c r="J146">
        <v>500</v>
      </c>
      <c r="K146" s="20" t="str">
        <f t="shared" si="14"/>
        <v>1</v>
      </c>
      <c r="L146" s="20" t="str">
        <f t="shared" si="13"/>
        <v xml:space="preserve">24/7/ 12 hours onsite SLA support requried </v>
      </c>
      <c r="S146" s="22"/>
      <c r="AJ146" s="22"/>
      <c r="AK146" s="22"/>
      <c r="AL146" s="20" cm="1">
        <f t="array" ref="AL146">IF(E146="Fortinet",INDEX([3]List!BM:BM,MATCH(1,('Quotation - CS-PRMA status'!AJ146=[3]List!BJ:BJ)*('Quotation - CS-PRMA status'!AK146=[3]List!BL:BL),0)),"")</f>
        <v>0</v>
      </c>
      <c r="AM146" s="20" t="str">
        <f>IF(E146="Fortinet",_xlfn.IFNA(VLOOKUP(AJ146,[3]List!BJ144:BK149,2,FALSE),"Please select option under Full PRMA Coverage column"),"")</f>
        <v>Please select option under Full PRMA Coverage column</v>
      </c>
      <c r="AN146" s="20" t="str">
        <f t="shared" si="15"/>
        <v>SS to fill in</v>
      </c>
      <c r="AO146" s="20" t="str">
        <f t="shared" si="15"/>
        <v>SS to fill in</v>
      </c>
      <c r="BF146" s="26" t="str">
        <f t="shared" si="12"/>
        <v>FortinetSFP</v>
      </c>
      <c r="BG146" s="26" t="str">
        <f t="shared" si="12"/>
        <v>FortinetPIM</v>
      </c>
      <c r="BH146" s="26" t="str">
        <f t="shared" si="12"/>
        <v>FortinetBW</v>
      </c>
      <c r="BI146" s="26" t="str">
        <f t="shared" si="12"/>
        <v>FortinetCable</v>
      </c>
      <c r="BJ146" s="26" t="str">
        <f t="shared" si="12"/>
        <v>FortinetPC</v>
      </c>
      <c r="BK146" s="26" t="str">
        <f t="shared" si="11"/>
        <v>FortinetFull PRMA</v>
      </c>
    </row>
    <row r="147" spans="1:63" customFormat="1" ht="29" hidden="1">
      <c r="A147" s="20" t="str">
        <f>IF(F147="Gateway","SDWAN Gateway, SDW0020",IF(E147="","",VLOOKUP(E147,[3]List!BC:BD,2,FALSE)))</f>
        <v>[Main RC] SD-WAN with Firewall (Fortinet) (Non-taxable)</v>
      </c>
      <c r="B147" s="20">
        <f>IF(F147="Gateway","not applicable",IF(E147="","",VLOOKUP(E147,[3]List!BC:BE,3,FALSE)))</f>
        <v>19408513</v>
      </c>
      <c r="C147" s="20">
        <f>IF(F147="Gateway","19400263",IF(E147="","",VLOOKUP(E147,[3]List!BC:BF,4,FALSE)))</f>
        <v>19408267</v>
      </c>
      <c r="D147">
        <v>496</v>
      </c>
      <c r="E147" s="21" t="s">
        <v>69</v>
      </c>
      <c r="F147" s="20" t="s">
        <v>70</v>
      </c>
      <c r="G147" s="31" t="s">
        <v>190</v>
      </c>
      <c r="H147" t="s">
        <v>230</v>
      </c>
      <c r="I147" t="s">
        <v>140</v>
      </c>
      <c r="J147">
        <v>500</v>
      </c>
      <c r="K147" s="20" t="str">
        <f t="shared" si="14"/>
        <v>1</v>
      </c>
      <c r="L147" s="20" t="str">
        <f t="shared" si="13"/>
        <v>24/7/ 6 hours onsite support required</v>
      </c>
      <c r="S147" s="22"/>
      <c r="AJ147" s="22"/>
      <c r="AK147" s="22"/>
      <c r="AL147" s="20" cm="1">
        <f t="array" ref="AL147">IF(E147="Fortinet",INDEX([3]List!BM:BM,MATCH(1,('Quotation - CS-PRMA status'!AJ147=[3]List!BJ:BJ)*('Quotation - CS-PRMA status'!AK147=[3]List!BL:BL),0)),"")</f>
        <v>0</v>
      </c>
      <c r="AM147" s="20" t="str">
        <f>IF(E147="Fortinet",_xlfn.IFNA(VLOOKUP(AJ147,[3]List!BJ145:BK150,2,FALSE),"Please select option under Full PRMA Coverage column"),"")</f>
        <v>Please select option under Full PRMA Coverage column</v>
      </c>
      <c r="AN147" s="20" t="str">
        <f t="shared" si="15"/>
        <v>SS to fill in</v>
      </c>
      <c r="AO147" s="20" t="str">
        <f t="shared" si="15"/>
        <v>SS to fill in</v>
      </c>
      <c r="BF147" s="26" t="str">
        <f t="shared" si="12"/>
        <v>FortinetSFP</v>
      </c>
      <c r="BG147" s="26" t="str">
        <f t="shared" si="12"/>
        <v>FortinetPIM</v>
      </c>
      <c r="BH147" s="26" t="str">
        <f t="shared" si="12"/>
        <v>FortinetBW</v>
      </c>
      <c r="BI147" s="26" t="str">
        <f t="shared" si="12"/>
        <v>FortinetCable</v>
      </c>
      <c r="BJ147" s="26" t="str">
        <f t="shared" si="12"/>
        <v>FortinetPC</v>
      </c>
      <c r="BK147" s="26" t="str">
        <f t="shared" si="11"/>
        <v>FortinetFull PRMA</v>
      </c>
    </row>
    <row r="148" spans="1:63" customFormat="1" ht="29" hidden="1">
      <c r="A148" s="20" t="str">
        <f>IF(F148="Gateway","SDWAN Gateway, SDW0020",IF(E148="","",VLOOKUP(E148,[3]List!BC:BD,2,FALSE)))</f>
        <v>[Main RC] SD-WAN with Firewall (Fortinet) (Non-taxable)</v>
      </c>
      <c r="B148" s="20">
        <f>IF(F148="Gateway","not applicable",IF(E148="","",VLOOKUP(E148,[3]List!BC:BE,3,FALSE)))</f>
        <v>19408513</v>
      </c>
      <c r="C148" s="20">
        <f>IF(F148="Gateway","19400263",IF(E148="","",VLOOKUP(E148,[3]List!BC:BF,4,FALSE)))</f>
        <v>19408267</v>
      </c>
      <c r="D148">
        <v>496</v>
      </c>
      <c r="E148" s="21" t="s">
        <v>69</v>
      </c>
      <c r="F148" s="20" t="s">
        <v>70</v>
      </c>
      <c r="G148" s="31" t="s">
        <v>190</v>
      </c>
      <c r="H148" t="s">
        <v>230</v>
      </c>
      <c r="I148" t="s">
        <v>140</v>
      </c>
      <c r="J148">
        <v>500</v>
      </c>
      <c r="K148" s="20" t="str">
        <f t="shared" si="14"/>
        <v>1</v>
      </c>
      <c r="L148" s="20" t="str">
        <f t="shared" si="13"/>
        <v>24/7/ 6 hours onsite support required</v>
      </c>
      <c r="S148" s="22"/>
      <c r="AJ148" s="22"/>
      <c r="AK148" s="22"/>
      <c r="AL148" s="20" cm="1">
        <f t="array" ref="AL148">IF(E148="Fortinet",INDEX([3]List!BM:BM,MATCH(1,('Quotation - CS-PRMA status'!AJ148=[3]List!BJ:BJ)*('Quotation - CS-PRMA status'!AK148=[3]List!BL:BL),0)),"")</f>
        <v>0</v>
      </c>
      <c r="AM148" s="20" t="str">
        <f>IF(E148="Fortinet",_xlfn.IFNA(VLOOKUP(AJ148,[3]List!BJ146:BK151,2,FALSE),"Please select option under Full PRMA Coverage column"),"")</f>
        <v>Please select option under Full PRMA Coverage column</v>
      </c>
      <c r="AN148" s="20" t="str">
        <f t="shared" si="15"/>
        <v>SS to fill in</v>
      </c>
      <c r="AO148" s="20" t="str">
        <f t="shared" si="15"/>
        <v>SS to fill in</v>
      </c>
      <c r="BF148" s="26" t="str">
        <f t="shared" si="12"/>
        <v>FortinetSFP</v>
      </c>
      <c r="BG148" s="26" t="str">
        <f t="shared" si="12"/>
        <v>FortinetPIM</v>
      </c>
      <c r="BH148" s="26" t="str">
        <f t="shared" si="12"/>
        <v>FortinetBW</v>
      </c>
      <c r="BI148" s="26" t="str">
        <f t="shared" si="12"/>
        <v>FortinetCable</v>
      </c>
      <c r="BJ148" s="26" t="str">
        <f t="shared" si="12"/>
        <v>FortinetPC</v>
      </c>
      <c r="BK148" s="26" t="str">
        <f t="shared" si="11"/>
        <v>FortinetFull PRMA</v>
      </c>
    </row>
    <row r="149" spans="1:63" customFormat="1" ht="29" hidden="1">
      <c r="A149" s="20" t="str">
        <f>IF(F149="Gateway","SDWAN Gateway, SDW0020",IF(E149="","",VLOOKUP(E149,[3]List!BC:BD,2,FALSE)))</f>
        <v>[Main RC] SD-WAN with Firewall (Fortinet) (Non-taxable)</v>
      </c>
      <c r="B149" s="20">
        <f>IF(F149="Gateway","not applicable",IF(E149="","",VLOOKUP(E149,[3]List!BC:BE,3,FALSE)))</f>
        <v>19408513</v>
      </c>
      <c r="C149" s="20">
        <f>IF(F149="Gateway","19400263",IF(E149="","",VLOOKUP(E149,[3]List!BC:BF,4,FALSE)))</f>
        <v>19408267</v>
      </c>
      <c r="D149">
        <v>497</v>
      </c>
      <c r="E149" s="21" t="s">
        <v>69</v>
      </c>
      <c r="F149" s="20" t="s">
        <v>70</v>
      </c>
      <c r="G149" t="s">
        <v>181</v>
      </c>
      <c r="H149" t="s">
        <v>231</v>
      </c>
      <c r="I149" t="s">
        <v>73</v>
      </c>
      <c r="J149">
        <v>500</v>
      </c>
      <c r="K149" s="20" t="str">
        <f t="shared" si="14"/>
        <v>1</v>
      </c>
      <c r="L149" s="20" t="str">
        <f t="shared" si="13"/>
        <v xml:space="preserve">24/7/ 12 hours onsite SLA support requried </v>
      </c>
      <c r="S149" s="22"/>
      <c r="AJ149" s="22"/>
      <c r="AK149" s="22"/>
      <c r="AL149" s="20" cm="1">
        <f t="array" ref="AL149">IF(E149="Fortinet",INDEX([3]List!BM:BM,MATCH(1,('Quotation - CS-PRMA status'!AJ149=[3]List!BJ:BJ)*('Quotation - CS-PRMA status'!AK149=[3]List!BL:BL),0)),"")</f>
        <v>0</v>
      </c>
      <c r="AM149" s="20" t="str">
        <f>IF(E149="Fortinet",_xlfn.IFNA(VLOOKUP(AJ149,[3]List!BJ147:BK152,2,FALSE),"Please select option under Full PRMA Coverage column"),"")</f>
        <v>Please select option under Full PRMA Coverage column</v>
      </c>
      <c r="AN149" s="20" t="str">
        <f t="shared" si="15"/>
        <v>SS to fill in</v>
      </c>
      <c r="AO149" s="20" t="str">
        <f t="shared" si="15"/>
        <v>SS to fill in</v>
      </c>
      <c r="BF149" s="26" t="str">
        <f t="shared" si="12"/>
        <v>FortinetSFP</v>
      </c>
      <c r="BG149" s="26" t="str">
        <f t="shared" si="12"/>
        <v>FortinetPIM</v>
      </c>
      <c r="BH149" s="26" t="str">
        <f t="shared" si="12"/>
        <v>FortinetBW</v>
      </c>
      <c r="BI149" s="26" t="str">
        <f t="shared" si="12"/>
        <v>FortinetCable</v>
      </c>
      <c r="BJ149" s="26" t="str">
        <f t="shared" si="12"/>
        <v>FortinetPC</v>
      </c>
      <c r="BK149" s="26" t="str">
        <f t="shared" si="11"/>
        <v>FortinetFull PRMA</v>
      </c>
    </row>
    <row r="150" spans="1:63" customFormat="1" ht="29" hidden="1">
      <c r="A150" s="20" t="str">
        <f>IF(F150="Gateway","SDWAN Gateway, SDW0020",IF(E150="","",VLOOKUP(E150,[3]List!BC:BD,2,FALSE)))</f>
        <v>[Main RC] SD-WAN with Firewall (Fortinet) (Non-taxable)</v>
      </c>
      <c r="B150" s="20">
        <f>IF(F150="Gateway","not applicable",IF(E150="","",VLOOKUP(E150,[3]List!BC:BE,3,FALSE)))</f>
        <v>19408513</v>
      </c>
      <c r="C150" s="20">
        <f>IF(F150="Gateway","19400263",IF(E150="","",VLOOKUP(E150,[3]List!BC:BF,4,FALSE)))</f>
        <v>19408267</v>
      </c>
      <c r="D150">
        <v>498</v>
      </c>
      <c r="E150" s="21" t="s">
        <v>69</v>
      </c>
      <c r="F150" s="20" t="s">
        <v>70</v>
      </c>
      <c r="G150" t="s">
        <v>134</v>
      </c>
      <c r="H150" t="s">
        <v>232</v>
      </c>
      <c r="I150" t="s">
        <v>73</v>
      </c>
      <c r="J150">
        <v>40</v>
      </c>
      <c r="K150" s="20" t="str">
        <f t="shared" si="14"/>
        <v>1</v>
      </c>
      <c r="L150" s="20" t="str">
        <f t="shared" si="13"/>
        <v xml:space="preserve">24/7/ 12 hours onsite SLA support requried </v>
      </c>
      <c r="S150" s="22"/>
      <c r="AJ150" s="22"/>
      <c r="AK150" s="22"/>
      <c r="AL150" s="20" cm="1">
        <f t="array" ref="AL150">IF(E150="Fortinet",INDEX([3]List!BM:BM,MATCH(1,('Quotation - CS-PRMA status'!AJ150=[3]List!BJ:BJ)*('Quotation - CS-PRMA status'!AK150=[3]List!BL:BL),0)),"")</f>
        <v>0</v>
      </c>
      <c r="AM150" s="20" t="str">
        <f>IF(E150="Fortinet",_xlfn.IFNA(VLOOKUP(AJ150,[3]List!BJ148:BK153,2,FALSE),"Please select option under Full PRMA Coverage column"),"")</f>
        <v>Please select option under Full PRMA Coverage column</v>
      </c>
      <c r="AN150" s="20" t="str">
        <f t="shared" si="15"/>
        <v>SS to fill in</v>
      </c>
      <c r="AO150" s="20" t="str">
        <f t="shared" si="15"/>
        <v>SS to fill in</v>
      </c>
      <c r="BF150" s="26" t="str">
        <f t="shared" si="12"/>
        <v>FortinetSFP</v>
      </c>
      <c r="BG150" s="26" t="str">
        <f t="shared" si="12"/>
        <v>FortinetPIM</v>
      </c>
      <c r="BH150" s="26" t="str">
        <f t="shared" si="12"/>
        <v>FortinetBW</v>
      </c>
      <c r="BI150" s="26" t="str">
        <f t="shared" si="12"/>
        <v>FortinetCable</v>
      </c>
      <c r="BJ150" s="26" t="str">
        <f t="shared" si="12"/>
        <v>FortinetPC</v>
      </c>
      <c r="BK150" s="26" t="str">
        <f t="shared" si="11"/>
        <v>FortinetFull PRMA</v>
      </c>
    </row>
    <row r="151" spans="1:63" customFormat="1" ht="29" hidden="1">
      <c r="A151" s="20" t="str">
        <f>IF(F151="Gateway","SDWAN Gateway, SDW0020",IF(E151="","",VLOOKUP(E151,[3]List!BC:BD,2,FALSE)))</f>
        <v>[Main RC] SD-WAN with Firewall (Fortinet) (Non-taxable)</v>
      </c>
      <c r="B151" s="20">
        <f>IF(F151="Gateway","not applicable",IF(E151="","",VLOOKUP(E151,[3]List!BC:BE,3,FALSE)))</f>
        <v>19408513</v>
      </c>
      <c r="C151" s="20">
        <f>IF(F151="Gateway","19400263",IF(E151="","",VLOOKUP(E151,[3]List!BC:BF,4,FALSE)))</f>
        <v>19408267</v>
      </c>
      <c r="D151">
        <v>499</v>
      </c>
      <c r="E151" s="21" t="s">
        <v>69</v>
      </c>
      <c r="F151" s="20" t="s">
        <v>70</v>
      </c>
      <c r="G151" t="s">
        <v>233</v>
      </c>
      <c r="H151" t="s">
        <v>234</v>
      </c>
      <c r="I151" t="s">
        <v>73</v>
      </c>
      <c r="J151">
        <v>100</v>
      </c>
      <c r="K151" s="20" t="str">
        <f t="shared" si="14"/>
        <v>1</v>
      </c>
      <c r="L151" s="20" t="str">
        <f t="shared" si="13"/>
        <v xml:space="preserve">24/7/ 12 hours onsite SLA support requried </v>
      </c>
      <c r="S151" s="22"/>
      <c r="AJ151" s="22"/>
      <c r="AK151" s="22"/>
      <c r="AL151" s="20" cm="1">
        <f t="array" ref="AL151">IF(E151="Fortinet",INDEX([3]List!BM:BM,MATCH(1,('Quotation - CS-PRMA status'!AJ151=[3]List!BJ:BJ)*('Quotation - CS-PRMA status'!AK151=[3]List!BL:BL),0)),"")</f>
        <v>0</v>
      </c>
      <c r="AM151" s="20" t="str">
        <f>IF(E151="Fortinet",_xlfn.IFNA(VLOOKUP(AJ151,[3]List!BJ149:BK154,2,FALSE),"Please select option under Full PRMA Coverage column"),"")</f>
        <v>Please select option under Full PRMA Coverage column</v>
      </c>
      <c r="AN151" s="20" t="str">
        <f t="shared" si="15"/>
        <v>SS to fill in</v>
      </c>
      <c r="AO151" s="20" t="str">
        <f t="shared" si="15"/>
        <v>SS to fill in</v>
      </c>
      <c r="BF151" s="26" t="str">
        <f t="shared" si="12"/>
        <v>FortinetSFP</v>
      </c>
      <c r="BG151" s="26" t="str">
        <f t="shared" si="12"/>
        <v>FortinetPIM</v>
      </c>
      <c r="BH151" s="26" t="str">
        <f t="shared" si="12"/>
        <v>FortinetBW</v>
      </c>
      <c r="BI151" s="26" t="str">
        <f t="shared" si="12"/>
        <v>FortinetCable</v>
      </c>
      <c r="BJ151" s="26" t="str">
        <f t="shared" si="12"/>
        <v>FortinetPC</v>
      </c>
      <c r="BK151" s="26" t="str">
        <f t="shared" si="11"/>
        <v>FortinetFull PRMA</v>
      </c>
    </row>
    <row r="152" spans="1:63" customFormat="1" ht="29" hidden="1">
      <c r="A152" s="20" t="str">
        <f>IF(F152="Gateway","SDWAN Gateway, SDW0020",IF(E152="","",VLOOKUP(E152,[3]List!BC:BD,2,FALSE)))</f>
        <v>[Main RC] SD-WAN with Firewall (Fortinet) (Non-taxable)</v>
      </c>
      <c r="B152" s="20">
        <f>IF(F152="Gateway","not applicable",IF(E152="","",VLOOKUP(E152,[3]List!BC:BE,3,FALSE)))</f>
        <v>19408513</v>
      </c>
      <c r="C152" s="20">
        <f>IF(F152="Gateway","19400263",IF(E152="","",VLOOKUP(E152,[3]List!BC:BF,4,FALSE)))</f>
        <v>19408267</v>
      </c>
      <c r="D152">
        <v>500</v>
      </c>
      <c r="E152" s="21" t="s">
        <v>69</v>
      </c>
      <c r="F152" s="20" t="s">
        <v>70</v>
      </c>
      <c r="G152" t="s">
        <v>157</v>
      </c>
      <c r="H152" t="s">
        <v>235</v>
      </c>
      <c r="I152" t="s">
        <v>73</v>
      </c>
      <c r="J152">
        <v>500</v>
      </c>
      <c r="K152" s="20" t="str">
        <f t="shared" si="14"/>
        <v>1</v>
      </c>
      <c r="L152" s="20" t="str">
        <f t="shared" si="13"/>
        <v xml:space="preserve">24/7/ 12 hours onsite SLA support requried </v>
      </c>
      <c r="S152" s="22"/>
      <c r="AJ152" s="22"/>
      <c r="AK152" s="22"/>
      <c r="AL152" s="20" cm="1">
        <f t="array" ref="AL152">IF(E152="Fortinet",INDEX([3]List!BM:BM,MATCH(1,('Quotation - CS-PRMA status'!AJ152=[3]List!BJ:BJ)*('Quotation - CS-PRMA status'!AK152=[3]List!BL:BL),0)),"")</f>
        <v>0</v>
      </c>
      <c r="AM152" s="20" t="str">
        <f>IF(E152="Fortinet",_xlfn.IFNA(VLOOKUP(AJ152,[3]List!BJ150:BK155,2,FALSE),"Please select option under Full PRMA Coverage column"),"")</f>
        <v>Please select option under Full PRMA Coverage column</v>
      </c>
      <c r="AN152" s="20" t="str">
        <f t="shared" si="15"/>
        <v>SS to fill in</v>
      </c>
      <c r="AO152" s="20" t="str">
        <f t="shared" si="15"/>
        <v>SS to fill in</v>
      </c>
      <c r="BF152" s="26" t="str">
        <f t="shared" si="12"/>
        <v>FortinetSFP</v>
      </c>
      <c r="BG152" s="26" t="str">
        <f t="shared" si="12"/>
        <v>FortinetPIM</v>
      </c>
      <c r="BH152" s="26" t="str">
        <f t="shared" si="12"/>
        <v>FortinetBW</v>
      </c>
      <c r="BI152" s="26" t="str">
        <f t="shared" si="12"/>
        <v>FortinetCable</v>
      </c>
      <c r="BJ152" s="26" t="str">
        <f t="shared" si="12"/>
        <v>FortinetPC</v>
      </c>
      <c r="BK152" s="26" t="str">
        <f t="shared" si="11"/>
        <v>FortinetFull PRMA</v>
      </c>
    </row>
    <row r="153" spans="1:63" customFormat="1" ht="29" hidden="1">
      <c r="A153" s="20" t="str">
        <f>IF(F153="Gateway","SDWAN Gateway, SDW0020",IF(E153="","",VLOOKUP(E153,[3]List!BC:BD,2,FALSE)))</f>
        <v>[Main RC] SD-WAN with Firewall (Fortinet) (Non-taxable)</v>
      </c>
      <c r="B153" s="20">
        <f>IF(F153="Gateway","not applicable",IF(E153="","",VLOOKUP(E153,[3]List!BC:BE,3,FALSE)))</f>
        <v>19408513</v>
      </c>
      <c r="C153" s="20">
        <f>IF(F153="Gateway","19400263",IF(E153="","",VLOOKUP(E153,[3]List!BC:BF,4,FALSE)))</f>
        <v>19408267</v>
      </c>
      <c r="D153">
        <v>501</v>
      </c>
      <c r="E153" s="21" t="s">
        <v>69</v>
      </c>
      <c r="F153" s="20" t="s">
        <v>70</v>
      </c>
      <c r="G153" t="s">
        <v>236</v>
      </c>
      <c r="H153" t="s">
        <v>237</v>
      </c>
      <c r="I153" t="s">
        <v>73</v>
      </c>
      <c r="J153">
        <v>500</v>
      </c>
      <c r="K153" s="20" t="str">
        <f t="shared" si="14"/>
        <v>1</v>
      </c>
      <c r="L153" s="20" t="str">
        <f t="shared" si="13"/>
        <v xml:space="preserve">24/7/ 12 hours onsite SLA support requried </v>
      </c>
      <c r="S153" s="22"/>
      <c r="AJ153" s="22"/>
      <c r="AK153" s="22"/>
      <c r="AL153" s="20" cm="1">
        <f t="array" ref="AL153">IF(E153="Fortinet",INDEX([3]List!BM:BM,MATCH(1,('Quotation - CS-PRMA status'!AJ153=[3]List!BJ:BJ)*('Quotation - CS-PRMA status'!AK153=[3]List!BL:BL),0)),"")</f>
        <v>0</v>
      </c>
      <c r="AM153" s="20" t="str">
        <f>IF(E153="Fortinet",_xlfn.IFNA(VLOOKUP(AJ153,[3]List!BJ151:BK156,2,FALSE),"Please select option under Full PRMA Coverage column"),"")</f>
        <v>Please select option under Full PRMA Coverage column</v>
      </c>
      <c r="AN153" s="20" t="str">
        <f t="shared" si="15"/>
        <v>SS to fill in</v>
      </c>
      <c r="AO153" s="20" t="str">
        <f t="shared" si="15"/>
        <v>SS to fill in</v>
      </c>
      <c r="BF153" s="26" t="str">
        <f t="shared" si="12"/>
        <v>FortinetSFP</v>
      </c>
      <c r="BG153" s="26" t="str">
        <f t="shared" si="12"/>
        <v>FortinetPIM</v>
      </c>
      <c r="BH153" s="26" t="str">
        <f t="shared" si="12"/>
        <v>FortinetBW</v>
      </c>
      <c r="BI153" s="26" t="str">
        <f t="shared" si="12"/>
        <v>FortinetCable</v>
      </c>
      <c r="BJ153" s="26" t="str">
        <f t="shared" si="12"/>
        <v>FortinetPC</v>
      </c>
      <c r="BK153" s="26" t="str">
        <f t="shared" si="11"/>
        <v>FortinetFull PRMA</v>
      </c>
    </row>
    <row r="154" spans="1:63" customFormat="1" ht="29" hidden="1">
      <c r="A154" s="20" t="str">
        <f>IF(F154="Gateway","SDWAN Gateway, SDW0020",IF(E154="","",VLOOKUP(E154,[3]List!BC:BD,2,FALSE)))</f>
        <v>[Main RC] SD-WAN with Firewall (Fortinet) (Non-taxable)</v>
      </c>
      <c r="B154" s="20">
        <f>IF(F154="Gateway","not applicable",IF(E154="","",VLOOKUP(E154,[3]List!BC:BE,3,FALSE)))</f>
        <v>19408513</v>
      </c>
      <c r="C154" s="20">
        <f>IF(F154="Gateway","19400263",IF(E154="","",VLOOKUP(E154,[3]List!BC:BF,4,FALSE)))</f>
        <v>19408267</v>
      </c>
      <c r="D154">
        <v>502</v>
      </c>
      <c r="E154" s="21" t="s">
        <v>69</v>
      </c>
      <c r="F154" s="20" t="s">
        <v>70</v>
      </c>
      <c r="G154" t="s">
        <v>137</v>
      </c>
      <c r="H154" t="s">
        <v>238</v>
      </c>
      <c r="I154" t="s">
        <v>73</v>
      </c>
      <c r="J154">
        <v>500</v>
      </c>
      <c r="K154" s="20" t="str">
        <f t="shared" si="14"/>
        <v>1</v>
      </c>
      <c r="L154" s="20" t="str">
        <f t="shared" si="13"/>
        <v xml:space="preserve">24/7/ 12 hours onsite SLA support requried </v>
      </c>
      <c r="S154" s="22"/>
      <c r="AJ154" s="22"/>
      <c r="AK154" s="22"/>
      <c r="AL154" s="20" cm="1">
        <f t="array" ref="AL154">IF(E154="Fortinet",INDEX([3]List!BM:BM,MATCH(1,('Quotation - CS-PRMA status'!AJ154=[3]List!BJ:BJ)*('Quotation - CS-PRMA status'!AK154=[3]List!BL:BL),0)),"")</f>
        <v>0</v>
      </c>
      <c r="AM154" s="20" t="str">
        <f>IF(E154="Fortinet",_xlfn.IFNA(VLOOKUP(AJ154,[3]List!BJ152:BK157,2,FALSE),"Please select option under Full PRMA Coverage column"),"")</f>
        <v>Please select option under Full PRMA Coverage column</v>
      </c>
      <c r="AN154" s="20" t="str">
        <f t="shared" si="15"/>
        <v>SS to fill in</v>
      </c>
      <c r="AO154" s="20" t="str">
        <f t="shared" si="15"/>
        <v>SS to fill in</v>
      </c>
      <c r="BF154" s="26" t="str">
        <f t="shared" si="12"/>
        <v>FortinetSFP</v>
      </c>
      <c r="BG154" s="26" t="str">
        <f t="shared" si="12"/>
        <v>FortinetPIM</v>
      </c>
      <c r="BH154" s="26" t="str">
        <f t="shared" si="12"/>
        <v>FortinetBW</v>
      </c>
      <c r="BI154" s="26" t="str">
        <f t="shared" si="12"/>
        <v>FortinetCable</v>
      </c>
      <c r="BJ154" s="26" t="str">
        <f t="shared" si="12"/>
        <v>FortinetPC</v>
      </c>
      <c r="BK154" s="26" t="str">
        <f t="shared" si="11"/>
        <v>FortinetFull PRMA</v>
      </c>
    </row>
    <row r="155" spans="1:63" customFormat="1" ht="29" hidden="1">
      <c r="A155" s="20" t="str">
        <f>IF(F155="Gateway","SDWAN Gateway, SDW0020",IF(E155="","",VLOOKUP(E155,[3]List!BC:BD,2,FALSE)))</f>
        <v>[Main RC] SD-WAN with Firewall (Fortinet) (Non-taxable)</v>
      </c>
      <c r="B155" s="20">
        <f>IF(F155="Gateway","not applicable",IF(E155="","",VLOOKUP(E155,[3]List!BC:BE,3,FALSE)))</f>
        <v>19408513</v>
      </c>
      <c r="C155" s="20">
        <f>IF(F155="Gateway","19400263",IF(E155="","",VLOOKUP(E155,[3]List!BC:BF,4,FALSE)))</f>
        <v>19408267</v>
      </c>
      <c r="D155">
        <v>503</v>
      </c>
      <c r="E155" s="21" t="s">
        <v>69</v>
      </c>
      <c r="F155" s="20" t="s">
        <v>70</v>
      </c>
      <c r="G155" t="s">
        <v>134</v>
      </c>
      <c r="H155" t="s">
        <v>239</v>
      </c>
      <c r="I155" t="s">
        <v>73</v>
      </c>
      <c r="J155">
        <v>500</v>
      </c>
      <c r="K155" s="20" t="str">
        <f t="shared" si="14"/>
        <v>1</v>
      </c>
      <c r="L155" s="20" t="str">
        <f t="shared" si="13"/>
        <v xml:space="preserve">24/7/ 12 hours onsite SLA support requried </v>
      </c>
      <c r="S155" s="22"/>
      <c r="AJ155" s="22"/>
      <c r="AK155" s="22"/>
      <c r="AL155" s="20" cm="1">
        <f t="array" ref="AL155">IF(E155="Fortinet",INDEX([3]List!BM:BM,MATCH(1,('Quotation - CS-PRMA status'!AJ155=[3]List!BJ:BJ)*('Quotation - CS-PRMA status'!AK155=[3]List!BL:BL),0)),"")</f>
        <v>0</v>
      </c>
      <c r="AM155" s="20" t="str">
        <f>IF(E155="Fortinet",_xlfn.IFNA(VLOOKUP(AJ155,[3]List!BJ153:BK158,2,FALSE),"Please select option under Full PRMA Coverage column"),"")</f>
        <v>Please select option under Full PRMA Coverage column</v>
      </c>
      <c r="AN155" s="20" t="str">
        <f t="shared" si="15"/>
        <v>SS to fill in</v>
      </c>
      <c r="AO155" s="20" t="str">
        <f t="shared" si="15"/>
        <v>SS to fill in</v>
      </c>
      <c r="BF155" s="26" t="str">
        <f t="shared" si="12"/>
        <v>FortinetSFP</v>
      </c>
      <c r="BG155" s="26" t="str">
        <f t="shared" si="12"/>
        <v>FortinetPIM</v>
      </c>
      <c r="BH155" s="26" t="str">
        <f t="shared" si="12"/>
        <v>FortinetBW</v>
      </c>
      <c r="BI155" s="26" t="str">
        <f t="shared" si="12"/>
        <v>FortinetCable</v>
      </c>
      <c r="BJ155" s="26" t="str">
        <f t="shared" si="12"/>
        <v>FortinetPC</v>
      </c>
      <c r="BK155" s="26" t="str">
        <f t="shared" si="11"/>
        <v>FortinetFull PRMA</v>
      </c>
    </row>
    <row r="156" spans="1:63" customFormat="1" ht="29" hidden="1">
      <c r="A156" s="20" t="str">
        <f>IF(F156="Gateway","SDWAN Gateway, SDW0020",IF(E156="","",VLOOKUP(E156,[3]List!BC:BD,2,FALSE)))</f>
        <v>[Main RC] SD-WAN with Firewall (Fortinet) (Non-taxable)</v>
      </c>
      <c r="B156" s="20">
        <f>IF(F156="Gateway","not applicable",IF(E156="","",VLOOKUP(E156,[3]List!BC:BE,3,FALSE)))</f>
        <v>19408513</v>
      </c>
      <c r="C156" s="20">
        <f>IF(F156="Gateway","19400263",IF(E156="","",VLOOKUP(E156,[3]List!BC:BF,4,FALSE)))</f>
        <v>19408267</v>
      </c>
      <c r="D156">
        <v>507</v>
      </c>
      <c r="E156" s="21" t="s">
        <v>69</v>
      </c>
      <c r="F156" s="20" t="s">
        <v>70</v>
      </c>
      <c r="G156" t="s">
        <v>212</v>
      </c>
      <c r="H156" t="s">
        <v>240</v>
      </c>
      <c r="I156" t="s">
        <v>73</v>
      </c>
      <c r="J156">
        <v>500</v>
      </c>
      <c r="K156" s="20" t="str">
        <f t="shared" si="14"/>
        <v>1</v>
      </c>
      <c r="L156" s="20" t="str">
        <f t="shared" si="13"/>
        <v xml:space="preserve">24/7/ 12 hours onsite SLA support requried </v>
      </c>
      <c r="S156" s="22"/>
      <c r="AJ156" s="22"/>
      <c r="AK156" s="22"/>
      <c r="AL156" s="20" cm="1">
        <f t="array" ref="AL156">IF(E156="Fortinet",INDEX([3]List!BM:BM,MATCH(1,('Quotation - CS-PRMA status'!AJ156=[3]List!BJ:BJ)*('Quotation - CS-PRMA status'!AK156=[3]List!BL:BL),0)),"")</f>
        <v>0</v>
      </c>
      <c r="AM156" s="20" t="str">
        <f>IF(E156="Fortinet",_xlfn.IFNA(VLOOKUP(AJ156,[3]List!BJ154:BK159,2,FALSE),"Please select option under Full PRMA Coverage column"),"")</f>
        <v>Please select option under Full PRMA Coverage column</v>
      </c>
      <c r="AN156" s="20" t="str">
        <f t="shared" si="15"/>
        <v>SS to fill in</v>
      </c>
      <c r="AO156" s="20" t="str">
        <f t="shared" si="15"/>
        <v>SS to fill in</v>
      </c>
      <c r="BF156" s="26" t="str">
        <f t="shared" si="12"/>
        <v>FortinetSFP</v>
      </c>
      <c r="BG156" s="26" t="str">
        <f t="shared" si="12"/>
        <v>FortinetPIM</v>
      </c>
      <c r="BH156" s="26" t="str">
        <f t="shared" si="12"/>
        <v>FortinetBW</v>
      </c>
      <c r="BI156" s="26" t="str">
        <f t="shared" si="12"/>
        <v>FortinetCable</v>
      </c>
      <c r="BJ156" s="26" t="str">
        <f t="shared" si="12"/>
        <v>FortinetPC</v>
      </c>
      <c r="BK156" s="26" t="str">
        <f t="shared" si="11"/>
        <v>FortinetFull PRMA</v>
      </c>
    </row>
    <row r="157" spans="1:63" customFormat="1" ht="29" hidden="1">
      <c r="A157" s="20" t="str">
        <f>IF(F157="Gateway","SDWAN Gateway, SDW0020",IF(E157="","",VLOOKUP(E157,[3]List!BC:BD,2,FALSE)))</f>
        <v>[Main RC] SD-WAN with Firewall (Fortinet) (Non-taxable)</v>
      </c>
      <c r="B157" s="20">
        <f>IF(F157="Gateway","not applicable",IF(E157="","",VLOOKUP(E157,[3]List!BC:BE,3,FALSE)))</f>
        <v>19408513</v>
      </c>
      <c r="C157" s="20">
        <f>IF(F157="Gateway","19400263",IF(E157="","",VLOOKUP(E157,[3]List!BC:BF,4,FALSE)))</f>
        <v>19408267</v>
      </c>
      <c r="D157">
        <v>509</v>
      </c>
      <c r="E157" s="21" t="s">
        <v>69</v>
      </c>
      <c r="F157" s="20" t="s">
        <v>70</v>
      </c>
      <c r="G157" t="s">
        <v>134</v>
      </c>
      <c r="H157" t="s">
        <v>241</v>
      </c>
      <c r="I157" t="s">
        <v>73</v>
      </c>
      <c r="J157">
        <v>40</v>
      </c>
      <c r="K157" s="20" t="str">
        <f t="shared" si="14"/>
        <v>1</v>
      </c>
      <c r="L157" s="20" t="str">
        <f t="shared" si="13"/>
        <v xml:space="preserve">24/7/ 12 hours onsite SLA support requried </v>
      </c>
      <c r="S157" s="22"/>
      <c r="AJ157" s="22"/>
      <c r="AK157" s="22"/>
      <c r="AL157" s="20" cm="1">
        <f t="array" ref="AL157">IF(E157="Fortinet",INDEX([3]List!BM:BM,MATCH(1,('Quotation - CS-PRMA status'!AJ157=[3]List!BJ:BJ)*('Quotation - CS-PRMA status'!AK157=[3]List!BL:BL),0)),"")</f>
        <v>0</v>
      </c>
      <c r="AM157" s="20" t="str">
        <f>IF(E157="Fortinet",_xlfn.IFNA(VLOOKUP(AJ157,[3]List!BJ155:BK160,2,FALSE),"Please select option under Full PRMA Coverage column"),"")</f>
        <v>Please select option under Full PRMA Coverage column</v>
      </c>
      <c r="AN157" s="20" t="str">
        <f t="shared" si="15"/>
        <v>SS to fill in</v>
      </c>
      <c r="AO157" s="20" t="str">
        <f t="shared" si="15"/>
        <v>SS to fill in</v>
      </c>
      <c r="BF157" s="26" t="str">
        <f t="shared" si="12"/>
        <v>FortinetSFP</v>
      </c>
      <c r="BG157" s="26" t="str">
        <f t="shared" si="12"/>
        <v>FortinetPIM</v>
      </c>
      <c r="BH157" s="26" t="str">
        <f t="shared" si="12"/>
        <v>FortinetBW</v>
      </c>
      <c r="BI157" s="26" t="str">
        <f t="shared" si="12"/>
        <v>FortinetCable</v>
      </c>
      <c r="BJ157" s="26" t="str">
        <f t="shared" si="12"/>
        <v>FortinetPC</v>
      </c>
      <c r="BK157" s="26" t="str">
        <f t="shared" si="11"/>
        <v>FortinetFull PRMA</v>
      </c>
    </row>
    <row r="158" spans="1:63" customFormat="1" ht="29" hidden="1">
      <c r="A158" s="20" t="str">
        <f>IF(F158="Gateway","SDWAN Gateway, SDW0020",IF(E158="","",VLOOKUP(E158,[3]List!BC:BD,2,FALSE)))</f>
        <v>[Main RC] SD-WAN with Firewall (Fortinet) (Non-taxable)</v>
      </c>
      <c r="B158" s="20">
        <f>IF(F158="Gateway","not applicable",IF(E158="","",VLOOKUP(E158,[3]List!BC:BE,3,FALSE)))</f>
        <v>19408513</v>
      </c>
      <c r="C158" s="20">
        <f>IF(F158="Gateway","19400263",IF(E158="","",VLOOKUP(E158,[3]List!BC:BF,4,FALSE)))</f>
        <v>19408267</v>
      </c>
      <c r="D158">
        <v>513</v>
      </c>
      <c r="E158" s="21" t="s">
        <v>69</v>
      </c>
      <c r="F158" s="20" t="s">
        <v>70</v>
      </c>
      <c r="G158" s="31" t="s">
        <v>134</v>
      </c>
      <c r="H158" t="s">
        <v>242</v>
      </c>
      <c r="I158" t="s">
        <v>140</v>
      </c>
      <c r="J158">
        <v>100</v>
      </c>
      <c r="K158" s="20" t="str">
        <f t="shared" si="14"/>
        <v>1</v>
      </c>
      <c r="L158" s="20" t="str">
        <f t="shared" si="13"/>
        <v>24/7/ 6 hours onsite support required</v>
      </c>
      <c r="S158" s="22"/>
      <c r="AJ158" s="22"/>
      <c r="AK158" s="22"/>
      <c r="AL158" s="20" cm="1">
        <f t="array" ref="AL158">IF(E158="Fortinet",INDEX([3]List!BM:BM,MATCH(1,('Quotation - CS-PRMA status'!AJ158=[3]List!BJ:BJ)*('Quotation - CS-PRMA status'!AK158=[3]List!BL:BL),0)),"")</f>
        <v>0</v>
      </c>
      <c r="AM158" s="20" t="str">
        <f>IF(E158="Fortinet",_xlfn.IFNA(VLOOKUP(AJ158,[3]List!BJ156:BK161,2,FALSE),"Please select option under Full PRMA Coverage column"),"")</f>
        <v>Please select option under Full PRMA Coverage column</v>
      </c>
      <c r="AN158" s="20" t="str">
        <f t="shared" si="15"/>
        <v>SS to fill in</v>
      </c>
      <c r="AO158" s="20" t="str">
        <f t="shared" si="15"/>
        <v>SS to fill in</v>
      </c>
      <c r="BF158" s="26" t="str">
        <f t="shared" si="12"/>
        <v>FortinetSFP</v>
      </c>
      <c r="BG158" s="26" t="str">
        <f t="shared" si="12"/>
        <v>FortinetPIM</v>
      </c>
      <c r="BH158" s="26" t="str">
        <f t="shared" si="12"/>
        <v>FortinetBW</v>
      </c>
      <c r="BI158" s="26" t="str">
        <f t="shared" si="12"/>
        <v>FortinetCable</v>
      </c>
      <c r="BJ158" s="26" t="str">
        <f t="shared" si="12"/>
        <v>FortinetPC</v>
      </c>
      <c r="BK158" s="26" t="str">
        <f t="shared" si="11"/>
        <v>FortinetFull PRMA</v>
      </c>
    </row>
    <row r="159" spans="1:63" customFormat="1" ht="29" hidden="1">
      <c r="A159" s="20" t="str">
        <f>IF(F159="Gateway","SDWAN Gateway, SDW0020",IF(E159="","",VLOOKUP(E159,[3]List!BC:BD,2,FALSE)))</f>
        <v>[Main RC] SD-WAN with Firewall (Fortinet) (Non-taxable)</v>
      </c>
      <c r="B159" s="20">
        <f>IF(F159="Gateway","not applicable",IF(E159="","",VLOOKUP(E159,[3]List!BC:BE,3,FALSE)))</f>
        <v>19408513</v>
      </c>
      <c r="C159" s="20">
        <f>IF(F159="Gateway","19400263",IF(E159="","",VLOOKUP(E159,[3]List!BC:BF,4,FALSE)))</f>
        <v>19408267</v>
      </c>
      <c r="D159">
        <v>513</v>
      </c>
      <c r="E159" s="21" t="s">
        <v>69</v>
      </c>
      <c r="F159" s="20" t="s">
        <v>70</v>
      </c>
      <c r="G159" s="31" t="s">
        <v>134</v>
      </c>
      <c r="H159" t="s">
        <v>242</v>
      </c>
      <c r="I159" t="s">
        <v>140</v>
      </c>
      <c r="J159">
        <v>100</v>
      </c>
      <c r="K159" s="20" t="str">
        <f t="shared" si="14"/>
        <v>1</v>
      </c>
      <c r="L159" s="20" t="str">
        <f t="shared" si="13"/>
        <v>24/7/ 6 hours onsite support required</v>
      </c>
      <c r="S159" s="22"/>
      <c r="AJ159" s="22"/>
      <c r="AK159" s="22"/>
      <c r="AL159" s="20" cm="1">
        <f t="array" ref="AL159">IF(E159="Fortinet",INDEX([3]List!BM:BM,MATCH(1,('Quotation - CS-PRMA status'!AJ159=[3]List!BJ:BJ)*('Quotation - CS-PRMA status'!AK159=[3]List!BL:BL),0)),"")</f>
        <v>0</v>
      </c>
      <c r="AM159" s="20" t="str">
        <f>IF(E159="Fortinet",_xlfn.IFNA(VLOOKUP(AJ159,[3]List!BJ157:BK162,2,FALSE),"Please select option under Full PRMA Coverage column"),"")</f>
        <v>Please select option under Full PRMA Coverage column</v>
      </c>
      <c r="AN159" s="20" t="str">
        <f t="shared" si="15"/>
        <v>SS to fill in</v>
      </c>
      <c r="AO159" s="20" t="str">
        <f t="shared" si="15"/>
        <v>SS to fill in</v>
      </c>
      <c r="BF159" s="26" t="str">
        <f t="shared" si="12"/>
        <v>FortinetSFP</v>
      </c>
      <c r="BG159" s="26" t="str">
        <f t="shared" si="12"/>
        <v>FortinetPIM</v>
      </c>
      <c r="BH159" s="26" t="str">
        <f t="shared" si="12"/>
        <v>FortinetBW</v>
      </c>
      <c r="BI159" s="26" t="str">
        <f t="shared" si="12"/>
        <v>FortinetCable</v>
      </c>
      <c r="BJ159" s="26" t="str">
        <f t="shared" si="12"/>
        <v>FortinetPC</v>
      </c>
      <c r="BK159" s="26" t="str">
        <f t="shared" si="11"/>
        <v>FortinetFull PRMA</v>
      </c>
    </row>
    <row r="160" spans="1:63" customFormat="1" ht="29" hidden="1">
      <c r="A160" s="20" t="str">
        <f>IF(F160="Gateway","SDWAN Gateway, SDW0020",IF(E160="","",VLOOKUP(E160,[3]List!BC:BD,2,FALSE)))</f>
        <v>[Main RC] SD-WAN with Firewall (Fortinet) (Non-taxable)</v>
      </c>
      <c r="B160" s="20">
        <f>IF(F160="Gateway","not applicable",IF(E160="","",VLOOKUP(E160,[3]List!BC:BE,3,FALSE)))</f>
        <v>19408513</v>
      </c>
      <c r="C160" s="20">
        <f>IF(F160="Gateway","19400263",IF(E160="","",VLOOKUP(E160,[3]List!BC:BF,4,FALSE)))</f>
        <v>19408267</v>
      </c>
      <c r="D160">
        <v>515</v>
      </c>
      <c r="E160" s="21" t="s">
        <v>69</v>
      </c>
      <c r="F160" s="20" t="s">
        <v>70</v>
      </c>
      <c r="G160" t="s">
        <v>190</v>
      </c>
      <c r="H160" t="s">
        <v>243</v>
      </c>
      <c r="I160" t="s">
        <v>73</v>
      </c>
      <c r="J160">
        <v>40</v>
      </c>
      <c r="K160" s="20" t="str">
        <f t="shared" si="14"/>
        <v>1</v>
      </c>
      <c r="L160" s="20" t="str">
        <f t="shared" si="13"/>
        <v xml:space="preserve">24/7/ 12 hours onsite SLA support requried </v>
      </c>
      <c r="S160" s="22"/>
      <c r="AJ160" s="22"/>
      <c r="AK160" s="22"/>
      <c r="AL160" s="20" cm="1">
        <f t="array" ref="AL160">IF(E160="Fortinet",INDEX([3]List!BM:BM,MATCH(1,('Quotation - CS-PRMA status'!AJ160=[3]List!BJ:BJ)*('Quotation - CS-PRMA status'!AK160=[3]List!BL:BL),0)),"")</f>
        <v>0</v>
      </c>
      <c r="AM160" s="20" t="str">
        <f>IF(E160="Fortinet",_xlfn.IFNA(VLOOKUP(AJ160,[3]List!BJ158:BK163,2,FALSE),"Please select option under Full PRMA Coverage column"),"")</f>
        <v>Please select option under Full PRMA Coverage column</v>
      </c>
      <c r="AN160" s="20" t="str">
        <f t="shared" si="15"/>
        <v>SS to fill in</v>
      </c>
      <c r="AO160" s="20" t="str">
        <f t="shared" si="15"/>
        <v>SS to fill in</v>
      </c>
      <c r="BF160" s="26" t="str">
        <f t="shared" si="12"/>
        <v>FortinetSFP</v>
      </c>
      <c r="BG160" s="26" t="str">
        <f t="shared" si="12"/>
        <v>FortinetPIM</v>
      </c>
      <c r="BH160" s="26" t="str">
        <f t="shared" si="12"/>
        <v>FortinetBW</v>
      </c>
      <c r="BI160" s="26" t="str">
        <f t="shared" si="12"/>
        <v>FortinetCable</v>
      </c>
      <c r="BJ160" s="26" t="str">
        <f t="shared" si="12"/>
        <v>FortinetPC</v>
      </c>
      <c r="BK160" s="26" t="str">
        <f t="shared" si="11"/>
        <v>FortinetFull PRMA</v>
      </c>
    </row>
    <row r="161" spans="1:63" customFormat="1" ht="29" hidden="1">
      <c r="A161" s="20" t="str">
        <f>IF(F161="Gateway","SDWAN Gateway, SDW0020",IF(E161="","",VLOOKUP(E161,[3]List!BC:BD,2,FALSE)))</f>
        <v>[Main RC] SD-WAN with Firewall (Fortinet) (Non-taxable)</v>
      </c>
      <c r="B161" s="20">
        <f>IF(F161="Gateway","not applicable",IF(E161="","",VLOOKUP(E161,[3]List!BC:BE,3,FALSE)))</f>
        <v>19408513</v>
      </c>
      <c r="C161" s="20">
        <f>IF(F161="Gateway","19400263",IF(E161="","",VLOOKUP(E161,[3]List!BC:BF,4,FALSE)))</f>
        <v>19408267</v>
      </c>
      <c r="D161">
        <v>516</v>
      </c>
      <c r="E161" s="21" t="s">
        <v>69</v>
      </c>
      <c r="F161" s="20" t="s">
        <v>70</v>
      </c>
      <c r="G161" t="s">
        <v>244</v>
      </c>
      <c r="H161" t="s">
        <v>245</v>
      </c>
      <c r="I161" t="s">
        <v>73</v>
      </c>
      <c r="J161">
        <v>40</v>
      </c>
      <c r="K161" s="20" t="str">
        <f t="shared" si="14"/>
        <v>1</v>
      </c>
      <c r="L161" s="20" t="str">
        <f t="shared" si="13"/>
        <v xml:space="preserve">24/7/ 12 hours onsite SLA support requried </v>
      </c>
      <c r="S161" s="22"/>
      <c r="AJ161" s="22"/>
      <c r="AK161" s="22"/>
      <c r="AL161" s="20" cm="1">
        <f t="array" ref="AL161">IF(E161="Fortinet",INDEX([3]List!BM:BM,MATCH(1,('Quotation - CS-PRMA status'!AJ161=[3]List!BJ:BJ)*('Quotation - CS-PRMA status'!AK161=[3]List!BL:BL),0)),"")</f>
        <v>0</v>
      </c>
      <c r="AM161" s="20" t="str">
        <f>IF(E161="Fortinet",_xlfn.IFNA(VLOOKUP(AJ161,[3]List!BJ159:BK164,2,FALSE),"Please select option under Full PRMA Coverage column"),"")</f>
        <v>Please select option under Full PRMA Coverage column</v>
      </c>
      <c r="AN161" s="20" t="str">
        <f t="shared" si="15"/>
        <v>SS to fill in</v>
      </c>
      <c r="AO161" s="20" t="str">
        <f t="shared" si="15"/>
        <v>SS to fill in</v>
      </c>
      <c r="BF161" s="26" t="str">
        <f t="shared" si="12"/>
        <v>FortinetSFP</v>
      </c>
      <c r="BG161" s="26" t="str">
        <f t="shared" si="12"/>
        <v>FortinetPIM</v>
      </c>
      <c r="BH161" s="26" t="str">
        <f t="shared" si="12"/>
        <v>FortinetBW</v>
      </c>
      <c r="BI161" s="26" t="str">
        <f t="shared" si="12"/>
        <v>FortinetCable</v>
      </c>
      <c r="BJ161" s="26" t="str">
        <f t="shared" si="12"/>
        <v>FortinetPC</v>
      </c>
      <c r="BK161" s="26" t="str">
        <f t="shared" si="11"/>
        <v>FortinetFull PRMA</v>
      </c>
    </row>
    <row r="162" spans="1:63" customFormat="1" ht="29" hidden="1">
      <c r="A162" s="20" t="str">
        <f>IF(F162="Gateway","SDWAN Gateway, SDW0020",IF(E162="","",VLOOKUP(E162,[3]List!BC:BD,2,FALSE)))</f>
        <v>[Main RC] SD-WAN with Firewall (Fortinet) (Non-taxable)</v>
      </c>
      <c r="B162" s="20">
        <f>IF(F162="Gateway","not applicable",IF(E162="","",VLOOKUP(E162,[3]List!BC:BE,3,FALSE)))</f>
        <v>19408513</v>
      </c>
      <c r="C162" s="20">
        <f>IF(F162="Gateway","19400263",IF(E162="","",VLOOKUP(E162,[3]List!BC:BF,4,FALSE)))</f>
        <v>19408267</v>
      </c>
      <c r="D162">
        <v>517</v>
      </c>
      <c r="E162" s="21" t="s">
        <v>69</v>
      </c>
      <c r="F162" s="20" t="s">
        <v>70</v>
      </c>
      <c r="G162" t="s">
        <v>209</v>
      </c>
      <c r="H162" t="s">
        <v>246</v>
      </c>
      <c r="I162" t="s">
        <v>73</v>
      </c>
      <c r="J162">
        <v>1000</v>
      </c>
      <c r="K162" s="20" t="str">
        <f t="shared" si="14"/>
        <v>2</v>
      </c>
      <c r="L162" s="20" t="str">
        <f t="shared" si="13"/>
        <v xml:space="preserve">24/7/ 12 hours onsite SLA support requried </v>
      </c>
      <c r="S162" s="22"/>
      <c r="AJ162" s="22"/>
      <c r="AK162" s="22"/>
      <c r="AL162" s="20" cm="1">
        <f t="array" ref="AL162">IF(E162="Fortinet",INDEX([3]List!BM:BM,MATCH(1,('Quotation - CS-PRMA status'!AJ162=[3]List!BJ:BJ)*('Quotation - CS-PRMA status'!AK162=[3]List!BL:BL),0)),"")</f>
        <v>0</v>
      </c>
      <c r="AM162" s="20" t="str">
        <f>IF(E162="Fortinet",_xlfn.IFNA(VLOOKUP(AJ162,[3]List!BJ160:BK165,2,FALSE),"Please select option under Full PRMA Coverage column"),"")</f>
        <v>Please select option under Full PRMA Coverage column</v>
      </c>
      <c r="AN162" s="20" t="str">
        <f t="shared" si="15"/>
        <v>SS to fill in</v>
      </c>
      <c r="AO162" s="20" t="str">
        <f t="shared" si="15"/>
        <v>SS to fill in</v>
      </c>
      <c r="BF162" s="26" t="str">
        <f t="shared" si="12"/>
        <v>FortinetSFP</v>
      </c>
      <c r="BG162" s="26" t="str">
        <f t="shared" si="12"/>
        <v>FortinetPIM</v>
      </c>
      <c r="BH162" s="26" t="str">
        <f t="shared" si="12"/>
        <v>FortinetBW</v>
      </c>
      <c r="BI162" s="26" t="str">
        <f t="shared" si="12"/>
        <v>FortinetCable</v>
      </c>
      <c r="BJ162" s="26" t="str">
        <f t="shared" si="12"/>
        <v>FortinetPC</v>
      </c>
      <c r="BK162" s="26" t="str">
        <f t="shared" si="11"/>
        <v>FortinetFull PRMA</v>
      </c>
    </row>
    <row r="163" spans="1:63" customFormat="1" ht="29" hidden="1">
      <c r="A163" s="20" t="str">
        <f>IF(F163="Gateway","SDWAN Gateway, SDW0020",IF(E163="","",VLOOKUP(E163,[3]List!BC:BD,2,FALSE)))</f>
        <v>[Main RC] SD-WAN with Firewall (Fortinet) (Non-taxable)</v>
      </c>
      <c r="B163" s="20">
        <f>IF(F163="Gateway","not applicable",IF(E163="","",VLOOKUP(E163,[3]List!BC:BE,3,FALSE)))</f>
        <v>19408513</v>
      </c>
      <c r="C163" s="20">
        <f>IF(F163="Gateway","19400263",IF(E163="","",VLOOKUP(E163,[3]List!BC:BF,4,FALSE)))</f>
        <v>19408267</v>
      </c>
      <c r="D163">
        <v>518</v>
      </c>
      <c r="E163" s="21" t="s">
        <v>69</v>
      </c>
      <c r="F163" s="20" t="s">
        <v>70</v>
      </c>
      <c r="G163" t="s">
        <v>153</v>
      </c>
      <c r="H163" t="s">
        <v>247</v>
      </c>
      <c r="I163" t="s">
        <v>73</v>
      </c>
      <c r="J163">
        <v>100</v>
      </c>
      <c r="K163" s="20" t="str">
        <f t="shared" si="14"/>
        <v>1</v>
      </c>
      <c r="L163" s="20" t="str">
        <f t="shared" si="13"/>
        <v xml:space="preserve">24/7/ 12 hours onsite SLA support requried </v>
      </c>
      <c r="S163" s="22"/>
      <c r="AJ163" s="22"/>
      <c r="AK163" s="22"/>
      <c r="AL163" s="20" cm="1">
        <f t="array" ref="AL163">IF(E163="Fortinet",INDEX([3]List!BM:BM,MATCH(1,('Quotation - CS-PRMA status'!AJ163=[3]List!BJ:BJ)*('Quotation - CS-PRMA status'!AK163=[3]List!BL:BL),0)),"")</f>
        <v>0</v>
      </c>
      <c r="AM163" s="20" t="str">
        <f>IF(E163="Fortinet",_xlfn.IFNA(VLOOKUP(AJ163,[3]List!BJ161:BK166,2,FALSE),"Please select option under Full PRMA Coverage column"),"")</f>
        <v>Please select option under Full PRMA Coverage column</v>
      </c>
      <c r="AN163" s="20" t="str">
        <f t="shared" si="15"/>
        <v>SS to fill in</v>
      </c>
      <c r="AO163" s="20" t="str">
        <f t="shared" si="15"/>
        <v>SS to fill in</v>
      </c>
      <c r="BF163" s="26" t="str">
        <f t="shared" si="12"/>
        <v>FortinetSFP</v>
      </c>
      <c r="BG163" s="26" t="str">
        <f t="shared" si="12"/>
        <v>FortinetPIM</v>
      </c>
      <c r="BH163" s="26" t="str">
        <f t="shared" si="12"/>
        <v>FortinetBW</v>
      </c>
      <c r="BI163" s="26" t="str">
        <f t="shared" si="12"/>
        <v>FortinetCable</v>
      </c>
      <c r="BJ163" s="26" t="str">
        <f t="shared" si="12"/>
        <v>FortinetPC</v>
      </c>
      <c r="BK163" s="26" t="str">
        <f t="shared" si="11"/>
        <v>FortinetFull PRMA</v>
      </c>
    </row>
    <row r="164" spans="1:63" customFormat="1" ht="29" hidden="1">
      <c r="A164" s="20" t="str">
        <f>IF(F164="Gateway","SDWAN Gateway, SDW0020",IF(E164="","",VLOOKUP(E164,[3]List!BC:BD,2,FALSE)))</f>
        <v>[Main RC] SD-WAN with Firewall (Fortinet) (Non-taxable)</v>
      </c>
      <c r="B164" s="20">
        <f>IF(F164="Gateway","not applicable",IF(E164="","",VLOOKUP(E164,[3]List!BC:BE,3,FALSE)))</f>
        <v>19408513</v>
      </c>
      <c r="C164" s="20">
        <f>IF(F164="Gateway","19400263",IF(E164="","",VLOOKUP(E164,[3]List!BC:BF,4,FALSE)))</f>
        <v>19408267</v>
      </c>
      <c r="D164">
        <v>519</v>
      </c>
      <c r="E164" s="21" t="s">
        <v>69</v>
      </c>
      <c r="F164" s="20" t="s">
        <v>70</v>
      </c>
      <c r="G164" s="31" t="s">
        <v>217</v>
      </c>
      <c r="H164" t="s">
        <v>248</v>
      </c>
      <c r="I164" t="s">
        <v>140</v>
      </c>
      <c r="J164">
        <v>500</v>
      </c>
      <c r="K164" s="20" t="str">
        <f t="shared" si="14"/>
        <v>1</v>
      </c>
      <c r="L164" s="20" t="str">
        <f t="shared" si="13"/>
        <v>24/7/ 6 hours onsite support required</v>
      </c>
      <c r="S164" s="22"/>
      <c r="AJ164" s="22"/>
      <c r="AK164" s="22"/>
      <c r="AL164" s="20" cm="1">
        <f t="array" ref="AL164">IF(E164="Fortinet",INDEX([3]List!BM:BM,MATCH(1,('Quotation - CS-PRMA status'!AJ164=[3]List!BJ:BJ)*('Quotation - CS-PRMA status'!AK164=[3]List!BL:BL),0)),"")</f>
        <v>0</v>
      </c>
      <c r="AM164" s="20" t="str">
        <f>IF(E164="Fortinet",_xlfn.IFNA(VLOOKUP(AJ164,[3]List!BJ162:BK167,2,FALSE),"Please select option under Full PRMA Coverage column"),"")</f>
        <v>Please select option under Full PRMA Coverage column</v>
      </c>
      <c r="AN164" s="20" t="str">
        <f t="shared" si="15"/>
        <v>SS to fill in</v>
      </c>
      <c r="AO164" s="20" t="str">
        <f t="shared" si="15"/>
        <v>SS to fill in</v>
      </c>
      <c r="BF164" s="26" t="str">
        <f t="shared" si="12"/>
        <v>FortinetSFP</v>
      </c>
      <c r="BG164" s="26" t="str">
        <f t="shared" si="12"/>
        <v>FortinetPIM</v>
      </c>
      <c r="BH164" s="26" t="str">
        <f t="shared" si="12"/>
        <v>FortinetBW</v>
      </c>
      <c r="BI164" s="26" t="str">
        <f t="shared" si="12"/>
        <v>FortinetCable</v>
      </c>
      <c r="BJ164" s="26" t="str">
        <f t="shared" si="12"/>
        <v>FortinetPC</v>
      </c>
      <c r="BK164" s="26" t="str">
        <f t="shared" si="11"/>
        <v>FortinetFull PRMA</v>
      </c>
    </row>
    <row r="165" spans="1:63" customFormat="1" ht="29" hidden="1">
      <c r="A165" s="20" t="str">
        <f>IF(F165="Gateway","SDWAN Gateway, SDW0020",IF(E165="","",VLOOKUP(E165,[3]List!BC:BD,2,FALSE)))</f>
        <v>[Main RC] SD-WAN with Firewall (Fortinet) (Non-taxable)</v>
      </c>
      <c r="B165" s="20">
        <f>IF(F165="Gateway","not applicable",IF(E165="","",VLOOKUP(E165,[3]List!BC:BE,3,FALSE)))</f>
        <v>19408513</v>
      </c>
      <c r="C165" s="20">
        <f>IF(F165="Gateway","19400263",IF(E165="","",VLOOKUP(E165,[3]List!BC:BF,4,FALSE)))</f>
        <v>19408267</v>
      </c>
      <c r="D165">
        <v>519</v>
      </c>
      <c r="E165" s="21" t="s">
        <v>69</v>
      </c>
      <c r="F165" s="20" t="s">
        <v>70</v>
      </c>
      <c r="G165" s="31" t="s">
        <v>217</v>
      </c>
      <c r="H165" t="s">
        <v>248</v>
      </c>
      <c r="I165" t="s">
        <v>140</v>
      </c>
      <c r="J165">
        <v>500</v>
      </c>
      <c r="K165" s="20" t="str">
        <f t="shared" si="14"/>
        <v>1</v>
      </c>
      <c r="L165" s="20" t="str">
        <f t="shared" si="13"/>
        <v>24/7/ 6 hours onsite support required</v>
      </c>
      <c r="S165" s="22"/>
      <c r="AJ165" s="22"/>
      <c r="AK165" s="22"/>
      <c r="AL165" s="20" cm="1">
        <f t="array" ref="AL165">IF(E165="Fortinet",INDEX([3]List!BM:BM,MATCH(1,('Quotation - CS-PRMA status'!AJ165=[3]List!BJ:BJ)*('Quotation - CS-PRMA status'!AK165=[3]List!BL:BL),0)),"")</f>
        <v>0</v>
      </c>
      <c r="AM165" s="20" t="str">
        <f>IF(E165="Fortinet",_xlfn.IFNA(VLOOKUP(AJ165,[3]List!BJ163:BK168,2,FALSE),"Please select option under Full PRMA Coverage column"),"")</f>
        <v>Please select option under Full PRMA Coverage column</v>
      </c>
      <c r="AN165" s="20" t="str">
        <f t="shared" ref="AN165:AO196" si="16">IF($E165="Fortinet","SS to fill in","")</f>
        <v>SS to fill in</v>
      </c>
      <c r="AO165" s="20" t="str">
        <f t="shared" si="16"/>
        <v>SS to fill in</v>
      </c>
      <c r="BF165" s="26" t="str">
        <f t="shared" si="12"/>
        <v>FortinetSFP</v>
      </c>
      <c r="BG165" s="26" t="str">
        <f t="shared" si="12"/>
        <v>FortinetPIM</v>
      </c>
      <c r="BH165" s="26" t="str">
        <f t="shared" si="12"/>
        <v>FortinetBW</v>
      </c>
      <c r="BI165" s="26" t="str">
        <f t="shared" si="12"/>
        <v>FortinetCable</v>
      </c>
      <c r="BJ165" s="26" t="str">
        <f t="shared" si="12"/>
        <v>FortinetPC</v>
      </c>
      <c r="BK165" s="26" t="str">
        <f t="shared" si="11"/>
        <v>FortinetFull PRMA</v>
      </c>
    </row>
    <row r="166" spans="1:63" customFormat="1" ht="29" hidden="1">
      <c r="A166" s="20" t="str">
        <f>IF(F166="Gateway","SDWAN Gateway, SDW0020",IF(E166="","",VLOOKUP(E166,[3]List!BC:BD,2,FALSE)))</f>
        <v>[Main RC] SD-WAN with Firewall (Fortinet) (Non-taxable)</v>
      </c>
      <c r="B166" s="20">
        <f>IF(F166="Gateway","not applicable",IF(E166="","",VLOOKUP(E166,[3]List!BC:BE,3,FALSE)))</f>
        <v>19408513</v>
      </c>
      <c r="C166" s="20">
        <f>IF(F166="Gateway","19400263",IF(E166="","",VLOOKUP(E166,[3]List!BC:BF,4,FALSE)))</f>
        <v>19408267</v>
      </c>
      <c r="D166">
        <v>520</v>
      </c>
      <c r="E166" s="21" t="s">
        <v>69</v>
      </c>
      <c r="F166" s="20" t="s">
        <v>70</v>
      </c>
      <c r="G166" s="31" t="s">
        <v>144</v>
      </c>
      <c r="H166" t="s">
        <v>249</v>
      </c>
      <c r="I166" t="s">
        <v>140</v>
      </c>
      <c r="J166">
        <v>500</v>
      </c>
      <c r="K166" s="20" t="str">
        <f t="shared" si="14"/>
        <v>1</v>
      </c>
      <c r="L166" s="20" t="str">
        <f t="shared" si="13"/>
        <v>24/7/ 6 hours onsite support required</v>
      </c>
      <c r="S166" s="22"/>
      <c r="AJ166" s="22"/>
      <c r="AK166" s="22"/>
      <c r="AL166" s="20" cm="1">
        <f t="array" ref="AL166">IF(E166="Fortinet",INDEX([3]List!BM:BM,MATCH(1,('Quotation - CS-PRMA status'!AJ166=[3]List!BJ:BJ)*('Quotation - CS-PRMA status'!AK166=[3]List!BL:BL),0)),"")</f>
        <v>0</v>
      </c>
      <c r="AM166" s="20" t="str">
        <f>IF(E166="Fortinet",_xlfn.IFNA(VLOOKUP(AJ166,[3]List!BJ164:BK169,2,FALSE),"Please select option under Full PRMA Coverage column"),"")</f>
        <v>Please select option under Full PRMA Coverage column</v>
      </c>
      <c r="AN166" s="20" t="str">
        <f t="shared" si="16"/>
        <v>SS to fill in</v>
      </c>
      <c r="AO166" s="20" t="str">
        <f t="shared" si="16"/>
        <v>SS to fill in</v>
      </c>
      <c r="BF166" s="26" t="str">
        <f t="shared" si="12"/>
        <v>FortinetSFP</v>
      </c>
      <c r="BG166" s="26" t="str">
        <f t="shared" si="12"/>
        <v>FortinetPIM</v>
      </c>
      <c r="BH166" s="26" t="str">
        <f t="shared" si="12"/>
        <v>FortinetBW</v>
      </c>
      <c r="BI166" s="26" t="str">
        <f t="shared" si="12"/>
        <v>FortinetCable</v>
      </c>
      <c r="BJ166" s="26" t="str">
        <f t="shared" si="12"/>
        <v>FortinetPC</v>
      </c>
      <c r="BK166" s="26" t="str">
        <f t="shared" si="11"/>
        <v>FortinetFull PRMA</v>
      </c>
    </row>
    <row r="167" spans="1:63" customFormat="1" ht="29" hidden="1">
      <c r="A167" s="20" t="str">
        <f>IF(F167="Gateway","SDWAN Gateway, SDW0020",IF(E167="","",VLOOKUP(E167,[3]List!BC:BD,2,FALSE)))</f>
        <v>[Main RC] SD-WAN with Firewall (Fortinet) (Non-taxable)</v>
      </c>
      <c r="B167" s="20">
        <f>IF(F167="Gateway","not applicable",IF(E167="","",VLOOKUP(E167,[3]List!BC:BE,3,FALSE)))</f>
        <v>19408513</v>
      </c>
      <c r="C167" s="20">
        <f>IF(F167="Gateway","19400263",IF(E167="","",VLOOKUP(E167,[3]List!BC:BF,4,FALSE)))</f>
        <v>19408267</v>
      </c>
      <c r="D167">
        <v>520</v>
      </c>
      <c r="E167" s="21" t="s">
        <v>69</v>
      </c>
      <c r="F167" s="20" t="s">
        <v>70</v>
      </c>
      <c r="G167" s="31" t="s">
        <v>144</v>
      </c>
      <c r="H167" t="s">
        <v>249</v>
      </c>
      <c r="I167" t="s">
        <v>140</v>
      </c>
      <c r="J167">
        <v>500</v>
      </c>
      <c r="K167" s="20" t="str">
        <f t="shared" si="14"/>
        <v>1</v>
      </c>
      <c r="L167" s="20" t="str">
        <f t="shared" si="13"/>
        <v>24/7/ 6 hours onsite support required</v>
      </c>
      <c r="S167" s="22"/>
      <c r="AJ167" s="22"/>
      <c r="AK167" s="22"/>
      <c r="AL167" s="20" cm="1">
        <f t="array" ref="AL167">IF(E167="Fortinet",INDEX([3]List!BM:BM,MATCH(1,('Quotation - CS-PRMA status'!AJ167=[3]List!BJ:BJ)*('Quotation - CS-PRMA status'!AK167=[3]List!BL:BL),0)),"")</f>
        <v>0</v>
      </c>
      <c r="AM167" s="20" t="str">
        <f>IF(E167="Fortinet",_xlfn.IFNA(VLOOKUP(AJ167,[3]List!BJ165:BK170,2,FALSE),"Please select option under Full PRMA Coverage column"),"")</f>
        <v>Please select option under Full PRMA Coverage column</v>
      </c>
      <c r="AN167" s="20" t="str">
        <f t="shared" si="16"/>
        <v>SS to fill in</v>
      </c>
      <c r="AO167" s="20" t="str">
        <f t="shared" si="16"/>
        <v>SS to fill in</v>
      </c>
      <c r="BF167" s="26" t="str">
        <f t="shared" si="12"/>
        <v>FortinetSFP</v>
      </c>
      <c r="BG167" s="26" t="str">
        <f t="shared" si="12"/>
        <v>FortinetPIM</v>
      </c>
      <c r="BH167" s="26" t="str">
        <f t="shared" si="12"/>
        <v>FortinetBW</v>
      </c>
      <c r="BI167" s="26" t="str">
        <f t="shared" si="12"/>
        <v>FortinetCable</v>
      </c>
      <c r="BJ167" s="26" t="str">
        <f t="shared" si="12"/>
        <v>FortinetPC</v>
      </c>
      <c r="BK167" s="26" t="str">
        <f t="shared" si="11"/>
        <v>FortinetFull PRMA</v>
      </c>
    </row>
    <row r="168" spans="1:63" customFormat="1" ht="29" hidden="1">
      <c r="A168" s="20" t="str">
        <f>IF(F168="Gateway","SDWAN Gateway, SDW0020",IF(E168="","",VLOOKUP(E168,[3]List!BC:BD,2,FALSE)))</f>
        <v>[Main RC] SD-WAN with Firewall (Fortinet) (Non-taxable)</v>
      </c>
      <c r="B168" s="20">
        <f>IF(F168="Gateway","not applicable",IF(E168="","",VLOOKUP(E168,[3]List!BC:BE,3,FALSE)))</f>
        <v>19408513</v>
      </c>
      <c r="C168" s="20">
        <f>IF(F168="Gateway","19400263",IF(E168="","",VLOOKUP(E168,[3]List!BC:BF,4,FALSE)))</f>
        <v>19408267</v>
      </c>
      <c r="D168">
        <v>521</v>
      </c>
      <c r="E168" s="21" t="s">
        <v>69</v>
      </c>
      <c r="F168" s="20" t="s">
        <v>70</v>
      </c>
      <c r="G168" t="s">
        <v>151</v>
      </c>
      <c r="H168" t="s">
        <v>250</v>
      </c>
      <c r="I168" t="s">
        <v>73</v>
      </c>
      <c r="J168">
        <v>40</v>
      </c>
      <c r="K168" s="20" t="str">
        <f t="shared" si="14"/>
        <v>1</v>
      </c>
      <c r="L168" s="20" t="str">
        <f t="shared" si="13"/>
        <v xml:space="preserve">24/7/ 12 hours onsite SLA support requried </v>
      </c>
      <c r="S168" s="22"/>
      <c r="AJ168" s="22"/>
      <c r="AK168" s="22"/>
      <c r="AL168" s="20" cm="1">
        <f t="array" ref="AL168">IF(E168="Fortinet",INDEX([3]List!BM:BM,MATCH(1,('Quotation - CS-PRMA status'!AJ168=[3]List!BJ:BJ)*('Quotation - CS-PRMA status'!AK168=[3]List!BL:BL),0)),"")</f>
        <v>0</v>
      </c>
      <c r="AM168" s="20" t="str">
        <f>IF(E168="Fortinet",_xlfn.IFNA(VLOOKUP(AJ168,[3]List!BJ166:BK171,2,FALSE),"Please select option under Full PRMA Coverage column"),"")</f>
        <v>Please select option under Full PRMA Coverage column</v>
      </c>
      <c r="AN168" s="20" t="str">
        <f t="shared" si="16"/>
        <v>SS to fill in</v>
      </c>
      <c r="AO168" s="20" t="str">
        <f t="shared" si="16"/>
        <v>SS to fill in</v>
      </c>
      <c r="BF168" s="26" t="str">
        <f t="shared" si="12"/>
        <v>FortinetSFP</v>
      </c>
      <c r="BG168" s="26" t="str">
        <f t="shared" si="12"/>
        <v>FortinetPIM</v>
      </c>
      <c r="BH168" s="26" t="str">
        <f t="shared" si="12"/>
        <v>FortinetBW</v>
      </c>
      <c r="BI168" s="26" t="str">
        <f t="shared" si="12"/>
        <v>FortinetCable</v>
      </c>
      <c r="BJ168" s="26" t="str">
        <f t="shared" si="12"/>
        <v>FortinetPC</v>
      </c>
      <c r="BK168" s="26" t="str">
        <f t="shared" si="11"/>
        <v>FortinetFull PRMA</v>
      </c>
    </row>
    <row r="169" spans="1:63" customFormat="1" ht="29" hidden="1">
      <c r="A169" s="20" t="str">
        <f>IF(F169="Gateway","SDWAN Gateway, SDW0020",IF(E169="","",VLOOKUP(E169,[3]List!BC:BD,2,FALSE)))</f>
        <v>[Main RC] SD-WAN with Firewall (Fortinet) (Non-taxable)</v>
      </c>
      <c r="B169" s="20">
        <f>IF(F169="Gateway","not applicable",IF(E169="","",VLOOKUP(E169,[3]List!BC:BE,3,FALSE)))</f>
        <v>19408513</v>
      </c>
      <c r="C169" s="20">
        <f>IF(F169="Gateway","19400263",IF(E169="","",VLOOKUP(E169,[3]List!BC:BF,4,FALSE)))</f>
        <v>19408267</v>
      </c>
      <c r="D169">
        <v>525</v>
      </c>
      <c r="E169" s="21" t="s">
        <v>69</v>
      </c>
      <c r="F169" s="20" t="s">
        <v>70</v>
      </c>
      <c r="G169" t="s">
        <v>178</v>
      </c>
      <c r="H169" t="s">
        <v>251</v>
      </c>
      <c r="I169" t="s">
        <v>73</v>
      </c>
      <c r="J169">
        <v>500</v>
      </c>
      <c r="K169" s="20" t="str">
        <f t="shared" si="14"/>
        <v>1</v>
      </c>
      <c r="L169" s="20" t="str">
        <f t="shared" si="13"/>
        <v xml:space="preserve">24/7/ 12 hours onsite SLA support requried </v>
      </c>
      <c r="S169" s="22"/>
      <c r="AJ169" s="22"/>
      <c r="AK169" s="22"/>
      <c r="AL169" s="20" cm="1">
        <f t="array" ref="AL169">IF(E169="Fortinet",INDEX([3]List!BM:BM,MATCH(1,('Quotation - CS-PRMA status'!AJ169=[3]List!BJ:BJ)*('Quotation - CS-PRMA status'!AK169=[3]List!BL:BL),0)),"")</f>
        <v>0</v>
      </c>
      <c r="AM169" s="20" t="str">
        <f>IF(E169="Fortinet",_xlfn.IFNA(VLOOKUP(AJ169,[3]List!BJ167:BK172,2,FALSE),"Please select option under Full PRMA Coverage column"),"")</f>
        <v>Please select option under Full PRMA Coverage column</v>
      </c>
      <c r="AN169" s="20" t="str">
        <f t="shared" si="16"/>
        <v>SS to fill in</v>
      </c>
      <c r="AO169" s="20" t="str">
        <f t="shared" si="16"/>
        <v>SS to fill in</v>
      </c>
      <c r="BF169" s="26" t="str">
        <f t="shared" si="12"/>
        <v>FortinetSFP</v>
      </c>
      <c r="BG169" s="26" t="str">
        <f t="shared" si="12"/>
        <v>FortinetPIM</v>
      </c>
      <c r="BH169" s="26" t="str">
        <f t="shared" si="12"/>
        <v>FortinetBW</v>
      </c>
      <c r="BI169" s="26" t="str">
        <f t="shared" si="12"/>
        <v>FortinetCable</v>
      </c>
      <c r="BJ169" s="26" t="str">
        <f t="shared" si="12"/>
        <v>FortinetPC</v>
      </c>
      <c r="BK169" s="26" t="str">
        <f t="shared" si="11"/>
        <v>FortinetFull PRMA</v>
      </c>
    </row>
    <row r="170" spans="1:63" customFormat="1" ht="29" hidden="1">
      <c r="A170" s="20" t="str">
        <f>IF(F170="Gateway","SDWAN Gateway, SDW0020",IF(E170="","",VLOOKUP(E170,[3]List!BC:BD,2,FALSE)))</f>
        <v>[Main RC] SD-WAN with Firewall (Fortinet) (Non-taxable)</v>
      </c>
      <c r="B170" s="20">
        <f>IF(F170="Gateway","not applicable",IF(E170="","",VLOOKUP(E170,[3]List!BC:BE,3,FALSE)))</f>
        <v>19408513</v>
      </c>
      <c r="C170" s="20">
        <f>IF(F170="Gateway","19400263",IF(E170="","",VLOOKUP(E170,[3]List!BC:BF,4,FALSE)))</f>
        <v>19408267</v>
      </c>
      <c r="D170">
        <v>526</v>
      </c>
      <c r="E170" s="21" t="s">
        <v>69</v>
      </c>
      <c r="F170" s="20" t="s">
        <v>70</v>
      </c>
      <c r="G170" s="31" t="s">
        <v>134</v>
      </c>
      <c r="H170" t="s">
        <v>252</v>
      </c>
      <c r="I170" t="s">
        <v>140</v>
      </c>
      <c r="J170">
        <v>100</v>
      </c>
      <c r="K170" s="20" t="str">
        <f t="shared" si="14"/>
        <v>1</v>
      </c>
      <c r="L170" s="20" t="str">
        <f t="shared" si="13"/>
        <v>24/7/ 6 hours onsite support required</v>
      </c>
      <c r="S170" s="22"/>
      <c r="AJ170" s="22"/>
      <c r="AK170" s="22"/>
      <c r="AL170" s="20" cm="1">
        <f t="array" ref="AL170">IF(E170="Fortinet",INDEX([3]List!BM:BM,MATCH(1,('Quotation - CS-PRMA status'!AJ170=[3]List!BJ:BJ)*('Quotation - CS-PRMA status'!AK170=[3]List!BL:BL),0)),"")</f>
        <v>0</v>
      </c>
      <c r="AM170" s="20" t="str">
        <f>IF(E170="Fortinet",_xlfn.IFNA(VLOOKUP(AJ170,[3]List!BJ168:BK173,2,FALSE),"Please select option under Full PRMA Coverage column"),"")</f>
        <v>Please select option under Full PRMA Coverage column</v>
      </c>
      <c r="AN170" s="20" t="str">
        <f t="shared" si="16"/>
        <v>SS to fill in</v>
      </c>
      <c r="AO170" s="20" t="str">
        <f t="shared" si="16"/>
        <v>SS to fill in</v>
      </c>
      <c r="BF170" s="26" t="str">
        <f t="shared" si="12"/>
        <v>FortinetSFP</v>
      </c>
      <c r="BG170" s="26" t="str">
        <f t="shared" si="12"/>
        <v>FortinetPIM</v>
      </c>
      <c r="BH170" s="26" t="str">
        <f t="shared" si="12"/>
        <v>FortinetBW</v>
      </c>
      <c r="BI170" s="26" t="str">
        <f t="shared" si="12"/>
        <v>FortinetCable</v>
      </c>
      <c r="BJ170" s="26" t="str">
        <f t="shared" si="12"/>
        <v>FortinetPC</v>
      </c>
      <c r="BK170" s="26" t="str">
        <f t="shared" si="11"/>
        <v>FortinetFull PRMA</v>
      </c>
    </row>
    <row r="171" spans="1:63" customFormat="1" ht="29" hidden="1">
      <c r="A171" s="20" t="str">
        <f>IF(F171="Gateway","SDWAN Gateway, SDW0020",IF(E171="","",VLOOKUP(E171,[3]List!BC:BD,2,FALSE)))</f>
        <v>[Main RC] SD-WAN with Firewall (Fortinet) (Non-taxable)</v>
      </c>
      <c r="B171" s="20">
        <f>IF(F171="Gateway","not applicable",IF(E171="","",VLOOKUP(E171,[3]List!BC:BE,3,FALSE)))</f>
        <v>19408513</v>
      </c>
      <c r="C171" s="20">
        <f>IF(F171="Gateway","19400263",IF(E171="","",VLOOKUP(E171,[3]List!BC:BF,4,FALSE)))</f>
        <v>19408267</v>
      </c>
      <c r="D171">
        <v>526</v>
      </c>
      <c r="E171" s="21" t="s">
        <v>69</v>
      </c>
      <c r="F171" s="20" t="s">
        <v>70</v>
      </c>
      <c r="G171" s="31" t="s">
        <v>134</v>
      </c>
      <c r="H171" t="s">
        <v>252</v>
      </c>
      <c r="I171" t="s">
        <v>140</v>
      </c>
      <c r="J171">
        <v>100</v>
      </c>
      <c r="K171" s="20" t="str">
        <f t="shared" si="14"/>
        <v>1</v>
      </c>
      <c r="L171" s="20" t="str">
        <f t="shared" si="13"/>
        <v>24/7/ 6 hours onsite support required</v>
      </c>
      <c r="S171" s="22"/>
      <c r="AJ171" s="22"/>
      <c r="AK171" s="22"/>
      <c r="AL171" s="20" cm="1">
        <f t="array" ref="AL171">IF(E171="Fortinet",INDEX([3]List!BM:BM,MATCH(1,('Quotation - CS-PRMA status'!AJ171=[3]List!BJ:BJ)*('Quotation - CS-PRMA status'!AK171=[3]List!BL:BL),0)),"")</f>
        <v>0</v>
      </c>
      <c r="AM171" s="20" t="str">
        <f>IF(E171="Fortinet",_xlfn.IFNA(VLOOKUP(AJ171,[3]List!BJ169:BK174,2,FALSE),"Please select option under Full PRMA Coverage column"),"")</f>
        <v>Please select option under Full PRMA Coverage column</v>
      </c>
      <c r="AN171" s="20" t="str">
        <f t="shared" si="16"/>
        <v>SS to fill in</v>
      </c>
      <c r="AO171" s="20" t="str">
        <f t="shared" si="16"/>
        <v>SS to fill in</v>
      </c>
      <c r="BF171" s="26" t="str">
        <f t="shared" si="12"/>
        <v>FortinetSFP</v>
      </c>
      <c r="BG171" s="26" t="str">
        <f t="shared" si="12"/>
        <v>FortinetPIM</v>
      </c>
      <c r="BH171" s="26" t="str">
        <f t="shared" si="12"/>
        <v>FortinetBW</v>
      </c>
      <c r="BI171" s="26" t="str">
        <f t="shared" si="12"/>
        <v>FortinetCable</v>
      </c>
      <c r="BJ171" s="26" t="str">
        <f t="shared" si="12"/>
        <v>FortinetPC</v>
      </c>
      <c r="BK171" s="26" t="str">
        <f t="shared" si="11"/>
        <v>FortinetFull PRMA</v>
      </c>
    </row>
    <row r="172" spans="1:63" customFormat="1" ht="29" hidden="1">
      <c r="A172" s="20" t="str">
        <f>IF(F172="Gateway","SDWAN Gateway, SDW0020",IF(E172="","",VLOOKUP(E172,[3]List!BC:BD,2,FALSE)))</f>
        <v>[Main RC] SD-WAN with Firewall (Fortinet) (Non-taxable)</v>
      </c>
      <c r="B172" s="20">
        <f>IF(F172="Gateway","not applicable",IF(E172="","",VLOOKUP(E172,[3]List!BC:BE,3,FALSE)))</f>
        <v>19408513</v>
      </c>
      <c r="C172" s="20">
        <f>IF(F172="Gateway","19400263",IF(E172="","",VLOOKUP(E172,[3]List!BC:BF,4,FALSE)))</f>
        <v>19408267</v>
      </c>
      <c r="D172">
        <v>527</v>
      </c>
      <c r="E172" s="21" t="s">
        <v>69</v>
      </c>
      <c r="F172" s="20" t="s">
        <v>70</v>
      </c>
      <c r="G172" s="31" t="s">
        <v>190</v>
      </c>
      <c r="H172" t="s">
        <v>253</v>
      </c>
      <c r="I172" t="s">
        <v>140</v>
      </c>
      <c r="J172">
        <v>100</v>
      </c>
      <c r="K172" s="20" t="str">
        <f t="shared" si="14"/>
        <v>1</v>
      </c>
      <c r="L172" s="20" t="str">
        <f t="shared" si="13"/>
        <v>24/7/ 6 hours onsite support required</v>
      </c>
      <c r="S172" s="22"/>
      <c r="AJ172" s="22"/>
      <c r="AK172" s="22"/>
      <c r="AL172" s="20" cm="1">
        <f t="array" ref="AL172">IF(E172="Fortinet",INDEX([3]List!BM:BM,MATCH(1,('Quotation - CS-PRMA status'!AJ172=[3]List!BJ:BJ)*('Quotation - CS-PRMA status'!AK172=[3]List!BL:BL),0)),"")</f>
        <v>0</v>
      </c>
      <c r="AM172" s="20" t="str">
        <f>IF(E172="Fortinet",_xlfn.IFNA(VLOOKUP(AJ172,[3]List!BJ170:BK175,2,FALSE),"Please select option under Full PRMA Coverage column"),"")</f>
        <v>Please select option under Full PRMA Coverage column</v>
      </c>
      <c r="AN172" s="20" t="str">
        <f t="shared" si="16"/>
        <v>SS to fill in</v>
      </c>
      <c r="AO172" s="20" t="str">
        <f t="shared" si="16"/>
        <v>SS to fill in</v>
      </c>
      <c r="BF172" s="26" t="str">
        <f t="shared" si="12"/>
        <v>FortinetSFP</v>
      </c>
      <c r="BG172" s="26" t="str">
        <f t="shared" si="12"/>
        <v>FortinetPIM</v>
      </c>
      <c r="BH172" s="26" t="str">
        <f t="shared" si="12"/>
        <v>FortinetBW</v>
      </c>
      <c r="BI172" s="26" t="str">
        <f t="shared" si="12"/>
        <v>FortinetCable</v>
      </c>
      <c r="BJ172" s="26" t="str">
        <f t="shared" si="12"/>
        <v>FortinetPC</v>
      </c>
      <c r="BK172" s="26" t="str">
        <f t="shared" si="11"/>
        <v>FortinetFull PRMA</v>
      </c>
    </row>
    <row r="173" spans="1:63" customFormat="1" ht="29" hidden="1">
      <c r="A173" s="20" t="str">
        <f>IF(F173="Gateway","SDWAN Gateway, SDW0020",IF(E173="","",VLOOKUP(E173,[3]List!BC:BD,2,FALSE)))</f>
        <v>[Main RC] SD-WAN with Firewall (Fortinet) (Non-taxable)</v>
      </c>
      <c r="B173" s="20">
        <f>IF(F173="Gateway","not applicable",IF(E173="","",VLOOKUP(E173,[3]List!BC:BE,3,FALSE)))</f>
        <v>19408513</v>
      </c>
      <c r="C173" s="20">
        <f>IF(F173="Gateway","19400263",IF(E173="","",VLOOKUP(E173,[3]List!BC:BF,4,FALSE)))</f>
        <v>19408267</v>
      </c>
      <c r="D173">
        <v>527</v>
      </c>
      <c r="E173" s="21" t="s">
        <v>69</v>
      </c>
      <c r="F173" s="20" t="s">
        <v>70</v>
      </c>
      <c r="G173" s="31" t="s">
        <v>190</v>
      </c>
      <c r="H173" t="s">
        <v>253</v>
      </c>
      <c r="I173" t="s">
        <v>140</v>
      </c>
      <c r="J173">
        <v>100</v>
      </c>
      <c r="K173" s="20" t="str">
        <f t="shared" si="14"/>
        <v>1</v>
      </c>
      <c r="L173" s="20" t="str">
        <f t="shared" si="13"/>
        <v>24/7/ 6 hours onsite support required</v>
      </c>
      <c r="S173" s="22"/>
      <c r="AJ173" s="22"/>
      <c r="AK173" s="22"/>
      <c r="AL173" s="20" cm="1">
        <f t="array" ref="AL173">IF(E173="Fortinet",INDEX([3]List!BM:BM,MATCH(1,('Quotation - CS-PRMA status'!AJ173=[3]List!BJ:BJ)*('Quotation - CS-PRMA status'!AK173=[3]List!BL:BL),0)),"")</f>
        <v>0</v>
      </c>
      <c r="AM173" s="20" t="str">
        <f>IF(E173="Fortinet",_xlfn.IFNA(VLOOKUP(AJ173,[3]List!BJ171:BK176,2,FALSE),"Please select option under Full PRMA Coverage column"),"")</f>
        <v>Please select option under Full PRMA Coverage column</v>
      </c>
      <c r="AN173" s="20" t="str">
        <f t="shared" si="16"/>
        <v>SS to fill in</v>
      </c>
      <c r="AO173" s="20" t="str">
        <f t="shared" si="16"/>
        <v>SS to fill in</v>
      </c>
      <c r="BF173" s="26" t="str">
        <f t="shared" si="12"/>
        <v>FortinetSFP</v>
      </c>
      <c r="BG173" s="26" t="str">
        <f t="shared" si="12"/>
        <v>FortinetPIM</v>
      </c>
      <c r="BH173" s="26" t="str">
        <f t="shared" si="12"/>
        <v>FortinetBW</v>
      </c>
      <c r="BI173" s="26" t="str">
        <f t="shared" si="12"/>
        <v>FortinetCable</v>
      </c>
      <c r="BJ173" s="26" t="str">
        <f t="shared" si="12"/>
        <v>FortinetPC</v>
      </c>
      <c r="BK173" s="26" t="str">
        <f t="shared" si="11"/>
        <v>FortinetFull PRMA</v>
      </c>
    </row>
    <row r="174" spans="1:63" customFormat="1" ht="29" hidden="1">
      <c r="A174" s="20" t="str">
        <f>IF(F174="Gateway","SDWAN Gateway, SDW0020",IF(E174="","",VLOOKUP(E174,[3]List!BC:BD,2,FALSE)))</f>
        <v>[Main RC] SD-WAN with Firewall (Fortinet) (Non-taxable)</v>
      </c>
      <c r="B174" s="20">
        <f>IF(F174="Gateway","not applicable",IF(E174="","",VLOOKUP(E174,[3]List!BC:BE,3,FALSE)))</f>
        <v>19408513</v>
      </c>
      <c r="C174" s="20">
        <f>IF(F174="Gateway","19400263",IF(E174="","",VLOOKUP(E174,[3]List!BC:BF,4,FALSE)))</f>
        <v>19408267</v>
      </c>
      <c r="D174">
        <v>531</v>
      </c>
      <c r="E174" s="21" t="s">
        <v>69</v>
      </c>
      <c r="F174" s="20" t="s">
        <v>70</v>
      </c>
      <c r="G174" s="31" t="s">
        <v>153</v>
      </c>
      <c r="H174" t="s">
        <v>254</v>
      </c>
      <c r="I174" t="s">
        <v>140</v>
      </c>
      <c r="J174">
        <v>500</v>
      </c>
      <c r="K174" s="20" t="str">
        <f t="shared" si="14"/>
        <v>1</v>
      </c>
      <c r="L174" s="20" t="str">
        <f t="shared" si="13"/>
        <v>24/7/ 6 hours onsite support required</v>
      </c>
      <c r="S174" s="22"/>
      <c r="AJ174" s="22"/>
      <c r="AK174" s="22"/>
      <c r="AL174" s="20" cm="1">
        <f t="array" ref="AL174">IF(E174="Fortinet",INDEX([3]List!BM:BM,MATCH(1,('Quotation - CS-PRMA status'!AJ174=[3]List!BJ:BJ)*('Quotation - CS-PRMA status'!AK174=[3]List!BL:BL),0)),"")</f>
        <v>0</v>
      </c>
      <c r="AM174" s="20" t="str">
        <f>IF(E174="Fortinet",_xlfn.IFNA(VLOOKUP(AJ174,[3]List!BJ172:BK177,2,FALSE),"Please select option under Full PRMA Coverage column"),"")</f>
        <v>Please select option under Full PRMA Coverage column</v>
      </c>
      <c r="AN174" s="20" t="str">
        <f t="shared" si="16"/>
        <v>SS to fill in</v>
      </c>
      <c r="AO174" s="20" t="str">
        <f t="shared" si="16"/>
        <v>SS to fill in</v>
      </c>
      <c r="BF174" s="26" t="str">
        <f t="shared" si="12"/>
        <v>FortinetSFP</v>
      </c>
      <c r="BG174" s="26" t="str">
        <f t="shared" si="12"/>
        <v>FortinetPIM</v>
      </c>
      <c r="BH174" s="26" t="str">
        <f t="shared" si="12"/>
        <v>FortinetBW</v>
      </c>
      <c r="BI174" s="26" t="str">
        <f t="shared" si="12"/>
        <v>FortinetCable</v>
      </c>
      <c r="BJ174" s="26" t="str">
        <f t="shared" si="12"/>
        <v>FortinetPC</v>
      </c>
      <c r="BK174" s="26" t="str">
        <f t="shared" si="11"/>
        <v>FortinetFull PRMA</v>
      </c>
    </row>
    <row r="175" spans="1:63" customFormat="1" ht="29" hidden="1">
      <c r="A175" s="20" t="str">
        <f>IF(F175="Gateway","SDWAN Gateway, SDW0020",IF(E175="","",VLOOKUP(E175,[3]List!BC:BD,2,FALSE)))</f>
        <v>[Main RC] SD-WAN with Firewall (Fortinet) (Non-taxable)</v>
      </c>
      <c r="B175" s="20">
        <f>IF(F175="Gateway","not applicable",IF(E175="","",VLOOKUP(E175,[3]List!BC:BE,3,FALSE)))</f>
        <v>19408513</v>
      </c>
      <c r="C175" s="20">
        <f>IF(F175="Gateway","19400263",IF(E175="","",VLOOKUP(E175,[3]List!BC:BF,4,FALSE)))</f>
        <v>19408267</v>
      </c>
      <c r="D175">
        <v>531</v>
      </c>
      <c r="E175" s="21" t="s">
        <v>69</v>
      </c>
      <c r="F175" s="20" t="s">
        <v>70</v>
      </c>
      <c r="G175" s="31" t="s">
        <v>153</v>
      </c>
      <c r="H175" t="s">
        <v>254</v>
      </c>
      <c r="I175" t="s">
        <v>140</v>
      </c>
      <c r="J175">
        <v>500</v>
      </c>
      <c r="K175" s="20" t="str">
        <f t="shared" si="14"/>
        <v>1</v>
      </c>
      <c r="L175" s="20" t="str">
        <f t="shared" si="13"/>
        <v>24/7/ 6 hours onsite support required</v>
      </c>
      <c r="S175" s="22"/>
      <c r="AJ175" s="22"/>
      <c r="AK175" s="22"/>
      <c r="AL175" s="20" cm="1">
        <f t="array" ref="AL175">IF(E175="Fortinet",INDEX([3]List!BM:BM,MATCH(1,('Quotation - CS-PRMA status'!AJ175=[3]List!BJ:BJ)*('Quotation - CS-PRMA status'!AK175=[3]List!BL:BL),0)),"")</f>
        <v>0</v>
      </c>
      <c r="AM175" s="20" t="str">
        <f>IF(E175="Fortinet",_xlfn.IFNA(VLOOKUP(AJ175,[3]List!BJ173:BK178,2,FALSE),"Please select option under Full PRMA Coverage column"),"")</f>
        <v>Please select option under Full PRMA Coverage column</v>
      </c>
      <c r="AN175" s="20" t="str">
        <f t="shared" si="16"/>
        <v>SS to fill in</v>
      </c>
      <c r="AO175" s="20" t="str">
        <f t="shared" si="16"/>
        <v>SS to fill in</v>
      </c>
      <c r="BF175" s="26" t="str">
        <f t="shared" si="12"/>
        <v>FortinetSFP</v>
      </c>
      <c r="BG175" s="26" t="str">
        <f t="shared" si="12"/>
        <v>FortinetPIM</v>
      </c>
      <c r="BH175" s="26" t="str">
        <f t="shared" si="12"/>
        <v>FortinetBW</v>
      </c>
      <c r="BI175" s="26" t="str">
        <f t="shared" si="12"/>
        <v>FortinetCable</v>
      </c>
      <c r="BJ175" s="26" t="str">
        <f t="shared" si="12"/>
        <v>FortinetPC</v>
      </c>
      <c r="BK175" s="26" t="str">
        <f t="shared" si="11"/>
        <v>FortinetFull PRMA</v>
      </c>
    </row>
    <row r="176" spans="1:63" customFormat="1" ht="29" hidden="1">
      <c r="A176" s="20" t="str">
        <f>IF(F176="Gateway","SDWAN Gateway, SDW0020",IF(E176="","",VLOOKUP(E176,[3]List!BC:BD,2,FALSE)))</f>
        <v>[Main RC] SD-WAN with Firewall (Fortinet) (Non-taxable)</v>
      </c>
      <c r="B176" s="20">
        <f>IF(F176="Gateway","not applicable",IF(E176="","",VLOOKUP(E176,[3]List!BC:BE,3,FALSE)))</f>
        <v>19408513</v>
      </c>
      <c r="C176" s="20">
        <f>IF(F176="Gateway","19400263",IF(E176="","",VLOOKUP(E176,[3]List!BC:BF,4,FALSE)))</f>
        <v>19408267</v>
      </c>
      <c r="D176">
        <v>532</v>
      </c>
      <c r="E176" s="21" t="s">
        <v>69</v>
      </c>
      <c r="F176" s="20" t="s">
        <v>70</v>
      </c>
      <c r="G176" t="s">
        <v>134</v>
      </c>
      <c r="H176" t="s">
        <v>255</v>
      </c>
      <c r="I176" t="s">
        <v>73</v>
      </c>
      <c r="J176">
        <v>500</v>
      </c>
      <c r="K176" s="20" t="str">
        <f t="shared" si="14"/>
        <v>1</v>
      </c>
      <c r="L176" s="20" t="str">
        <f t="shared" si="13"/>
        <v xml:space="preserve">24/7/ 12 hours onsite SLA support requried </v>
      </c>
      <c r="S176" s="22"/>
      <c r="AJ176" s="22"/>
      <c r="AK176" s="22"/>
      <c r="AL176" s="20" cm="1">
        <f t="array" ref="AL176">IF(E176="Fortinet",INDEX([3]List!BM:BM,MATCH(1,('Quotation - CS-PRMA status'!AJ176=[3]List!BJ:BJ)*('Quotation - CS-PRMA status'!AK176=[3]List!BL:BL),0)),"")</f>
        <v>0</v>
      </c>
      <c r="AM176" s="20" t="str">
        <f>IF(E176="Fortinet",_xlfn.IFNA(VLOOKUP(AJ176,[3]List!BJ174:BK179,2,FALSE),"Please select option under Full PRMA Coverage column"),"")</f>
        <v>Please select option under Full PRMA Coverage column</v>
      </c>
      <c r="AN176" s="20" t="str">
        <f t="shared" si="16"/>
        <v>SS to fill in</v>
      </c>
      <c r="AO176" s="20" t="str">
        <f t="shared" si="16"/>
        <v>SS to fill in</v>
      </c>
      <c r="BF176" s="26" t="str">
        <f t="shared" si="12"/>
        <v>FortinetSFP</v>
      </c>
      <c r="BG176" s="26" t="str">
        <f t="shared" si="12"/>
        <v>FortinetPIM</v>
      </c>
      <c r="BH176" s="26" t="str">
        <f t="shared" si="12"/>
        <v>FortinetBW</v>
      </c>
      <c r="BI176" s="26" t="str">
        <f t="shared" si="12"/>
        <v>FortinetCable</v>
      </c>
      <c r="BJ176" s="26" t="str">
        <f t="shared" si="12"/>
        <v>FortinetPC</v>
      </c>
      <c r="BK176" s="26" t="str">
        <f t="shared" si="11"/>
        <v>FortinetFull PRMA</v>
      </c>
    </row>
    <row r="177" spans="1:63" customFormat="1" ht="29" hidden="1">
      <c r="A177" s="20" t="str">
        <f>IF(F177="Gateway","SDWAN Gateway, SDW0020",IF(E177="","",VLOOKUP(E177,[3]List!BC:BD,2,FALSE)))</f>
        <v>[Main RC] SD-WAN with Firewall (Fortinet) (Non-taxable)</v>
      </c>
      <c r="B177" s="20">
        <f>IF(F177="Gateway","not applicable",IF(E177="","",VLOOKUP(E177,[3]List!BC:BE,3,FALSE)))</f>
        <v>19408513</v>
      </c>
      <c r="C177" s="20">
        <f>IF(F177="Gateway","19400263",IF(E177="","",VLOOKUP(E177,[3]List!BC:BF,4,FALSE)))</f>
        <v>19408267</v>
      </c>
      <c r="D177">
        <v>533</v>
      </c>
      <c r="E177" s="21" t="s">
        <v>69</v>
      </c>
      <c r="F177" s="20" t="s">
        <v>70</v>
      </c>
      <c r="G177" t="s">
        <v>256</v>
      </c>
      <c r="H177" t="s">
        <v>257</v>
      </c>
      <c r="I177" t="s">
        <v>73</v>
      </c>
      <c r="J177">
        <v>100</v>
      </c>
      <c r="K177" s="20" t="str">
        <f t="shared" si="14"/>
        <v>1</v>
      </c>
      <c r="L177" s="20" t="str">
        <f t="shared" si="13"/>
        <v xml:space="preserve">24/7/ 12 hours onsite SLA support requried </v>
      </c>
      <c r="S177" s="22"/>
      <c r="AJ177" s="22"/>
      <c r="AK177" s="22"/>
      <c r="AL177" s="20" cm="1">
        <f t="array" ref="AL177">IF(E177="Fortinet",INDEX([3]List!BM:BM,MATCH(1,('Quotation - CS-PRMA status'!AJ177=[3]List!BJ:BJ)*('Quotation - CS-PRMA status'!AK177=[3]List!BL:BL),0)),"")</f>
        <v>0</v>
      </c>
      <c r="AM177" s="20" t="str">
        <f>IF(E177="Fortinet",_xlfn.IFNA(VLOOKUP(AJ177,[3]List!BJ175:BK180,2,FALSE),"Please select option under Full PRMA Coverage column"),"")</f>
        <v>Please select option under Full PRMA Coverage column</v>
      </c>
      <c r="AN177" s="20" t="str">
        <f t="shared" si="16"/>
        <v>SS to fill in</v>
      </c>
      <c r="AO177" s="20" t="str">
        <f t="shared" si="16"/>
        <v>SS to fill in</v>
      </c>
      <c r="BF177" s="26" t="str">
        <f t="shared" si="12"/>
        <v>FortinetSFP</v>
      </c>
      <c r="BG177" s="26" t="str">
        <f t="shared" si="12"/>
        <v>FortinetPIM</v>
      </c>
      <c r="BH177" s="26" t="str">
        <f t="shared" si="12"/>
        <v>FortinetBW</v>
      </c>
      <c r="BI177" s="26" t="str">
        <f t="shared" si="12"/>
        <v>FortinetCable</v>
      </c>
      <c r="BJ177" s="26" t="str">
        <f t="shared" si="12"/>
        <v>FortinetPC</v>
      </c>
      <c r="BK177" s="26" t="str">
        <f t="shared" si="11"/>
        <v>FortinetFull PRMA</v>
      </c>
    </row>
    <row r="178" spans="1:63" customFormat="1" ht="29" hidden="1">
      <c r="A178" s="20" t="str">
        <f>IF(F178="Gateway","SDWAN Gateway, SDW0020",IF(E178="","",VLOOKUP(E178,[3]List!BC:BD,2,FALSE)))</f>
        <v>[Main RC] SD-WAN with Firewall (Fortinet) (Non-taxable)</v>
      </c>
      <c r="B178" s="20">
        <f>IF(F178="Gateway","not applicable",IF(E178="","",VLOOKUP(E178,[3]List!BC:BE,3,FALSE)))</f>
        <v>19408513</v>
      </c>
      <c r="C178" s="20">
        <f>IF(F178="Gateway","19400263",IF(E178="","",VLOOKUP(E178,[3]List!BC:BF,4,FALSE)))</f>
        <v>19408267</v>
      </c>
      <c r="D178">
        <v>544</v>
      </c>
      <c r="E178" s="21" t="s">
        <v>69</v>
      </c>
      <c r="F178" s="20" t="s">
        <v>70</v>
      </c>
      <c r="G178" t="s">
        <v>71</v>
      </c>
      <c r="H178" t="s">
        <v>258</v>
      </c>
      <c r="I178" t="s">
        <v>73</v>
      </c>
      <c r="J178">
        <v>500</v>
      </c>
      <c r="K178" s="20" t="str">
        <f t="shared" si="14"/>
        <v>1</v>
      </c>
      <c r="L178" s="20" t="str">
        <f t="shared" si="13"/>
        <v xml:space="preserve">24/7/ 12 hours onsite SLA support requried </v>
      </c>
      <c r="S178" s="22"/>
      <c r="AJ178" s="22"/>
      <c r="AK178" s="22"/>
      <c r="AL178" s="20" cm="1">
        <f t="array" ref="AL178">IF(E178="Fortinet",INDEX([3]List!BM:BM,MATCH(1,('Quotation - CS-PRMA status'!AJ178=[3]List!BJ:BJ)*('Quotation - CS-PRMA status'!AK178=[3]List!BL:BL),0)),"")</f>
        <v>0</v>
      </c>
      <c r="AM178" s="20" t="str">
        <f>IF(E178="Fortinet",_xlfn.IFNA(VLOOKUP(AJ178,[3]List!BJ176:BK181,2,FALSE),"Please select option under Full PRMA Coverage column"),"")</f>
        <v>Please select option under Full PRMA Coverage column</v>
      </c>
      <c r="AN178" s="20" t="str">
        <f t="shared" si="16"/>
        <v>SS to fill in</v>
      </c>
      <c r="AO178" s="20" t="str">
        <f t="shared" si="16"/>
        <v>SS to fill in</v>
      </c>
      <c r="BF178" s="26" t="str">
        <f t="shared" si="12"/>
        <v>FortinetSFP</v>
      </c>
      <c r="BG178" s="26" t="str">
        <f t="shared" si="12"/>
        <v>FortinetPIM</v>
      </c>
      <c r="BH178" s="26" t="str">
        <f t="shared" si="12"/>
        <v>FortinetBW</v>
      </c>
      <c r="BI178" s="26" t="str">
        <f t="shared" si="12"/>
        <v>FortinetCable</v>
      </c>
      <c r="BJ178" s="26" t="str">
        <f t="shared" si="12"/>
        <v>FortinetPC</v>
      </c>
      <c r="BK178" s="26" t="str">
        <f t="shared" si="11"/>
        <v>FortinetFull PRMA</v>
      </c>
    </row>
    <row r="179" spans="1:63" customFormat="1" ht="29" hidden="1">
      <c r="A179" s="20" t="str">
        <f>IF(F179="Gateway","SDWAN Gateway, SDW0020",IF(E179="","",VLOOKUP(E179,[3]List!BC:BD,2,FALSE)))</f>
        <v>[Main RC] SD-WAN with Firewall (Fortinet) (Non-taxable)</v>
      </c>
      <c r="B179" s="20">
        <f>IF(F179="Gateway","not applicable",IF(E179="","",VLOOKUP(E179,[3]List!BC:BE,3,FALSE)))</f>
        <v>19408513</v>
      </c>
      <c r="C179" s="20">
        <f>IF(F179="Gateway","19400263",IF(E179="","",VLOOKUP(E179,[3]List!BC:BF,4,FALSE)))</f>
        <v>19408267</v>
      </c>
      <c r="D179">
        <v>546</v>
      </c>
      <c r="E179" s="21" t="s">
        <v>69</v>
      </c>
      <c r="F179" s="20" t="s">
        <v>70</v>
      </c>
      <c r="G179" t="s">
        <v>71</v>
      </c>
      <c r="H179" t="s">
        <v>259</v>
      </c>
      <c r="I179" t="s">
        <v>73</v>
      </c>
      <c r="J179">
        <v>100</v>
      </c>
      <c r="K179" s="20" t="str">
        <f t="shared" si="14"/>
        <v>1</v>
      </c>
      <c r="L179" s="20" t="str">
        <f t="shared" si="13"/>
        <v xml:space="preserve">24/7/ 12 hours onsite SLA support requried </v>
      </c>
      <c r="S179" s="22"/>
      <c r="AJ179" s="22"/>
      <c r="AK179" s="22"/>
      <c r="AL179" s="20" cm="1">
        <f t="array" ref="AL179">IF(E179="Fortinet",INDEX([3]List!BM:BM,MATCH(1,('Quotation - CS-PRMA status'!AJ179=[3]List!BJ:BJ)*('Quotation - CS-PRMA status'!AK179=[3]List!BL:BL),0)),"")</f>
        <v>0</v>
      </c>
      <c r="AM179" s="20" t="str">
        <f>IF(E179="Fortinet",_xlfn.IFNA(VLOOKUP(AJ179,[3]List!BJ177:BK182,2,FALSE),"Please select option under Full PRMA Coverage column"),"")</f>
        <v>Please select option under Full PRMA Coverage column</v>
      </c>
      <c r="AN179" s="20" t="str">
        <f t="shared" si="16"/>
        <v>SS to fill in</v>
      </c>
      <c r="AO179" s="20" t="str">
        <f t="shared" si="16"/>
        <v>SS to fill in</v>
      </c>
      <c r="BF179" s="26" t="str">
        <f t="shared" si="12"/>
        <v>FortinetSFP</v>
      </c>
      <c r="BG179" s="26" t="str">
        <f t="shared" si="12"/>
        <v>FortinetPIM</v>
      </c>
      <c r="BH179" s="26" t="str">
        <f t="shared" si="12"/>
        <v>FortinetBW</v>
      </c>
      <c r="BI179" s="26" t="str">
        <f t="shared" si="12"/>
        <v>FortinetCable</v>
      </c>
      <c r="BJ179" s="26" t="str">
        <f t="shared" si="12"/>
        <v>FortinetPC</v>
      </c>
      <c r="BK179" s="26" t="str">
        <f t="shared" si="11"/>
        <v>FortinetFull PRMA</v>
      </c>
    </row>
    <row r="180" spans="1:63" customFormat="1" ht="29" hidden="1">
      <c r="A180" s="20" t="str">
        <f>IF(F180="Gateway","SDWAN Gateway, SDW0020",IF(E180="","",VLOOKUP(E180,[3]List!BC:BD,2,FALSE)))</f>
        <v>[Main RC] SD-WAN with Firewall (Fortinet) (Non-taxable)</v>
      </c>
      <c r="B180" s="20">
        <f>IF(F180="Gateway","not applicable",IF(E180="","",VLOOKUP(E180,[3]List!BC:BE,3,FALSE)))</f>
        <v>19408513</v>
      </c>
      <c r="C180" s="20">
        <f>IF(F180="Gateway","19400263",IF(E180="","",VLOOKUP(E180,[3]List!BC:BF,4,FALSE)))</f>
        <v>19408267</v>
      </c>
      <c r="D180">
        <v>547</v>
      </c>
      <c r="E180" s="21" t="s">
        <v>69</v>
      </c>
      <c r="F180" s="20" t="s">
        <v>70</v>
      </c>
      <c r="G180" t="s">
        <v>71</v>
      </c>
      <c r="H180" t="s">
        <v>260</v>
      </c>
      <c r="I180" t="s">
        <v>73</v>
      </c>
      <c r="J180">
        <v>500</v>
      </c>
      <c r="K180" s="20" t="str">
        <f t="shared" si="14"/>
        <v>1</v>
      </c>
      <c r="L180" s="20" t="str">
        <f t="shared" si="13"/>
        <v xml:space="preserve">24/7/ 12 hours onsite SLA support requried </v>
      </c>
      <c r="S180" s="22"/>
      <c r="AJ180" s="22"/>
      <c r="AK180" s="22"/>
      <c r="AL180" s="20" cm="1">
        <f t="array" ref="AL180">IF(E180="Fortinet",INDEX([3]List!BM:BM,MATCH(1,('Quotation - CS-PRMA status'!AJ180=[3]List!BJ:BJ)*('Quotation - CS-PRMA status'!AK180=[3]List!BL:BL),0)),"")</f>
        <v>0</v>
      </c>
      <c r="AM180" s="20" t="str">
        <f>IF(E180="Fortinet",_xlfn.IFNA(VLOOKUP(AJ180,[3]List!BJ178:BK183,2,FALSE),"Please select option under Full PRMA Coverage column"),"")</f>
        <v>Please select option under Full PRMA Coverage column</v>
      </c>
      <c r="AN180" s="20" t="str">
        <f t="shared" si="16"/>
        <v>SS to fill in</v>
      </c>
      <c r="AO180" s="20" t="str">
        <f t="shared" si="16"/>
        <v>SS to fill in</v>
      </c>
      <c r="BF180" s="26" t="str">
        <f t="shared" si="12"/>
        <v>FortinetSFP</v>
      </c>
      <c r="BG180" s="26" t="str">
        <f t="shared" si="12"/>
        <v>FortinetPIM</v>
      </c>
      <c r="BH180" s="26" t="str">
        <f t="shared" si="12"/>
        <v>FortinetBW</v>
      </c>
      <c r="BI180" s="26" t="str">
        <f t="shared" si="12"/>
        <v>FortinetCable</v>
      </c>
      <c r="BJ180" s="26" t="str">
        <f t="shared" si="12"/>
        <v>FortinetPC</v>
      </c>
      <c r="BK180" s="26" t="str">
        <f t="shared" si="11"/>
        <v>FortinetFull PRMA</v>
      </c>
    </row>
    <row r="181" spans="1:63" customFormat="1" ht="29" hidden="1">
      <c r="A181" s="20" t="str">
        <f>IF(F181="Gateway","SDWAN Gateway, SDW0020",IF(E181="","",VLOOKUP(E181,[3]List!BC:BD,2,FALSE)))</f>
        <v>[Main RC] SD-WAN with Firewall (Fortinet) (Non-taxable)</v>
      </c>
      <c r="B181" s="20">
        <f>IF(F181="Gateway","not applicable",IF(E181="","",VLOOKUP(E181,[3]List!BC:BE,3,FALSE)))</f>
        <v>19408513</v>
      </c>
      <c r="C181" s="20">
        <f>IF(F181="Gateway","19400263",IF(E181="","",VLOOKUP(E181,[3]List!BC:BF,4,FALSE)))</f>
        <v>19408267</v>
      </c>
      <c r="D181">
        <v>549</v>
      </c>
      <c r="E181" s="21" t="s">
        <v>69</v>
      </c>
      <c r="F181" s="20" t="s">
        <v>70</v>
      </c>
      <c r="G181" t="s">
        <v>174</v>
      </c>
      <c r="H181" t="s">
        <v>261</v>
      </c>
      <c r="I181" t="s">
        <v>73</v>
      </c>
      <c r="J181">
        <v>500</v>
      </c>
      <c r="K181" s="20" t="str">
        <f t="shared" si="14"/>
        <v>1</v>
      </c>
      <c r="L181" s="20" t="str">
        <f t="shared" si="13"/>
        <v xml:space="preserve">24/7/ 12 hours onsite SLA support requried </v>
      </c>
      <c r="S181" s="22"/>
      <c r="AJ181" s="22"/>
      <c r="AK181" s="22"/>
      <c r="AL181" s="20" cm="1">
        <f t="array" ref="AL181">IF(E181="Fortinet",INDEX([3]List!BM:BM,MATCH(1,('Quotation - CS-PRMA status'!AJ181=[3]List!BJ:BJ)*('Quotation - CS-PRMA status'!AK181=[3]List!BL:BL),0)),"")</f>
        <v>0</v>
      </c>
      <c r="AM181" s="20" t="str">
        <f>IF(E181="Fortinet",_xlfn.IFNA(VLOOKUP(AJ181,[3]List!BJ179:BK184,2,FALSE),"Please select option under Full PRMA Coverage column"),"")</f>
        <v>Please select option under Full PRMA Coverage column</v>
      </c>
      <c r="AN181" s="20" t="str">
        <f t="shared" si="16"/>
        <v>SS to fill in</v>
      </c>
      <c r="AO181" s="20" t="str">
        <f t="shared" si="16"/>
        <v>SS to fill in</v>
      </c>
      <c r="BF181" s="26" t="str">
        <f t="shared" ref="BF181:BK225" si="17">CONCATENATE($E181,BF$3)</f>
        <v>FortinetSFP</v>
      </c>
      <c r="BG181" s="26" t="str">
        <f t="shared" si="17"/>
        <v>FortinetPIM</v>
      </c>
      <c r="BH181" s="26" t="str">
        <f t="shared" si="17"/>
        <v>FortinetBW</v>
      </c>
      <c r="BI181" s="26" t="str">
        <f t="shared" si="17"/>
        <v>FortinetCable</v>
      </c>
      <c r="BJ181" s="26" t="str">
        <f t="shared" si="17"/>
        <v>FortinetPC</v>
      </c>
      <c r="BK181" s="26" t="str">
        <f t="shared" si="11"/>
        <v>FortinetFull PRMA</v>
      </c>
    </row>
    <row r="182" spans="1:63" customFormat="1" ht="29" hidden="1">
      <c r="A182" s="20" t="str">
        <f>IF(F182="Gateway","SDWAN Gateway, SDW0020",IF(E182="","",VLOOKUP(E182,[3]List!BC:BD,2,FALSE)))</f>
        <v>[Main RC] SD-WAN with Firewall (Fortinet) (Non-taxable)</v>
      </c>
      <c r="B182" s="20">
        <f>IF(F182="Gateway","not applicable",IF(E182="","",VLOOKUP(E182,[3]List!BC:BE,3,FALSE)))</f>
        <v>19408513</v>
      </c>
      <c r="C182" s="20">
        <f>IF(F182="Gateway","19400263",IF(E182="","",VLOOKUP(E182,[3]List!BC:BF,4,FALSE)))</f>
        <v>19408267</v>
      </c>
      <c r="D182">
        <v>550</v>
      </c>
      <c r="E182" s="21" t="s">
        <v>69</v>
      </c>
      <c r="F182" s="20" t="s">
        <v>70</v>
      </c>
      <c r="G182" t="s">
        <v>71</v>
      </c>
      <c r="H182" t="s">
        <v>262</v>
      </c>
      <c r="I182" t="s">
        <v>73</v>
      </c>
      <c r="J182">
        <v>100</v>
      </c>
      <c r="K182" s="20" t="str">
        <f t="shared" si="14"/>
        <v>1</v>
      </c>
      <c r="L182" s="20" t="str">
        <f t="shared" si="13"/>
        <v xml:space="preserve">24/7/ 12 hours onsite SLA support requried </v>
      </c>
      <c r="S182" s="22"/>
      <c r="AJ182" s="22"/>
      <c r="AK182" s="22"/>
      <c r="AL182" s="20" cm="1">
        <f t="array" ref="AL182">IF(E182="Fortinet",INDEX([3]List!BM:BM,MATCH(1,('Quotation - CS-PRMA status'!AJ182=[3]List!BJ:BJ)*('Quotation - CS-PRMA status'!AK182=[3]List!BL:BL),0)),"")</f>
        <v>0</v>
      </c>
      <c r="AM182" s="20" t="str">
        <f>IF(E182="Fortinet",_xlfn.IFNA(VLOOKUP(AJ182,[3]List!BJ180:BK185,2,FALSE),"Please select option under Full PRMA Coverage column"),"")</f>
        <v>Please select option under Full PRMA Coverage column</v>
      </c>
      <c r="AN182" s="20" t="str">
        <f t="shared" si="16"/>
        <v>SS to fill in</v>
      </c>
      <c r="AO182" s="20" t="str">
        <f t="shared" si="16"/>
        <v>SS to fill in</v>
      </c>
      <c r="BF182" s="26" t="str">
        <f t="shared" si="17"/>
        <v>FortinetSFP</v>
      </c>
      <c r="BG182" s="26" t="str">
        <f t="shared" si="17"/>
        <v>FortinetPIM</v>
      </c>
      <c r="BH182" s="26" t="str">
        <f t="shared" si="17"/>
        <v>FortinetBW</v>
      </c>
      <c r="BI182" s="26" t="str">
        <f t="shared" si="17"/>
        <v>FortinetCable</v>
      </c>
      <c r="BJ182" s="26" t="str">
        <f t="shared" si="17"/>
        <v>FortinetPC</v>
      </c>
      <c r="BK182" s="26" t="str">
        <f t="shared" si="11"/>
        <v>FortinetFull PRMA</v>
      </c>
    </row>
    <row r="183" spans="1:63" customFormat="1" ht="29" hidden="1">
      <c r="A183" s="20" t="str">
        <f>IF(F183="Gateway","SDWAN Gateway, SDW0020",IF(E183="","",VLOOKUP(E183,[3]List!BC:BD,2,FALSE)))</f>
        <v>[Main RC] SD-WAN with Firewall (Fortinet) (Non-taxable)</v>
      </c>
      <c r="B183" s="20">
        <f>IF(F183="Gateway","not applicable",IF(E183="","",VLOOKUP(E183,[3]List!BC:BE,3,FALSE)))</f>
        <v>19408513</v>
      </c>
      <c r="C183" s="20">
        <f>IF(F183="Gateway","19400263",IF(E183="","",VLOOKUP(E183,[3]List!BC:BF,4,FALSE)))</f>
        <v>19408267</v>
      </c>
      <c r="D183">
        <v>553</v>
      </c>
      <c r="E183" s="21" t="s">
        <v>69</v>
      </c>
      <c r="F183" s="20" t="s">
        <v>70</v>
      </c>
      <c r="G183" t="s">
        <v>71</v>
      </c>
      <c r="H183" t="s">
        <v>263</v>
      </c>
      <c r="I183" t="s">
        <v>73</v>
      </c>
      <c r="J183">
        <v>1000</v>
      </c>
      <c r="K183" s="20" t="str">
        <f t="shared" si="14"/>
        <v>2</v>
      </c>
      <c r="L183" s="20" t="str">
        <f t="shared" si="13"/>
        <v xml:space="preserve">24/7/ 12 hours onsite SLA support requried </v>
      </c>
      <c r="S183" s="22"/>
      <c r="AJ183" s="22"/>
      <c r="AK183" s="22"/>
      <c r="AL183" s="20" cm="1">
        <f t="array" ref="AL183">IF(E183="Fortinet",INDEX([3]List!BM:BM,MATCH(1,('Quotation - CS-PRMA status'!AJ183=[3]List!BJ:BJ)*('Quotation - CS-PRMA status'!AK183=[3]List!BL:BL),0)),"")</f>
        <v>0</v>
      </c>
      <c r="AM183" s="20" t="str">
        <f>IF(E183="Fortinet",_xlfn.IFNA(VLOOKUP(AJ183,[3]List!BJ181:BK186,2,FALSE),"Please select option under Full PRMA Coverage column"),"")</f>
        <v>Please select option under Full PRMA Coverage column</v>
      </c>
      <c r="AN183" s="20" t="str">
        <f t="shared" si="16"/>
        <v>SS to fill in</v>
      </c>
      <c r="AO183" s="20" t="str">
        <f t="shared" si="16"/>
        <v>SS to fill in</v>
      </c>
      <c r="BF183" s="26" t="str">
        <f t="shared" si="17"/>
        <v>FortinetSFP</v>
      </c>
      <c r="BG183" s="26" t="str">
        <f t="shared" si="17"/>
        <v>FortinetPIM</v>
      </c>
      <c r="BH183" s="26" t="str">
        <f t="shared" si="17"/>
        <v>FortinetBW</v>
      </c>
      <c r="BI183" s="26" t="str">
        <f t="shared" si="17"/>
        <v>FortinetCable</v>
      </c>
      <c r="BJ183" s="26" t="str">
        <f t="shared" si="17"/>
        <v>FortinetPC</v>
      </c>
      <c r="BK183" s="26" t="str">
        <f t="shared" si="11"/>
        <v>FortinetFull PRMA</v>
      </c>
    </row>
    <row r="184" spans="1:63" customFormat="1" ht="29" hidden="1">
      <c r="A184" s="20" t="str">
        <f>IF(F184="Gateway","SDWAN Gateway, SDW0020",IF(E184="","",VLOOKUP(E184,[3]List!BC:BD,2,FALSE)))</f>
        <v>[Main RC] SD-WAN with Firewall (Fortinet) (Non-taxable)</v>
      </c>
      <c r="B184" s="20">
        <f>IF(F184="Gateway","not applicable",IF(E184="","",VLOOKUP(E184,[3]List!BC:BE,3,FALSE)))</f>
        <v>19408513</v>
      </c>
      <c r="C184" s="20">
        <f>IF(F184="Gateway","19400263",IF(E184="","",VLOOKUP(E184,[3]List!BC:BF,4,FALSE)))</f>
        <v>19408267</v>
      </c>
      <c r="D184">
        <v>555</v>
      </c>
      <c r="E184" s="21" t="s">
        <v>69</v>
      </c>
      <c r="F184" s="20" t="s">
        <v>70</v>
      </c>
      <c r="G184" t="s">
        <v>71</v>
      </c>
      <c r="H184" t="s">
        <v>264</v>
      </c>
      <c r="I184" t="s">
        <v>73</v>
      </c>
      <c r="J184">
        <v>500</v>
      </c>
      <c r="K184" s="20" t="str">
        <f t="shared" si="14"/>
        <v>1</v>
      </c>
      <c r="L184" s="20" t="str">
        <f t="shared" si="13"/>
        <v xml:space="preserve">24/7/ 12 hours onsite SLA support requried </v>
      </c>
      <c r="S184" s="22"/>
      <c r="AJ184" s="22"/>
      <c r="AK184" s="22"/>
      <c r="AL184" s="20" cm="1">
        <f t="array" ref="AL184">IF(E184="Fortinet",INDEX([3]List!BM:BM,MATCH(1,('Quotation - CS-PRMA status'!AJ184=[3]List!BJ:BJ)*('Quotation - CS-PRMA status'!AK184=[3]List!BL:BL),0)),"")</f>
        <v>0</v>
      </c>
      <c r="AM184" s="20" t="str">
        <f>IF(E184="Fortinet",_xlfn.IFNA(VLOOKUP(AJ184,[3]List!BJ182:BK187,2,FALSE),"Please select option under Full PRMA Coverage column"),"")</f>
        <v>Please select option under Full PRMA Coverage column</v>
      </c>
      <c r="AN184" s="20" t="str">
        <f t="shared" si="16"/>
        <v>SS to fill in</v>
      </c>
      <c r="AO184" s="20" t="str">
        <f t="shared" si="16"/>
        <v>SS to fill in</v>
      </c>
      <c r="BF184" s="26" t="str">
        <f t="shared" si="17"/>
        <v>FortinetSFP</v>
      </c>
      <c r="BG184" s="26" t="str">
        <f t="shared" si="17"/>
        <v>FortinetPIM</v>
      </c>
      <c r="BH184" s="26" t="str">
        <f t="shared" si="17"/>
        <v>FortinetBW</v>
      </c>
      <c r="BI184" s="26" t="str">
        <f t="shared" si="17"/>
        <v>FortinetCable</v>
      </c>
      <c r="BJ184" s="26" t="str">
        <f t="shared" si="17"/>
        <v>FortinetPC</v>
      </c>
      <c r="BK184" s="26" t="str">
        <f t="shared" si="11"/>
        <v>FortinetFull PRMA</v>
      </c>
    </row>
    <row r="185" spans="1:63" customFormat="1" ht="29" hidden="1">
      <c r="A185" s="20" t="str">
        <f>IF(F185="Gateway","SDWAN Gateway, SDW0020",IF(E185="","",VLOOKUP(E185,[3]List!BC:BD,2,FALSE)))</f>
        <v>[Main RC] SD-WAN with Firewall (Fortinet) (Non-taxable)</v>
      </c>
      <c r="B185" s="20">
        <f>IF(F185="Gateway","not applicable",IF(E185="","",VLOOKUP(E185,[3]List!BC:BE,3,FALSE)))</f>
        <v>19408513</v>
      </c>
      <c r="C185" s="20">
        <f>IF(F185="Gateway","19400263",IF(E185="","",VLOOKUP(E185,[3]List!BC:BF,4,FALSE)))</f>
        <v>19408267</v>
      </c>
      <c r="D185">
        <v>559</v>
      </c>
      <c r="E185" s="21" t="s">
        <v>69</v>
      </c>
      <c r="F185" s="20" t="s">
        <v>70</v>
      </c>
      <c r="G185" t="s">
        <v>196</v>
      </c>
      <c r="H185" t="s">
        <v>265</v>
      </c>
      <c r="I185" t="s">
        <v>73</v>
      </c>
      <c r="J185">
        <v>500</v>
      </c>
      <c r="K185" s="20" t="str">
        <f t="shared" si="14"/>
        <v>1</v>
      </c>
      <c r="L185" s="20" t="str">
        <f t="shared" si="13"/>
        <v xml:space="preserve">24/7/ 12 hours onsite SLA support requried </v>
      </c>
      <c r="S185" s="22"/>
      <c r="AJ185" s="22"/>
      <c r="AK185" s="22"/>
      <c r="AL185" s="20" cm="1">
        <f t="array" ref="AL185">IF(E185="Fortinet",INDEX([3]List!BM:BM,MATCH(1,('Quotation - CS-PRMA status'!AJ185=[3]List!BJ:BJ)*('Quotation - CS-PRMA status'!AK185=[3]List!BL:BL),0)),"")</f>
        <v>0</v>
      </c>
      <c r="AM185" s="20" t="str">
        <f>IF(E185="Fortinet",_xlfn.IFNA(VLOOKUP(AJ185,[3]List!BJ183:BK188,2,FALSE),"Please select option under Full PRMA Coverage column"),"")</f>
        <v>Please select option under Full PRMA Coverage column</v>
      </c>
      <c r="AN185" s="20" t="str">
        <f t="shared" si="16"/>
        <v>SS to fill in</v>
      </c>
      <c r="AO185" s="20" t="str">
        <f t="shared" si="16"/>
        <v>SS to fill in</v>
      </c>
      <c r="BF185" s="26" t="str">
        <f t="shared" si="17"/>
        <v>FortinetSFP</v>
      </c>
      <c r="BG185" s="26" t="str">
        <f t="shared" si="17"/>
        <v>FortinetPIM</v>
      </c>
      <c r="BH185" s="26" t="str">
        <f t="shared" si="17"/>
        <v>FortinetBW</v>
      </c>
      <c r="BI185" s="26" t="str">
        <f t="shared" si="17"/>
        <v>FortinetCable</v>
      </c>
      <c r="BJ185" s="26" t="str">
        <f t="shared" si="17"/>
        <v>FortinetPC</v>
      </c>
      <c r="BK185" s="26" t="str">
        <f t="shared" si="11"/>
        <v>FortinetFull PRMA</v>
      </c>
    </row>
    <row r="186" spans="1:63" customFormat="1" ht="29" hidden="1">
      <c r="A186" s="20" t="str">
        <f>IF(F186="Gateway","SDWAN Gateway, SDW0020",IF(E186="","",VLOOKUP(E186,[3]List!BC:BD,2,FALSE)))</f>
        <v>[Main RC] SD-WAN with Firewall (Fortinet) (Non-taxable)</v>
      </c>
      <c r="B186" s="20">
        <f>IF(F186="Gateway","not applicable",IF(E186="","",VLOOKUP(E186,[3]List!BC:BE,3,FALSE)))</f>
        <v>19408513</v>
      </c>
      <c r="C186" s="20">
        <f>IF(F186="Gateway","19400263",IF(E186="","",VLOOKUP(E186,[3]List!BC:BF,4,FALSE)))</f>
        <v>19408267</v>
      </c>
      <c r="D186">
        <v>560</v>
      </c>
      <c r="E186" s="21" t="s">
        <v>69</v>
      </c>
      <c r="F186" s="20" t="s">
        <v>70</v>
      </c>
      <c r="G186" t="s">
        <v>71</v>
      </c>
      <c r="H186" t="s">
        <v>266</v>
      </c>
      <c r="I186" t="s">
        <v>73</v>
      </c>
      <c r="J186">
        <v>100</v>
      </c>
      <c r="K186" s="20" t="str">
        <f t="shared" si="14"/>
        <v>1</v>
      </c>
      <c r="L186" s="20" t="str">
        <f t="shared" si="13"/>
        <v xml:space="preserve">24/7/ 12 hours onsite SLA support requried </v>
      </c>
      <c r="S186" s="22"/>
      <c r="AJ186" s="22"/>
      <c r="AK186" s="22"/>
      <c r="AL186" s="20" cm="1">
        <f t="array" ref="AL186">IF(E186="Fortinet",INDEX([3]List!BM:BM,MATCH(1,('Quotation - CS-PRMA status'!AJ186=[3]List!BJ:BJ)*('Quotation - CS-PRMA status'!AK186=[3]List!BL:BL),0)),"")</f>
        <v>0</v>
      </c>
      <c r="AM186" s="20" t="str">
        <f>IF(E186="Fortinet",_xlfn.IFNA(VLOOKUP(AJ186,[3]List!BJ184:BK189,2,FALSE),"Please select option under Full PRMA Coverage column"),"")</f>
        <v>Please select option under Full PRMA Coverage column</v>
      </c>
      <c r="AN186" s="20" t="str">
        <f t="shared" si="16"/>
        <v>SS to fill in</v>
      </c>
      <c r="AO186" s="20" t="str">
        <f t="shared" si="16"/>
        <v>SS to fill in</v>
      </c>
      <c r="BF186" s="26" t="str">
        <f t="shared" si="17"/>
        <v>FortinetSFP</v>
      </c>
      <c r="BG186" s="26" t="str">
        <f t="shared" si="17"/>
        <v>FortinetPIM</v>
      </c>
      <c r="BH186" s="26" t="str">
        <f t="shared" si="17"/>
        <v>FortinetBW</v>
      </c>
      <c r="BI186" s="26" t="str">
        <f t="shared" si="17"/>
        <v>FortinetCable</v>
      </c>
      <c r="BJ186" s="26" t="str">
        <f t="shared" si="17"/>
        <v>FortinetPC</v>
      </c>
      <c r="BK186" s="26" t="str">
        <f t="shared" si="11"/>
        <v>FortinetFull PRMA</v>
      </c>
    </row>
    <row r="187" spans="1:63" customFormat="1" ht="29" hidden="1">
      <c r="A187" s="20" t="str">
        <f>IF(F187="Gateway","SDWAN Gateway, SDW0020",IF(E187="","",VLOOKUP(E187,[3]List!BC:BD,2,FALSE)))</f>
        <v>[Main RC] SD-WAN with Firewall (Fortinet) (Non-taxable)</v>
      </c>
      <c r="B187" s="20">
        <f>IF(F187="Gateway","not applicable",IF(E187="","",VLOOKUP(E187,[3]List!BC:BE,3,FALSE)))</f>
        <v>19408513</v>
      </c>
      <c r="C187" s="20">
        <f>IF(F187="Gateway","19400263",IF(E187="","",VLOOKUP(E187,[3]List!BC:BF,4,FALSE)))</f>
        <v>19408267</v>
      </c>
      <c r="D187">
        <v>563</v>
      </c>
      <c r="E187" s="21" t="s">
        <v>69</v>
      </c>
      <c r="F187" s="20" t="s">
        <v>70</v>
      </c>
      <c r="G187" t="s">
        <v>71</v>
      </c>
      <c r="H187" t="s">
        <v>267</v>
      </c>
      <c r="I187" t="s">
        <v>73</v>
      </c>
      <c r="J187">
        <v>500</v>
      </c>
      <c r="K187" s="20" t="str">
        <f t="shared" si="14"/>
        <v>1</v>
      </c>
      <c r="L187" s="20" t="str">
        <f t="shared" si="13"/>
        <v xml:space="preserve">24/7/ 12 hours onsite SLA support requried </v>
      </c>
      <c r="S187" s="22"/>
      <c r="AJ187" s="22"/>
      <c r="AK187" s="22"/>
      <c r="AL187" s="20" cm="1">
        <f t="array" ref="AL187">IF(E187="Fortinet",INDEX([3]List!BM:BM,MATCH(1,('Quotation - CS-PRMA status'!AJ187=[3]List!BJ:BJ)*('Quotation - CS-PRMA status'!AK187=[3]List!BL:BL),0)),"")</f>
        <v>0</v>
      </c>
      <c r="AM187" s="20" t="str">
        <f>IF(E187="Fortinet",_xlfn.IFNA(VLOOKUP(AJ187,[3]List!BJ185:BK190,2,FALSE),"Please select option under Full PRMA Coverage column"),"")</f>
        <v>Please select option under Full PRMA Coverage column</v>
      </c>
      <c r="AN187" s="20" t="str">
        <f t="shared" si="16"/>
        <v>SS to fill in</v>
      </c>
      <c r="AO187" s="20" t="str">
        <f t="shared" si="16"/>
        <v>SS to fill in</v>
      </c>
      <c r="BF187" s="26" t="str">
        <f t="shared" si="17"/>
        <v>FortinetSFP</v>
      </c>
      <c r="BG187" s="26" t="str">
        <f t="shared" si="17"/>
        <v>FortinetPIM</v>
      </c>
      <c r="BH187" s="26" t="str">
        <f t="shared" si="17"/>
        <v>FortinetBW</v>
      </c>
      <c r="BI187" s="26" t="str">
        <f t="shared" si="17"/>
        <v>FortinetCable</v>
      </c>
      <c r="BJ187" s="26" t="str">
        <f t="shared" si="17"/>
        <v>FortinetPC</v>
      </c>
      <c r="BK187" s="26" t="str">
        <f t="shared" si="11"/>
        <v>FortinetFull PRMA</v>
      </c>
    </row>
    <row r="188" spans="1:63" customFormat="1" ht="29" hidden="1">
      <c r="A188" s="20" t="str">
        <f>IF(F188="Gateway","SDWAN Gateway, SDW0020",IF(E188="","",VLOOKUP(E188,[3]List!BC:BD,2,FALSE)))</f>
        <v>[Main RC] SD-WAN with Firewall (Fortinet) (Non-taxable)</v>
      </c>
      <c r="B188" s="20">
        <f>IF(F188="Gateway","not applicable",IF(E188="","",VLOOKUP(E188,[3]List!BC:BE,3,FALSE)))</f>
        <v>19408513</v>
      </c>
      <c r="C188" s="20">
        <f>IF(F188="Gateway","19400263",IF(E188="","",VLOOKUP(E188,[3]List!BC:BF,4,FALSE)))</f>
        <v>19408267</v>
      </c>
      <c r="D188">
        <v>564</v>
      </c>
      <c r="E188" s="21" t="s">
        <v>69</v>
      </c>
      <c r="F188" s="20" t="s">
        <v>70</v>
      </c>
      <c r="G188" t="s">
        <v>144</v>
      </c>
      <c r="H188" t="s">
        <v>268</v>
      </c>
      <c r="I188" t="s">
        <v>73</v>
      </c>
      <c r="J188">
        <v>100</v>
      </c>
      <c r="K188" s="20" t="str">
        <f t="shared" si="14"/>
        <v>1</v>
      </c>
      <c r="L188" s="20" t="str">
        <f t="shared" si="13"/>
        <v xml:space="preserve">24/7/ 12 hours onsite SLA support requried </v>
      </c>
      <c r="S188" s="22"/>
      <c r="AJ188" s="22"/>
      <c r="AK188" s="22"/>
      <c r="AL188" s="20" cm="1">
        <f t="array" ref="AL188">IF(E188="Fortinet",INDEX([3]List!BM:BM,MATCH(1,('Quotation - CS-PRMA status'!AJ188=[3]List!BJ:BJ)*('Quotation - CS-PRMA status'!AK188=[3]List!BL:BL),0)),"")</f>
        <v>0</v>
      </c>
      <c r="AM188" s="20" t="str">
        <f>IF(E188="Fortinet",_xlfn.IFNA(VLOOKUP(AJ188,[3]List!BJ186:BK191,2,FALSE),"Please select option under Full PRMA Coverage column"),"")</f>
        <v>Please select option under Full PRMA Coverage column</v>
      </c>
      <c r="AN188" s="20" t="str">
        <f t="shared" si="16"/>
        <v>SS to fill in</v>
      </c>
      <c r="AO188" s="20" t="str">
        <f t="shared" si="16"/>
        <v>SS to fill in</v>
      </c>
      <c r="BF188" s="26" t="str">
        <f t="shared" si="17"/>
        <v>FortinetSFP</v>
      </c>
      <c r="BG188" s="26" t="str">
        <f t="shared" si="17"/>
        <v>FortinetPIM</v>
      </c>
      <c r="BH188" s="26" t="str">
        <f t="shared" si="17"/>
        <v>FortinetBW</v>
      </c>
      <c r="BI188" s="26" t="str">
        <f t="shared" si="17"/>
        <v>FortinetCable</v>
      </c>
      <c r="BJ188" s="26" t="str">
        <f t="shared" si="17"/>
        <v>FortinetPC</v>
      </c>
      <c r="BK188" s="26" t="str">
        <f t="shared" si="11"/>
        <v>FortinetFull PRMA</v>
      </c>
    </row>
    <row r="189" spans="1:63" customFormat="1" ht="29" hidden="1">
      <c r="A189" s="20" t="str">
        <f>IF(F189="Gateway","SDWAN Gateway, SDW0020",IF(E189="","",VLOOKUP(E189,[3]List!BC:BD,2,FALSE)))</f>
        <v>[Main RC] SD-WAN with Firewall (Fortinet) (Non-taxable)</v>
      </c>
      <c r="B189" s="20">
        <f>IF(F189="Gateway","not applicable",IF(E189="","",VLOOKUP(E189,[3]List!BC:BE,3,FALSE)))</f>
        <v>19408513</v>
      </c>
      <c r="C189" s="20">
        <f>IF(F189="Gateway","19400263",IF(E189="","",VLOOKUP(E189,[3]List!BC:BF,4,FALSE)))</f>
        <v>19408267</v>
      </c>
      <c r="D189">
        <v>566</v>
      </c>
      <c r="E189" s="21" t="s">
        <v>69</v>
      </c>
      <c r="F189" s="20" t="s">
        <v>70</v>
      </c>
      <c r="G189" t="s">
        <v>71</v>
      </c>
      <c r="H189" t="s">
        <v>269</v>
      </c>
      <c r="I189" t="s">
        <v>73</v>
      </c>
      <c r="J189">
        <v>500</v>
      </c>
      <c r="K189" s="20" t="str">
        <f t="shared" si="14"/>
        <v>1</v>
      </c>
      <c r="L189" s="20" t="str">
        <f t="shared" si="13"/>
        <v xml:space="preserve">24/7/ 12 hours onsite SLA support requried </v>
      </c>
      <c r="S189" s="22"/>
      <c r="AJ189" s="22"/>
      <c r="AK189" s="22"/>
      <c r="AL189" s="20" cm="1">
        <f t="array" ref="AL189">IF(E189="Fortinet",INDEX([3]List!BM:BM,MATCH(1,('Quotation - CS-PRMA status'!AJ189=[3]List!BJ:BJ)*('Quotation - CS-PRMA status'!AK189=[3]List!BL:BL),0)),"")</f>
        <v>0</v>
      </c>
      <c r="AM189" s="20" t="str">
        <f>IF(E189="Fortinet",_xlfn.IFNA(VLOOKUP(AJ189,[3]List!BJ187:BK192,2,FALSE),"Please select option under Full PRMA Coverage column"),"")</f>
        <v>Please select option under Full PRMA Coverage column</v>
      </c>
      <c r="AN189" s="20" t="str">
        <f t="shared" si="16"/>
        <v>SS to fill in</v>
      </c>
      <c r="AO189" s="20" t="str">
        <f t="shared" si="16"/>
        <v>SS to fill in</v>
      </c>
      <c r="BF189" s="26" t="str">
        <f t="shared" si="17"/>
        <v>FortinetSFP</v>
      </c>
      <c r="BG189" s="26" t="str">
        <f t="shared" si="17"/>
        <v>FortinetPIM</v>
      </c>
      <c r="BH189" s="26" t="str">
        <f t="shared" si="17"/>
        <v>FortinetBW</v>
      </c>
      <c r="BI189" s="26" t="str">
        <f t="shared" si="17"/>
        <v>FortinetCable</v>
      </c>
      <c r="BJ189" s="26" t="str">
        <f t="shared" si="17"/>
        <v>FortinetPC</v>
      </c>
      <c r="BK189" s="26" t="str">
        <f t="shared" si="11"/>
        <v>FortinetFull PRMA</v>
      </c>
    </row>
    <row r="190" spans="1:63" customFormat="1" ht="29" hidden="1">
      <c r="A190" s="20" t="str">
        <f>IF(F190="Gateway","SDWAN Gateway, SDW0020",IF(E190="","",VLOOKUP(E190,[3]List!BC:BD,2,FALSE)))</f>
        <v>[Main RC] SD-WAN with Firewall (Fortinet) (Non-taxable)</v>
      </c>
      <c r="B190" s="20">
        <f>IF(F190="Gateway","not applicable",IF(E190="","",VLOOKUP(E190,[3]List!BC:BE,3,FALSE)))</f>
        <v>19408513</v>
      </c>
      <c r="C190" s="20">
        <f>IF(F190="Gateway","19400263",IF(E190="","",VLOOKUP(E190,[3]List!BC:BF,4,FALSE)))</f>
        <v>19408267</v>
      </c>
      <c r="D190">
        <v>569</v>
      </c>
      <c r="E190" s="21" t="s">
        <v>69</v>
      </c>
      <c r="F190" s="20" t="s">
        <v>70</v>
      </c>
      <c r="G190" t="s">
        <v>270</v>
      </c>
      <c r="H190" t="s">
        <v>271</v>
      </c>
      <c r="I190" t="s">
        <v>73</v>
      </c>
      <c r="J190">
        <v>100</v>
      </c>
      <c r="K190" s="20" t="str">
        <f t="shared" si="14"/>
        <v>1</v>
      </c>
      <c r="L190" s="20" t="str">
        <f t="shared" si="13"/>
        <v xml:space="preserve">24/7/ 12 hours onsite SLA support requried </v>
      </c>
      <c r="S190" s="22"/>
      <c r="AJ190" s="22"/>
      <c r="AK190" s="22"/>
      <c r="AL190" s="20" cm="1">
        <f t="array" ref="AL190">IF(E190="Fortinet",INDEX([3]List!BM:BM,MATCH(1,('Quotation - CS-PRMA status'!AJ190=[3]List!BJ:BJ)*('Quotation - CS-PRMA status'!AK190=[3]List!BL:BL),0)),"")</f>
        <v>0</v>
      </c>
      <c r="AM190" s="20" t="str">
        <f>IF(E190="Fortinet",_xlfn.IFNA(VLOOKUP(AJ190,[3]List!BJ188:BK193,2,FALSE),"Please select option under Full PRMA Coverage column"),"")</f>
        <v>Please select option under Full PRMA Coverage column</v>
      </c>
      <c r="AN190" s="20" t="str">
        <f t="shared" si="16"/>
        <v>SS to fill in</v>
      </c>
      <c r="AO190" s="20" t="str">
        <f t="shared" si="16"/>
        <v>SS to fill in</v>
      </c>
      <c r="BF190" s="26" t="str">
        <f t="shared" si="17"/>
        <v>FortinetSFP</v>
      </c>
      <c r="BG190" s="26" t="str">
        <f t="shared" si="17"/>
        <v>FortinetPIM</v>
      </c>
      <c r="BH190" s="26" t="str">
        <f t="shared" si="17"/>
        <v>FortinetBW</v>
      </c>
      <c r="BI190" s="26" t="str">
        <f t="shared" si="17"/>
        <v>FortinetCable</v>
      </c>
      <c r="BJ190" s="26" t="str">
        <f t="shared" si="17"/>
        <v>FortinetPC</v>
      </c>
      <c r="BK190" s="26" t="str">
        <f t="shared" si="11"/>
        <v>FortinetFull PRMA</v>
      </c>
    </row>
    <row r="191" spans="1:63" customFormat="1" ht="29" hidden="1">
      <c r="A191" s="20" t="str">
        <f>IF(F191="Gateway","SDWAN Gateway, SDW0020",IF(E191="","",VLOOKUP(E191,[3]List!BC:BD,2,FALSE)))</f>
        <v>[Main RC] SD-WAN with Firewall (Fortinet) (Non-taxable)</v>
      </c>
      <c r="B191" s="20">
        <f>IF(F191="Gateway","not applicable",IF(E191="","",VLOOKUP(E191,[3]List!BC:BE,3,FALSE)))</f>
        <v>19408513</v>
      </c>
      <c r="C191" s="20">
        <f>IF(F191="Gateway","19400263",IF(E191="","",VLOOKUP(E191,[3]List!BC:BF,4,FALSE)))</f>
        <v>19408267</v>
      </c>
      <c r="D191">
        <v>576</v>
      </c>
      <c r="E191" s="21" t="s">
        <v>69</v>
      </c>
      <c r="F191" s="20" t="s">
        <v>70</v>
      </c>
      <c r="G191" s="31" t="s">
        <v>270</v>
      </c>
      <c r="H191" t="s">
        <v>272</v>
      </c>
      <c r="I191" t="s">
        <v>140</v>
      </c>
      <c r="J191">
        <v>1000</v>
      </c>
      <c r="K191" s="20" t="str">
        <f t="shared" si="14"/>
        <v>2</v>
      </c>
      <c r="L191" s="20" t="str">
        <f t="shared" si="13"/>
        <v>24/7/ 6 hours onsite support required</v>
      </c>
      <c r="S191" s="22"/>
      <c r="AJ191" s="22"/>
      <c r="AK191" s="22"/>
      <c r="AL191" s="20" cm="1">
        <f t="array" ref="AL191">IF(E191="Fortinet",INDEX([3]List!BM:BM,MATCH(1,('Quotation - CS-PRMA status'!AJ191=[3]List!BJ:BJ)*('Quotation - CS-PRMA status'!AK191=[3]List!BL:BL),0)),"")</f>
        <v>0</v>
      </c>
      <c r="AM191" s="20" t="str">
        <f>IF(E191="Fortinet",_xlfn.IFNA(VLOOKUP(AJ191,[3]List!BJ189:BK194,2,FALSE),"Please select option under Full PRMA Coverage column"),"")</f>
        <v>Please select option under Full PRMA Coverage column</v>
      </c>
      <c r="AN191" s="20" t="str">
        <f t="shared" si="16"/>
        <v>SS to fill in</v>
      </c>
      <c r="AO191" s="20" t="str">
        <f t="shared" si="16"/>
        <v>SS to fill in</v>
      </c>
      <c r="BF191" s="26" t="str">
        <f t="shared" si="17"/>
        <v>FortinetSFP</v>
      </c>
      <c r="BG191" s="26" t="str">
        <f t="shared" si="17"/>
        <v>FortinetPIM</v>
      </c>
      <c r="BH191" s="26" t="str">
        <f t="shared" si="17"/>
        <v>FortinetBW</v>
      </c>
      <c r="BI191" s="26" t="str">
        <f t="shared" si="17"/>
        <v>FortinetCable</v>
      </c>
      <c r="BJ191" s="26" t="str">
        <f t="shared" si="17"/>
        <v>FortinetPC</v>
      </c>
      <c r="BK191" s="26" t="str">
        <f t="shared" si="11"/>
        <v>FortinetFull PRMA</v>
      </c>
    </row>
    <row r="192" spans="1:63" customFormat="1" ht="29" hidden="1">
      <c r="A192" s="20" t="str">
        <f>IF(F192="Gateway","SDWAN Gateway, SDW0020",IF(E192="","",VLOOKUP(E192,[3]List!BC:BD,2,FALSE)))</f>
        <v>[Main RC] SD-WAN with Firewall (Fortinet) (Non-taxable)</v>
      </c>
      <c r="B192" s="20">
        <f>IF(F192="Gateway","not applicable",IF(E192="","",VLOOKUP(E192,[3]List!BC:BE,3,FALSE)))</f>
        <v>19408513</v>
      </c>
      <c r="C192" s="20">
        <f>IF(F192="Gateway","19400263",IF(E192="","",VLOOKUP(E192,[3]List!BC:BF,4,FALSE)))</f>
        <v>19408267</v>
      </c>
      <c r="D192">
        <v>576</v>
      </c>
      <c r="E192" s="21" t="s">
        <v>69</v>
      </c>
      <c r="F192" s="20" t="s">
        <v>70</v>
      </c>
      <c r="G192" s="31" t="s">
        <v>270</v>
      </c>
      <c r="H192" t="s">
        <v>272</v>
      </c>
      <c r="I192" t="s">
        <v>140</v>
      </c>
      <c r="J192">
        <v>1000</v>
      </c>
      <c r="K192" s="20" t="str">
        <f t="shared" si="14"/>
        <v>2</v>
      </c>
      <c r="L192" s="20" t="str">
        <f t="shared" si="13"/>
        <v>24/7/ 6 hours onsite support required</v>
      </c>
      <c r="S192" s="22"/>
      <c r="AJ192" s="22"/>
      <c r="AK192" s="22"/>
      <c r="AL192" s="20" cm="1">
        <f t="array" ref="AL192">IF(E192="Fortinet",INDEX([3]List!BM:BM,MATCH(1,('Quotation - CS-PRMA status'!AJ192=[3]List!BJ:BJ)*('Quotation - CS-PRMA status'!AK192=[3]List!BL:BL),0)),"")</f>
        <v>0</v>
      </c>
      <c r="AM192" s="20" t="str">
        <f>IF(E192="Fortinet",_xlfn.IFNA(VLOOKUP(AJ192,[3]List!BJ190:BK195,2,FALSE),"Please select option under Full PRMA Coverage column"),"")</f>
        <v>Please select option under Full PRMA Coverage column</v>
      </c>
      <c r="AN192" s="20" t="str">
        <f t="shared" si="16"/>
        <v>SS to fill in</v>
      </c>
      <c r="AO192" s="20" t="str">
        <f t="shared" si="16"/>
        <v>SS to fill in</v>
      </c>
      <c r="BF192" s="26" t="str">
        <f t="shared" si="17"/>
        <v>FortinetSFP</v>
      </c>
      <c r="BG192" s="26" t="str">
        <f t="shared" si="17"/>
        <v>FortinetPIM</v>
      </c>
      <c r="BH192" s="26" t="str">
        <f t="shared" si="17"/>
        <v>FortinetBW</v>
      </c>
      <c r="BI192" s="26" t="str">
        <f t="shared" si="17"/>
        <v>FortinetCable</v>
      </c>
      <c r="BJ192" s="26" t="str">
        <f t="shared" si="17"/>
        <v>FortinetPC</v>
      </c>
      <c r="BK192" s="26" t="str">
        <f t="shared" si="11"/>
        <v>FortinetFull PRMA</v>
      </c>
    </row>
    <row r="193" spans="1:63" customFormat="1" ht="29" hidden="1">
      <c r="A193" s="20" t="str">
        <f>IF(F193="Gateway","SDWAN Gateway, SDW0020",IF(E193="","",VLOOKUP(E193,[3]List!BC:BD,2,FALSE)))</f>
        <v>[Main RC] SD-WAN with Firewall (Fortinet) (Non-taxable)</v>
      </c>
      <c r="B193" s="20">
        <f>IF(F193="Gateway","not applicable",IF(E193="","",VLOOKUP(E193,[3]List!BC:BE,3,FALSE)))</f>
        <v>19408513</v>
      </c>
      <c r="C193" s="20">
        <f>IF(F193="Gateway","19400263",IF(E193="","",VLOOKUP(E193,[3]List!BC:BF,4,FALSE)))</f>
        <v>19408267</v>
      </c>
      <c r="D193">
        <v>577</v>
      </c>
      <c r="E193" s="21" t="s">
        <v>69</v>
      </c>
      <c r="F193" s="20" t="s">
        <v>70</v>
      </c>
      <c r="G193" t="s">
        <v>71</v>
      </c>
      <c r="H193" t="s">
        <v>273</v>
      </c>
      <c r="I193" t="s">
        <v>73</v>
      </c>
      <c r="J193">
        <v>40</v>
      </c>
      <c r="K193" s="20" t="str">
        <f t="shared" si="14"/>
        <v>1</v>
      </c>
      <c r="L193" s="20" t="str">
        <f t="shared" si="13"/>
        <v xml:space="preserve">24/7/ 12 hours onsite SLA support requried </v>
      </c>
      <c r="S193" s="22"/>
      <c r="AJ193" s="22"/>
      <c r="AK193" s="22"/>
      <c r="AL193" s="20" cm="1">
        <f t="array" ref="AL193">IF(E193="Fortinet",INDEX([3]List!BM:BM,MATCH(1,('Quotation - CS-PRMA status'!AJ193=[3]List!BJ:BJ)*('Quotation - CS-PRMA status'!AK193=[3]List!BL:BL),0)),"")</f>
        <v>0</v>
      </c>
      <c r="AM193" s="20" t="str">
        <f>IF(E193="Fortinet",_xlfn.IFNA(VLOOKUP(AJ193,[3]List!BJ191:BK196,2,FALSE),"Please select option under Full PRMA Coverage column"),"")</f>
        <v>Please select option under Full PRMA Coverage column</v>
      </c>
      <c r="AN193" s="20" t="str">
        <f t="shared" si="16"/>
        <v>SS to fill in</v>
      </c>
      <c r="AO193" s="20" t="str">
        <f t="shared" si="16"/>
        <v>SS to fill in</v>
      </c>
      <c r="BF193" s="26" t="str">
        <f t="shared" si="17"/>
        <v>FortinetSFP</v>
      </c>
      <c r="BG193" s="26" t="str">
        <f t="shared" si="17"/>
        <v>FortinetPIM</v>
      </c>
      <c r="BH193" s="26" t="str">
        <f t="shared" si="17"/>
        <v>FortinetBW</v>
      </c>
      <c r="BI193" s="26" t="str">
        <f t="shared" si="17"/>
        <v>FortinetCable</v>
      </c>
      <c r="BJ193" s="26" t="str">
        <f t="shared" si="17"/>
        <v>FortinetPC</v>
      </c>
      <c r="BK193" s="26" t="str">
        <f t="shared" si="17"/>
        <v>FortinetFull PRMA</v>
      </c>
    </row>
    <row r="194" spans="1:63" customFormat="1" ht="29" hidden="1">
      <c r="A194" s="20" t="str">
        <f>IF(F194="Gateway","SDWAN Gateway, SDW0020",IF(E194="","",VLOOKUP(E194,[3]List!BC:BD,2,FALSE)))</f>
        <v>[Main RC] SD-WAN with Firewall (Fortinet) (Non-taxable)</v>
      </c>
      <c r="B194" s="20">
        <f>IF(F194="Gateway","not applicable",IF(E194="","",VLOOKUP(E194,[3]List!BC:BE,3,FALSE)))</f>
        <v>19408513</v>
      </c>
      <c r="C194" s="20">
        <f>IF(F194="Gateway","19400263",IF(E194="","",VLOOKUP(E194,[3]List!BC:BF,4,FALSE)))</f>
        <v>19408267</v>
      </c>
      <c r="D194">
        <v>582</v>
      </c>
      <c r="E194" s="21" t="s">
        <v>69</v>
      </c>
      <c r="F194" s="20" t="s">
        <v>70</v>
      </c>
      <c r="G194" t="s">
        <v>71</v>
      </c>
      <c r="H194" t="s">
        <v>274</v>
      </c>
      <c r="I194" t="s">
        <v>73</v>
      </c>
      <c r="J194">
        <v>500</v>
      </c>
      <c r="K194" s="20" t="str">
        <f t="shared" si="14"/>
        <v>1</v>
      </c>
      <c r="L194" s="20" t="str">
        <f t="shared" si="13"/>
        <v xml:space="preserve">24/7/ 12 hours onsite SLA support requried </v>
      </c>
      <c r="S194" s="22"/>
      <c r="AJ194" s="22"/>
      <c r="AK194" s="22"/>
      <c r="AL194" s="20" cm="1">
        <f t="array" ref="AL194">IF(E194="Fortinet",INDEX([3]List!BM:BM,MATCH(1,('Quotation - CS-PRMA status'!AJ194=[3]List!BJ:BJ)*('Quotation - CS-PRMA status'!AK194=[3]List!BL:BL),0)),"")</f>
        <v>0</v>
      </c>
      <c r="AM194" s="20" t="str">
        <f>IF(E194="Fortinet",_xlfn.IFNA(VLOOKUP(AJ194,[3]List!BJ192:BK197,2,FALSE),"Please select option under Full PRMA Coverage column"),"")</f>
        <v>Please select option under Full PRMA Coverage column</v>
      </c>
      <c r="AN194" s="20" t="str">
        <f t="shared" si="16"/>
        <v>SS to fill in</v>
      </c>
      <c r="AO194" s="20" t="str">
        <f t="shared" si="16"/>
        <v>SS to fill in</v>
      </c>
      <c r="BF194" s="26" t="str">
        <f t="shared" si="17"/>
        <v>FortinetSFP</v>
      </c>
      <c r="BG194" s="26" t="str">
        <f t="shared" si="17"/>
        <v>FortinetPIM</v>
      </c>
      <c r="BH194" s="26" t="str">
        <f t="shared" si="17"/>
        <v>FortinetBW</v>
      </c>
      <c r="BI194" s="26" t="str">
        <f t="shared" si="17"/>
        <v>FortinetCable</v>
      </c>
      <c r="BJ194" s="26" t="str">
        <f t="shared" si="17"/>
        <v>FortinetPC</v>
      </c>
      <c r="BK194" s="26" t="str">
        <f t="shared" si="17"/>
        <v>FortinetFull PRMA</v>
      </c>
    </row>
    <row r="195" spans="1:63" customFormat="1" ht="29" hidden="1">
      <c r="A195" s="20" t="str">
        <f>IF(F195="Gateway","SDWAN Gateway, SDW0020",IF(E195="","",VLOOKUP(E195,[3]List!BC:BD,2,FALSE)))</f>
        <v>[Main RC] SD-WAN with Firewall (Fortinet) (Non-taxable)</v>
      </c>
      <c r="B195" s="20">
        <f>IF(F195="Gateway","not applicable",IF(E195="","",VLOOKUP(E195,[3]List!BC:BE,3,FALSE)))</f>
        <v>19408513</v>
      </c>
      <c r="C195" s="20">
        <f>IF(F195="Gateway","19400263",IF(E195="","",VLOOKUP(E195,[3]List!BC:BF,4,FALSE)))</f>
        <v>19408267</v>
      </c>
      <c r="D195">
        <v>583</v>
      </c>
      <c r="E195" s="21" t="s">
        <v>69</v>
      </c>
      <c r="F195" s="20" t="s">
        <v>70</v>
      </c>
      <c r="G195" s="31" t="s">
        <v>71</v>
      </c>
      <c r="H195" t="s">
        <v>275</v>
      </c>
      <c r="I195" t="s">
        <v>140</v>
      </c>
      <c r="J195">
        <v>500</v>
      </c>
      <c r="K195" s="20" t="str">
        <f t="shared" si="14"/>
        <v>1</v>
      </c>
      <c r="L195" s="20" t="str">
        <f t="shared" si="13"/>
        <v>24/7/ 6 hours onsite support required</v>
      </c>
      <c r="S195" s="22"/>
      <c r="AJ195" s="22"/>
      <c r="AK195" s="22"/>
      <c r="AL195" s="20" cm="1">
        <f t="array" ref="AL195">IF(E195="Fortinet",INDEX([3]List!BM:BM,MATCH(1,('Quotation - CS-PRMA status'!AJ195=[3]List!BJ:BJ)*('Quotation - CS-PRMA status'!AK195=[3]List!BL:BL),0)),"")</f>
        <v>0</v>
      </c>
      <c r="AM195" s="20" t="str">
        <f>IF(E195="Fortinet",_xlfn.IFNA(VLOOKUP(AJ195,[3]List!BJ193:BK198,2,FALSE),"Please select option under Full PRMA Coverage column"),"")</f>
        <v>Please select option under Full PRMA Coverage column</v>
      </c>
      <c r="AN195" s="20" t="str">
        <f t="shared" si="16"/>
        <v>SS to fill in</v>
      </c>
      <c r="AO195" s="20" t="str">
        <f t="shared" si="16"/>
        <v>SS to fill in</v>
      </c>
      <c r="BF195" s="26" t="str">
        <f t="shared" si="17"/>
        <v>FortinetSFP</v>
      </c>
      <c r="BG195" s="26" t="str">
        <f t="shared" si="17"/>
        <v>FortinetPIM</v>
      </c>
      <c r="BH195" s="26" t="str">
        <f t="shared" si="17"/>
        <v>FortinetBW</v>
      </c>
      <c r="BI195" s="26" t="str">
        <f t="shared" si="17"/>
        <v>FortinetCable</v>
      </c>
      <c r="BJ195" s="26" t="str">
        <f t="shared" si="17"/>
        <v>FortinetPC</v>
      </c>
      <c r="BK195" s="26" t="str">
        <f t="shared" si="17"/>
        <v>FortinetFull PRMA</v>
      </c>
    </row>
    <row r="196" spans="1:63" customFormat="1" ht="29" hidden="1">
      <c r="A196" s="20" t="str">
        <f>IF(F196="Gateway","SDWAN Gateway, SDW0020",IF(E196="","",VLOOKUP(E196,[3]List!BC:BD,2,FALSE)))</f>
        <v>[Main RC] SD-WAN with Firewall (Fortinet) (Non-taxable)</v>
      </c>
      <c r="B196" s="20">
        <f>IF(F196="Gateway","not applicable",IF(E196="","",VLOOKUP(E196,[3]List!BC:BE,3,FALSE)))</f>
        <v>19408513</v>
      </c>
      <c r="C196" s="20">
        <f>IF(F196="Gateway","19400263",IF(E196="","",VLOOKUP(E196,[3]List!BC:BF,4,FALSE)))</f>
        <v>19408267</v>
      </c>
      <c r="D196">
        <v>583</v>
      </c>
      <c r="E196" s="21" t="s">
        <v>69</v>
      </c>
      <c r="F196" s="20" t="s">
        <v>70</v>
      </c>
      <c r="G196" s="31" t="s">
        <v>71</v>
      </c>
      <c r="H196" t="s">
        <v>275</v>
      </c>
      <c r="I196" t="s">
        <v>140</v>
      </c>
      <c r="J196">
        <v>500</v>
      </c>
      <c r="K196" s="20" t="str">
        <f t="shared" si="14"/>
        <v>1</v>
      </c>
      <c r="L196" s="20" t="str">
        <f t="shared" ref="L196:L259" si="18">IF(I196="non-redundant","24/7/ 12 hours onsite SLA support requried ","24/7/ 6 hours onsite support required")</f>
        <v>24/7/ 6 hours onsite support required</v>
      </c>
      <c r="S196" s="22"/>
      <c r="AJ196" s="22"/>
      <c r="AK196" s="22"/>
      <c r="AL196" s="20" cm="1">
        <f t="array" ref="AL196">IF(E196="Fortinet",INDEX([3]List!BM:BM,MATCH(1,('Quotation - CS-PRMA status'!AJ196=[3]List!BJ:BJ)*('Quotation - CS-PRMA status'!AK196=[3]List!BL:BL),0)),"")</f>
        <v>0</v>
      </c>
      <c r="AM196" s="20" t="str">
        <f>IF(E196="Fortinet",_xlfn.IFNA(VLOOKUP(AJ196,[3]List!BJ194:BK199,2,FALSE),"Please select option under Full PRMA Coverage column"),"")</f>
        <v>Please select option under Full PRMA Coverage column</v>
      </c>
      <c r="AN196" s="20" t="str">
        <f t="shared" si="16"/>
        <v>SS to fill in</v>
      </c>
      <c r="AO196" s="20" t="str">
        <f t="shared" si="16"/>
        <v>SS to fill in</v>
      </c>
      <c r="BF196" s="26" t="str">
        <f t="shared" si="17"/>
        <v>FortinetSFP</v>
      </c>
      <c r="BG196" s="26" t="str">
        <f t="shared" si="17"/>
        <v>FortinetPIM</v>
      </c>
      <c r="BH196" s="26" t="str">
        <f t="shared" si="17"/>
        <v>FortinetBW</v>
      </c>
      <c r="BI196" s="26" t="str">
        <f t="shared" si="17"/>
        <v>FortinetCable</v>
      </c>
      <c r="BJ196" s="26" t="str">
        <f t="shared" si="17"/>
        <v>FortinetPC</v>
      </c>
      <c r="BK196" s="26" t="str">
        <f t="shared" si="17"/>
        <v>FortinetFull PRMA</v>
      </c>
    </row>
    <row r="197" spans="1:63" customFormat="1" ht="29" hidden="1">
      <c r="A197" s="20" t="str">
        <f>IF(F197="Gateway","SDWAN Gateway, SDW0020",IF(E197="","",VLOOKUP(E197,[3]List!BC:BD,2,FALSE)))</f>
        <v>[Main RC] SD-WAN with Firewall (Fortinet) (Non-taxable)</v>
      </c>
      <c r="B197" s="20">
        <f>IF(F197="Gateway","not applicable",IF(E197="","",VLOOKUP(E197,[3]List!BC:BE,3,FALSE)))</f>
        <v>19408513</v>
      </c>
      <c r="C197" s="20">
        <f>IF(F197="Gateway","19400263",IF(E197="","",VLOOKUP(E197,[3]List!BC:BF,4,FALSE)))</f>
        <v>19408267</v>
      </c>
      <c r="D197">
        <v>584</v>
      </c>
      <c r="E197" s="21" t="s">
        <v>69</v>
      </c>
      <c r="F197" s="20" t="s">
        <v>70</v>
      </c>
      <c r="G197" s="31" t="s">
        <v>71</v>
      </c>
      <c r="H197" t="s">
        <v>276</v>
      </c>
      <c r="I197" t="s">
        <v>140</v>
      </c>
      <c r="J197">
        <v>1000</v>
      </c>
      <c r="K197" s="20" t="str">
        <f t="shared" ref="K197:K260" si="19">IF(J197&lt;900, "1", "2")</f>
        <v>2</v>
      </c>
      <c r="L197" s="20" t="str">
        <f t="shared" si="18"/>
        <v>24/7/ 6 hours onsite support required</v>
      </c>
      <c r="S197" s="22"/>
      <c r="AJ197" s="22"/>
      <c r="AK197" s="22"/>
      <c r="AL197" s="20" cm="1">
        <f t="array" ref="AL197">IF(E197="Fortinet",INDEX([3]List!BM:BM,MATCH(1,('Quotation - CS-PRMA status'!AJ197=[3]List!BJ:BJ)*('Quotation - CS-PRMA status'!AK197=[3]List!BL:BL),0)),"")</f>
        <v>0</v>
      </c>
      <c r="AM197" s="20" t="str">
        <f>IF(E197="Fortinet",_xlfn.IFNA(VLOOKUP(AJ197,[3]List!BJ195:BK200,2,FALSE),"Please select option under Full PRMA Coverage column"),"")</f>
        <v>Please select option under Full PRMA Coverage column</v>
      </c>
      <c r="AN197" s="20" t="str">
        <f t="shared" ref="AN197:AO228" si="20">IF($E197="Fortinet","SS to fill in","")</f>
        <v>SS to fill in</v>
      </c>
      <c r="AO197" s="20" t="str">
        <f t="shared" si="20"/>
        <v>SS to fill in</v>
      </c>
      <c r="BF197" s="26" t="str">
        <f t="shared" si="17"/>
        <v>FortinetSFP</v>
      </c>
      <c r="BG197" s="26" t="str">
        <f t="shared" si="17"/>
        <v>FortinetPIM</v>
      </c>
      <c r="BH197" s="26" t="str">
        <f t="shared" si="17"/>
        <v>FortinetBW</v>
      </c>
      <c r="BI197" s="26" t="str">
        <f t="shared" si="17"/>
        <v>FortinetCable</v>
      </c>
      <c r="BJ197" s="26" t="str">
        <f t="shared" si="17"/>
        <v>FortinetPC</v>
      </c>
      <c r="BK197" s="26" t="str">
        <f t="shared" si="17"/>
        <v>FortinetFull PRMA</v>
      </c>
    </row>
    <row r="198" spans="1:63" customFormat="1" ht="29" hidden="1">
      <c r="A198" s="20" t="str">
        <f>IF(F198="Gateway","SDWAN Gateway, SDW0020",IF(E198="","",VLOOKUP(E198,[3]List!BC:BD,2,FALSE)))</f>
        <v>[Main RC] SD-WAN with Firewall (Fortinet) (Non-taxable)</v>
      </c>
      <c r="B198" s="20">
        <f>IF(F198="Gateway","not applicable",IF(E198="","",VLOOKUP(E198,[3]List!BC:BE,3,FALSE)))</f>
        <v>19408513</v>
      </c>
      <c r="C198" s="20">
        <f>IF(F198="Gateway","19400263",IF(E198="","",VLOOKUP(E198,[3]List!BC:BF,4,FALSE)))</f>
        <v>19408267</v>
      </c>
      <c r="D198">
        <v>584</v>
      </c>
      <c r="E198" s="21" t="s">
        <v>69</v>
      </c>
      <c r="F198" s="20" t="s">
        <v>70</v>
      </c>
      <c r="G198" s="31" t="s">
        <v>71</v>
      </c>
      <c r="H198" t="s">
        <v>276</v>
      </c>
      <c r="I198" t="s">
        <v>140</v>
      </c>
      <c r="J198">
        <v>1000</v>
      </c>
      <c r="K198" s="20" t="str">
        <f t="shared" si="19"/>
        <v>2</v>
      </c>
      <c r="L198" s="20" t="str">
        <f t="shared" si="18"/>
        <v>24/7/ 6 hours onsite support required</v>
      </c>
      <c r="S198" s="22"/>
      <c r="AJ198" s="22"/>
      <c r="AK198" s="22"/>
      <c r="AL198" s="20" cm="1">
        <f t="array" ref="AL198">IF(E198="Fortinet",INDEX([3]List!BM:BM,MATCH(1,('Quotation - CS-PRMA status'!AJ198=[3]List!BJ:BJ)*('Quotation - CS-PRMA status'!AK198=[3]List!BL:BL),0)),"")</f>
        <v>0</v>
      </c>
      <c r="AM198" s="20" t="str">
        <f>IF(E198="Fortinet",_xlfn.IFNA(VLOOKUP(AJ198,[3]List!BJ196:BK201,2,FALSE),"Please select option under Full PRMA Coverage column"),"")</f>
        <v>Please select option under Full PRMA Coverage column</v>
      </c>
      <c r="AN198" s="20" t="str">
        <f t="shared" si="20"/>
        <v>SS to fill in</v>
      </c>
      <c r="AO198" s="20" t="str">
        <f t="shared" si="20"/>
        <v>SS to fill in</v>
      </c>
      <c r="BF198" s="26" t="str">
        <f t="shared" si="17"/>
        <v>FortinetSFP</v>
      </c>
      <c r="BG198" s="26" t="str">
        <f t="shared" si="17"/>
        <v>FortinetPIM</v>
      </c>
      <c r="BH198" s="26" t="str">
        <f t="shared" si="17"/>
        <v>FortinetBW</v>
      </c>
      <c r="BI198" s="26" t="str">
        <f t="shared" si="17"/>
        <v>FortinetCable</v>
      </c>
      <c r="BJ198" s="26" t="str">
        <f t="shared" si="17"/>
        <v>FortinetPC</v>
      </c>
      <c r="BK198" s="26" t="str">
        <f t="shared" si="17"/>
        <v>FortinetFull PRMA</v>
      </c>
    </row>
    <row r="199" spans="1:63" customFormat="1" ht="29" hidden="1">
      <c r="A199" s="20" t="str">
        <f>IF(F199="Gateway","SDWAN Gateway, SDW0020",IF(E199="","",VLOOKUP(E199,[3]List!BC:BD,2,FALSE)))</f>
        <v>[Main RC] SD-WAN with Firewall (Fortinet) (Non-taxable)</v>
      </c>
      <c r="B199" s="20">
        <f>IF(F199="Gateway","not applicable",IF(E199="","",VLOOKUP(E199,[3]List!BC:BE,3,FALSE)))</f>
        <v>19408513</v>
      </c>
      <c r="C199" s="20">
        <f>IF(F199="Gateway","19400263",IF(E199="","",VLOOKUP(E199,[3]List!BC:BF,4,FALSE)))</f>
        <v>19408267</v>
      </c>
      <c r="D199">
        <v>585</v>
      </c>
      <c r="E199" s="21" t="s">
        <v>69</v>
      </c>
      <c r="F199" s="20" t="s">
        <v>70</v>
      </c>
      <c r="G199" t="s">
        <v>71</v>
      </c>
      <c r="H199" t="s">
        <v>277</v>
      </c>
      <c r="I199" t="s">
        <v>73</v>
      </c>
      <c r="J199">
        <v>500</v>
      </c>
      <c r="K199" s="20" t="str">
        <f t="shared" si="19"/>
        <v>1</v>
      </c>
      <c r="L199" s="20" t="str">
        <f t="shared" si="18"/>
        <v xml:space="preserve">24/7/ 12 hours onsite SLA support requried </v>
      </c>
      <c r="S199" s="22"/>
      <c r="AJ199" s="22"/>
      <c r="AK199" s="22"/>
      <c r="AL199" s="20" cm="1">
        <f t="array" ref="AL199">IF(E199="Fortinet",INDEX([3]List!BM:BM,MATCH(1,('Quotation - CS-PRMA status'!AJ199=[3]List!BJ:BJ)*('Quotation - CS-PRMA status'!AK199=[3]List!BL:BL),0)),"")</f>
        <v>0</v>
      </c>
      <c r="AM199" s="20" t="str">
        <f>IF(E199="Fortinet",_xlfn.IFNA(VLOOKUP(AJ199,[3]List!BJ197:BK202,2,FALSE),"Please select option under Full PRMA Coverage column"),"")</f>
        <v>Please select option under Full PRMA Coverage column</v>
      </c>
      <c r="AN199" s="20" t="str">
        <f t="shared" si="20"/>
        <v>SS to fill in</v>
      </c>
      <c r="AO199" s="20" t="str">
        <f t="shared" si="20"/>
        <v>SS to fill in</v>
      </c>
      <c r="BF199" s="26" t="str">
        <f t="shared" si="17"/>
        <v>FortinetSFP</v>
      </c>
      <c r="BG199" s="26" t="str">
        <f t="shared" si="17"/>
        <v>FortinetPIM</v>
      </c>
      <c r="BH199" s="26" t="str">
        <f t="shared" si="17"/>
        <v>FortinetBW</v>
      </c>
      <c r="BI199" s="26" t="str">
        <f t="shared" si="17"/>
        <v>FortinetCable</v>
      </c>
      <c r="BJ199" s="26" t="str">
        <f t="shared" si="17"/>
        <v>FortinetPC</v>
      </c>
      <c r="BK199" s="26" t="str">
        <f t="shared" si="17"/>
        <v>FortinetFull PRMA</v>
      </c>
    </row>
    <row r="200" spans="1:63" customFormat="1" ht="29" hidden="1">
      <c r="A200" s="20" t="str">
        <f>IF(F200="Gateway","SDWAN Gateway, SDW0020",IF(E200="","",VLOOKUP(E200,[3]List!BC:BD,2,FALSE)))</f>
        <v>[Main RC] SD-WAN with Firewall (Fortinet) (Non-taxable)</v>
      </c>
      <c r="B200" s="20">
        <f>IF(F200="Gateway","not applicable",IF(E200="","",VLOOKUP(E200,[3]List!BC:BE,3,FALSE)))</f>
        <v>19408513</v>
      </c>
      <c r="C200" s="20">
        <f>IF(F200="Gateway","19400263",IF(E200="","",VLOOKUP(E200,[3]List!BC:BF,4,FALSE)))</f>
        <v>19408267</v>
      </c>
      <c r="D200">
        <v>586</v>
      </c>
      <c r="E200" s="21" t="s">
        <v>69</v>
      </c>
      <c r="F200" s="20" t="s">
        <v>70</v>
      </c>
      <c r="G200" t="s">
        <v>71</v>
      </c>
      <c r="H200" t="s">
        <v>278</v>
      </c>
      <c r="I200" t="s">
        <v>73</v>
      </c>
      <c r="J200">
        <v>100</v>
      </c>
      <c r="K200" s="20" t="str">
        <f t="shared" si="19"/>
        <v>1</v>
      </c>
      <c r="L200" s="20" t="str">
        <f t="shared" si="18"/>
        <v xml:space="preserve">24/7/ 12 hours onsite SLA support requried </v>
      </c>
      <c r="S200" s="22"/>
      <c r="AJ200" s="22"/>
      <c r="AK200" s="22"/>
      <c r="AL200" s="20" cm="1">
        <f t="array" ref="AL200">IF(E200="Fortinet",INDEX([3]List!BM:BM,MATCH(1,('Quotation - CS-PRMA status'!AJ200=[3]List!BJ:BJ)*('Quotation - CS-PRMA status'!AK200=[3]List!BL:BL),0)),"")</f>
        <v>0</v>
      </c>
      <c r="AM200" s="20" t="str">
        <f>IF(E200="Fortinet",_xlfn.IFNA(VLOOKUP(AJ200,[3]List!BJ198:BK203,2,FALSE),"Please select option under Full PRMA Coverage column"),"")</f>
        <v>Please select option under Full PRMA Coverage column</v>
      </c>
      <c r="AN200" s="20" t="str">
        <f t="shared" si="20"/>
        <v>SS to fill in</v>
      </c>
      <c r="AO200" s="20" t="str">
        <f t="shared" si="20"/>
        <v>SS to fill in</v>
      </c>
      <c r="BF200" s="26" t="str">
        <f t="shared" si="17"/>
        <v>FortinetSFP</v>
      </c>
      <c r="BG200" s="26" t="str">
        <f t="shared" si="17"/>
        <v>FortinetPIM</v>
      </c>
      <c r="BH200" s="26" t="str">
        <f t="shared" si="17"/>
        <v>FortinetBW</v>
      </c>
      <c r="BI200" s="26" t="str">
        <f t="shared" si="17"/>
        <v>FortinetCable</v>
      </c>
      <c r="BJ200" s="26" t="str">
        <f t="shared" si="17"/>
        <v>FortinetPC</v>
      </c>
      <c r="BK200" s="26" t="str">
        <f t="shared" si="17"/>
        <v>FortinetFull PRMA</v>
      </c>
    </row>
    <row r="201" spans="1:63" customFormat="1" ht="29" hidden="1">
      <c r="A201" s="20" t="str">
        <f>IF(F201="Gateway","SDWAN Gateway, SDW0020",IF(E201="","",VLOOKUP(E201,[3]List!BC:BD,2,FALSE)))</f>
        <v>[Main RC] SD-WAN with Firewall (Fortinet) (Non-taxable)</v>
      </c>
      <c r="B201" s="20">
        <f>IF(F201="Gateway","not applicable",IF(E201="","",VLOOKUP(E201,[3]List!BC:BE,3,FALSE)))</f>
        <v>19408513</v>
      </c>
      <c r="C201" s="20">
        <f>IF(F201="Gateway","19400263",IF(E201="","",VLOOKUP(E201,[3]List!BC:BF,4,FALSE)))</f>
        <v>19408267</v>
      </c>
      <c r="D201">
        <v>590</v>
      </c>
      <c r="E201" s="21" t="s">
        <v>69</v>
      </c>
      <c r="F201" s="20" t="s">
        <v>70</v>
      </c>
      <c r="G201" t="s">
        <v>279</v>
      </c>
      <c r="H201" t="s">
        <v>280</v>
      </c>
      <c r="I201" t="s">
        <v>73</v>
      </c>
      <c r="J201">
        <v>100</v>
      </c>
      <c r="K201" s="20" t="str">
        <f t="shared" si="19"/>
        <v>1</v>
      </c>
      <c r="L201" s="20" t="str">
        <f t="shared" si="18"/>
        <v xml:space="preserve">24/7/ 12 hours onsite SLA support requried </v>
      </c>
      <c r="S201" s="22"/>
      <c r="AJ201" s="22"/>
      <c r="AK201" s="22"/>
      <c r="AL201" s="20" cm="1">
        <f t="array" ref="AL201">IF(E201="Fortinet",INDEX([3]List!BM:BM,MATCH(1,('Quotation - CS-PRMA status'!AJ201=[3]List!BJ:BJ)*('Quotation - CS-PRMA status'!AK201=[3]List!BL:BL),0)),"")</f>
        <v>0</v>
      </c>
      <c r="AM201" s="20" t="str">
        <f>IF(E201="Fortinet",_xlfn.IFNA(VLOOKUP(AJ201,[3]List!BJ199:BK204,2,FALSE),"Please select option under Full PRMA Coverage column"),"")</f>
        <v>Please select option under Full PRMA Coverage column</v>
      </c>
      <c r="AN201" s="20" t="str">
        <f t="shared" si="20"/>
        <v>SS to fill in</v>
      </c>
      <c r="AO201" s="20" t="str">
        <f t="shared" si="20"/>
        <v>SS to fill in</v>
      </c>
      <c r="BF201" s="26" t="str">
        <f t="shared" si="17"/>
        <v>FortinetSFP</v>
      </c>
      <c r="BG201" s="26" t="str">
        <f t="shared" si="17"/>
        <v>FortinetPIM</v>
      </c>
      <c r="BH201" s="26" t="str">
        <f t="shared" si="17"/>
        <v>FortinetBW</v>
      </c>
      <c r="BI201" s="26" t="str">
        <f t="shared" si="17"/>
        <v>FortinetCable</v>
      </c>
      <c r="BJ201" s="26" t="str">
        <f t="shared" si="17"/>
        <v>FortinetPC</v>
      </c>
      <c r="BK201" s="26" t="str">
        <f t="shared" si="17"/>
        <v>FortinetFull PRMA</v>
      </c>
    </row>
    <row r="202" spans="1:63" customFormat="1" ht="29" hidden="1">
      <c r="A202" s="20" t="str">
        <f>IF(F202="Gateway","SDWAN Gateway, SDW0020",IF(E202="","",VLOOKUP(E202,[3]List!BC:BD,2,FALSE)))</f>
        <v>[Main RC] SD-WAN with Firewall (Fortinet) (Non-taxable)</v>
      </c>
      <c r="B202" s="20">
        <f>IF(F202="Gateway","not applicable",IF(E202="","",VLOOKUP(E202,[3]List!BC:BE,3,FALSE)))</f>
        <v>19408513</v>
      </c>
      <c r="C202" s="20">
        <f>IF(F202="Gateway","19400263",IF(E202="","",VLOOKUP(E202,[3]List!BC:BF,4,FALSE)))</f>
        <v>19408267</v>
      </c>
      <c r="D202">
        <v>591</v>
      </c>
      <c r="E202" s="21" t="s">
        <v>69</v>
      </c>
      <c r="F202" s="20" t="s">
        <v>70</v>
      </c>
      <c r="G202" t="s">
        <v>71</v>
      </c>
      <c r="H202" t="s">
        <v>281</v>
      </c>
      <c r="I202" t="s">
        <v>73</v>
      </c>
      <c r="J202">
        <v>40</v>
      </c>
      <c r="K202" s="20" t="str">
        <f t="shared" si="19"/>
        <v>1</v>
      </c>
      <c r="L202" s="20" t="str">
        <f t="shared" si="18"/>
        <v xml:space="preserve">24/7/ 12 hours onsite SLA support requried </v>
      </c>
      <c r="S202" s="22"/>
      <c r="AJ202" s="22"/>
      <c r="AK202" s="22"/>
      <c r="AL202" s="20" cm="1">
        <f t="array" ref="AL202">IF(E202="Fortinet",INDEX([3]List!BM:BM,MATCH(1,('Quotation - CS-PRMA status'!AJ202=[3]List!BJ:BJ)*('Quotation - CS-PRMA status'!AK202=[3]List!BL:BL),0)),"")</f>
        <v>0</v>
      </c>
      <c r="AM202" s="20" t="str">
        <f>IF(E202="Fortinet",_xlfn.IFNA(VLOOKUP(AJ202,[3]List!BJ200:BK205,2,FALSE),"Please select option under Full PRMA Coverage column"),"")</f>
        <v>Please select option under Full PRMA Coverage column</v>
      </c>
      <c r="AN202" s="20" t="str">
        <f t="shared" si="20"/>
        <v>SS to fill in</v>
      </c>
      <c r="AO202" s="20" t="str">
        <f t="shared" si="20"/>
        <v>SS to fill in</v>
      </c>
      <c r="BF202" s="26" t="str">
        <f t="shared" si="17"/>
        <v>FortinetSFP</v>
      </c>
      <c r="BG202" s="26" t="str">
        <f t="shared" si="17"/>
        <v>FortinetPIM</v>
      </c>
      <c r="BH202" s="26" t="str">
        <f t="shared" si="17"/>
        <v>FortinetBW</v>
      </c>
      <c r="BI202" s="26" t="str">
        <f t="shared" si="17"/>
        <v>FortinetCable</v>
      </c>
      <c r="BJ202" s="26" t="str">
        <f t="shared" si="17"/>
        <v>FortinetPC</v>
      </c>
      <c r="BK202" s="26" t="str">
        <f t="shared" si="17"/>
        <v>FortinetFull PRMA</v>
      </c>
    </row>
    <row r="203" spans="1:63" customFormat="1" ht="29" hidden="1">
      <c r="A203" s="20" t="str">
        <f>IF(F203="Gateway","SDWAN Gateway, SDW0020",IF(E203="","",VLOOKUP(E203,[3]List!BC:BD,2,FALSE)))</f>
        <v>[Main RC] SD-WAN with Firewall (Fortinet) (Non-taxable)</v>
      </c>
      <c r="B203" s="20">
        <f>IF(F203="Gateway","not applicable",IF(E203="","",VLOOKUP(E203,[3]List!BC:BE,3,FALSE)))</f>
        <v>19408513</v>
      </c>
      <c r="C203" s="20">
        <f>IF(F203="Gateway","19400263",IF(E203="","",VLOOKUP(E203,[3]List!BC:BF,4,FALSE)))</f>
        <v>19408267</v>
      </c>
      <c r="D203">
        <v>593</v>
      </c>
      <c r="E203" s="21" t="s">
        <v>69</v>
      </c>
      <c r="F203" s="20" t="s">
        <v>70</v>
      </c>
      <c r="G203" t="s">
        <v>71</v>
      </c>
      <c r="H203" t="s">
        <v>282</v>
      </c>
      <c r="I203" t="s">
        <v>73</v>
      </c>
      <c r="J203">
        <v>500</v>
      </c>
      <c r="K203" s="20" t="str">
        <f t="shared" si="19"/>
        <v>1</v>
      </c>
      <c r="L203" s="20" t="str">
        <f t="shared" si="18"/>
        <v xml:space="preserve">24/7/ 12 hours onsite SLA support requried </v>
      </c>
      <c r="S203" s="22"/>
      <c r="AJ203" s="22"/>
      <c r="AK203" s="22"/>
      <c r="AL203" s="20" cm="1">
        <f t="array" ref="AL203">IF(E203="Fortinet",INDEX([3]List!BM:BM,MATCH(1,('Quotation - CS-PRMA status'!AJ203=[3]List!BJ:BJ)*('Quotation - CS-PRMA status'!AK203=[3]List!BL:BL),0)),"")</f>
        <v>0</v>
      </c>
      <c r="AM203" s="20" t="str">
        <f>IF(E203="Fortinet",_xlfn.IFNA(VLOOKUP(AJ203,[3]List!BJ201:BK206,2,FALSE),"Please select option under Full PRMA Coverage column"),"")</f>
        <v>Please select option under Full PRMA Coverage column</v>
      </c>
      <c r="AN203" s="20" t="str">
        <f t="shared" si="20"/>
        <v>SS to fill in</v>
      </c>
      <c r="AO203" s="20" t="str">
        <f t="shared" si="20"/>
        <v>SS to fill in</v>
      </c>
      <c r="BF203" s="26" t="str">
        <f t="shared" si="17"/>
        <v>FortinetSFP</v>
      </c>
      <c r="BG203" s="26" t="str">
        <f t="shared" si="17"/>
        <v>FortinetPIM</v>
      </c>
      <c r="BH203" s="26" t="str">
        <f t="shared" si="17"/>
        <v>FortinetBW</v>
      </c>
      <c r="BI203" s="26" t="str">
        <f t="shared" si="17"/>
        <v>FortinetCable</v>
      </c>
      <c r="BJ203" s="26" t="str">
        <f t="shared" si="17"/>
        <v>FortinetPC</v>
      </c>
      <c r="BK203" s="26" t="str">
        <f t="shared" si="17"/>
        <v>FortinetFull PRMA</v>
      </c>
    </row>
    <row r="204" spans="1:63" customFormat="1" ht="29" hidden="1">
      <c r="A204" s="20" t="str">
        <f>IF(F204="Gateway","SDWAN Gateway, SDW0020",IF(E204="","",VLOOKUP(E204,[3]List!BC:BD,2,FALSE)))</f>
        <v>[Main RC] SD-WAN with Firewall (Fortinet) (Non-taxable)</v>
      </c>
      <c r="B204" s="20">
        <f>IF(F204="Gateway","not applicable",IF(E204="","",VLOOKUP(E204,[3]List!BC:BE,3,FALSE)))</f>
        <v>19408513</v>
      </c>
      <c r="C204" s="20">
        <f>IF(F204="Gateway","19400263",IF(E204="","",VLOOKUP(E204,[3]List!BC:BF,4,FALSE)))</f>
        <v>19408267</v>
      </c>
      <c r="D204">
        <v>603</v>
      </c>
      <c r="E204" s="21" t="s">
        <v>69</v>
      </c>
      <c r="F204" s="20" t="s">
        <v>70</v>
      </c>
      <c r="G204" s="31" t="s">
        <v>151</v>
      </c>
      <c r="H204" t="s">
        <v>283</v>
      </c>
      <c r="I204" t="s">
        <v>140</v>
      </c>
      <c r="J204">
        <v>500</v>
      </c>
      <c r="K204" s="20" t="str">
        <f t="shared" si="19"/>
        <v>1</v>
      </c>
      <c r="L204" s="20" t="str">
        <f t="shared" si="18"/>
        <v>24/7/ 6 hours onsite support required</v>
      </c>
      <c r="S204" s="22"/>
      <c r="AJ204" s="22"/>
      <c r="AK204" s="22"/>
      <c r="AL204" s="20" cm="1">
        <f t="array" ref="AL204">IF(E204="Fortinet",INDEX([3]List!BM:BM,MATCH(1,('Quotation - CS-PRMA status'!AJ204=[3]List!BJ:BJ)*('Quotation - CS-PRMA status'!AK204=[3]List!BL:BL),0)),"")</f>
        <v>0</v>
      </c>
      <c r="AM204" s="20" t="str">
        <f>IF(E204="Fortinet",_xlfn.IFNA(VLOOKUP(AJ204,[3]List!BJ202:BK207,2,FALSE),"Please select option under Full PRMA Coverage column"),"")</f>
        <v>Please select option under Full PRMA Coverage column</v>
      </c>
      <c r="AN204" s="20" t="str">
        <f t="shared" si="20"/>
        <v>SS to fill in</v>
      </c>
      <c r="AO204" s="20" t="str">
        <f t="shared" si="20"/>
        <v>SS to fill in</v>
      </c>
      <c r="BF204" s="26" t="str">
        <f t="shared" si="17"/>
        <v>FortinetSFP</v>
      </c>
      <c r="BG204" s="26" t="str">
        <f t="shared" si="17"/>
        <v>FortinetPIM</v>
      </c>
      <c r="BH204" s="26" t="str">
        <f t="shared" si="17"/>
        <v>FortinetBW</v>
      </c>
      <c r="BI204" s="26" t="str">
        <f t="shared" si="17"/>
        <v>FortinetCable</v>
      </c>
      <c r="BJ204" s="26" t="str">
        <f t="shared" si="17"/>
        <v>FortinetPC</v>
      </c>
      <c r="BK204" s="26" t="str">
        <f t="shared" si="17"/>
        <v>FortinetFull PRMA</v>
      </c>
    </row>
    <row r="205" spans="1:63" customFormat="1" ht="29" hidden="1">
      <c r="A205" s="20" t="str">
        <f>IF(F205="Gateway","SDWAN Gateway, SDW0020",IF(E205="","",VLOOKUP(E205,[3]List!BC:BD,2,FALSE)))</f>
        <v>[Main RC] SD-WAN with Firewall (Fortinet) (Non-taxable)</v>
      </c>
      <c r="B205" s="20">
        <f>IF(F205="Gateway","not applicable",IF(E205="","",VLOOKUP(E205,[3]List!BC:BE,3,FALSE)))</f>
        <v>19408513</v>
      </c>
      <c r="C205" s="20">
        <f>IF(F205="Gateway","19400263",IF(E205="","",VLOOKUP(E205,[3]List!BC:BF,4,FALSE)))</f>
        <v>19408267</v>
      </c>
      <c r="D205">
        <v>603</v>
      </c>
      <c r="E205" s="21" t="s">
        <v>69</v>
      </c>
      <c r="F205" s="20" t="s">
        <v>70</v>
      </c>
      <c r="G205" s="31" t="s">
        <v>151</v>
      </c>
      <c r="H205" t="s">
        <v>283</v>
      </c>
      <c r="I205" t="s">
        <v>140</v>
      </c>
      <c r="J205">
        <v>500</v>
      </c>
      <c r="K205" s="20" t="str">
        <f t="shared" si="19"/>
        <v>1</v>
      </c>
      <c r="L205" s="20" t="str">
        <f t="shared" si="18"/>
        <v>24/7/ 6 hours onsite support required</v>
      </c>
      <c r="S205" s="22"/>
      <c r="AJ205" s="22"/>
      <c r="AK205" s="22"/>
      <c r="AL205" s="20" cm="1">
        <f t="array" ref="AL205">IF(E205="Fortinet",INDEX([3]List!BM:BM,MATCH(1,('Quotation - CS-PRMA status'!AJ205=[3]List!BJ:BJ)*('Quotation - CS-PRMA status'!AK205=[3]List!BL:BL),0)),"")</f>
        <v>0</v>
      </c>
      <c r="AM205" s="20" t="str">
        <f>IF(E205="Fortinet",_xlfn.IFNA(VLOOKUP(AJ205,[3]List!BJ203:BK208,2,FALSE),"Please select option under Full PRMA Coverage column"),"")</f>
        <v>Please select option under Full PRMA Coverage column</v>
      </c>
      <c r="AN205" s="20" t="str">
        <f t="shared" si="20"/>
        <v>SS to fill in</v>
      </c>
      <c r="AO205" s="20" t="str">
        <f t="shared" si="20"/>
        <v>SS to fill in</v>
      </c>
      <c r="BF205" s="26" t="str">
        <f t="shared" si="17"/>
        <v>FortinetSFP</v>
      </c>
      <c r="BG205" s="26" t="str">
        <f t="shared" si="17"/>
        <v>FortinetPIM</v>
      </c>
      <c r="BH205" s="26" t="str">
        <f t="shared" si="17"/>
        <v>FortinetBW</v>
      </c>
      <c r="BI205" s="26" t="str">
        <f t="shared" si="17"/>
        <v>FortinetCable</v>
      </c>
      <c r="BJ205" s="26" t="str">
        <f t="shared" si="17"/>
        <v>FortinetPC</v>
      </c>
      <c r="BK205" s="26" t="str">
        <f t="shared" si="17"/>
        <v>FortinetFull PRMA</v>
      </c>
    </row>
    <row r="206" spans="1:63" customFormat="1" ht="29" hidden="1">
      <c r="A206" s="20" t="str">
        <f>IF(F206="Gateway","SDWAN Gateway, SDW0020",IF(E206="","",VLOOKUP(E206,[3]List!BC:BD,2,FALSE)))</f>
        <v>[Main RC] SD-WAN with Firewall (Fortinet) (Non-taxable)</v>
      </c>
      <c r="B206" s="20">
        <f>IF(F206="Gateway","not applicable",IF(E206="","",VLOOKUP(E206,[3]List!BC:BE,3,FALSE)))</f>
        <v>19408513</v>
      </c>
      <c r="C206" s="20">
        <f>IF(F206="Gateway","19400263",IF(E206="","",VLOOKUP(E206,[3]List!BC:BF,4,FALSE)))</f>
        <v>19408267</v>
      </c>
      <c r="D206">
        <v>604</v>
      </c>
      <c r="E206" s="21" t="s">
        <v>69</v>
      </c>
      <c r="F206" s="20" t="s">
        <v>70</v>
      </c>
      <c r="G206" t="s">
        <v>71</v>
      </c>
      <c r="H206" t="s">
        <v>284</v>
      </c>
      <c r="I206" t="s">
        <v>73</v>
      </c>
      <c r="J206">
        <v>100</v>
      </c>
      <c r="K206" s="20" t="str">
        <f t="shared" si="19"/>
        <v>1</v>
      </c>
      <c r="L206" s="20" t="str">
        <f t="shared" si="18"/>
        <v xml:space="preserve">24/7/ 12 hours onsite SLA support requried </v>
      </c>
      <c r="S206" s="22"/>
      <c r="AJ206" s="22"/>
      <c r="AK206" s="22"/>
      <c r="AL206" s="20" cm="1">
        <f t="array" ref="AL206">IF(E206="Fortinet",INDEX([3]List!BM:BM,MATCH(1,('Quotation - CS-PRMA status'!AJ206=[3]List!BJ:BJ)*('Quotation - CS-PRMA status'!AK206=[3]List!BL:BL),0)),"")</f>
        <v>0</v>
      </c>
      <c r="AM206" s="20" t="str">
        <f>IF(E206="Fortinet",_xlfn.IFNA(VLOOKUP(AJ206,[3]List!BJ204:BK209,2,FALSE),"Please select option under Full PRMA Coverage column"),"")</f>
        <v>Please select option under Full PRMA Coverage column</v>
      </c>
      <c r="AN206" s="20" t="str">
        <f t="shared" si="20"/>
        <v>SS to fill in</v>
      </c>
      <c r="AO206" s="20" t="str">
        <f t="shared" si="20"/>
        <v>SS to fill in</v>
      </c>
      <c r="BF206" s="26" t="str">
        <f t="shared" si="17"/>
        <v>FortinetSFP</v>
      </c>
      <c r="BG206" s="26" t="str">
        <f t="shared" si="17"/>
        <v>FortinetPIM</v>
      </c>
      <c r="BH206" s="26" t="str">
        <f t="shared" si="17"/>
        <v>FortinetBW</v>
      </c>
      <c r="BI206" s="26" t="str">
        <f t="shared" si="17"/>
        <v>FortinetCable</v>
      </c>
      <c r="BJ206" s="26" t="str">
        <f t="shared" si="17"/>
        <v>FortinetPC</v>
      </c>
      <c r="BK206" s="26" t="str">
        <f t="shared" si="17"/>
        <v>FortinetFull PRMA</v>
      </c>
    </row>
    <row r="207" spans="1:63" customFormat="1" ht="29" hidden="1">
      <c r="A207" s="20" t="str">
        <f>IF(F207="Gateway","SDWAN Gateway, SDW0020",IF(E207="","",VLOOKUP(E207,[3]List!BC:BD,2,FALSE)))</f>
        <v>[Main RC] SD-WAN with Firewall (Fortinet) (Non-taxable)</v>
      </c>
      <c r="B207" s="20">
        <f>IF(F207="Gateway","not applicable",IF(E207="","",VLOOKUP(E207,[3]List!BC:BE,3,FALSE)))</f>
        <v>19408513</v>
      </c>
      <c r="C207" s="20">
        <f>IF(F207="Gateway","19400263",IF(E207="","",VLOOKUP(E207,[3]List!BC:BF,4,FALSE)))</f>
        <v>19408267</v>
      </c>
      <c r="D207">
        <v>605</v>
      </c>
      <c r="E207" s="21" t="s">
        <v>69</v>
      </c>
      <c r="F207" s="20" t="s">
        <v>70</v>
      </c>
      <c r="G207" t="s">
        <v>71</v>
      </c>
      <c r="H207" t="s">
        <v>285</v>
      </c>
      <c r="I207" t="s">
        <v>73</v>
      </c>
      <c r="J207">
        <v>40</v>
      </c>
      <c r="K207" s="20" t="str">
        <f t="shared" si="19"/>
        <v>1</v>
      </c>
      <c r="L207" s="20" t="str">
        <f t="shared" si="18"/>
        <v xml:space="preserve">24/7/ 12 hours onsite SLA support requried </v>
      </c>
      <c r="S207" s="22"/>
      <c r="AJ207" s="22"/>
      <c r="AK207" s="22"/>
      <c r="AL207" s="20" cm="1">
        <f t="array" ref="AL207">IF(E207="Fortinet",INDEX([3]List!BM:BM,MATCH(1,('Quotation - CS-PRMA status'!AJ207=[3]List!BJ:BJ)*('Quotation - CS-PRMA status'!AK207=[3]List!BL:BL),0)),"")</f>
        <v>0</v>
      </c>
      <c r="AM207" s="20" t="str">
        <f>IF(E207="Fortinet",_xlfn.IFNA(VLOOKUP(AJ207,[3]List!BJ205:BK210,2,FALSE),"Please select option under Full PRMA Coverage column"),"")</f>
        <v>Please select option under Full PRMA Coverage column</v>
      </c>
      <c r="AN207" s="20" t="str">
        <f t="shared" si="20"/>
        <v>SS to fill in</v>
      </c>
      <c r="AO207" s="20" t="str">
        <f t="shared" si="20"/>
        <v>SS to fill in</v>
      </c>
      <c r="BF207" s="26" t="str">
        <f t="shared" si="17"/>
        <v>FortinetSFP</v>
      </c>
      <c r="BG207" s="26" t="str">
        <f t="shared" si="17"/>
        <v>FortinetPIM</v>
      </c>
      <c r="BH207" s="26" t="str">
        <f t="shared" si="17"/>
        <v>FortinetBW</v>
      </c>
      <c r="BI207" s="26" t="str">
        <f t="shared" si="17"/>
        <v>FortinetCable</v>
      </c>
      <c r="BJ207" s="26" t="str">
        <f t="shared" si="17"/>
        <v>FortinetPC</v>
      </c>
      <c r="BK207" s="26" t="str">
        <f t="shared" si="17"/>
        <v>FortinetFull PRMA</v>
      </c>
    </row>
    <row r="208" spans="1:63" customFormat="1" ht="15" hidden="1" customHeight="1">
      <c r="A208" s="20" t="str">
        <f>IF(F208="Gateway","SDWAN Gateway, SDW0020",IF(E208="","",VLOOKUP(E208,[3]List!BC:BD,2,FALSE)))</f>
        <v>[Main RC] SD-WAN with Firewall (Fortinet) (Non-taxable)</v>
      </c>
      <c r="B208" s="20">
        <f>IF(F208="Gateway","not applicable",IF(E208="","",VLOOKUP(E208,[3]List!BC:BE,3,FALSE)))</f>
        <v>19408513</v>
      </c>
      <c r="C208" s="20">
        <f>IF(F208="Gateway","19400263",IF(E208="","",VLOOKUP(E208,[3]List!BC:BF,4,FALSE)))</f>
        <v>19408267</v>
      </c>
      <c r="D208">
        <v>606</v>
      </c>
      <c r="E208" s="21" t="s">
        <v>69</v>
      </c>
      <c r="F208" s="20" t="s">
        <v>70</v>
      </c>
      <c r="G208" t="s">
        <v>71</v>
      </c>
      <c r="H208" t="s">
        <v>286</v>
      </c>
      <c r="I208" t="s">
        <v>73</v>
      </c>
      <c r="J208">
        <v>100</v>
      </c>
      <c r="K208" s="20" t="str">
        <f t="shared" si="19"/>
        <v>1</v>
      </c>
      <c r="L208" s="20" t="str">
        <f t="shared" si="18"/>
        <v xml:space="preserve">24/7/ 12 hours onsite SLA support requried </v>
      </c>
      <c r="S208" s="22"/>
      <c r="AJ208" s="22"/>
      <c r="AK208" s="22"/>
      <c r="AL208" s="20" cm="1">
        <f t="array" ref="AL208">IF(E208="Fortinet",INDEX([3]List!BM:BM,MATCH(1,('Quotation - CS-PRMA status'!AJ208=[3]List!BJ:BJ)*('Quotation - CS-PRMA status'!AK208=[3]List!BL:BL),0)),"")</f>
        <v>0</v>
      </c>
      <c r="AM208" s="20" t="str">
        <f>IF(E208="Fortinet",_xlfn.IFNA(VLOOKUP(AJ208,[3]List!BJ206:BK211,2,FALSE),"Please select option under Full PRMA Coverage column"),"")</f>
        <v>Please select option under Full PRMA Coverage column</v>
      </c>
      <c r="AN208" s="20" t="str">
        <f t="shared" si="20"/>
        <v>SS to fill in</v>
      </c>
      <c r="AO208" s="20" t="str">
        <f t="shared" si="20"/>
        <v>SS to fill in</v>
      </c>
      <c r="BF208" s="26" t="str">
        <f t="shared" si="17"/>
        <v>FortinetSFP</v>
      </c>
      <c r="BG208" s="26" t="str">
        <f t="shared" si="17"/>
        <v>FortinetPIM</v>
      </c>
      <c r="BH208" s="26" t="str">
        <f t="shared" si="17"/>
        <v>FortinetBW</v>
      </c>
      <c r="BI208" s="26" t="str">
        <f t="shared" si="17"/>
        <v>FortinetCable</v>
      </c>
      <c r="BJ208" s="26" t="str">
        <f t="shared" si="17"/>
        <v>FortinetPC</v>
      </c>
      <c r="BK208" s="26" t="str">
        <f t="shared" si="17"/>
        <v>FortinetFull PRMA</v>
      </c>
    </row>
    <row r="209" spans="1:63" customFormat="1" ht="15" hidden="1" customHeight="1">
      <c r="A209" s="20" t="str">
        <f>IF(F209="Gateway","SDWAN Gateway, SDW0020",IF(E209="","",VLOOKUP(E209,[3]List!BC:BD,2,FALSE)))</f>
        <v>[Main RC] SD-WAN with Firewall (Fortinet) (Non-taxable)</v>
      </c>
      <c r="B209" s="20">
        <f>IF(F209="Gateway","not applicable",IF(E209="","",VLOOKUP(E209,[3]List!BC:BE,3,FALSE)))</f>
        <v>19408513</v>
      </c>
      <c r="C209" s="20">
        <f>IF(F209="Gateway","19400263",IF(E209="","",VLOOKUP(E209,[3]List!BC:BF,4,FALSE)))</f>
        <v>19408267</v>
      </c>
      <c r="D209">
        <v>612</v>
      </c>
      <c r="E209" s="21" t="s">
        <v>69</v>
      </c>
      <c r="F209" s="20" t="s">
        <v>70</v>
      </c>
      <c r="G209" t="s">
        <v>71</v>
      </c>
      <c r="H209" t="s">
        <v>287</v>
      </c>
      <c r="I209" t="s">
        <v>73</v>
      </c>
      <c r="J209">
        <v>1000</v>
      </c>
      <c r="K209" s="20" t="str">
        <f t="shared" si="19"/>
        <v>2</v>
      </c>
      <c r="L209" s="20" t="str">
        <f t="shared" si="18"/>
        <v xml:space="preserve">24/7/ 12 hours onsite SLA support requried </v>
      </c>
      <c r="S209" s="22"/>
      <c r="AJ209" s="22"/>
      <c r="AK209" s="22"/>
      <c r="AL209" s="20" cm="1">
        <f t="array" ref="AL209">IF(E209="Fortinet",INDEX([3]List!BM:BM,MATCH(1,('Quotation - CS-PRMA status'!AJ209=[3]List!BJ:BJ)*('Quotation - CS-PRMA status'!AK209=[3]List!BL:BL),0)),"")</f>
        <v>0</v>
      </c>
      <c r="AM209" s="20" t="str">
        <f>IF(E209="Fortinet",_xlfn.IFNA(VLOOKUP(AJ209,[3]List!BJ207:BK212,2,FALSE),"Please select option under Full PRMA Coverage column"),"")</f>
        <v>Please select option under Full PRMA Coverage column</v>
      </c>
      <c r="AN209" s="20" t="str">
        <f t="shared" si="20"/>
        <v>SS to fill in</v>
      </c>
      <c r="AO209" s="20" t="str">
        <f t="shared" si="20"/>
        <v>SS to fill in</v>
      </c>
      <c r="BF209" s="26" t="str">
        <f t="shared" si="17"/>
        <v>FortinetSFP</v>
      </c>
      <c r="BG209" s="26" t="str">
        <f t="shared" si="17"/>
        <v>FortinetPIM</v>
      </c>
      <c r="BH209" s="26" t="str">
        <f t="shared" si="17"/>
        <v>FortinetBW</v>
      </c>
      <c r="BI209" s="26" t="str">
        <f t="shared" si="17"/>
        <v>FortinetCable</v>
      </c>
      <c r="BJ209" s="26" t="str">
        <f t="shared" si="17"/>
        <v>FortinetPC</v>
      </c>
      <c r="BK209" s="26" t="str">
        <f t="shared" si="17"/>
        <v>FortinetFull PRMA</v>
      </c>
    </row>
    <row r="210" spans="1:63" customFormat="1" ht="15" hidden="1" customHeight="1">
      <c r="A210" s="20" t="str">
        <f>IF(F210="Gateway","SDWAN Gateway, SDW0020",IF(E210="","",VLOOKUP(E210,[3]List!BC:BD,2,FALSE)))</f>
        <v>[Main RC] SD-WAN with Firewall (Fortinet) (Non-taxable)</v>
      </c>
      <c r="B210" s="20">
        <f>IF(F210="Gateway","not applicable",IF(E210="","",VLOOKUP(E210,[3]List!BC:BE,3,FALSE)))</f>
        <v>19408513</v>
      </c>
      <c r="C210" s="20">
        <f>IF(F210="Gateway","19400263",IF(E210="","",VLOOKUP(E210,[3]List!BC:BF,4,FALSE)))</f>
        <v>19408267</v>
      </c>
      <c r="D210">
        <v>614</v>
      </c>
      <c r="E210" s="21" t="s">
        <v>69</v>
      </c>
      <c r="F210" s="20" t="s">
        <v>70</v>
      </c>
      <c r="G210" s="31" t="s">
        <v>71</v>
      </c>
      <c r="H210" t="s">
        <v>288</v>
      </c>
      <c r="I210" t="s">
        <v>140</v>
      </c>
      <c r="J210">
        <v>500</v>
      </c>
      <c r="K210" s="20" t="str">
        <f t="shared" si="19"/>
        <v>1</v>
      </c>
      <c r="L210" s="20" t="str">
        <f t="shared" si="18"/>
        <v>24/7/ 6 hours onsite support required</v>
      </c>
      <c r="S210" s="22"/>
      <c r="AJ210" s="22"/>
      <c r="AK210" s="22"/>
      <c r="AL210" s="20" cm="1">
        <f t="array" ref="AL210">IF(E210="Fortinet",INDEX([3]List!BM:BM,MATCH(1,('Quotation - CS-PRMA status'!AJ210=[3]List!BJ:BJ)*('Quotation - CS-PRMA status'!AK210=[3]List!BL:BL),0)),"")</f>
        <v>0</v>
      </c>
      <c r="AM210" s="20" t="str">
        <f>IF(E210="Fortinet",_xlfn.IFNA(VLOOKUP(AJ210,[3]List!BJ208:BK213,2,FALSE),"Please select option under Full PRMA Coverage column"),"")</f>
        <v>Please select option under Full PRMA Coverage column</v>
      </c>
      <c r="AN210" s="20" t="str">
        <f t="shared" si="20"/>
        <v>SS to fill in</v>
      </c>
      <c r="AO210" s="20" t="str">
        <f t="shared" si="20"/>
        <v>SS to fill in</v>
      </c>
      <c r="BF210" s="26" t="str">
        <f t="shared" si="17"/>
        <v>FortinetSFP</v>
      </c>
      <c r="BG210" s="26" t="str">
        <f t="shared" si="17"/>
        <v>FortinetPIM</v>
      </c>
      <c r="BH210" s="26" t="str">
        <f t="shared" si="17"/>
        <v>FortinetBW</v>
      </c>
      <c r="BI210" s="26" t="str">
        <f t="shared" si="17"/>
        <v>FortinetCable</v>
      </c>
      <c r="BJ210" s="26" t="str">
        <f t="shared" si="17"/>
        <v>FortinetPC</v>
      </c>
      <c r="BK210" s="26" t="str">
        <f t="shared" si="17"/>
        <v>FortinetFull PRMA</v>
      </c>
    </row>
    <row r="211" spans="1:63" customFormat="1" ht="15" hidden="1" customHeight="1">
      <c r="A211" s="20" t="str">
        <f>IF(F211="Gateway","SDWAN Gateway, SDW0020",IF(E211="","",VLOOKUP(E211,[3]List!BC:BD,2,FALSE)))</f>
        <v>[Main RC] SD-WAN with Firewall (Fortinet) (Non-taxable)</v>
      </c>
      <c r="B211" s="20">
        <f>IF(F211="Gateway","not applicable",IF(E211="","",VLOOKUP(E211,[3]List!BC:BE,3,FALSE)))</f>
        <v>19408513</v>
      </c>
      <c r="C211" s="20">
        <f>IF(F211="Gateway","19400263",IF(E211="","",VLOOKUP(E211,[3]List!BC:BF,4,FALSE)))</f>
        <v>19408267</v>
      </c>
      <c r="D211">
        <v>614</v>
      </c>
      <c r="E211" s="21" t="s">
        <v>69</v>
      </c>
      <c r="F211" s="20" t="s">
        <v>70</v>
      </c>
      <c r="G211" s="31" t="s">
        <v>71</v>
      </c>
      <c r="H211" t="s">
        <v>288</v>
      </c>
      <c r="I211" t="s">
        <v>140</v>
      </c>
      <c r="J211">
        <v>500</v>
      </c>
      <c r="K211" s="20" t="str">
        <f t="shared" si="19"/>
        <v>1</v>
      </c>
      <c r="L211" s="20" t="str">
        <f t="shared" si="18"/>
        <v>24/7/ 6 hours onsite support required</v>
      </c>
      <c r="S211" s="22"/>
      <c r="AJ211" s="22"/>
      <c r="AK211" s="22"/>
      <c r="AL211" s="20" cm="1">
        <f t="array" ref="AL211">IF(E211="Fortinet",INDEX([3]List!BM:BM,MATCH(1,('Quotation - CS-PRMA status'!AJ211=[3]List!BJ:BJ)*('Quotation - CS-PRMA status'!AK211=[3]List!BL:BL),0)),"")</f>
        <v>0</v>
      </c>
      <c r="AM211" s="20" t="str">
        <f>IF(E211="Fortinet",_xlfn.IFNA(VLOOKUP(AJ211,[3]List!BJ209:BK214,2,FALSE),"Please select option under Full PRMA Coverage column"),"")</f>
        <v>Please select option under Full PRMA Coverage column</v>
      </c>
      <c r="AN211" s="20" t="str">
        <f t="shared" si="20"/>
        <v>SS to fill in</v>
      </c>
      <c r="AO211" s="20" t="str">
        <f t="shared" si="20"/>
        <v>SS to fill in</v>
      </c>
      <c r="BF211" s="26" t="str">
        <f t="shared" si="17"/>
        <v>FortinetSFP</v>
      </c>
      <c r="BG211" s="26" t="str">
        <f t="shared" si="17"/>
        <v>FortinetPIM</v>
      </c>
      <c r="BH211" s="26" t="str">
        <f t="shared" si="17"/>
        <v>FortinetBW</v>
      </c>
      <c r="BI211" s="26" t="str">
        <f t="shared" si="17"/>
        <v>FortinetCable</v>
      </c>
      <c r="BJ211" s="26" t="str">
        <f t="shared" si="17"/>
        <v>FortinetPC</v>
      </c>
      <c r="BK211" s="26" t="str">
        <f t="shared" si="17"/>
        <v>FortinetFull PRMA</v>
      </c>
    </row>
    <row r="212" spans="1:63" customFormat="1" ht="15" hidden="1" customHeight="1">
      <c r="A212" s="20" t="str">
        <f>IF(F212="Gateway","SDWAN Gateway, SDW0020",IF(E212="","",VLOOKUP(E212,[3]List!BC:BD,2,FALSE)))</f>
        <v>[Main RC] SD-WAN with Firewall (Fortinet) (Non-taxable)</v>
      </c>
      <c r="B212" s="20">
        <f>IF(F212="Gateway","not applicable",IF(E212="","",VLOOKUP(E212,[3]List!BC:BE,3,FALSE)))</f>
        <v>19408513</v>
      </c>
      <c r="C212" s="20">
        <f>IF(F212="Gateway","19400263",IF(E212="","",VLOOKUP(E212,[3]List!BC:BF,4,FALSE)))</f>
        <v>19408267</v>
      </c>
      <c r="D212">
        <v>620</v>
      </c>
      <c r="E212" s="21" t="s">
        <v>69</v>
      </c>
      <c r="F212" s="20" t="s">
        <v>70</v>
      </c>
      <c r="G212" t="s">
        <v>71</v>
      </c>
      <c r="H212" t="s">
        <v>289</v>
      </c>
      <c r="I212" t="s">
        <v>73</v>
      </c>
      <c r="J212">
        <v>100</v>
      </c>
      <c r="K212" s="20" t="str">
        <f t="shared" si="19"/>
        <v>1</v>
      </c>
      <c r="L212" s="20" t="str">
        <f t="shared" si="18"/>
        <v xml:space="preserve">24/7/ 12 hours onsite SLA support requried </v>
      </c>
      <c r="S212" s="22"/>
      <c r="AJ212" s="22"/>
      <c r="AK212" s="22"/>
      <c r="AL212" s="20" cm="1">
        <f t="array" ref="AL212">IF(E212="Fortinet",INDEX([3]List!BM:BM,MATCH(1,('Quotation - CS-PRMA status'!AJ212=[3]List!BJ:BJ)*('Quotation - CS-PRMA status'!AK212=[3]List!BL:BL),0)),"")</f>
        <v>0</v>
      </c>
      <c r="AM212" s="20" t="str">
        <f>IF(E212="Fortinet",_xlfn.IFNA(VLOOKUP(AJ212,[3]List!BJ210:BK215,2,FALSE),"Please select option under Full PRMA Coverage column"),"")</f>
        <v>Please select option under Full PRMA Coverage column</v>
      </c>
      <c r="AN212" s="20" t="str">
        <f t="shared" si="20"/>
        <v>SS to fill in</v>
      </c>
      <c r="AO212" s="20" t="str">
        <f t="shared" si="20"/>
        <v>SS to fill in</v>
      </c>
      <c r="BF212" s="26" t="str">
        <f t="shared" si="17"/>
        <v>FortinetSFP</v>
      </c>
      <c r="BG212" s="26" t="str">
        <f t="shared" si="17"/>
        <v>FortinetPIM</v>
      </c>
      <c r="BH212" s="26" t="str">
        <f t="shared" si="17"/>
        <v>FortinetBW</v>
      </c>
      <c r="BI212" s="26" t="str">
        <f t="shared" si="17"/>
        <v>FortinetCable</v>
      </c>
      <c r="BJ212" s="26" t="str">
        <f t="shared" si="17"/>
        <v>FortinetPC</v>
      </c>
      <c r="BK212" s="26" t="str">
        <f t="shared" si="17"/>
        <v>FortinetFull PRMA</v>
      </c>
    </row>
    <row r="213" spans="1:63" customFormat="1" ht="15" hidden="1" customHeight="1">
      <c r="A213" s="20" t="str">
        <f>IF(F213="Gateway","SDWAN Gateway, SDW0020",IF(E213="","",VLOOKUP(E213,[3]List!BC:BD,2,FALSE)))</f>
        <v>[Main RC] SD-WAN with Firewall (Fortinet) (Non-taxable)</v>
      </c>
      <c r="B213" s="20">
        <f>IF(F213="Gateway","not applicable",IF(E213="","",VLOOKUP(E213,[3]List!BC:BE,3,FALSE)))</f>
        <v>19408513</v>
      </c>
      <c r="C213" s="20">
        <f>IF(F213="Gateway","19400263",IF(E213="","",VLOOKUP(E213,[3]List!BC:BF,4,FALSE)))</f>
        <v>19408267</v>
      </c>
      <c r="D213">
        <v>621</v>
      </c>
      <c r="E213" s="21" t="s">
        <v>69</v>
      </c>
      <c r="F213" s="20" t="s">
        <v>70</v>
      </c>
      <c r="G213" s="31" t="s">
        <v>270</v>
      </c>
      <c r="H213" t="s">
        <v>290</v>
      </c>
      <c r="I213" t="s">
        <v>140</v>
      </c>
      <c r="J213">
        <v>500</v>
      </c>
      <c r="K213" s="20" t="str">
        <f t="shared" si="19"/>
        <v>1</v>
      </c>
      <c r="L213" s="20" t="str">
        <f t="shared" si="18"/>
        <v>24/7/ 6 hours onsite support required</v>
      </c>
      <c r="S213" s="22"/>
      <c r="AJ213" s="22"/>
      <c r="AK213" s="22"/>
      <c r="AL213" s="20" cm="1">
        <f t="array" ref="AL213">IF(E213="Fortinet",INDEX([3]List!BM:BM,MATCH(1,('Quotation - CS-PRMA status'!AJ213=[3]List!BJ:BJ)*('Quotation - CS-PRMA status'!AK213=[3]List!BL:BL),0)),"")</f>
        <v>0</v>
      </c>
      <c r="AM213" s="20" t="str">
        <f>IF(E213="Fortinet",_xlfn.IFNA(VLOOKUP(AJ213,[3]List!BJ211:BK216,2,FALSE),"Please select option under Full PRMA Coverage column"),"")</f>
        <v>Please select option under Full PRMA Coverage column</v>
      </c>
      <c r="AN213" s="20" t="str">
        <f t="shared" si="20"/>
        <v>SS to fill in</v>
      </c>
      <c r="AO213" s="20" t="str">
        <f t="shared" si="20"/>
        <v>SS to fill in</v>
      </c>
      <c r="BF213" s="26" t="str">
        <f t="shared" si="17"/>
        <v>FortinetSFP</v>
      </c>
      <c r="BG213" s="26" t="str">
        <f t="shared" si="17"/>
        <v>FortinetPIM</v>
      </c>
      <c r="BH213" s="26" t="str">
        <f t="shared" si="17"/>
        <v>FortinetBW</v>
      </c>
      <c r="BI213" s="26" t="str">
        <f t="shared" si="17"/>
        <v>FortinetCable</v>
      </c>
      <c r="BJ213" s="26" t="str">
        <f t="shared" si="17"/>
        <v>FortinetPC</v>
      </c>
      <c r="BK213" s="26" t="str">
        <f t="shared" si="17"/>
        <v>FortinetFull PRMA</v>
      </c>
    </row>
    <row r="214" spans="1:63" customFormat="1" ht="15" hidden="1" customHeight="1">
      <c r="A214" s="20" t="str">
        <f>IF(F214="Gateway","SDWAN Gateway, SDW0020",IF(E214="","",VLOOKUP(E214,[3]List!BC:BD,2,FALSE)))</f>
        <v>[Main RC] SD-WAN with Firewall (Fortinet) (Non-taxable)</v>
      </c>
      <c r="B214" s="20">
        <f>IF(F214="Gateway","not applicable",IF(E214="","",VLOOKUP(E214,[3]List!BC:BE,3,FALSE)))</f>
        <v>19408513</v>
      </c>
      <c r="C214" s="20">
        <f>IF(F214="Gateway","19400263",IF(E214="","",VLOOKUP(E214,[3]List!BC:BF,4,FALSE)))</f>
        <v>19408267</v>
      </c>
      <c r="D214">
        <v>621</v>
      </c>
      <c r="E214" s="21" t="s">
        <v>69</v>
      </c>
      <c r="F214" s="20" t="s">
        <v>70</v>
      </c>
      <c r="G214" s="31" t="s">
        <v>270</v>
      </c>
      <c r="H214" t="s">
        <v>290</v>
      </c>
      <c r="I214" t="s">
        <v>140</v>
      </c>
      <c r="J214">
        <v>500</v>
      </c>
      <c r="K214" s="20" t="str">
        <f t="shared" si="19"/>
        <v>1</v>
      </c>
      <c r="L214" s="20" t="str">
        <f t="shared" si="18"/>
        <v>24/7/ 6 hours onsite support required</v>
      </c>
      <c r="S214" s="22"/>
      <c r="AJ214" s="22"/>
      <c r="AK214" s="22"/>
      <c r="AL214" s="20" cm="1">
        <f t="array" ref="AL214">IF(E214="Fortinet",INDEX([3]List!BM:BM,MATCH(1,('Quotation - CS-PRMA status'!AJ214=[3]List!BJ:BJ)*('Quotation - CS-PRMA status'!AK214=[3]List!BL:BL),0)),"")</f>
        <v>0</v>
      </c>
      <c r="AM214" s="20" t="str">
        <f>IF(E214="Fortinet",_xlfn.IFNA(VLOOKUP(AJ214,[3]List!BJ212:BK217,2,FALSE),"Please select option under Full PRMA Coverage column"),"")</f>
        <v>Please select option under Full PRMA Coverage column</v>
      </c>
      <c r="AN214" s="20" t="str">
        <f t="shared" si="20"/>
        <v>SS to fill in</v>
      </c>
      <c r="AO214" s="20" t="str">
        <f t="shared" si="20"/>
        <v>SS to fill in</v>
      </c>
      <c r="BF214" s="26" t="str">
        <f t="shared" si="17"/>
        <v>FortinetSFP</v>
      </c>
      <c r="BG214" s="26" t="str">
        <f t="shared" si="17"/>
        <v>FortinetPIM</v>
      </c>
      <c r="BH214" s="26" t="str">
        <f t="shared" si="17"/>
        <v>FortinetBW</v>
      </c>
      <c r="BI214" s="26" t="str">
        <f t="shared" si="17"/>
        <v>FortinetCable</v>
      </c>
      <c r="BJ214" s="26" t="str">
        <f t="shared" si="17"/>
        <v>FortinetPC</v>
      </c>
      <c r="BK214" s="26" t="str">
        <f t="shared" si="17"/>
        <v>FortinetFull PRMA</v>
      </c>
    </row>
    <row r="215" spans="1:63" customFormat="1" ht="15" hidden="1" customHeight="1">
      <c r="A215" s="20" t="str">
        <f>IF(F215="Gateway","SDWAN Gateway, SDW0020",IF(E215="","",VLOOKUP(E215,[3]List!BC:BD,2,FALSE)))</f>
        <v>[Main RC] SD-WAN with Firewall (Fortinet) (Non-taxable)</v>
      </c>
      <c r="B215" s="20">
        <f>IF(F215="Gateway","not applicable",IF(E215="","",VLOOKUP(E215,[3]List!BC:BE,3,FALSE)))</f>
        <v>19408513</v>
      </c>
      <c r="C215" s="20">
        <f>IF(F215="Gateway","19400263",IF(E215="","",VLOOKUP(E215,[3]List!BC:BF,4,FALSE)))</f>
        <v>19408267</v>
      </c>
      <c r="D215">
        <v>623</v>
      </c>
      <c r="E215" s="21" t="s">
        <v>69</v>
      </c>
      <c r="F215" s="20" t="s">
        <v>70</v>
      </c>
      <c r="G215" t="s">
        <v>144</v>
      </c>
      <c r="H215" t="s">
        <v>291</v>
      </c>
      <c r="I215" t="s">
        <v>73</v>
      </c>
      <c r="J215">
        <v>100</v>
      </c>
      <c r="K215" s="20" t="str">
        <f t="shared" si="19"/>
        <v>1</v>
      </c>
      <c r="L215" s="20" t="str">
        <f t="shared" si="18"/>
        <v xml:space="preserve">24/7/ 12 hours onsite SLA support requried </v>
      </c>
      <c r="S215" s="22"/>
      <c r="AJ215" s="22"/>
      <c r="AK215" s="22"/>
      <c r="AL215" s="20" cm="1">
        <f t="array" ref="AL215">IF(E215="Fortinet",INDEX([3]List!BM:BM,MATCH(1,('Quotation - CS-PRMA status'!AJ215=[3]List!BJ:BJ)*('Quotation - CS-PRMA status'!AK215=[3]List!BL:BL),0)),"")</f>
        <v>0</v>
      </c>
      <c r="AM215" s="20" t="str">
        <f>IF(E215="Fortinet",_xlfn.IFNA(VLOOKUP(AJ215,[3]List!BJ213:BK218,2,FALSE),"Please select option under Full PRMA Coverage column"),"")</f>
        <v>Please select option under Full PRMA Coverage column</v>
      </c>
      <c r="AN215" s="20" t="str">
        <f t="shared" si="20"/>
        <v>SS to fill in</v>
      </c>
      <c r="AO215" s="20" t="str">
        <f t="shared" si="20"/>
        <v>SS to fill in</v>
      </c>
      <c r="BF215" s="26" t="str">
        <f t="shared" si="17"/>
        <v>FortinetSFP</v>
      </c>
      <c r="BG215" s="26" t="str">
        <f t="shared" si="17"/>
        <v>FortinetPIM</v>
      </c>
      <c r="BH215" s="26" t="str">
        <f t="shared" si="17"/>
        <v>FortinetBW</v>
      </c>
      <c r="BI215" s="26" t="str">
        <f t="shared" si="17"/>
        <v>FortinetCable</v>
      </c>
      <c r="BJ215" s="26" t="str">
        <f t="shared" si="17"/>
        <v>FortinetPC</v>
      </c>
      <c r="BK215" s="26" t="str">
        <f t="shared" si="17"/>
        <v>FortinetFull PRMA</v>
      </c>
    </row>
    <row r="216" spans="1:63" customFormat="1" ht="15" hidden="1" customHeight="1">
      <c r="A216" s="20" t="str">
        <f>IF(F216="Gateway","SDWAN Gateway, SDW0020",IF(E216="","",VLOOKUP(E216,[3]List!BC:BD,2,FALSE)))</f>
        <v>[Main RC] SD-WAN with Firewall (Fortinet) (Non-taxable)</v>
      </c>
      <c r="B216" s="20">
        <f>IF(F216="Gateway","not applicable",IF(E216="","",VLOOKUP(E216,[3]List!BC:BE,3,FALSE)))</f>
        <v>19408513</v>
      </c>
      <c r="C216" s="20">
        <f>IF(F216="Gateway","19400263",IF(E216="","",VLOOKUP(E216,[3]List!BC:BF,4,FALSE)))</f>
        <v>19408267</v>
      </c>
      <c r="D216">
        <v>627</v>
      </c>
      <c r="E216" s="21" t="s">
        <v>69</v>
      </c>
      <c r="F216" s="20" t="s">
        <v>70</v>
      </c>
      <c r="G216" t="s">
        <v>71</v>
      </c>
      <c r="H216" t="s">
        <v>292</v>
      </c>
      <c r="I216" t="s">
        <v>73</v>
      </c>
      <c r="J216">
        <v>100</v>
      </c>
      <c r="K216" s="20" t="str">
        <f t="shared" si="19"/>
        <v>1</v>
      </c>
      <c r="L216" s="20" t="str">
        <f t="shared" si="18"/>
        <v xml:space="preserve">24/7/ 12 hours onsite SLA support requried </v>
      </c>
      <c r="S216" s="22"/>
      <c r="AJ216" s="22"/>
      <c r="AK216" s="22"/>
      <c r="AL216" s="20" cm="1">
        <f t="array" ref="AL216">IF(E216="Fortinet",INDEX([3]List!BM:BM,MATCH(1,('Quotation - CS-PRMA status'!AJ216=[3]List!BJ:BJ)*('Quotation - CS-PRMA status'!AK216=[3]List!BL:BL),0)),"")</f>
        <v>0</v>
      </c>
      <c r="AM216" s="20" t="str">
        <f>IF(E216="Fortinet",_xlfn.IFNA(VLOOKUP(AJ216,[3]List!BJ214:BK219,2,FALSE),"Please select option under Full PRMA Coverage column"),"")</f>
        <v>Please select option under Full PRMA Coverage column</v>
      </c>
      <c r="AN216" s="20" t="str">
        <f t="shared" si="20"/>
        <v>SS to fill in</v>
      </c>
      <c r="AO216" s="20" t="str">
        <f t="shared" si="20"/>
        <v>SS to fill in</v>
      </c>
      <c r="BF216" s="26" t="str">
        <f t="shared" si="17"/>
        <v>FortinetSFP</v>
      </c>
      <c r="BG216" s="26" t="str">
        <f t="shared" si="17"/>
        <v>FortinetPIM</v>
      </c>
      <c r="BH216" s="26" t="str">
        <f t="shared" si="17"/>
        <v>FortinetBW</v>
      </c>
      <c r="BI216" s="26" t="str">
        <f t="shared" si="17"/>
        <v>FortinetCable</v>
      </c>
      <c r="BJ216" s="26" t="str">
        <f t="shared" si="17"/>
        <v>FortinetPC</v>
      </c>
      <c r="BK216" s="26" t="str">
        <f t="shared" si="17"/>
        <v>FortinetFull PRMA</v>
      </c>
    </row>
    <row r="217" spans="1:63" customFormat="1" ht="15" hidden="1" customHeight="1">
      <c r="A217" s="20" t="str">
        <f>IF(F217="Gateway","SDWAN Gateway, SDW0020",IF(E217="","",VLOOKUP(E217,[3]List!BC:BD,2,FALSE)))</f>
        <v>[Main RC] SD-WAN with Firewall (Fortinet) (Non-taxable)</v>
      </c>
      <c r="B217" s="20">
        <f>IF(F217="Gateway","not applicable",IF(E217="","",VLOOKUP(E217,[3]List!BC:BE,3,FALSE)))</f>
        <v>19408513</v>
      </c>
      <c r="C217" s="20">
        <f>IF(F217="Gateway","19400263",IF(E217="","",VLOOKUP(E217,[3]List!BC:BF,4,FALSE)))</f>
        <v>19408267</v>
      </c>
      <c r="D217">
        <v>632</v>
      </c>
      <c r="E217" s="21" t="s">
        <v>69</v>
      </c>
      <c r="F217" s="20" t="s">
        <v>70</v>
      </c>
      <c r="G217" t="s">
        <v>178</v>
      </c>
      <c r="H217" t="s">
        <v>293</v>
      </c>
      <c r="I217" t="s">
        <v>73</v>
      </c>
      <c r="J217">
        <v>100</v>
      </c>
      <c r="K217" s="20" t="str">
        <f t="shared" si="19"/>
        <v>1</v>
      </c>
      <c r="L217" s="20" t="str">
        <f t="shared" si="18"/>
        <v xml:space="preserve">24/7/ 12 hours onsite SLA support requried </v>
      </c>
      <c r="S217" s="22"/>
      <c r="AJ217" s="22"/>
      <c r="AK217" s="22"/>
      <c r="AL217" s="20" cm="1">
        <f t="array" ref="AL217">IF(E217="Fortinet",INDEX([3]List!BM:BM,MATCH(1,('Quotation - CS-PRMA status'!AJ217=[3]List!BJ:BJ)*('Quotation - CS-PRMA status'!AK217=[3]List!BL:BL),0)),"")</f>
        <v>0</v>
      </c>
      <c r="AM217" s="20" t="str">
        <f>IF(E217="Fortinet",_xlfn.IFNA(VLOOKUP(AJ217,[3]List!BJ215:BK220,2,FALSE),"Please select option under Full PRMA Coverage column"),"")</f>
        <v>Please select option under Full PRMA Coverage column</v>
      </c>
      <c r="AN217" s="20" t="str">
        <f t="shared" si="20"/>
        <v>SS to fill in</v>
      </c>
      <c r="AO217" s="20" t="str">
        <f t="shared" si="20"/>
        <v>SS to fill in</v>
      </c>
      <c r="BF217" s="26" t="str">
        <f t="shared" si="17"/>
        <v>FortinetSFP</v>
      </c>
      <c r="BG217" s="26" t="str">
        <f t="shared" si="17"/>
        <v>FortinetPIM</v>
      </c>
      <c r="BH217" s="26" t="str">
        <f t="shared" si="17"/>
        <v>FortinetBW</v>
      </c>
      <c r="BI217" s="26" t="str">
        <f t="shared" si="17"/>
        <v>FortinetCable</v>
      </c>
      <c r="BJ217" s="26" t="str">
        <f t="shared" si="17"/>
        <v>FortinetPC</v>
      </c>
      <c r="BK217" s="26" t="str">
        <f t="shared" si="17"/>
        <v>FortinetFull PRMA</v>
      </c>
    </row>
    <row r="218" spans="1:63" customFormat="1" ht="15" hidden="1" customHeight="1">
      <c r="A218" s="20" t="str">
        <f>IF(F218="Gateway","SDWAN Gateway, SDW0020",IF(E218="","",VLOOKUP(E218,[3]List!BC:BD,2,FALSE)))</f>
        <v>[Main RC] SD-WAN with Firewall (Fortinet) (Non-taxable)</v>
      </c>
      <c r="B218" s="20">
        <f>IF(F218="Gateway","not applicable",IF(E218="","",VLOOKUP(E218,[3]List!BC:BE,3,FALSE)))</f>
        <v>19408513</v>
      </c>
      <c r="C218" s="20">
        <f>IF(F218="Gateway","19400263",IF(E218="","",VLOOKUP(E218,[3]List!BC:BF,4,FALSE)))</f>
        <v>19408267</v>
      </c>
      <c r="D218">
        <v>635</v>
      </c>
      <c r="E218" s="21" t="s">
        <v>69</v>
      </c>
      <c r="F218" s="20" t="s">
        <v>70</v>
      </c>
      <c r="G218" t="s">
        <v>71</v>
      </c>
      <c r="H218" t="s">
        <v>294</v>
      </c>
      <c r="I218" t="s">
        <v>73</v>
      </c>
      <c r="J218">
        <v>100</v>
      </c>
      <c r="K218" s="20" t="str">
        <f t="shared" si="19"/>
        <v>1</v>
      </c>
      <c r="L218" s="20" t="str">
        <f t="shared" si="18"/>
        <v xml:space="preserve">24/7/ 12 hours onsite SLA support requried </v>
      </c>
      <c r="S218" s="22"/>
      <c r="AJ218" s="22"/>
      <c r="AK218" s="22"/>
      <c r="AL218" s="20" cm="1">
        <f t="array" ref="AL218">IF(E218="Fortinet",INDEX([3]List!BM:BM,MATCH(1,('Quotation - CS-PRMA status'!AJ218=[3]List!BJ:BJ)*('Quotation - CS-PRMA status'!AK218=[3]List!BL:BL),0)),"")</f>
        <v>0</v>
      </c>
      <c r="AM218" s="20" t="str">
        <f>IF(E218="Fortinet",_xlfn.IFNA(VLOOKUP(AJ218,[3]List!BJ216:BK221,2,FALSE),"Please select option under Full PRMA Coverage column"),"")</f>
        <v>Please select option under Full PRMA Coverage column</v>
      </c>
      <c r="AN218" s="20" t="str">
        <f t="shared" si="20"/>
        <v>SS to fill in</v>
      </c>
      <c r="AO218" s="20" t="str">
        <f t="shared" si="20"/>
        <v>SS to fill in</v>
      </c>
      <c r="BF218" s="26" t="str">
        <f t="shared" si="17"/>
        <v>FortinetSFP</v>
      </c>
      <c r="BG218" s="26" t="str">
        <f t="shared" si="17"/>
        <v>FortinetPIM</v>
      </c>
      <c r="BH218" s="26" t="str">
        <f t="shared" si="17"/>
        <v>FortinetBW</v>
      </c>
      <c r="BI218" s="26" t="str">
        <f t="shared" si="17"/>
        <v>FortinetCable</v>
      </c>
      <c r="BJ218" s="26" t="str">
        <f t="shared" si="17"/>
        <v>FortinetPC</v>
      </c>
      <c r="BK218" s="26" t="str">
        <f t="shared" si="17"/>
        <v>FortinetFull PRMA</v>
      </c>
    </row>
    <row r="219" spans="1:63" customFormat="1" ht="15" hidden="1" customHeight="1">
      <c r="A219" s="20" t="str">
        <f>IF(F219="Gateway","SDWAN Gateway, SDW0020",IF(E219="","",VLOOKUP(E219,[3]List!BC:BD,2,FALSE)))</f>
        <v>[Main RC] SD-WAN with Firewall (Fortinet) (Non-taxable)</v>
      </c>
      <c r="B219" s="20">
        <f>IF(F219="Gateway","not applicable",IF(E219="","",VLOOKUP(E219,[3]List!BC:BE,3,FALSE)))</f>
        <v>19408513</v>
      </c>
      <c r="C219" s="20">
        <f>IF(F219="Gateway","19400263",IF(E219="","",VLOOKUP(E219,[3]List!BC:BF,4,FALSE)))</f>
        <v>19408267</v>
      </c>
      <c r="D219">
        <v>637</v>
      </c>
      <c r="E219" s="21" t="s">
        <v>69</v>
      </c>
      <c r="F219" s="20" t="s">
        <v>70</v>
      </c>
      <c r="G219" t="s">
        <v>71</v>
      </c>
      <c r="H219" t="s">
        <v>295</v>
      </c>
      <c r="I219" t="s">
        <v>73</v>
      </c>
      <c r="J219">
        <v>40</v>
      </c>
      <c r="K219" s="20" t="str">
        <f t="shared" si="19"/>
        <v>1</v>
      </c>
      <c r="L219" s="20" t="str">
        <f t="shared" si="18"/>
        <v xml:space="preserve">24/7/ 12 hours onsite SLA support requried </v>
      </c>
      <c r="S219" s="22"/>
      <c r="AJ219" s="22"/>
      <c r="AK219" s="22"/>
      <c r="AL219" s="20" cm="1">
        <f t="array" ref="AL219">IF(E219="Fortinet",INDEX([3]List!BM:BM,MATCH(1,('Quotation - CS-PRMA status'!AJ219=[3]List!BJ:BJ)*('Quotation - CS-PRMA status'!AK219=[3]List!BL:BL),0)),"")</f>
        <v>0</v>
      </c>
      <c r="AM219" s="20" t="str">
        <f>IF(E219="Fortinet",_xlfn.IFNA(VLOOKUP(AJ219,[3]List!BJ217:BK222,2,FALSE),"Please select option under Full PRMA Coverage column"),"")</f>
        <v>Please select option under Full PRMA Coverage column</v>
      </c>
      <c r="AN219" s="20" t="str">
        <f t="shared" si="20"/>
        <v>SS to fill in</v>
      </c>
      <c r="AO219" s="20" t="str">
        <f t="shared" si="20"/>
        <v>SS to fill in</v>
      </c>
      <c r="BF219" s="26" t="str">
        <f t="shared" si="17"/>
        <v>FortinetSFP</v>
      </c>
      <c r="BG219" s="26" t="str">
        <f t="shared" si="17"/>
        <v>FortinetPIM</v>
      </c>
      <c r="BH219" s="26" t="str">
        <f t="shared" si="17"/>
        <v>FortinetBW</v>
      </c>
      <c r="BI219" s="26" t="str">
        <f t="shared" si="17"/>
        <v>FortinetCable</v>
      </c>
      <c r="BJ219" s="26" t="str">
        <f t="shared" si="17"/>
        <v>FortinetPC</v>
      </c>
      <c r="BK219" s="26" t="str">
        <f t="shared" si="17"/>
        <v>FortinetFull PRMA</v>
      </c>
    </row>
    <row r="220" spans="1:63" customFormat="1" ht="15" hidden="1" customHeight="1">
      <c r="A220" s="20" t="str">
        <f>IF(F220="Gateway","SDWAN Gateway, SDW0020",IF(E220="","",VLOOKUP(E220,[3]List!BC:BD,2,FALSE)))</f>
        <v>[Main RC] SD-WAN with Firewall (Fortinet) (Non-taxable)</v>
      </c>
      <c r="B220" s="20">
        <f>IF(F220="Gateway","not applicable",IF(E220="","",VLOOKUP(E220,[3]List!BC:BE,3,FALSE)))</f>
        <v>19408513</v>
      </c>
      <c r="C220" s="20">
        <f>IF(F220="Gateway","19400263",IF(E220="","",VLOOKUP(E220,[3]List!BC:BF,4,FALSE)))</f>
        <v>19408267</v>
      </c>
      <c r="D220">
        <v>639</v>
      </c>
      <c r="E220" s="21" t="s">
        <v>69</v>
      </c>
      <c r="F220" s="20" t="s">
        <v>70</v>
      </c>
      <c r="G220" t="s">
        <v>71</v>
      </c>
      <c r="H220" t="s">
        <v>296</v>
      </c>
      <c r="I220" t="s">
        <v>73</v>
      </c>
      <c r="J220">
        <v>100</v>
      </c>
      <c r="K220" s="20" t="str">
        <f t="shared" si="19"/>
        <v>1</v>
      </c>
      <c r="L220" s="20" t="str">
        <f t="shared" si="18"/>
        <v xml:space="preserve">24/7/ 12 hours onsite SLA support requried </v>
      </c>
      <c r="S220" s="22"/>
      <c r="AJ220" s="22"/>
      <c r="AK220" s="22"/>
      <c r="AL220" s="20" cm="1">
        <f t="array" ref="AL220">IF(E220="Fortinet",INDEX([3]List!BM:BM,MATCH(1,('Quotation - CS-PRMA status'!AJ220=[3]List!BJ:BJ)*('Quotation - CS-PRMA status'!AK220=[3]List!BL:BL),0)),"")</f>
        <v>0</v>
      </c>
      <c r="AM220" s="20" t="str">
        <f>IF(E220="Fortinet",_xlfn.IFNA(VLOOKUP(AJ220,[3]List!BJ218:BK223,2,FALSE),"Please select option under Full PRMA Coverage column"),"")</f>
        <v>Please select option under Full PRMA Coverage column</v>
      </c>
      <c r="AN220" s="20" t="str">
        <f t="shared" si="20"/>
        <v>SS to fill in</v>
      </c>
      <c r="AO220" s="20" t="str">
        <f t="shared" si="20"/>
        <v>SS to fill in</v>
      </c>
      <c r="BF220" s="26" t="str">
        <f t="shared" si="17"/>
        <v>FortinetSFP</v>
      </c>
      <c r="BG220" s="26" t="str">
        <f t="shared" si="17"/>
        <v>FortinetPIM</v>
      </c>
      <c r="BH220" s="26" t="str">
        <f t="shared" si="17"/>
        <v>FortinetBW</v>
      </c>
      <c r="BI220" s="26" t="str">
        <f t="shared" si="17"/>
        <v>FortinetCable</v>
      </c>
      <c r="BJ220" s="26" t="str">
        <f t="shared" si="17"/>
        <v>FortinetPC</v>
      </c>
      <c r="BK220" s="26" t="str">
        <f t="shared" si="17"/>
        <v>FortinetFull PRMA</v>
      </c>
    </row>
    <row r="221" spans="1:63" customFormat="1" ht="15" hidden="1" customHeight="1">
      <c r="A221" s="20" t="str">
        <f>IF(F221="Gateway","SDWAN Gateway, SDW0020",IF(E221="","",VLOOKUP(E221,[3]List!BC:BD,2,FALSE)))</f>
        <v>[Main RC] SD-WAN with Firewall (Fortinet) (Non-taxable)</v>
      </c>
      <c r="B221" s="20">
        <f>IF(F221="Gateway","not applicable",IF(E221="","",VLOOKUP(E221,[3]List!BC:BE,3,FALSE)))</f>
        <v>19408513</v>
      </c>
      <c r="C221" s="20">
        <f>IF(F221="Gateway","19400263",IF(E221="","",VLOOKUP(E221,[3]List!BC:BF,4,FALSE)))</f>
        <v>19408267</v>
      </c>
      <c r="D221">
        <v>641</v>
      </c>
      <c r="E221" s="21" t="s">
        <v>69</v>
      </c>
      <c r="F221" s="20" t="s">
        <v>70</v>
      </c>
      <c r="G221" t="s">
        <v>71</v>
      </c>
      <c r="H221" t="s">
        <v>297</v>
      </c>
      <c r="I221" t="s">
        <v>73</v>
      </c>
      <c r="J221">
        <v>100</v>
      </c>
      <c r="K221" s="20" t="str">
        <f t="shared" si="19"/>
        <v>1</v>
      </c>
      <c r="L221" s="20" t="str">
        <f t="shared" si="18"/>
        <v xml:space="preserve">24/7/ 12 hours onsite SLA support requried </v>
      </c>
      <c r="S221" s="22"/>
      <c r="AJ221" s="22"/>
      <c r="AK221" s="22"/>
      <c r="AL221" s="20" cm="1">
        <f t="array" ref="AL221">IF(E221="Fortinet",INDEX([3]List!BM:BM,MATCH(1,('Quotation - CS-PRMA status'!AJ221=[3]List!BJ:BJ)*('Quotation - CS-PRMA status'!AK221=[3]List!BL:BL),0)),"")</f>
        <v>0</v>
      </c>
      <c r="AM221" s="20" t="str">
        <f>IF(E221="Fortinet",_xlfn.IFNA(VLOOKUP(AJ221,[3]List!BJ219:BK224,2,FALSE),"Please select option under Full PRMA Coverage column"),"")</f>
        <v>Please select option under Full PRMA Coverage column</v>
      </c>
      <c r="AN221" s="20" t="str">
        <f t="shared" si="20"/>
        <v>SS to fill in</v>
      </c>
      <c r="AO221" s="20" t="str">
        <f t="shared" si="20"/>
        <v>SS to fill in</v>
      </c>
      <c r="BF221" s="26" t="str">
        <f t="shared" si="17"/>
        <v>FortinetSFP</v>
      </c>
      <c r="BG221" s="26" t="str">
        <f t="shared" si="17"/>
        <v>FortinetPIM</v>
      </c>
      <c r="BH221" s="26" t="str">
        <f t="shared" si="17"/>
        <v>FortinetBW</v>
      </c>
      <c r="BI221" s="26" t="str">
        <f t="shared" si="17"/>
        <v>FortinetCable</v>
      </c>
      <c r="BJ221" s="26" t="str">
        <f t="shared" si="17"/>
        <v>FortinetPC</v>
      </c>
      <c r="BK221" s="26" t="str">
        <f t="shared" si="17"/>
        <v>FortinetFull PRMA</v>
      </c>
    </row>
    <row r="222" spans="1:63" customFormat="1" ht="15" hidden="1" customHeight="1">
      <c r="A222" s="20" t="str">
        <f>IF(F222="Gateway","SDWAN Gateway, SDW0020",IF(E222="","",VLOOKUP(E222,[3]List!BC:BD,2,FALSE)))</f>
        <v>[Main RC] SD-WAN with Firewall (Fortinet) (Non-taxable)</v>
      </c>
      <c r="B222" s="20">
        <f>IF(F222="Gateway","not applicable",IF(E222="","",VLOOKUP(E222,[3]List!BC:BE,3,FALSE)))</f>
        <v>19408513</v>
      </c>
      <c r="C222" s="20">
        <f>IF(F222="Gateway","19400263",IF(E222="","",VLOOKUP(E222,[3]List!BC:BF,4,FALSE)))</f>
        <v>19408267</v>
      </c>
      <c r="D222">
        <v>643</v>
      </c>
      <c r="E222" s="21" t="s">
        <v>69</v>
      </c>
      <c r="F222" s="20" t="s">
        <v>70</v>
      </c>
      <c r="G222" t="s">
        <v>155</v>
      </c>
      <c r="H222" t="s">
        <v>298</v>
      </c>
      <c r="I222" t="s">
        <v>73</v>
      </c>
      <c r="J222">
        <v>40</v>
      </c>
      <c r="K222" s="20" t="str">
        <f t="shared" si="19"/>
        <v>1</v>
      </c>
      <c r="L222" s="20" t="str">
        <f t="shared" si="18"/>
        <v xml:space="preserve">24/7/ 12 hours onsite SLA support requried </v>
      </c>
      <c r="S222" s="22"/>
      <c r="AJ222" s="22"/>
      <c r="AK222" s="22"/>
      <c r="AL222" s="20" cm="1">
        <f t="array" ref="AL222">IF(E222="Fortinet",INDEX([3]List!BM:BM,MATCH(1,('Quotation - CS-PRMA status'!AJ222=[3]List!BJ:BJ)*('Quotation - CS-PRMA status'!AK222=[3]List!BL:BL),0)),"")</f>
        <v>0</v>
      </c>
      <c r="AM222" s="20" t="str">
        <f>IF(E222="Fortinet",_xlfn.IFNA(VLOOKUP(AJ222,[3]List!BJ220:BK225,2,FALSE),"Please select option under Full PRMA Coverage column"),"")</f>
        <v>Please select option under Full PRMA Coverage column</v>
      </c>
      <c r="AN222" s="20" t="str">
        <f t="shared" si="20"/>
        <v>SS to fill in</v>
      </c>
      <c r="AO222" s="20" t="str">
        <f t="shared" si="20"/>
        <v>SS to fill in</v>
      </c>
      <c r="BF222" s="26" t="str">
        <f t="shared" si="17"/>
        <v>FortinetSFP</v>
      </c>
      <c r="BG222" s="26" t="str">
        <f t="shared" si="17"/>
        <v>FortinetPIM</v>
      </c>
      <c r="BH222" s="26" t="str">
        <f t="shared" si="17"/>
        <v>FortinetBW</v>
      </c>
      <c r="BI222" s="26" t="str">
        <f t="shared" si="17"/>
        <v>FortinetCable</v>
      </c>
      <c r="BJ222" s="26" t="str">
        <f t="shared" si="17"/>
        <v>FortinetPC</v>
      </c>
      <c r="BK222" s="26" t="str">
        <f t="shared" si="17"/>
        <v>FortinetFull PRMA</v>
      </c>
    </row>
    <row r="223" spans="1:63" customFormat="1" ht="15" hidden="1" customHeight="1">
      <c r="A223" s="20" t="str">
        <f>IF(F223="Gateway","SDWAN Gateway, SDW0020",IF(E223="","",VLOOKUP(E223,[3]List!BC:BD,2,FALSE)))</f>
        <v>[Main RC] SD-WAN with Firewall (Fortinet) (Non-taxable)</v>
      </c>
      <c r="B223" s="20">
        <f>IF(F223="Gateway","not applicable",IF(E223="","",VLOOKUP(E223,[3]List!BC:BE,3,FALSE)))</f>
        <v>19408513</v>
      </c>
      <c r="C223" s="20">
        <f>IF(F223="Gateway","19400263",IF(E223="","",VLOOKUP(E223,[3]List!BC:BF,4,FALSE)))</f>
        <v>19408267</v>
      </c>
      <c r="D223">
        <v>644</v>
      </c>
      <c r="E223" s="21" t="s">
        <v>69</v>
      </c>
      <c r="F223" s="20" t="s">
        <v>70</v>
      </c>
      <c r="G223" t="s">
        <v>71</v>
      </c>
      <c r="H223" t="s">
        <v>299</v>
      </c>
      <c r="I223" t="s">
        <v>73</v>
      </c>
      <c r="J223">
        <v>500</v>
      </c>
      <c r="K223" s="20" t="str">
        <f t="shared" si="19"/>
        <v>1</v>
      </c>
      <c r="L223" s="20" t="str">
        <f t="shared" si="18"/>
        <v xml:space="preserve">24/7/ 12 hours onsite SLA support requried </v>
      </c>
      <c r="S223" s="22"/>
      <c r="AJ223" s="22"/>
      <c r="AK223" s="22"/>
      <c r="AL223" s="20" cm="1">
        <f t="array" ref="AL223">IF(E223="Fortinet",INDEX([3]List!BM:BM,MATCH(1,('Quotation - CS-PRMA status'!AJ223=[3]List!BJ:BJ)*('Quotation - CS-PRMA status'!AK223=[3]List!BL:BL),0)),"")</f>
        <v>0</v>
      </c>
      <c r="AM223" s="20" t="str">
        <f>IF(E223="Fortinet",_xlfn.IFNA(VLOOKUP(AJ223,[3]List!BJ221:BK226,2,FALSE),"Please select option under Full PRMA Coverage column"),"")</f>
        <v>Please select option under Full PRMA Coverage column</v>
      </c>
      <c r="AN223" s="20" t="str">
        <f t="shared" si="20"/>
        <v>SS to fill in</v>
      </c>
      <c r="AO223" s="20" t="str">
        <f t="shared" si="20"/>
        <v>SS to fill in</v>
      </c>
      <c r="BF223" s="26" t="str">
        <f t="shared" si="17"/>
        <v>FortinetSFP</v>
      </c>
      <c r="BG223" s="26" t="str">
        <f t="shared" si="17"/>
        <v>FortinetPIM</v>
      </c>
      <c r="BH223" s="26" t="str">
        <f t="shared" si="17"/>
        <v>FortinetBW</v>
      </c>
      <c r="BI223" s="26" t="str">
        <f t="shared" si="17"/>
        <v>FortinetCable</v>
      </c>
      <c r="BJ223" s="26" t="str">
        <f t="shared" si="17"/>
        <v>FortinetPC</v>
      </c>
      <c r="BK223" s="26" t="str">
        <f t="shared" si="17"/>
        <v>FortinetFull PRMA</v>
      </c>
    </row>
    <row r="224" spans="1:63" customFormat="1" ht="15" hidden="1" customHeight="1">
      <c r="A224" s="20" t="str">
        <f>IF(F224="Gateway","SDWAN Gateway, SDW0020",IF(E224="","",VLOOKUP(E224,[3]List!BC:BD,2,FALSE)))</f>
        <v>[Main RC] SD-WAN with Firewall (Fortinet) (Non-taxable)</v>
      </c>
      <c r="B224" s="20">
        <f>IF(F224="Gateway","not applicable",IF(E224="","",VLOOKUP(E224,[3]List!BC:BE,3,FALSE)))</f>
        <v>19408513</v>
      </c>
      <c r="C224" s="20">
        <f>IF(F224="Gateway","19400263",IF(E224="","",VLOOKUP(E224,[3]List!BC:BF,4,FALSE)))</f>
        <v>19408267</v>
      </c>
      <c r="D224">
        <v>645</v>
      </c>
      <c r="E224" s="21" t="s">
        <v>69</v>
      </c>
      <c r="F224" s="20" t="s">
        <v>70</v>
      </c>
      <c r="G224" t="s">
        <v>151</v>
      </c>
      <c r="H224" t="s">
        <v>300</v>
      </c>
      <c r="I224" t="s">
        <v>73</v>
      </c>
      <c r="J224">
        <v>500</v>
      </c>
      <c r="K224" s="20" t="str">
        <f t="shared" si="19"/>
        <v>1</v>
      </c>
      <c r="L224" s="20" t="str">
        <f t="shared" si="18"/>
        <v xml:space="preserve">24/7/ 12 hours onsite SLA support requried </v>
      </c>
      <c r="S224" s="22"/>
      <c r="AJ224" s="22"/>
      <c r="AK224" s="22"/>
      <c r="AL224" s="20" cm="1">
        <f t="array" ref="AL224">IF(E224="Fortinet",INDEX([3]List!BM:BM,MATCH(1,('Quotation - CS-PRMA status'!AJ224=[3]List!BJ:BJ)*('Quotation - CS-PRMA status'!AK224=[3]List!BL:BL),0)),"")</f>
        <v>0</v>
      </c>
      <c r="AM224" s="20" t="str">
        <f>IF(E224="Fortinet",_xlfn.IFNA(VLOOKUP(AJ224,[3]List!BJ222:BK227,2,FALSE),"Please select option under Full PRMA Coverage column"),"")</f>
        <v>Please select option under Full PRMA Coverage column</v>
      </c>
      <c r="AN224" s="20" t="str">
        <f t="shared" si="20"/>
        <v>SS to fill in</v>
      </c>
      <c r="AO224" s="20" t="str">
        <f t="shared" si="20"/>
        <v>SS to fill in</v>
      </c>
      <c r="BF224" s="26" t="str">
        <f t="shared" si="17"/>
        <v>FortinetSFP</v>
      </c>
      <c r="BG224" s="26" t="str">
        <f t="shared" si="17"/>
        <v>FortinetPIM</v>
      </c>
      <c r="BH224" s="26" t="str">
        <f t="shared" si="17"/>
        <v>FortinetBW</v>
      </c>
      <c r="BI224" s="26" t="str">
        <f t="shared" si="17"/>
        <v>FortinetCable</v>
      </c>
      <c r="BJ224" s="26" t="str">
        <f t="shared" si="17"/>
        <v>FortinetPC</v>
      </c>
      <c r="BK224" s="26" t="str">
        <f t="shared" si="17"/>
        <v>FortinetFull PRMA</v>
      </c>
    </row>
    <row r="225" spans="1:63" customFormat="1" ht="15" hidden="1" customHeight="1">
      <c r="A225" s="20" t="str">
        <f>IF(F225="Gateway","SDWAN Gateway, SDW0020",IF(E225="","",VLOOKUP(E225,[3]List!BC:BD,2,FALSE)))</f>
        <v>[Main RC] SD-WAN with Firewall (Fortinet) (Non-taxable)</v>
      </c>
      <c r="B225" s="20">
        <f>IF(F225="Gateway","not applicable",IF(E225="","",VLOOKUP(E225,[3]List!BC:BE,3,FALSE)))</f>
        <v>19408513</v>
      </c>
      <c r="C225" s="20">
        <f>IF(F225="Gateway","19400263",IF(E225="","",VLOOKUP(E225,[3]List!BC:BF,4,FALSE)))</f>
        <v>19408267</v>
      </c>
      <c r="D225">
        <v>646</v>
      </c>
      <c r="E225" s="21" t="s">
        <v>69</v>
      </c>
      <c r="F225" s="20" t="s">
        <v>70</v>
      </c>
      <c r="G225" s="31" t="s">
        <v>71</v>
      </c>
      <c r="H225" t="s">
        <v>301</v>
      </c>
      <c r="I225" t="s">
        <v>140</v>
      </c>
      <c r="J225">
        <v>2000</v>
      </c>
      <c r="K225" s="20" t="str">
        <f t="shared" si="19"/>
        <v>2</v>
      </c>
      <c r="L225" s="20" t="str">
        <f t="shared" si="18"/>
        <v>24/7/ 6 hours onsite support required</v>
      </c>
      <c r="S225" s="22"/>
      <c r="AJ225" s="22"/>
      <c r="AK225" s="22"/>
      <c r="AL225" s="20" cm="1">
        <f t="array" ref="AL225">IF(E225="Fortinet",INDEX([3]List!BM:BM,MATCH(1,('Quotation - CS-PRMA status'!AJ225=[3]List!BJ:BJ)*('Quotation - CS-PRMA status'!AK225=[3]List!BL:BL),0)),"")</f>
        <v>0</v>
      </c>
      <c r="AM225" s="20" t="str">
        <f>IF(E225="Fortinet",_xlfn.IFNA(VLOOKUP(AJ225,[3]List!BJ223:BK228,2,FALSE),"Please select option under Full PRMA Coverage column"),"")</f>
        <v>Please select option under Full PRMA Coverage column</v>
      </c>
      <c r="AN225" s="20" t="str">
        <f t="shared" si="20"/>
        <v>SS to fill in</v>
      </c>
      <c r="AO225" s="20" t="str">
        <f t="shared" si="20"/>
        <v>SS to fill in</v>
      </c>
      <c r="BF225" s="26" t="str">
        <f t="shared" si="17"/>
        <v>FortinetSFP</v>
      </c>
      <c r="BG225" s="26" t="str">
        <f t="shared" si="17"/>
        <v>FortinetPIM</v>
      </c>
      <c r="BH225" s="26" t="str">
        <f t="shared" si="17"/>
        <v>FortinetBW</v>
      </c>
      <c r="BI225" s="26" t="str">
        <f t="shared" ref="BI225:BK275" si="21">CONCATENATE($E225,BI$3)</f>
        <v>FortinetCable</v>
      </c>
      <c r="BJ225" s="26" t="str">
        <f t="shared" si="21"/>
        <v>FortinetPC</v>
      </c>
      <c r="BK225" s="26" t="str">
        <f t="shared" si="21"/>
        <v>FortinetFull PRMA</v>
      </c>
    </row>
    <row r="226" spans="1:63" customFormat="1" ht="15" hidden="1" customHeight="1">
      <c r="A226" s="20" t="str">
        <f>IF(F226="Gateway","SDWAN Gateway, SDW0020",IF(E226="","",VLOOKUP(E226,[3]List!BC:BD,2,FALSE)))</f>
        <v>[Main RC] SD-WAN with Firewall (Fortinet) (Non-taxable)</v>
      </c>
      <c r="B226" s="20">
        <f>IF(F226="Gateway","not applicable",IF(E226="","",VLOOKUP(E226,[3]List!BC:BE,3,FALSE)))</f>
        <v>19408513</v>
      </c>
      <c r="C226" s="20">
        <f>IF(F226="Gateway","19400263",IF(E226="","",VLOOKUP(E226,[3]List!BC:BF,4,FALSE)))</f>
        <v>19408267</v>
      </c>
      <c r="D226">
        <v>646</v>
      </c>
      <c r="E226" s="21" t="s">
        <v>69</v>
      </c>
      <c r="F226" s="20" t="s">
        <v>70</v>
      </c>
      <c r="G226" s="31" t="s">
        <v>71</v>
      </c>
      <c r="H226" t="s">
        <v>301</v>
      </c>
      <c r="I226" t="s">
        <v>140</v>
      </c>
      <c r="J226">
        <v>2000</v>
      </c>
      <c r="K226" s="20" t="str">
        <f t="shared" si="19"/>
        <v>2</v>
      </c>
      <c r="L226" s="20" t="str">
        <f t="shared" si="18"/>
        <v>24/7/ 6 hours onsite support required</v>
      </c>
      <c r="S226" s="22"/>
      <c r="AJ226" s="22"/>
      <c r="AK226" s="22"/>
      <c r="AL226" s="20" cm="1">
        <f t="array" ref="AL226">IF(E226="Fortinet",INDEX([3]List!BM:BM,MATCH(1,('Quotation - CS-PRMA status'!AJ226=[3]List!BJ:BJ)*('Quotation - CS-PRMA status'!AK226=[3]List!BL:BL),0)),"")</f>
        <v>0</v>
      </c>
      <c r="AM226" s="20" t="str">
        <f>IF(E226="Fortinet",_xlfn.IFNA(VLOOKUP(AJ226,[3]List!BJ224:BK229,2,FALSE),"Please select option under Full PRMA Coverage column"),"")</f>
        <v>Please select option under Full PRMA Coverage column</v>
      </c>
      <c r="AN226" s="20" t="str">
        <f t="shared" si="20"/>
        <v>SS to fill in</v>
      </c>
      <c r="AO226" s="20" t="str">
        <f t="shared" si="20"/>
        <v>SS to fill in</v>
      </c>
      <c r="BF226" s="26" t="str">
        <f t="shared" ref="BF226:BJ276" si="22">CONCATENATE($E226,BF$3)</f>
        <v>FortinetSFP</v>
      </c>
      <c r="BG226" s="26" t="str">
        <f t="shared" si="22"/>
        <v>FortinetPIM</v>
      </c>
      <c r="BH226" s="26" t="str">
        <f t="shared" si="22"/>
        <v>FortinetBW</v>
      </c>
      <c r="BI226" s="26" t="str">
        <f t="shared" si="22"/>
        <v>FortinetCable</v>
      </c>
      <c r="BJ226" s="26" t="str">
        <f t="shared" si="22"/>
        <v>FortinetPC</v>
      </c>
      <c r="BK226" s="26" t="str">
        <f t="shared" si="21"/>
        <v>FortinetFull PRMA</v>
      </c>
    </row>
    <row r="227" spans="1:63" customFormat="1" ht="15" hidden="1" customHeight="1">
      <c r="A227" s="20" t="str">
        <f>IF(F227="Gateway","SDWAN Gateway, SDW0020",IF(E227="","",VLOOKUP(E227,[3]List!BC:BD,2,FALSE)))</f>
        <v>[Main RC] SD-WAN with Firewall (Fortinet) (Non-taxable)</v>
      </c>
      <c r="B227" s="20">
        <f>IF(F227="Gateway","not applicable",IF(E227="","",VLOOKUP(E227,[3]List!BC:BE,3,FALSE)))</f>
        <v>19408513</v>
      </c>
      <c r="C227" s="20">
        <f>IF(F227="Gateway","19400263",IF(E227="","",VLOOKUP(E227,[3]List!BC:BF,4,FALSE)))</f>
        <v>19408267</v>
      </c>
      <c r="D227">
        <v>655</v>
      </c>
      <c r="E227" s="21" t="s">
        <v>69</v>
      </c>
      <c r="F227" s="20" t="s">
        <v>70</v>
      </c>
      <c r="G227" s="31" t="s">
        <v>71</v>
      </c>
      <c r="H227" t="s">
        <v>302</v>
      </c>
      <c r="I227" t="s">
        <v>140</v>
      </c>
      <c r="J227">
        <v>500</v>
      </c>
      <c r="K227" s="20" t="str">
        <f t="shared" si="19"/>
        <v>1</v>
      </c>
      <c r="L227" s="20" t="str">
        <f t="shared" si="18"/>
        <v>24/7/ 6 hours onsite support required</v>
      </c>
      <c r="S227" s="22"/>
      <c r="AJ227" s="22"/>
      <c r="AK227" s="22"/>
      <c r="AL227" s="20" cm="1">
        <f t="array" ref="AL227">IF(E227="Fortinet",INDEX([3]List!BM:BM,MATCH(1,('Quotation - CS-PRMA status'!AJ227=[3]List!BJ:BJ)*('Quotation - CS-PRMA status'!AK227=[3]List!BL:BL),0)),"")</f>
        <v>0</v>
      </c>
      <c r="AM227" s="20" t="str">
        <f>IF(E227="Fortinet",_xlfn.IFNA(VLOOKUP(AJ227,[3]List!BJ225:BK230,2,FALSE),"Please select option under Full PRMA Coverage column"),"")</f>
        <v>Please select option under Full PRMA Coverage column</v>
      </c>
      <c r="AN227" s="20" t="str">
        <f t="shared" si="20"/>
        <v>SS to fill in</v>
      </c>
      <c r="AO227" s="20" t="str">
        <f t="shared" si="20"/>
        <v>SS to fill in</v>
      </c>
      <c r="BF227" s="26" t="str">
        <f t="shared" si="22"/>
        <v>FortinetSFP</v>
      </c>
      <c r="BG227" s="26" t="str">
        <f t="shared" si="22"/>
        <v>FortinetPIM</v>
      </c>
      <c r="BH227" s="26" t="str">
        <f t="shared" si="22"/>
        <v>FortinetBW</v>
      </c>
      <c r="BI227" s="26" t="str">
        <f t="shared" si="22"/>
        <v>FortinetCable</v>
      </c>
      <c r="BJ227" s="26" t="str">
        <f t="shared" si="22"/>
        <v>FortinetPC</v>
      </c>
      <c r="BK227" s="26" t="str">
        <f t="shared" si="21"/>
        <v>FortinetFull PRMA</v>
      </c>
    </row>
    <row r="228" spans="1:63" customFormat="1" ht="15" hidden="1" customHeight="1">
      <c r="A228" s="20" t="str">
        <f>IF(F228="Gateway","SDWAN Gateway, SDW0020",IF(E228="","",VLOOKUP(E228,[3]List!BC:BD,2,FALSE)))</f>
        <v>[Main RC] SD-WAN with Firewall (Fortinet) (Non-taxable)</v>
      </c>
      <c r="B228" s="20">
        <f>IF(F228="Gateway","not applicable",IF(E228="","",VLOOKUP(E228,[3]List!BC:BE,3,FALSE)))</f>
        <v>19408513</v>
      </c>
      <c r="C228" s="20">
        <f>IF(F228="Gateway","19400263",IF(E228="","",VLOOKUP(E228,[3]List!BC:BF,4,FALSE)))</f>
        <v>19408267</v>
      </c>
      <c r="D228">
        <v>655</v>
      </c>
      <c r="E228" s="21" t="s">
        <v>69</v>
      </c>
      <c r="F228" s="20" t="s">
        <v>70</v>
      </c>
      <c r="G228" s="31" t="s">
        <v>71</v>
      </c>
      <c r="H228" t="s">
        <v>302</v>
      </c>
      <c r="I228" t="s">
        <v>140</v>
      </c>
      <c r="J228">
        <v>500</v>
      </c>
      <c r="K228" s="20" t="str">
        <f t="shared" si="19"/>
        <v>1</v>
      </c>
      <c r="L228" s="20" t="str">
        <f t="shared" si="18"/>
        <v>24/7/ 6 hours onsite support required</v>
      </c>
      <c r="S228" s="22"/>
      <c r="AJ228" s="22"/>
      <c r="AK228" s="22"/>
      <c r="AL228" s="20" cm="1">
        <f t="array" ref="AL228">IF(E228="Fortinet",INDEX([3]List!BM:BM,MATCH(1,('Quotation - CS-PRMA status'!AJ228=[3]List!BJ:BJ)*('Quotation - CS-PRMA status'!AK228=[3]List!BL:BL),0)),"")</f>
        <v>0</v>
      </c>
      <c r="AM228" s="20" t="str">
        <f>IF(E228="Fortinet",_xlfn.IFNA(VLOOKUP(AJ228,[3]List!BJ226:BK231,2,FALSE),"Please select option under Full PRMA Coverage column"),"")</f>
        <v>Please select option under Full PRMA Coverage column</v>
      </c>
      <c r="AN228" s="20" t="str">
        <f t="shared" si="20"/>
        <v>SS to fill in</v>
      </c>
      <c r="AO228" s="20" t="str">
        <f t="shared" si="20"/>
        <v>SS to fill in</v>
      </c>
      <c r="BF228" s="26" t="str">
        <f t="shared" si="22"/>
        <v>FortinetSFP</v>
      </c>
      <c r="BG228" s="26" t="str">
        <f t="shared" si="22"/>
        <v>FortinetPIM</v>
      </c>
      <c r="BH228" s="26" t="str">
        <f t="shared" si="22"/>
        <v>FortinetBW</v>
      </c>
      <c r="BI228" s="26" t="str">
        <f t="shared" si="22"/>
        <v>FortinetCable</v>
      </c>
      <c r="BJ228" s="26" t="str">
        <f t="shared" si="22"/>
        <v>FortinetPC</v>
      </c>
      <c r="BK228" s="26" t="str">
        <f t="shared" si="21"/>
        <v>FortinetFull PRMA</v>
      </c>
    </row>
    <row r="229" spans="1:63" customFormat="1" ht="15" hidden="1" customHeight="1">
      <c r="A229" s="20" t="str">
        <f>IF(F229="Gateway","SDWAN Gateway, SDW0020",IF(E229="","",VLOOKUP(E229,[3]List!BC:BD,2,FALSE)))</f>
        <v>[Main RC] SD-WAN with Firewall (Fortinet) (Non-taxable)</v>
      </c>
      <c r="B229" s="20">
        <f>IF(F229="Gateway","not applicable",IF(E229="","",VLOOKUP(E229,[3]List!BC:BE,3,FALSE)))</f>
        <v>19408513</v>
      </c>
      <c r="C229" s="20">
        <f>IF(F229="Gateway","19400263",IF(E229="","",VLOOKUP(E229,[3]List!BC:BF,4,FALSE)))</f>
        <v>19408267</v>
      </c>
      <c r="D229">
        <v>661</v>
      </c>
      <c r="E229" s="21" t="s">
        <v>69</v>
      </c>
      <c r="F229" s="20" t="s">
        <v>70</v>
      </c>
      <c r="G229" t="s">
        <v>71</v>
      </c>
      <c r="H229" t="s">
        <v>303</v>
      </c>
      <c r="I229" t="s">
        <v>73</v>
      </c>
      <c r="J229">
        <v>40</v>
      </c>
      <c r="K229" s="20" t="str">
        <f t="shared" si="19"/>
        <v>1</v>
      </c>
      <c r="L229" s="20" t="str">
        <f t="shared" si="18"/>
        <v xml:space="preserve">24/7/ 12 hours onsite SLA support requried </v>
      </c>
      <c r="S229" s="22"/>
      <c r="AJ229" s="22"/>
      <c r="AK229" s="22"/>
      <c r="AL229" s="20" cm="1">
        <f t="array" ref="AL229">IF(E229="Fortinet",INDEX([3]List!BM:BM,MATCH(1,('Quotation - CS-PRMA status'!AJ229=[3]List!BJ:BJ)*('Quotation - CS-PRMA status'!AK229=[3]List!BL:BL),0)),"")</f>
        <v>0</v>
      </c>
      <c r="AM229" s="20" t="str">
        <f>IF(E229="Fortinet",_xlfn.IFNA(VLOOKUP(AJ229,[3]List!BJ227:BK232,2,FALSE),"Please select option under Full PRMA Coverage column"),"")</f>
        <v>Please select option under Full PRMA Coverage column</v>
      </c>
      <c r="AN229" s="20" t="str">
        <f t="shared" ref="AN229:AO260" si="23">IF($E229="Fortinet","SS to fill in","")</f>
        <v>SS to fill in</v>
      </c>
      <c r="AO229" s="20" t="str">
        <f t="shared" si="23"/>
        <v>SS to fill in</v>
      </c>
      <c r="BF229" s="26" t="str">
        <f t="shared" si="22"/>
        <v>FortinetSFP</v>
      </c>
      <c r="BG229" s="26" t="str">
        <f t="shared" si="22"/>
        <v>FortinetPIM</v>
      </c>
      <c r="BH229" s="26" t="str">
        <f t="shared" si="22"/>
        <v>FortinetBW</v>
      </c>
      <c r="BI229" s="26" t="str">
        <f t="shared" si="22"/>
        <v>FortinetCable</v>
      </c>
      <c r="BJ229" s="26" t="str">
        <f t="shared" si="22"/>
        <v>FortinetPC</v>
      </c>
      <c r="BK229" s="26" t="str">
        <f t="shared" si="21"/>
        <v>FortinetFull PRMA</v>
      </c>
    </row>
    <row r="230" spans="1:63" customFormat="1" ht="15" hidden="1" customHeight="1">
      <c r="A230" s="20" t="str">
        <f>IF(F230="Gateway","SDWAN Gateway, SDW0020",IF(E230="","",VLOOKUP(E230,[3]List!BC:BD,2,FALSE)))</f>
        <v>[Main RC] SD-WAN with Firewall (Fortinet) (Non-taxable)</v>
      </c>
      <c r="B230" s="20">
        <f>IF(F230="Gateway","not applicable",IF(E230="","",VLOOKUP(E230,[3]List!BC:BE,3,FALSE)))</f>
        <v>19408513</v>
      </c>
      <c r="C230" s="20">
        <f>IF(F230="Gateway","19400263",IF(E230="","",VLOOKUP(E230,[3]List!BC:BF,4,FALSE)))</f>
        <v>19408267</v>
      </c>
      <c r="D230">
        <v>663</v>
      </c>
      <c r="E230" s="21" t="s">
        <v>69</v>
      </c>
      <c r="F230" s="20" t="s">
        <v>70</v>
      </c>
      <c r="G230" t="s">
        <v>71</v>
      </c>
      <c r="H230" t="s">
        <v>304</v>
      </c>
      <c r="I230" t="s">
        <v>73</v>
      </c>
      <c r="J230">
        <v>100</v>
      </c>
      <c r="K230" s="20" t="str">
        <f t="shared" si="19"/>
        <v>1</v>
      </c>
      <c r="L230" s="20" t="str">
        <f t="shared" si="18"/>
        <v xml:space="preserve">24/7/ 12 hours onsite SLA support requried </v>
      </c>
      <c r="S230" s="22"/>
      <c r="AJ230" s="22"/>
      <c r="AK230" s="22"/>
      <c r="AL230" s="20" cm="1">
        <f t="array" ref="AL230">IF(E230="Fortinet",INDEX([3]List!BM:BM,MATCH(1,('Quotation - CS-PRMA status'!AJ230=[3]List!BJ:BJ)*('Quotation - CS-PRMA status'!AK230=[3]List!BL:BL),0)),"")</f>
        <v>0</v>
      </c>
      <c r="AM230" s="20" t="str">
        <f>IF(E230="Fortinet",_xlfn.IFNA(VLOOKUP(AJ230,[3]List!BJ228:BK233,2,FALSE),"Please select option under Full PRMA Coverage column"),"")</f>
        <v>Please select option under Full PRMA Coverage column</v>
      </c>
      <c r="AN230" s="20" t="str">
        <f t="shared" si="23"/>
        <v>SS to fill in</v>
      </c>
      <c r="AO230" s="20" t="str">
        <f t="shared" si="23"/>
        <v>SS to fill in</v>
      </c>
      <c r="BF230" s="26" t="str">
        <f t="shared" si="22"/>
        <v>FortinetSFP</v>
      </c>
      <c r="BG230" s="26" t="str">
        <f t="shared" si="22"/>
        <v>FortinetPIM</v>
      </c>
      <c r="BH230" s="26" t="str">
        <f t="shared" si="22"/>
        <v>FortinetBW</v>
      </c>
      <c r="BI230" s="26" t="str">
        <f t="shared" si="22"/>
        <v>FortinetCable</v>
      </c>
      <c r="BJ230" s="26" t="str">
        <f t="shared" si="22"/>
        <v>FortinetPC</v>
      </c>
      <c r="BK230" s="26" t="str">
        <f t="shared" si="21"/>
        <v>FortinetFull PRMA</v>
      </c>
    </row>
    <row r="231" spans="1:63" customFormat="1" ht="15" hidden="1" customHeight="1">
      <c r="A231" s="20" t="str">
        <f>IF(F231="Gateway","SDWAN Gateway, SDW0020",IF(E231="","",VLOOKUP(E231,[3]List!BC:BD,2,FALSE)))</f>
        <v>[Main RC] SD-WAN with Firewall (Fortinet) (Non-taxable)</v>
      </c>
      <c r="B231" s="20">
        <f>IF(F231="Gateway","not applicable",IF(E231="","",VLOOKUP(E231,[3]List!BC:BE,3,FALSE)))</f>
        <v>19408513</v>
      </c>
      <c r="C231" s="20">
        <f>IF(F231="Gateway","19400263",IF(E231="","",VLOOKUP(E231,[3]List!BC:BF,4,FALSE)))</f>
        <v>19408267</v>
      </c>
      <c r="D231">
        <v>664</v>
      </c>
      <c r="E231" s="21" t="s">
        <v>69</v>
      </c>
      <c r="F231" s="20" t="s">
        <v>70</v>
      </c>
      <c r="G231" t="s">
        <v>181</v>
      </c>
      <c r="H231" t="s">
        <v>305</v>
      </c>
      <c r="I231" t="s">
        <v>73</v>
      </c>
      <c r="J231">
        <v>40</v>
      </c>
      <c r="K231" s="20" t="str">
        <f t="shared" si="19"/>
        <v>1</v>
      </c>
      <c r="L231" s="20" t="str">
        <f t="shared" si="18"/>
        <v xml:space="preserve">24/7/ 12 hours onsite SLA support requried </v>
      </c>
      <c r="S231" s="22"/>
      <c r="AJ231" s="22"/>
      <c r="AK231" s="22"/>
      <c r="AL231" s="20" cm="1">
        <f t="array" ref="AL231">IF(E231="Fortinet",INDEX([3]List!BM:BM,MATCH(1,('Quotation - CS-PRMA status'!AJ231=[3]List!BJ:BJ)*('Quotation - CS-PRMA status'!AK231=[3]List!BL:BL),0)),"")</f>
        <v>0</v>
      </c>
      <c r="AM231" s="20" t="str">
        <f>IF(E231="Fortinet",_xlfn.IFNA(VLOOKUP(AJ231,[3]List!BJ229:BK234,2,FALSE),"Please select option under Full PRMA Coverage column"),"")</f>
        <v>Please select option under Full PRMA Coverage column</v>
      </c>
      <c r="AN231" s="20" t="str">
        <f t="shared" si="23"/>
        <v>SS to fill in</v>
      </c>
      <c r="AO231" s="20" t="str">
        <f t="shared" si="23"/>
        <v>SS to fill in</v>
      </c>
      <c r="BF231" s="26" t="str">
        <f t="shared" si="22"/>
        <v>FortinetSFP</v>
      </c>
      <c r="BG231" s="26" t="str">
        <f t="shared" si="22"/>
        <v>FortinetPIM</v>
      </c>
      <c r="BH231" s="26" t="str">
        <f t="shared" si="22"/>
        <v>FortinetBW</v>
      </c>
      <c r="BI231" s="26" t="str">
        <f t="shared" si="22"/>
        <v>FortinetCable</v>
      </c>
      <c r="BJ231" s="26" t="str">
        <f t="shared" si="22"/>
        <v>FortinetPC</v>
      </c>
      <c r="BK231" s="26" t="str">
        <f t="shared" si="21"/>
        <v>FortinetFull PRMA</v>
      </c>
    </row>
    <row r="232" spans="1:63" customFormat="1" ht="15" hidden="1" customHeight="1">
      <c r="A232" s="20" t="str">
        <f>IF(F232="Gateway","SDWAN Gateway, SDW0020",IF(E232="","",VLOOKUP(E232,[3]List!BC:BD,2,FALSE)))</f>
        <v>[Main RC] SD-WAN with Firewall (Fortinet) (Non-taxable)</v>
      </c>
      <c r="B232" s="20">
        <f>IF(F232="Gateway","not applicable",IF(E232="","",VLOOKUP(E232,[3]List!BC:BE,3,FALSE)))</f>
        <v>19408513</v>
      </c>
      <c r="C232" s="20">
        <f>IF(F232="Gateway","19400263",IF(E232="","",VLOOKUP(E232,[3]List!BC:BF,4,FALSE)))</f>
        <v>19408267</v>
      </c>
      <c r="D232">
        <v>665</v>
      </c>
      <c r="E232" s="21" t="s">
        <v>69</v>
      </c>
      <c r="F232" s="20" t="s">
        <v>70</v>
      </c>
      <c r="G232" t="s">
        <v>71</v>
      </c>
      <c r="H232" t="s">
        <v>306</v>
      </c>
      <c r="I232" t="s">
        <v>73</v>
      </c>
      <c r="J232">
        <v>40</v>
      </c>
      <c r="K232" s="20" t="str">
        <f t="shared" si="19"/>
        <v>1</v>
      </c>
      <c r="L232" s="20" t="str">
        <f t="shared" si="18"/>
        <v xml:space="preserve">24/7/ 12 hours onsite SLA support requried </v>
      </c>
      <c r="S232" s="22"/>
      <c r="AJ232" s="22"/>
      <c r="AK232" s="22"/>
      <c r="AL232" s="20" cm="1">
        <f t="array" ref="AL232">IF(E232="Fortinet",INDEX([3]List!BM:BM,MATCH(1,('Quotation - CS-PRMA status'!AJ232=[3]List!BJ:BJ)*('Quotation - CS-PRMA status'!AK232=[3]List!BL:BL),0)),"")</f>
        <v>0</v>
      </c>
      <c r="AM232" s="20" t="str">
        <f>IF(E232="Fortinet",_xlfn.IFNA(VLOOKUP(AJ232,[3]List!BJ230:BK235,2,FALSE),"Please select option under Full PRMA Coverage column"),"")</f>
        <v>Please select option under Full PRMA Coverage column</v>
      </c>
      <c r="AN232" s="20" t="str">
        <f t="shared" si="23"/>
        <v>SS to fill in</v>
      </c>
      <c r="AO232" s="20" t="str">
        <f t="shared" si="23"/>
        <v>SS to fill in</v>
      </c>
      <c r="BF232" s="26" t="str">
        <f t="shared" si="22"/>
        <v>FortinetSFP</v>
      </c>
      <c r="BG232" s="26" t="str">
        <f t="shared" si="22"/>
        <v>FortinetPIM</v>
      </c>
      <c r="BH232" s="26" t="str">
        <f t="shared" si="22"/>
        <v>FortinetBW</v>
      </c>
      <c r="BI232" s="26" t="str">
        <f t="shared" si="22"/>
        <v>FortinetCable</v>
      </c>
      <c r="BJ232" s="26" t="str">
        <f t="shared" si="22"/>
        <v>FortinetPC</v>
      </c>
      <c r="BK232" s="26" t="str">
        <f t="shared" si="21"/>
        <v>FortinetFull PRMA</v>
      </c>
    </row>
    <row r="233" spans="1:63" customFormat="1" ht="15" hidden="1" customHeight="1">
      <c r="A233" s="20" t="str">
        <f>IF(F233="Gateway","SDWAN Gateway, SDW0020",IF(E233="","",VLOOKUP(E233,[3]List!BC:BD,2,FALSE)))</f>
        <v>[Main RC] SD-WAN with Firewall (Fortinet) (Non-taxable)</v>
      </c>
      <c r="B233" s="20">
        <f>IF(F233="Gateway","not applicable",IF(E233="","",VLOOKUP(E233,[3]List!BC:BE,3,FALSE)))</f>
        <v>19408513</v>
      </c>
      <c r="C233" s="20">
        <f>IF(F233="Gateway","19400263",IF(E233="","",VLOOKUP(E233,[3]List!BC:BF,4,FALSE)))</f>
        <v>19408267</v>
      </c>
      <c r="D233">
        <v>666</v>
      </c>
      <c r="E233" s="21" t="s">
        <v>69</v>
      </c>
      <c r="F233" s="20" t="s">
        <v>70</v>
      </c>
      <c r="G233" s="31" t="s">
        <v>71</v>
      </c>
      <c r="H233" t="s">
        <v>307</v>
      </c>
      <c r="I233" t="s">
        <v>140</v>
      </c>
      <c r="J233">
        <v>1000</v>
      </c>
      <c r="K233" s="20" t="str">
        <f t="shared" si="19"/>
        <v>2</v>
      </c>
      <c r="L233" s="20" t="str">
        <f t="shared" si="18"/>
        <v>24/7/ 6 hours onsite support required</v>
      </c>
      <c r="S233" s="22"/>
      <c r="AJ233" s="22"/>
      <c r="AK233" s="22"/>
      <c r="AL233" s="20" cm="1">
        <f t="array" ref="AL233">IF(E233="Fortinet",INDEX([3]List!BM:BM,MATCH(1,('Quotation - CS-PRMA status'!AJ233=[3]List!BJ:BJ)*('Quotation - CS-PRMA status'!AK233=[3]List!BL:BL),0)),"")</f>
        <v>0</v>
      </c>
      <c r="AM233" s="20" t="str">
        <f>IF(E233="Fortinet",_xlfn.IFNA(VLOOKUP(AJ233,[3]List!BJ231:BK236,2,FALSE),"Please select option under Full PRMA Coverage column"),"")</f>
        <v>Please select option under Full PRMA Coverage column</v>
      </c>
      <c r="AN233" s="20" t="str">
        <f t="shared" si="23"/>
        <v>SS to fill in</v>
      </c>
      <c r="AO233" s="20" t="str">
        <f t="shared" si="23"/>
        <v>SS to fill in</v>
      </c>
      <c r="BF233" s="26" t="str">
        <f t="shared" si="22"/>
        <v>FortinetSFP</v>
      </c>
      <c r="BG233" s="26" t="str">
        <f t="shared" si="22"/>
        <v>FortinetPIM</v>
      </c>
      <c r="BH233" s="26" t="str">
        <f t="shared" si="22"/>
        <v>FortinetBW</v>
      </c>
      <c r="BI233" s="26" t="str">
        <f t="shared" si="22"/>
        <v>FortinetCable</v>
      </c>
      <c r="BJ233" s="26" t="str">
        <f t="shared" si="22"/>
        <v>FortinetPC</v>
      </c>
      <c r="BK233" s="26" t="str">
        <f t="shared" si="21"/>
        <v>FortinetFull PRMA</v>
      </c>
    </row>
    <row r="234" spans="1:63" customFormat="1" ht="15" hidden="1" customHeight="1">
      <c r="A234" s="20" t="str">
        <f>IF(F234="Gateway","SDWAN Gateway, SDW0020",IF(E234="","",VLOOKUP(E234,[3]List!BC:BD,2,FALSE)))</f>
        <v>[Main RC] SD-WAN with Firewall (Fortinet) (Non-taxable)</v>
      </c>
      <c r="B234" s="20">
        <f>IF(F234="Gateway","not applicable",IF(E234="","",VLOOKUP(E234,[3]List!BC:BE,3,FALSE)))</f>
        <v>19408513</v>
      </c>
      <c r="C234" s="20">
        <f>IF(F234="Gateway","19400263",IF(E234="","",VLOOKUP(E234,[3]List!BC:BF,4,FALSE)))</f>
        <v>19408267</v>
      </c>
      <c r="D234">
        <v>666</v>
      </c>
      <c r="E234" s="21" t="s">
        <v>69</v>
      </c>
      <c r="F234" s="20" t="s">
        <v>70</v>
      </c>
      <c r="G234" s="31" t="s">
        <v>71</v>
      </c>
      <c r="H234" t="s">
        <v>307</v>
      </c>
      <c r="I234" t="s">
        <v>140</v>
      </c>
      <c r="J234">
        <v>1000</v>
      </c>
      <c r="K234" s="20" t="str">
        <f t="shared" si="19"/>
        <v>2</v>
      </c>
      <c r="L234" s="20" t="str">
        <f t="shared" si="18"/>
        <v>24/7/ 6 hours onsite support required</v>
      </c>
      <c r="S234" s="22"/>
      <c r="AJ234" s="22"/>
      <c r="AK234" s="22"/>
      <c r="AL234" s="20" cm="1">
        <f t="array" ref="AL234">IF(E234="Fortinet",INDEX([3]List!BM:BM,MATCH(1,('Quotation - CS-PRMA status'!AJ234=[3]List!BJ:BJ)*('Quotation - CS-PRMA status'!AK234=[3]List!BL:BL),0)),"")</f>
        <v>0</v>
      </c>
      <c r="AM234" s="20" t="str">
        <f>IF(E234="Fortinet",_xlfn.IFNA(VLOOKUP(AJ234,[3]List!BJ232:BK237,2,FALSE),"Please select option under Full PRMA Coverage column"),"")</f>
        <v>Please select option under Full PRMA Coverage column</v>
      </c>
      <c r="AN234" s="20" t="str">
        <f t="shared" si="23"/>
        <v>SS to fill in</v>
      </c>
      <c r="AO234" s="20" t="str">
        <f t="shared" si="23"/>
        <v>SS to fill in</v>
      </c>
      <c r="BF234" s="26" t="str">
        <f t="shared" si="22"/>
        <v>FortinetSFP</v>
      </c>
      <c r="BG234" s="26" t="str">
        <f t="shared" si="22"/>
        <v>FortinetPIM</v>
      </c>
      <c r="BH234" s="26" t="str">
        <f t="shared" si="22"/>
        <v>FortinetBW</v>
      </c>
      <c r="BI234" s="26" t="str">
        <f t="shared" si="22"/>
        <v>FortinetCable</v>
      </c>
      <c r="BJ234" s="26" t="str">
        <f t="shared" si="22"/>
        <v>FortinetPC</v>
      </c>
      <c r="BK234" s="26" t="str">
        <f t="shared" si="21"/>
        <v>FortinetFull PRMA</v>
      </c>
    </row>
    <row r="235" spans="1:63" customFormat="1" ht="15" hidden="1" customHeight="1">
      <c r="A235" s="20" t="str">
        <f>IF(F235="Gateway","SDWAN Gateway, SDW0020",IF(E235="","",VLOOKUP(E235,[3]List!BC:BD,2,FALSE)))</f>
        <v>[Main RC] SD-WAN with Firewall (Fortinet) (Non-taxable)</v>
      </c>
      <c r="B235" s="20">
        <f>IF(F235="Gateway","not applicable",IF(E235="","",VLOOKUP(E235,[3]List!BC:BE,3,FALSE)))</f>
        <v>19408513</v>
      </c>
      <c r="C235" s="20">
        <f>IF(F235="Gateway","19400263",IF(E235="","",VLOOKUP(E235,[3]List!BC:BF,4,FALSE)))</f>
        <v>19408267</v>
      </c>
      <c r="D235">
        <v>668</v>
      </c>
      <c r="E235" s="21" t="s">
        <v>69</v>
      </c>
      <c r="F235" s="20" t="s">
        <v>70</v>
      </c>
      <c r="G235" s="31" t="s">
        <v>71</v>
      </c>
      <c r="H235" t="s">
        <v>308</v>
      </c>
      <c r="I235" t="s">
        <v>140</v>
      </c>
      <c r="J235">
        <v>3000</v>
      </c>
      <c r="K235" s="20" t="str">
        <f t="shared" si="19"/>
        <v>2</v>
      </c>
      <c r="L235" s="20" t="str">
        <f t="shared" si="18"/>
        <v>24/7/ 6 hours onsite support required</v>
      </c>
      <c r="S235" s="22"/>
      <c r="AJ235" s="22"/>
      <c r="AK235" s="22"/>
      <c r="AL235" s="20" cm="1">
        <f t="array" ref="AL235">IF(E235="Fortinet",INDEX([3]List!BM:BM,MATCH(1,('Quotation - CS-PRMA status'!AJ235=[3]List!BJ:BJ)*('Quotation - CS-PRMA status'!AK235=[3]List!BL:BL),0)),"")</f>
        <v>0</v>
      </c>
      <c r="AM235" s="20" t="str">
        <f>IF(E235="Fortinet",_xlfn.IFNA(VLOOKUP(AJ235,[3]List!BJ233:BK238,2,FALSE),"Please select option under Full PRMA Coverage column"),"")</f>
        <v>Please select option under Full PRMA Coverage column</v>
      </c>
      <c r="AN235" s="20" t="str">
        <f t="shared" si="23"/>
        <v>SS to fill in</v>
      </c>
      <c r="AO235" s="20" t="str">
        <f t="shared" si="23"/>
        <v>SS to fill in</v>
      </c>
      <c r="BF235" s="26" t="str">
        <f t="shared" si="22"/>
        <v>FortinetSFP</v>
      </c>
      <c r="BG235" s="26" t="str">
        <f t="shared" si="22"/>
        <v>FortinetPIM</v>
      </c>
      <c r="BH235" s="26" t="str">
        <f t="shared" si="22"/>
        <v>FortinetBW</v>
      </c>
      <c r="BI235" s="26" t="str">
        <f t="shared" si="22"/>
        <v>FortinetCable</v>
      </c>
      <c r="BJ235" s="26" t="str">
        <f t="shared" si="22"/>
        <v>FortinetPC</v>
      </c>
      <c r="BK235" s="26" t="str">
        <f t="shared" si="21"/>
        <v>FortinetFull PRMA</v>
      </c>
    </row>
    <row r="236" spans="1:63" customFormat="1" ht="15" hidden="1" customHeight="1">
      <c r="A236" s="20" t="str">
        <f>IF(F236="Gateway","SDWAN Gateway, SDW0020",IF(E236="","",VLOOKUP(E236,[3]List!BC:BD,2,FALSE)))</f>
        <v>[Main RC] SD-WAN with Firewall (Fortinet) (Non-taxable)</v>
      </c>
      <c r="B236" s="20">
        <f>IF(F236="Gateway","not applicable",IF(E236="","",VLOOKUP(E236,[3]List!BC:BE,3,FALSE)))</f>
        <v>19408513</v>
      </c>
      <c r="C236" s="20">
        <f>IF(F236="Gateway","19400263",IF(E236="","",VLOOKUP(E236,[3]List!BC:BF,4,FALSE)))</f>
        <v>19408267</v>
      </c>
      <c r="D236">
        <v>668</v>
      </c>
      <c r="E236" s="21" t="s">
        <v>69</v>
      </c>
      <c r="F236" s="20" t="s">
        <v>70</v>
      </c>
      <c r="G236" s="31" t="s">
        <v>71</v>
      </c>
      <c r="H236" t="s">
        <v>308</v>
      </c>
      <c r="I236" t="s">
        <v>140</v>
      </c>
      <c r="J236">
        <v>3000</v>
      </c>
      <c r="K236" s="20" t="str">
        <f t="shared" si="19"/>
        <v>2</v>
      </c>
      <c r="L236" s="20" t="str">
        <f t="shared" si="18"/>
        <v>24/7/ 6 hours onsite support required</v>
      </c>
      <c r="S236" s="22"/>
      <c r="AJ236" s="22"/>
      <c r="AK236" s="22"/>
      <c r="AL236" s="20" cm="1">
        <f t="array" ref="AL236">IF(E236="Fortinet",INDEX([3]List!BM:BM,MATCH(1,('Quotation - CS-PRMA status'!AJ236=[3]List!BJ:BJ)*('Quotation - CS-PRMA status'!AK236=[3]List!BL:BL),0)),"")</f>
        <v>0</v>
      </c>
      <c r="AM236" s="20" t="str">
        <f>IF(E236="Fortinet",_xlfn.IFNA(VLOOKUP(AJ236,[3]List!BJ234:BK239,2,FALSE),"Please select option under Full PRMA Coverage column"),"")</f>
        <v>Please select option under Full PRMA Coverage column</v>
      </c>
      <c r="AN236" s="20" t="str">
        <f t="shared" si="23"/>
        <v>SS to fill in</v>
      </c>
      <c r="AO236" s="20" t="str">
        <f t="shared" si="23"/>
        <v>SS to fill in</v>
      </c>
      <c r="BF236" s="26" t="str">
        <f t="shared" si="22"/>
        <v>FortinetSFP</v>
      </c>
      <c r="BG236" s="26" t="str">
        <f t="shared" si="22"/>
        <v>FortinetPIM</v>
      </c>
      <c r="BH236" s="26" t="str">
        <f t="shared" si="22"/>
        <v>FortinetBW</v>
      </c>
      <c r="BI236" s="26" t="str">
        <f t="shared" si="22"/>
        <v>FortinetCable</v>
      </c>
      <c r="BJ236" s="26" t="str">
        <f t="shared" si="22"/>
        <v>FortinetPC</v>
      </c>
      <c r="BK236" s="26" t="str">
        <f t="shared" si="21"/>
        <v>FortinetFull PRMA</v>
      </c>
    </row>
    <row r="237" spans="1:63" customFormat="1" ht="15" hidden="1" customHeight="1">
      <c r="A237" s="20" t="str">
        <f>IF(F237="Gateway","SDWAN Gateway, SDW0020",IF(E237="","",VLOOKUP(E237,[3]List!BC:BD,2,FALSE)))</f>
        <v>[Main RC] SD-WAN with Firewall (Fortinet) (Non-taxable)</v>
      </c>
      <c r="B237" s="20">
        <f>IF(F237="Gateway","not applicable",IF(E237="","",VLOOKUP(E237,[3]List!BC:BE,3,FALSE)))</f>
        <v>19408513</v>
      </c>
      <c r="C237" s="20">
        <f>IF(F237="Gateway","19400263",IF(E237="","",VLOOKUP(E237,[3]List!BC:BF,4,FALSE)))</f>
        <v>19408267</v>
      </c>
      <c r="D237">
        <v>670</v>
      </c>
      <c r="E237" s="21" t="s">
        <v>69</v>
      </c>
      <c r="F237" s="20" t="s">
        <v>70</v>
      </c>
      <c r="G237" t="s">
        <v>71</v>
      </c>
      <c r="H237" t="s">
        <v>309</v>
      </c>
      <c r="I237" t="s">
        <v>73</v>
      </c>
      <c r="J237">
        <v>40</v>
      </c>
      <c r="K237" s="20" t="str">
        <f t="shared" si="19"/>
        <v>1</v>
      </c>
      <c r="L237" s="20" t="str">
        <f t="shared" si="18"/>
        <v xml:space="preserve">24/7/ 12 hours onsite SLA support requried </v>
      </c>
      <c r="S237" s="22"/>
      <c r="AJ237" s="22"/>
      <c r="AK237" s="22"/>
      <c r="AL237" s="20" cm="1">
        <f t="array" ref="AL237">IF(E237="Fortinet",INDEX([3]List!BM:BM,MATCH(1,('Quotation - CS-PRMA status'!AJ237=[3]List!BJ:BJ)*('Quotation - CS-PRMA status'!AK237=[3]List!BL:BL),0)),"")</f>
        <v>0</v>
      </c>
      <c r="AM237" s="20" t="str">
        <f>IF(E237="Fortinet",_xlfn.IFNA(VLOOKUP(AJ237,[3]List!BJ235:BK240,2,FALSE),"Please select option under Full PRMA Coverage column"),"")</f>
        <v>Please select option under Full PRMA Coverage column</v>
      </c>
      <c r="AN237" s="20" t="str">
        <f t="shared" si="23"/>
        <v>SS to fill in</v>
      </c>
      <c r="AO237" s="20" t="str">
        <f t="shared" si="23"/>
        <v>SS to fill in</v>
      </c>
      <c r="BF237" s="26" t="str">
        <f t="shared" si="22"/>
        <v>FortinetSFP</v>
      </c>
      <c r="BG237" s="26" t="str">
        <f t="shared" si="22"/>
        <v>FortinetPIM</v>
      </c>
      <c r="BH237" s="26" t="str">
        <f t="shared" si="22"/>
        <v>FortinetBW</v>
      </c>
      <c r="BI237" s="26" t="str">
        <f t="shared" si="22"/>
        <v>FortinetCable</v>
      </c>
      <c r="BJ237" s="26" t="str">
        <f t="shared" si="22"/>
        <v>FortinetPC</v>
      </c>
      <c r="BK237" s="26" t="str">
        <f t="shared" si="21"/>
        <v>FortinetFull PRMA</v>
      </c>
    </row>
    <row r="238" spans="1:63" customFormat="1" ht="15" hidden="1" customHeight="1">
      <c r="A238" s="20" t="str">
        <f>IF(F238="Gateway","SDWAN Gateway, SDW0020",IF(E238="","",VLOOKUP(E238,[3]List!BC:BD,2,FALSE)))</f>
        <v>[Main RC] SD-WAN with Firewall (Fortinet) (Non-taxable)</v>
      </c>
      <c r="B238" s="20">
        <f>IF(F238="Gateway","not applicable",IF(E238="","",VLOOKUP(E238,[3]List!BC:BE,3,FALSE)))</f>
        <v>19408513</v>
      </c>
      <c r="C238" s="20">
        <f>IF(F238="Gateway","19400263",IF(E238="","",VLOOKUP(E238,[3]List!BC:BF,4,FALSE)))</f>
        <v>19408267</v>
      </c>
      <c r="D238">
        <v>682</v>
      </c>
      <c r="E238" s="21" t="s">
        <v>69</v>
      </c>
      <c r="F238" s="20" t="s">
        <v>70</v>
      </c>
      <c r="G238" t="s">
        <v>71</v>
      </c>
      <c r="H238" t="s">
        <v>310</v>
      </c>
      <c r="I238" t="s">
        <v>73</v>
      </c>
      <c r="J238">
        <v>100</v>
      </c>
      <c r="K238" s="20" t="str">
        <f t="shared" si="19"/>
        <v>1</v>
      </c>
      <c r="L238" s="20" t="str">
        <f t="shared" si="18"/>
        <v xml:space="preserve">24/7/ 12 hours onsite SLA support requried </v>
      </c>
      <c r="S238" s="22"/>
      <c r="AJ238" s="22"/>
      <c r="AK238" s="22"/>
      <c r="AL238" s="20" cm="1">
        <f t="array" ref="AL238">IF(E238="Fortinet",INDEX([3]List!BM:BM,MATCH(1,('Quotation - CS-PRMA status'!AJ238=[3]List!BJ:BJ)*('Quotation - CS-PRMA status'!AK238=[3]List!BL:BL),0)),"")</f>
        <v>0</v>
      </c>
      <c r="AM238" s="20" t="str">
        <f>IF(E238="Fortinet",_xlfn.IFNA(VLOOKUP(AJ238,[3]List!BJ236:BK241,2,FALSE),"Please select option under Full PRMA Coverage column"),"")</f>
        <v>Please select option under Full PRMA Coverage column</v>
      </c>
      <c r="AN238" s="20" t="str">
        <f t="shared" si="23"/>
        <v>SS to fill in</v>
      </c>
      <c r="AO238" s="20" t="str">
        <f t="shared" si="23"/>
        <v>SS to fill in</v>
      </c>
      <c r="BF238" s="26" t="str">
        <f t="shared" si="22"/>
        <v>FortinetSFP</v>
      </c>
      <c r="BG238" s="26" t="str">
        <f t="shared" si="22"/>
        <v>FortinetPIM</v>
      </c>
      <c r="BH238" s="26" t="str">
        <f t="shared" si="22"/>
        <v>FortinetBW</v>
      </c>
      <c r="BI238" s="26" t="str">
        <f t="shared" si="22"/>
        <v>FortinetCable</v>
      </c>
      <c r="BJ238" s="26" t="str">
        <f t="shared" si="22"/>
        <v>FortinetPC</v>
      </c>
      <c r="BK238" s="26" t="str">
        <f t="shared" si="21"/>
        <v>FortinetFull PRMA</v>
      </c>
    </row>
    <row r="239" spans="1:63" customFormat="1" ht="15" hidden="1" customHeight="1">
      <c r="A239" s="20" t="str">
        <f>IF(F239="Gateway","SDWAN Gateway, SDW0020",IF(E239="","",VLOOKUP(E239,[3]List!BC:BD,2,FALSE)))</f>
        <v>[Main RC] SD-WAN with Firewall (Fortinet) (Non-taxable)</v>
      </c>
      <c r="B239" s="20">
        <f>IF(F239="Gateway","not applicable",IF(E239="","",VLOOKUP(E239,[3]List!BC:BE,3,FALSE)))</f>
        <v>19408513</v>
      </c>
      <c r="C239" s="20">
        <f>IF(F239="Gateway","19400263",IF(E239="","",VLOOKUP(E239,[3]List!BC:BF,4,FALSE)))</f>
        <v>19408267</v>
      </c>
      <c r="D239">
        <v>683</v>
      </c>
      <c r="E239" s="21" t="s">
        <v>69</v>
      </c>
      <c r="F239" s="20" t="s">
        <v>70</v>
      </c>
      <c r="G239" t="s">
        <v>71</v>
      </c>
      <c r="H239" t="s">
        <v>311</v>
      </c>
      <c r="I239" t="s">
        <v>73</v>
      </c>
      <c r="J239">
        <v>100</v>
      </c>
      <c r="K239" s="20" t="str">
        <f t="shared" si="19"/>
        <v>1</v>
      </c>
      <c r="L239" s="20" t="str">
        <f t="shared" si="18"/>
        <v xml:space="preserve">24/7/ 12 hours onsite SLA support requried </v>
      </c>
      <c r="S239" s="22"/>
      <c r="AJ239" s="22"/>
      <c r="AK239" s="22"/>
      <c r="AL239" s="20" cm="1">
        <f t="array" ref="AL239">IF(E239="Fortinet",INDEX([3]List!BM:BM,MATCH(1,('Quotation - CS-PRMA status'!AJ239=[3]List!BJ:BJ)*('Quotation - CS-PRMA status'!AK239=[3]List!BL:BL),0)),"")</f>
        <v>0</v>
      </c>
      <c r="AM239" s="20" t="str">
        <f>IF(E239="Fortinet",_xlfn.IFNA(VLOOKUP(AJ239,[3]List!BJ237:BK242,2,FALSE),"Please select option under Full PRMA Coverage column"),"")</f>
        <v>Please select option under Full PRMA Coverage column</v>
      </c>
      <c r="AN239" s="20" t="str">
        <f t="shared" si="23"/>
        <v>SS to fill in</v>
      </c>
      <c r="AO239" s="20" t="str">
        <f t="shared" si="23"/>
        <v>SS to fill in</v>
      </c>
      <c r="BF239" s="26" t="str">
        <f t="shared" si="22"/>
        <v>FortinetSFP</v>
      </c>
      <c r="BG239" s="26" t="str">
        <f t="shared" si="22"/>
        <v>FortinetPIM</v>
      </c>
      <c r="BH239" s="26" t="str">
        <f t="shared" si="22"/>
        <v>FortinetBW</v>
      </c>
      <c r="BI239" s="26" t="str">
        <f t="shared" si="22"/>
        <v>FortinetCable</v>
      </c>
      <c r="BJ239" s="26" t="str">
        <f t="shared" si="22"/>
        <v>FortinetPC</v>
      </c>
      <c r="BK239" s="26" t="str">
        <f t="shared" si="21"/>
        <v>FortinetFull PRMA</v>
      </c>
    </row>
    <row r="240" spans="1:63" customFormat="1" ht="15" hidden="1" customHeight="1">
      <c r="A240" s="20" t="str">
        <f>IF(F240="Gateway","SDWAN Gateway, SDW0020",IF(E240="","",VLOOKUP(E240,[3]List!BC:BD,2,FALSE)))</f>
        <v>[Main RC] SD-WAN with Firewall (Fortinet) (Non-taxable)</v>
      </c>
      <c r="B240" s="20">
        <f>IF(F240="Gateway","not applicable",IF(E240="","",VLOOKUP(E240,[3]List!BC:BE,3,FALSE)))</f>
        <v>19408513</v>
      </c>
      <c r="C240" s="20">
        <f>IF(F240="Gateway","19400263",IF(E240="","",VLOOKUP(E240,[3]List!BC:BF,4,FALSE)))</f>
        <v>19408267</v>
      </c>
      <c r="D240">
        <v>684</v>
      </c>
      <c r="E240" s="21" t="s">
        <v>69</v>
      </c>
      <c r="F240" s="20" t="s">
        <v>70</v>
      </c>
      <c r="G240" t="s">
        <v>71</v>
      </c>
      <c r="H240" t="s">
        <v>312</v>
      </c>
      <c r="I240" t="s">
        <v>73</v>
      </c>
      <c r="J240">
        <v>100</v>
      </c>
      <c r="K240" s="20" t="str">
        <f t="shared" si="19"/>
        <v>1</v>
      </c>
      <c r="L240" s="20" t="str">
        <f t="shared" si="18"/>
        <v xml:space="preserve">24/7/ 12 hours onsite SLA support requried </v>
      </c>
      <c r="S240" s="22"/>
      <c r="AJ240" s="22"/>
      <c r="AK240" s="22"/>
      <c r="AL240" s="20" cm="1">
        <f t="array" ref="AL240">IF(E240="Fortinet",INDEX([3]List!BM:BM,MATCH(1,('Quotation - CS-PRMA status'!AJ240=[3]List!BJ:BJ)*('Quotation - CS-PRMA status'!AK240=[3]List!BL:BL),0)),"")</f>
        <v>0</v>
      </c>
      <c r="AM240" s="20" t="str">
        <f>IF(E240="Fortinet",_xlfn.IFNA(VLOOKUP(AJ240,[3]List!BJ238:BK243,2,FALSE),"Please select option under Full PRMA Coverage column"),"")</f>
        <v>Please select option under Full PRMA Coverage column</v>
      </c>
      <c r="AN240" s="20" t="str">
        <f t="shared" si="23"/>
        <v>SS to fill in</v>
      </c>
      <c r="AO240" s="20" t="str">
        <f t="shared" si="23"/>
        <v>SS to fill in</v>
      </c>
      <c r="BF240" s="26" t="str">
        <f t="shared" si="22"/>
        <v>FortinetSFP</v>
      </c>
      <c r="BG240" s="26" t="str">
        <f t="shared" si="22"/>
        <v>FortinetPIM</v>
      </c>
      <c r="BH240" s="26" t="str">
        <f t="shared" si="22"/>
        <v>FortinetBW</v>
      </c>
      <c r="BI240" s="26" t="str">
        <f t="shared" si="22"/>
        <v>FortinetCable</v>
      </c>
      <c r="BJ240" s="26" t="str">
        <f t="shared" si="22"/>
        <v>FortinetPC</v>
      </c>
      <c r="BK240" s="26" t="str">
        <f t="shared" si="21"/>
        <v>FortinetFull PRMA</v>
      </c>
    </row>
    <row r="241" spans="1:63" customFormat="1" ht="15" hidden="1" customHeight="1">
      <c r="A241" s="20" t="str">
        <f>IF(F241="Gateway","SDWAN Gateway, SDW0020",IF(E241="","",VLOOKUP(E241,[3]List!BC:BD,2,FALSE)))</f>
        <v>[Main RC] SD-WAN with Firewall (Fortinet) (Non-taxable)</v>
      </c>
      <c r="B241" s="20">
        <f>IF(F241="Gateway","not applicable",IF(E241="","",VLOOKUP(E241,[3]List!BC:BE,3,FALSE)))</f>
        <v>19408513</v>
      </c>
      <c r="C241" s="20">
        <f>IF(F241="Gateway","19400263",IF(E241="","",VLOOKUP(E241,[3]List!BC:BF,4,FALSE)))</f>
        <v>19408267</v>
      </c>
      <c r="D241">
        <v>695</v>
      </c>
      <c r="E241" s="21" t="s">
        <v>69</v>
      </c>
      <c r="F241" s="20" t="s">
        <v>70</v>
      </c>
      <c r="G241" s="31" t="s">
        <v>71</v>
      </c>
      <c r="H241" t="s">
        <v>313</v>
      </c>
      <c r="I241" t="s">
        <v>140</v>
      </c>
      <c r="J241">
        <v>500</v>
      </c>
      <c r="K241" s="20" t="str">
        <f t="shared" si="19"/>
        <v>1</v>
      </c>
      <c r="L241" s="20" t="str">
        <f t="shared" si="18"/>
        <v>24/7/ 6 hours onsite support required</v>
      </c>
      <c r="S241" s="22"/>
      <c r="AJ241" s="22"/>
      <c r="AK241" s="22"/>
      <c r="AL241" s="20" cm="1">
        <f t="array" ref="AL241">IF(E241="Fortinet",INDEX([3]List!BM:BM,MATCH(1,('Quotation - CS-PRMA status'!AJ241=[3]List!BJ:BJ)*('Quotation - CS-PRMA status'!AK241=[3]List!BL:BL),0)),"")</f>
        <v>0</v>
      </c>
      <c r="AM241" s="20" t="str">
        <f>IF(E241="Fortinet",_xlfn.IFNA(VLOOKUP(AJ241,[3]List!BJ239:BK244,2,FALSE),"Please select option under Full PRMA Coverage column"),"")</f>
        <v>Please select option under Full PRMA Coverage column</v>
      </c>
      <c r="AN241" s="20" t="str">
        <f t="shared" si="23"/>
        <v>SS to fill in</v>
      </c>
      <c r="AO241" s="20" t="str">
        <f t="shared" si="23"/>
        <v>SS to fill in</v>
      </c>
      <c r="BF241" s="26" t="str">
        <f t="shared" si="22"/>
        <v>FortinetSFP</v>
      </c>
      <c r="BG241" s="26" t="str">
        <f t="shared" si="22"/>
        <v>FortinetPIM</v>
      </c>
      <c r="BH241" s="26" t="str">
        <f t="shared" si="22"/>
        <v>FortinetBW</v>
      </c>
      <c r="BI241" s="26" t="str">
        <f t="shared" si="22"/>
        <v>FortinetCable</v>
      </c>
      <c r="BJ241" s="26" t="str">
        <f t="shared" si="22"/>
        <v>FortinetPC</v>
      </c>
      <c r="BK241" s="26" t="str">
        <f t="shared" si="21"/>
        <v>FortinetFull PRMA</v>
      </c>
    </row>
    <row r="242" spans="1:63" customFormat="1" ht="15" hidden="1" customHeight="1">
      <c r="A242" s="20" t="str">
        <f>IF(F242="Gateway","SDWAN Gateway, SDW0020",IF(E242="","",VLOOKUP(E242,[3]List!BC:BD,2,FALSE)))</f>
        <v>[Main RC] SD-WAN with Firewall (Fortinet) (Non-taxable)</v>
      </c>
      <c r="B242" s="20">
        <f>IF(F242="Gateway","not applicable",IF(E242="","",VLOOKUP(E242,[3]List!BC:BE,3,FALSE)))</f>
        <v>19408513</v>
      </c>
      <c r="C242" s="20">
        <f>IF(F242="Gateway","19400263",IF(E242="","",VLOOKUP(E242,[3]List!BC:BF,4,FALSE)))</f>
        <v>19408267</v>
      </c>
      <c r="D242">
        <v>695</v>
      </c>
      <c r="E242" s="21" t="s">
        <v>69</v>
      </c>
      <c r="F242" s="20" t="s">
        <v>70</v>
      </c>
      <c r="G242" s="31" t="s">
        <v>71</v>
      </c>
      <c r="H242" t="s">
        <v>313</v>
      </c>
      <c r="I242" t="s">
        <v>140</v>
      </c>
      <c r="J242">
        <v>500</v>
      </c>
      <c r="K242" s="20" t="str">
        <f t="shared" si="19"/>
        <v>1</v>
      </c>
      <c r="L242" s="20" t="str">
        <f t="shared" si="18"/>
        <v>24/7/ 6 hours onsite support required</v>
      </c>
      <c r="S242" s="22"/>
      <c r="AJ242" s="22"/>
      <c r="AK242" s="22"/>
      <c r="AL242" s="20" cm="1">
        <f t="array" ref="AL242">IF(E242="Fortinet",INDEX([3]List!BM:BM,MATCH(1,('Quotation - CS-PRMA status'!AJ242=[3]List!BJ:BJ)*('Quotation - CS-PRMA status'!AK242=[3]List!BL:BL),0)),"")</f>
        <v>0</v>
      </c>
      <c r="AM242" s="20" t="str">
        <f>IF(E242="Fortinet",_xlfn.IFNA(VLOOKUP(AJ242,[3]List!BJ240:BK245,2,FALSE),"Please select option under Full PRMA Coverage column"),"")</f>
        <v>Please select option under Full PRMA Coverage column</v>
      </c>
      <c r="AN242" s="20" t="str">
        <f t="shared" si="23"/>
        <v>SS to fill in</v>
      </c>
      <c r="AO242" s="20" t="str">
        <f t="shared" si="23"/>
        <v>SS to fill in</v>
      </c>
      <c r="BF242" s="26" t="str">
        <f t="shared" si="22"/>
        <v>FortinetSFP</v>
      </c>
      <c r="BG242" s="26" t="str">
        <f t="shared" si="22"/>
        <v>FortinetPIM</v>
      </c>
      <c r="BH242" s="26" t="str">
        <f t="shared" si="22"/>
        <v>FortinetBW</v>
      </c>
      <c r="BI242" s="26" t="str">
        <f t="shared" si="22"/>
        <v>FortinetCable</v>
      </c>
      <c r="BJ242" s="26" t="str">
        <f t="shared" si="22"/>
        <v>FortinetPC</v>
      </c>
      <c r="BK242" s="26" t="str">
        <f t="shared" si="21"/>
        <v>FortinetFull PRMA</v>
      </c>
    </row>
    <row r="243" spans="1:63" customFormat="1" ht="15" hidden="1" customHeight="1">
      <c r="A243" s="20" t="str">
        <f>IF(F243="Gateway","SDWAN Gateway, SDW0020",IF(E243="","",VLOOKUP(E243,[3]List!BC:BD,2,FALSE)))</f>
        <v>[Main RC] SD-WAN with Firewall (Fortinet) (Non-taxable)</v>
      </c>
      <c r="B243" s="20">
        <f>IF(F243="Gateway","not applicable",IF(E243="","",VLOOKUP(E243,[3]List!BC:BE,3,FALSE)))</f>
        <v>19408513</v>
      </c>
      <c r="C243" s="20">
        <f>IF(F243="Gateway","19400263",IF(E243="","",VLOOKUP(E243,[3]List!BC:BF,4,FALSE)))</f>
        <v>19408267</v>
      </c>
      <c r="D243">
        <v>697</v>
      </c>
      <c r="E243" s="21" t="s">
        <v>69</v>
      </c>
      <c r="F243" s="20" t="s">
        <v>70</v>
      </c>
      <c r="G243" s="31" t="s">
        <v>71</v>
      </c>
      <c r="H243" t="s">
        <v>314</v>
      </c>
      <c r="I243" t="s">
        <v>140</v>
      </c>
      <c r="J243">
        <v>500</v>
      </c>
      <c r="K243" s="20" t="str">
        <f t="shared" si="19"/>
        <v>1</v>
      </c>
      <c r="L243" s="20" t="str">
        <f t="shared" si="18"/>
        <v>24/7/ 6 hours onsite support required</v>
      </c>
      <c r="S243" s="22"/>
      <c r="AJ243" s="22"/>
      <c r="AK243" s="22"/>
      <c r="AL243" s="20" cm="1">
        <f t="array" ref="AL243">IF(E243="Fortinet",INDEX([3]List!BM:BM,MATCH(1,('Quotation - CS-PRMA status'!AJ243=[3]List!BJ:BJ)*('Quotation - CS-PRMA status'!AK243=[3]List!BL:BL),0)),"")</f>
        <v>0</v>
      </c>
      <c r="AM243" s="20" t="str">
        <f>IF(E243="Fortinet",_xlfn.IFNA(VLOOKUP(AJ243,[3]List!BJ241:BK246,2,FALSE),"Please select option under Full PRMA Coverage column"),"")</f>
        <v>Please select option under Full PRMA Coverage column</v>
      </c>
      <c r="AN243" s="20" t="str">
        <f t="shared" si="23"/>
        <v>SS to fill in</v>
      </c>
      <c r="AO243" s="20" t="str">
        <f t="shared" si="23"/>
        <v>SS to fill in</v>
      </c>
      <c r="BF243" s="26" t="str">
        <f t="shared" si="22"/>
        <v>FortinetSFP</v>
      </c>
      <c r="BG243" s="26" t="str">
        <f t="shared" si="22"/>
        <v>FortinetPIM</v>
      </c>
      <c r="BH243" s="26" t="str">
        <f t="shared" si="22"/>
        <v>FortinetBW</v>
      </c>
      <c r="BI243" s="26" t="str">
        <f t="shared" si="22"/>
        <v>FortinetCable</v>
      </c>
      <c r="BJ243" s="26" t="str">
        <f t="shared" si="22"/>
        <v>FortinetPC</v>
      </c>
      <c r="BK243" s="26" t="str">
        <f t="shared" si="21"/>
        <v>FortinetFull PRMA</v>
      </c>
    </row>
    <row r="244" spans="1:63" customFormat="1" ht="15" hidden="1" customHeight="1">
      <c r="A244" s="20" t="str">
        <f>IF(F244="Gateway","SDWAN Gateway, SDW0020",IF(E244="","",VLOOKUP(E244,[3]List!BC:BD,2,FALSE)))</f>
        <v>[Main RC] SD-WAN with Firewall (Fortinet) (Non-taxable)</v>
      </c>
      <c r="B244" s="20">
        <f>IF(F244="Gateway","not applicable",IF(E244="","",VLOOKUP(E244,[3]List!BC:BE,3,FALSE)))</f>
        <v>19408513</v>
      </c>
      <c r="C244" s="20">
        <f>IF(F244="Gateway","19400263",IF(E244="","",VLOOKUP(E244,[3]List!BC:BF,4,FALSE)))</f>
        <v>19408267</v>
      </c>
      <c r="D244">
        <v>697</v>
      </c>
      <c r="E244" s="21" t="s">
        <v>69</v>
      </c>
      <c r="F244" s="20" t="s">
        <v>70</v>
      </c>
      <c r="G244" s="31" t="s">
        <v>71</v>
      </c>
      <c r="H244" t="s">
        <v>314</v>
      </c>
      <c r="I244" t="s">
        <v>140</v>
      </c>
      <c r="J244">
        <v>500</v>
      </c>
      <c r="K244" s="20" t="str">
        <f t="shared" si="19"/>
        <v>1</v>
      </c>
      <c r="L244" s="20" t="str">
        <f t="shared" si="18"/>
        <v>24/7/ 6 hours onsite support required</v>
      </c>
      <c r="S244" s="22"/>
      <c r="AJ244" s="22"/>
      <c r="AK244" s="22"/>
      <c r="AL244" s="20" cm="1">
        <f t="array" ref="AL244">IF(E244="Fortinet",INDEX([3]List!BM:BM,MATCH(1,('Quotation - CS-PRMA status'!AJ244=[3]List!BJ:BJ)*('Quotation - CS-PRMA status'!AK244=[3]List!BL:BL),0)),"")</f>
        <v>0</v>
      </c>
      <c r="AM244" s="20" t="str">
        <f>IF(E244="Fortinet",_xlfn.IFNA(VLOOKUP(AJ244,[3]List!BJ242:BK247,2,FALSE),"Please select option under Full PRMA Coverage column"),"")</f>
        <v>Please select option under Full PRMA Coverage column</v>
      </c>
      <c r="AN244" s="20" t="str">
        <f t="shared" si="23"/>
        <v>SS to fill in</v>
      </c>
      <c r="AO244" s="20" t="str">
        <f t="shared" si="23"/>
        <v>SS to fill in</v>
      </c>
      <c r="BF244" s="26" t="str">
        <f t="shared" si="22"/>
        <v>FortinetSFP</v>
      </c>
      <c r="BG244" s="26" t="str">
        <f t="shared" si="22"/>
        <v>FortinetPIM</v>
      </c>
      <c r="BH244" s="26" t="str">
        <f t="shared" si="22"/>
        <v>FortinetBW</v>
      </c>
      <c r="BI244" s="26" t="str">
        <f t="shared" si="22"/>
        <v>FortinetCable</v>
      </c>
      <c r="BJ244" s="26" t="str">
        <f t="shared" si="22"/>
        <v>FortinetPC</v>
      </c>
      <c r="BK244" s="26" t="str">
        <f t="shared" si="21"/>
        <v>FortinetFull PRMA</v>
      </c>
    </row>
    <row r="245" spans="1:63" customFormat="1" ht="15" hidden="1" customHeight="1">
      <c r="A245" s="20" t="str">
        <f>IF(F245="Gateway","SDWAN Gateway, SDW0020",IF(E245="","",VLOOKUP(E245,[3]List!BC:BD,2,FALSE)))</f>
        <v>[Main RC] SD-WAN with Firewall (Fortinet) (Non-taxable)</v>
      </c>
      <c r="B245" s="20">
        <f>IF(F245="Gateway","not applicable",IF(E245="","",VLOOKUP(E245,[3]List!BC:BE,3,FALSE)))</f>
        <v>19408513</v>
      </c>
      <c r="C245" s="20">
        <f>IF(F245="Gateway","19400263",IF(E245="","",VLOOKUP(E245,[3]List!BC:BF,4,FALSE)))</f>
        <v>19408267</v>
      </c>
      <c r="D245">
        <v>701</v>
      </c>
      <c r="E245" s="21" t="s">
        <v>69</v>
      </c>
      <c r="F245" s="20" t="s">
        <v>70</v>
      </c>
      <c r="G245" t="s">
        <v>71</v>
      </c>
      <c r="H245" t="s">
        <v>315</v>
      </c>
      <c r="I245" t="s">
        <v>73</v>
      </c>
      <c r="J245">
        <v>100</v>
      </c>
      <c r="K245" s="20" t="str">
        <f t="shared" si="19"/>
        <v>1</v>
      </c>
      <c r="L245" s="20" t="str">
        <f t="shared" si="18"/>
        <v xml:space="preserve">24/7/ 12 hours onsite SLA support requried </v>
      </c>
      <c r="S245" s="22"/>
      <c r="AJ245" s="22"/>
      <c r="AK245" s="22"/>
      <c r="AL245" s="20" cm="1">
        <f t="array" ref="AL245">IF(E245="Fortinet",INDEX([3]List!BM:BM,MATCH(1,('Quotation - CS-PRMA status'!AJ245=[3]List!BJ:BJ)*('Quotation - CS-PRMA status'!AK245=[3]List!BL:BL),0)),"")</f>
        <v>0</v>
      </c>
      <c r="AM245" s="20" t="str">
        <f>IF(E245="Fortinet",_xlfn.IFNA(VLOOKUP(AJ245,[3]List!BJ243:BK248,2,FALSE),"Please select option under Full PRMA Coverage column"),"")</f>
        <v>Please select option under Full PRMA Coverage column</v>
      </c>
      <c r="AN245" s="20" t="str">
        <f t="shared" si="23"/>
        <v>SS to fill in</v>
      </c>
      <c r="AO245" s="20" t="str">
        <f t="shared" si="23"/>
        <v>SS to fill in</v>
      </c>
      <c r="BF245" s="26" t="str">
        <f t="shared" si="22"/>
        <v>FortinetSFP</v>
      </c>
      <c r="BG245" s="26" t="str">
        <f t="shared" si="22"/>
        <v>FortinetPIM</v>
      </c>
      <c r="BH245" s="26" t="str">
        <f t="shared" si="22"/>
        <v>FortinetBW</v>
      </c>
      <c r="BI245" s="26" t="str">
        <f t="shared" si="22"/>
        <v>FortinetCable</v>
      </c>
      <c r="BJ245" s="26" t="str">
        <f t="shared" si="22"/>
        <v>FortinetPC</v>
      </c>
      <c r="BK245" s="26" t="str">
        <f t="shared" si="21"/>
        <v>FortinetFull PRMA</v>
      </c>
    </row>
    <row r="246" spans="1:63" customFormat="1" ht="15" hidden="1" customHeight="1">
      <c r="A246" s="20" t="str">
        <f>IF(F246="Gateway","SDWAN Gateway, SDW0020",IF(E246="","",VLOOKUP(E246,[3]List!BC:BD,2,FALSE)))</f>
        <v>[Main RC] SD-WAN with Firewall (Fortinet) (Non-taxable)</v>
      </c>
      <c r="B246" s="20">
        <f>IF(F246="Gateway","not applicable",IF(E246="","",VLOOKUP(E246,[3]List!BC:BE,3,FALSE)))</f>
        <v>19408513</v>
      </c>
      <c r="C246" s="20">
        <f>IF(F246="Gateway","19400263",IF(E246="","",VLOOKUP(E246,[3]List!BC:BF,4,FALSE)))</f>
        <v>19408267</v>
      </c>
      <c r="D246">
        <v>703</v>
      </c>
      <c r="E246" s="21" t="s">
        <v>69</v>
      </c>
      <c r="F246" s="20" t="s">
        <v>70</v>
      </c>
      <c r="G246" t="s">
        <v>148</v>
      </c>
      <c r="H246" t="s">
        <v>316</v>
      </c>
      <c r="I246" t="s">
        <v>73</v>
      </c>
      <c r="J246">
        <v>100</v>
      </c>
      <c r="K246" s="20" t="str">
        <f t="shared" si="19"/>
        <v>1</v>
      </c>
      <c r="L246" s="20" t="str">
        <f t="shared" si="18"/>
        <v xml:space="preserve">24/7/ 12 hours onsite SLA support requried </v>
      </c>
      <c r="S246" s="22"/>
      <c r="AJ246" s="22"/>
      <c r="AK246" s="22"/>
      <c r="AL246" s="20" cm="1">
        <f t="array" ref="AL246">IF(E246="Fortinet",INDEX([3]List!BM:BM,MATCH(1,('Quotation - CS-PRMA status'!AJ246=[3]List!BJ:BJ)*('Quotation - CS-PRMA status'!AK246=[3]List!BL:BL),0)),"")</f>
        <v>0</v>
      </c>
      <c r="AM246" s="20" t="str">
        <f>IF(E246="Fortinet",_xlfn.IFNA(VLOOKUP(AJ246,[3]List!BJ244:BK249,2,FALSE),"Please select option under Full PRMA Coverage column"),"")</f>
        <v>Please select option under Full PRMA Coverage column</v>
      </c>
      <c r="AN246" s="20" t="str">
        <f t="shared" si="23"/>
        <v>SS to fill in</v>
      </c>
      <c r="AO246" s="20" t="str">
        <f t="shared" si="23"/>
        <v>SS to fill in</v>
      </c>
      <c r="BF246" s="26" t="str">
        <f t="shared" si="22"/>
        <v>FortinetSFP</v>
      </c>
      <c r="BG246" s="26" t="str">
        <f t="shared" si="22"/>
        <v>FortinetPIM</v>
      </c>
      <c r="BH246" s="26" t="str">
        <f t="shared" si="22"/>
        <v>FortinetBW</v>
      </c>
      <c r="BI246" s="26" t="str">
        <f t="shared" si="22"/>
        <v>FortinetCable</v>
      </c>
      <c r="BJ246" s="26" t="str">
        <f t="shared" si="22"/>
        <v>FortinetPC</v>
      </c>
      <c r="BK246" s="26" t="str">
        <f t="shared" si="21"/>
        <v>FortinetFull PRMA</v>
      </c>
    </row>
    <row r="247" spans="1:63" customFormat="1" ht="15" hidden="1" customHeight="1">
      <c r="A247" s="20" t="str">
        <f>IF(F247="Gateway","SDWAN Gateway, SDW0020",IF(E247="","",VLOOKUP(E247,[3]List!BC:BD,2,FALSE)))</f>
        <v>[Main RC] SD-WAN with Firewall (Fortinet) (Non-taxable)</v>
      </c>
      <c r="B247" s="20">
        <f>IF(F247="Gateway","not applicable",IF(E247="","",VLOOKUP(E247,[3]List!BC:BE,3,FALSE)))</f>
        <v>19408513</v>
      </c>
      <c r="C247" s="20">
        <f>IF(F247="Gateway","19400263",IF(E247="","",VLOOKUP(E247,[3]List!BC:BF,4,FALSE)))</f>
        <v>19408267</v>
      </c>
      <c r="D247">
        <v>706</v>
      </c>
      <c r="E247" s="21" t="s">
        <v>69</v>
      </c>
      <c r="F247" s="20" t="s">
        <v>70</v>
      </c>
      <c r="G247" t="s">
        <v>153</v>
      </c>
      <c r="H247" t="s">
        <v>317</v>
      </c>
      <c r="I247" t="s">
        <v>73</v>
      </c>
      <c r="J247">
        <v>100</v>
      </c>
      <c r="K247" s="20" t="str">
        <f t="shared" si="19"/>
        <v>1</v>
      </c>
      <c r="L247" s="20" t="str">
        <f t="shared" si="18"/>
        <v xml:space="preserve">24/7/ 12 hours onsite SLA support requried </v>
      </c>
      <c r="S247" s="22"/>
      <c r="AJ247" s="22"/>
      <c r="AK247" s="22"/>
      <c r="AL247" s="20" cm="1">
        <f t="array" ref="AL247">IF(E247="Fortinet",INDEX([3]List!BM:BM,MATCH(1,('Quotation - CS-PRMA status'!AJ247=[3]List!BJ:BJ)*('Quotation - CS-PRMA status'!AK247=[3]List!BL:BL),0)),"")</f>
        <v>0</v>
      </c>
      <c r="AM247" s="20" t="str">
        <f>IF(E247="Fortinet",_xlfn.IFNA(VLOOKUP(AJ247,[3]List!BJ245:BK250,2,FALSE),"Please select option under Full PRMA Coverage column"),"")</f>
        <v>Please select option under Full PRMA Coverage column</v>
      </c>
      <c r="AN247" s="20" t="str">
        <f t="shared" si="23"/>
        <v>SS to fill in</v>
      </c>
      <c r="AO247" s="20" t="str">
        <f t="shared" si="23"/>
        <v>SS to fill in</v>
      </c>
      <c r="BF247" s="26" t="str">
        <f t="shared" si="22"/>
        <v>FortinetSFP</v>
      </c>
      <c r="BG247" s="26" t="str">
        <f t="shared" si="22"/>
        <v>FortinetPIM</v>
      </c>
      <c r="BH247" s="26" t="str">
        <f t="shared" si="22"/>
        <v>FortinetBW</v>
      </c>
      <c r="BI247" s="26" t="str">
        <f t="shared" si="22"/>
        <v>FortinetCable</v>
      </c>
      <c r="BJ247" s="26" t="str">
        <f t="shared" si="22"/>
        <v>FortinetPC</v>
      </c>
      <c r="BK247" s="26" t="str">
        <f t="shared" si="21"/>
        <v>FortinetFull PRMA</v>
      </c>
    </row>
    <row r="248" spans="1:63" customFormat="1" ht="15" hidden="1" customHeight="1">
      <c r="A248" s="20" t="str">
        <f>IF(F248="Gateway","SDWAN Gateway, SDW0020",IF(E248="","",VLOOKUP(E248,[3]List!BC:BD,2,FALSE)))</f>
        <v>[Main RC] SD-WAN with Firewall (Fortinet) (Non-taxable)</v>
      </c>
      <c r="B248" s="20">
        <f>IF(F248="Gateway","not applicable",IF(E248="","",VLOOKUP(E248,[3]List!BC:BE,3,FALSE)))</f>
        <v>19408513</v>
      </c>
      <c r="C248" s="20">
        <f>IF(F248="Gateway","19400263",IF(E248="","",VLOOKUP(E248,[3]List!BC:BF,4,FALSE)))</f>
        <v>19408267</v>
      </c>
      <c r="D248">
        <v>708</v>
      </c>
      <c r="E248" s="21" t="s">
        <v>69</v>
      </c>
      <c r="F248" s="20" t="s">
        <v>70</v>
      </c>
      <c r="G248" t="s">
        <v>71</v>
      </c>
      <c r="H248" t="s">
        <v>318</v>
      </c>
      <c r="I248" t="s">
        <v>73</v>
      </c>
      <c r="J248">
        <v>500</v>
      </c>
      <c r="K248" s="20" t="str">
        <f t="shared" si="19"/>
        <v>1</v>
      </c>
      <c r="L248" s="20" t="str">
        <f t="shared" si="18"/>
        <v xml:space="preserve">24/7/ 12 hours onsite SLA support requried </v>
      </c>
      <c r="S248" s="22"/>
      <c r="AJ248" s="22"/>
      <c r="AK248" s="22"/>
      <c r="AL248" s="20" cm="1">
        <f t="array" ref="AL248">IF(E248="Fortinet",INDEX([3]List!BM:BM,MATCH(1,('Quotation - CS-PRMA status'!AJ248=[3]List!BJ:BJ)*('Quotation - CS-PRMA status'!AK248=[3]List!BL:BL),0)),"")</f>
        <v>0</v>
      </c>
      <c r="AM248" s="20" t="str">
        <f>IF(E248="Fortinet",_xlfn.IFNA(VLOOKUP(AJ248,[3]List!BJ246:BK251,2,FALSE),"Please select option under Full PRMA Coverage column"),"")</f>
        <v>Please select option under Full PRMA Coverage column</v>
      </c>
      <c r="AN248" s="20" t="str">
        <f t="shared" si="23"/>
        <v>SS to fill in</v>
      </c>
      <c r="AO248" s="20" t="str">
        <f t="shared" si="23"/>
        <v>SS to fill in</v>
      </c>
      <c r="BF248" s="26" t="str">
        <f t="shared" si="22"/>
        <v>FortinetSFP</v>
      </c>
      <c r="BG248" s="26" t="str">
        <f t="shared" si="22"/>
        <v>FortinetPIM</v>
      </c>
      <c r="BH248" s="26" t="str">
        <f t="shared" si="22"/>
        <v>FortinetBW</v>
      </c>
      <c r="BI248" s="26" t="str">
        <f t="shared" si="22"/>
        <v>FortinetCable</v>
      </c>
      <c r="BJ248" s="26" t="str">
        <f t="shared" si="22"/>
        <v>FortinetPC</v>
      </c>
      <c r="BK248" s="26" t="str">
        <f t="shared" si="21"/>
        <v>FortinetFull PRMA</v>
      </c>
    </row>
    <row r="249" spans="1:63" customFormat="1" ht="15" hidden="1" customHeight="1">
      <c r="A249" s="20" t="str">
        <f>IF(F249="Gateway","SDWAN Gateway, SDW0020",IF(E249="","",VLOOKUP(E249,[3]List!BC:BD,2,FALSE)))</f>
        <v>[Main RC] SD-WAN with Firewall (Fortinet) (Non-taxable)</v>
      </c>
      <c r="B249" s="20">
        <f>IF(F249="Gateway","not applicable",IF(E249="","",VLOOKUP(E249,[3]List!BC:BE,3,FALSE)))</f>
        <v>19408513</v>
      </c>
      <c r="C249" s="20">
        <f>IF(F249="Gateway","19400263",IF(E249="","",VLOOKUP(E249,[3]List!BC:BF,4,FALSE)))</f>
        <v>19408267</v>
      </c>
      <c r="D249">
        <v>720</v>
      </c>
      <c r="E249" s="21" t="s">
        <v>69</v>
      </c>
      <c r="F249" s="20" t="s">
        <v>70</v>
      </c>
      <c r="G249" t="s">
        <v>134</v>
      </c>
      <c r="H249" t="s">
        <v>319</v>
      </c>
      <c r="I249" t="s">
        <v>73</v>
      </c>
      <c r="J249">
        <v>40</v>
      </c>
      <c r="K249" s="20" t="str">
        <f t="shared" si="19"/>
        <v>1</v>
      </c>
      <c r="L249" s="20" t="str">
        <f t="shared" si="18"/>
        <v xml:space="preserve">24/7/ 12 hours onsite SLA support requried </v>
      </c>
      <c r="S249" s="22"/>
      <c r="AJ249" s="22"/>
      <c r="AK249" s="22"/>
      <c r="AL249" s="20" cm="1">
        <f t="array" ref="AL249">IF(E249="Fortinet",INDEX([3]List!BM:BM,MATCH(1,('Quotation - CS-PRMA status'!AJ249=[3]List!BJ:BJ)*('Quotation - CS-PRMA status'!AK249=[3]List!BL:BL),0)),"")</f>
        <v>0</v>
      </c>
      <c r="AM249" s="20" t="str">
        <f>IF(E249="Fortinet",_xlfn.IFNA(VLOOKUP(AJ249,[3]List!BJ247:BK252,2,FALSE),"Please select option under Full PRMA Coverage column"),"")</f>
        <v>Please select option under Full PRMA Coverage column</v>
      </c>
      <c r="AN249" s="20" t="str">
        <f t="shared" si="23"/>
        <v>SS to fill in</v>
      </c>
      <c r="AO249" s="20" t="str">
        <f t="shared" si="23"/>
        <v>SS to fill in</v>
      </c>
      <c r="BF249" s="26" t="str">
        <f t="shared" si="22"/>
        <v>FortinetSFP</v>
      </c>
      <c r="BG249" s="26" t="str">
        <f t="shared" si="22"/>
        <v>FortinetPIM</v>
      </c>
      <c r="BH249" s="26" t="str">
        <f t="shared" si="22"/>
        <v>FortinetBW</v>
      </c>
      <c r="BI249" s="26" t="str">
        <f t="shared" si="22"/>
        <v>FortinetCable</v>
      </c>
      <c r="BJ249" s="26" t="str">
        <f t="shared" si="22"/>
        <v>FortinetPC</v>
      </c>
      <c r="BK249" s="26" t="str">
        <f t="shared" si="21"/>
        <v>FortinetFull PRMA</v>
      </c>
    </row>
    <row r="250" spans="1:63" customFormat="1" ht="15" hidden="1" customHeight="1">
      <c r="A250" s="20" t="str">
        <f>IF(F250="Gateway","SDWAN Gateway, SDW0020",IF(E250="","",VLOOKUP(E250,[3]List!BC:BD,2,FALSE)))</f>
        <v>[Main RC] SD-WAN with Firewall (Fortinet) (Non-taxable)</v>
      </c>
      <c r="B250" s="20">
        <f>IF(F250="Gateway","not applicable",IF(E250="","",VLOOKUP(E250,[3]List!BC:BE,3,FALSE)))</f>
        <v>19408513</v>
      </c>
      <c r="C250" s="20">
        <f>IF(F250="Gateway","19400263",IF(E250="","",VLOOKUP(E250,[3]List!BC:BF,4,FALSE)))</f>
        <v>19408267</v>
      </c>
      <c r="D250">
        <v>722</v>
      </c>
      <c r="E250" s="21" t="s">
        <v>69</v>
      </c>
      <c r="F250" s="20" t="s">
        <v>70</v>
      </c>
      <c r="G250" t="s">
        <v>176</v>
      </c>
      <c r="H250" t="s">
        <v>320</v>
      </c>
      <c r="I250" t="s">
        <v>73</v>
      </c>
      <c r="J250">
        <v>100</v>
      </c>
      <c r="K250" s="20" t="str">
        <f t="shared" si="19"/>
        <v>1</v>
      </c>
      <c r="L250" s="20" t="str">
        <f t="shared" si="18"/>
        <v xml:space="preserve">24/7/ 12 hours onsite SLA support requried </v>
      </c>
      <c r="S250" s="22"/>
      <c r="AJ250" s="22"/>
      <c r="AK250" s="22"/>
      <c r="AL250" s="20" cm="1">
        <f t="array" ref="AL250">IF(E250="Fortinet",INDEX([3]List!BM:BM,MATCH(1,('Quotation - CS-PRMA status'!AJ250=[3]List!BJ:BJ)*('Quotation - CS-PRMA status'!AK250=[3]List!BL:BL),0)),"")</f>
        <v>0</v>
      </c>
      <c r="AM250" s="20" t="str">
        <f>IF(E250="Fortinet",_xlfn.IFNA(VLOOKUP(AJ250,[3]List!BJ248:BK253,2,FALSE),"Please select option under Full PRMA Coverage column"),"")</f>
        <v>Please select option under Full PRMA Coverage column</v>
      </c>
      <c r="AN250" s="20" t="str">
        <f t="shared" si="23"/>
        <v>SS to fill in</v>
      </c>
      <c r="AO250" s="20" t="str">
        <f t="shared" si="23"/>
        <v>SS to fill in</v>
      </c>
      <c r="BF250" s="26" t="str">
        <f t="shared" si="22"/>
        <v>FortinetSFP</v>
      </c>
      <c r="BG250" s="26" t="str">
        <f t="shared" si="22"/>
        <v>FortinetPIM</v>
      </c>
      <c r="BH250" s="26" t="str">
        <f t="shared" si="22"/>
        <v>FortinetBW</v>
      </c>
      <c r="BI250" s="26" t="str">
        <f t="shared" si="22"/>
        <v>FortinetCable</v>
      </c>
      <c r="BJ250" s="26" t="str">
        <f t="shared" si="22"/>
        <v>FortinetPC</v>
      </c>
      <c r="BK250" s="26" t="str">
        <f t="shared" si="21"/>
        <v>FortinetFull PRMA</v>
      </c>
    </row>
    <row r="251" spans="1:63" customFormat="1" ht="15" hidden="1" customHeight="1">
      <c r="A251" s="20" t="str">
        <f>IF(F251="Gateway","SDWAN Gateway, SDW0020",IF(E251="","",VLOOKUP(E251,[3]List!BC:BD,2,FALSE)))</f>
        <v>[Main RC] SD-WAN with Firewall (Fortinet) (Non-taxable)</v>
      </c>
      <c r="B251" s="20">
        <f>IF(F251="Gateway","not applicable",IF(E251="","",VLOOKUP(E251,[3]List!BC:BE,3,FALSE)))</f>
        <v>19408513</v>
      </c>
      <c r="C251" s="20">
        <f>IF(F251="Gateway","19400263",IF(E251="","",VLOOKUP(E251,[3]List!BC:BF,4,FALSE)))</f>
        <v>19408267</v>
      </c>
      <c r="D251">
        <v>727</v>
      </c>
      <c r="E251" s="21" t="s">
        <v>69</v>
      </c>
      <c r="F251" s="20" t="s">
        <v>70</v>
      </c>
      <c r="G251" t="s">
        <v>71</v>
      </c>
      <c r="H251" t="s">
        <v>321</v>
      </c>
      <c r="I251" t="s">
        <v>73</v>
      </c>
      <c r="J251">
        <v>100</v>
      </c>
      <c r="K251" s="20" t="str">
        <f t="shared" si="19"/>
        <v>1</v>
      </c>
      <c r="L251" s="20" t="str">
        <f t="shared" si="18"/>
        <v xml:space="preserve">24/7/ 12 hours onsite SLA support requried </v>
      </c>
      <c r="S251" s="22"/>
      <c r="AJ251" s="22"/>
      <c r="AK251" s="22"/>
      <c r="AL251" s="20" cm="1">
        <f t="array" ref="AL251">IF(E251="Fortinet",INDEX([3]List!BM:BM,MATCH(1,('Quotation - CS-PRMA status'!AJ251=[3]List!BJ:BJ)*('Quotation - CS-PRMA status'!AK251=[3]List!BL:BL),0)),"")</f>
        <v>0</v>
      </c>
      <c r="AM251" s="20" t="str">
        <f>IF(E251="Fortinet",_xlfn.IFNA(VLOOKUP(AJ251,[3]List!BJ249:BK254,2,FALSE),"Please select option under Full PRMA Coverage column"),"")</f>
        <v>Please select option under Full PRMA Coverage column</v>
      </c>
      <c r="AN251" s="20" t="str">
        <f t="shared" si="23"/>
        <v>SS to fill in</v>
      </c>
      <c r="AO251" s="20" t="str">
        <f t="shared" si="23"/>
        <v>SS to fill in</v>
      </c>
      <c r="BF251" s="26" t="str">
        <f t="shared" si="22"/>
        <v>FortinetSFP</v>
      </c>
      <c r="BG251" s="26" t="str">
        <f t="shared" si="22"/>
        <v>FortinetPIM</v>
      </c>
      <c r="BH251" s="26" t="str">
        <f t="shared" si="22"/>
        <v>FortinetBW</v>
      </c>
      <c r="BI251" s="26" t="str">
        <f t="shared" si="22"/>
        <v>FortinetCable</v>
      </c>
      <c r="BJ251" s="26" t="str">
        <f t="shared" si="22"/>
        <v>FortinetPC</v>
      </c>
      <c r="BK251" s="26" t="str">
        <f t="shared" si="21"/>
        <v>FortinetFull PRMA</v>
      </c>
    </row>
    <row r="252" spans="1:63" customFormat="1" ht="15" hidden="1" customHeight="1">
      <c r="A252" s="20" t="str">
        <f>IF(F252="Gateway","SDWAN Gateway, SDW0020",IF(E252="","",VLOOKUP(E252,[3]List!BC:BD,2,FALSE)))</f>
        <v>[Main RC] SD-WAN with Firewall (Fortinet) (Non-taxable)</v>
      </c>
      <c r="B252" s="20">
        <f>IF(F252="Gateway","not applicable",IF(E252="","",VLOOKUP(E252,[3]List!BC:BE,3,FALSE)))</f>
        <v>19408513</v>
      </c>
      <c r="C252" s="20">
        <f>IF(F252="Gateway","19400263",IF(E252="","",VLOOKUP(E252,[3]List!BC:BF,4,FALSE)))</f>
        <v>19408267</v>
      </c>
      <c r="D252">
        <v>729</v>
      </c>
      <c r="E252" s="21" t="s">
        <v>69</v>
      </c>
      <c r="F252" s="20" t="s">
        <v>70</v>
      </c>
      <c r="G252" t="s">
        <v>236</v>
      </c>
      <c r="H252" t="s">
        <v>322</v>
      </c>
      <c r="I252" t="s">
        <v>73</v>
      </c>
      <c r="J252">
        <v>500</v>
      </c>
      <c r="K252" s="20" t="str">
        <f t="shared" si="19"/>
        <v>1</v>
      </c>
      <c r="L252" s="20" t="str">
        <f t="shared" si="18"/>
        <v xml:space="preserve">24/7/ 12 hours onsite SLA support requried </v>
      </c>
      <c r="S252" s="22"/>
      <c r="AJ252" s="22"/>
      <c r="AK252" s="22"/>
      <c r="AL252" s="20" cm="1">
        <f t="array" ref="AL252">IF(E252="Fortinet",INDEX([3]List!BM:BM,MATCH(1,('Quotation - CS-PRMA status'!AJ252=[3]List!BJ:BJ)*('Quotation - CS-PRMA status'!AK252=[3]List!BL:BL),0)),"")</f>
        <v>0</v>
      </c>
      <c r="AM252" s="20" t="str">
        <f>IF(E252="Fortinet",_xlfn.IFNA(VLOOKUP(AJ252,[3]List!BJ250:BK255,2,FALSE),"Please select option under Full PRMA Coverage column"),"")</f>
        <v>Please select option under Full PRMA Coverage column</v>
      </c>
      <c r="AN252" s="20" t="str">
        <f t="shared" si="23"/>
        <v>SS to fill in</v>
      </c>
      <c r="AO252" s="20" t="str">
        <f t="shared" si="23"/>
        <v>SS to fill in</v>
      </c>
      <c r="BF252" s="26" t="str">
        <f t="shared" si="22"/>
        <v>FortinetSFP</v>
      </c>
      <c r="BG252" s="26" t="str">
        <f t="shared" si="22"/>
        <v>FortinetPIM</v>
      </c>
      <c r="BH252" s="26" t="str">
        <f t="shared" si="22"/>
        <v>FortinetBW</v>
      </c>
      <c r="BI252" s="26" t="str">
        <f t="shared" si="22"/>
        <v>FortinetCable</v>
      </c>
      <c r="BJ252" s="26" t="str">
        <f t="shared" si="22"/>
        <v>FortinetPC</v>
      </c>
      <c r="BK252" s="26" t="str">
        <f t="shared" si="21"/>
        <v>FortinetFull PRMA</v>
      </c>
    </row>
    <row r="253" spans="1:63" customFormat="1" ht="15" hidden="1" customHeight="1">
      <c r="A253" s="20" t="str">
        <f>IF(F253="Gateway","SDWAN Gateway, SDW0020",IF(E253="","",VLOOKUP(E253,[3]List!BC:BD,2,FALSE)))</f>
        <v>[Main RC] SD-WAN with Firewall (Fortinet) (Non-taxable)</v>
      </c>
      <c r="B253" s="20">
        <f>IF(F253="Gateway","not applicable",IF(E253="","",VLOOKUP(E253,[3]List!BC:BE,3,FALSE)))</f>
        <v>19408513</v>
      </c>
      <c r="C253" s="20">
        <f>IF(F253="Gateway","19400263",IF(E253="","",VLOOKUP(E253,[3]List!BC:BF,4,FALSE)))</f>
        <v>19408267</v>
      </c>
      <c r="D253">
        <v>734</v>
      </c>
      <c r="E253" s="21" t="s">
        <v>69</v>
      </c>
      <c r="F253" s="20" t="s">
        <v>70</v>
      </c>
      <c r="G253" t="s">
        <v>71</v>
      </c>
      <c r="H253" t="s">
        <v>323</v>
      </c>
      <c r="I253" t="s">
        <v>73</v>
      </c>
      <c r="J253">
        <v>100</v>
      </c>
      <c r="K253" s="20" t="str">
        <f t="shared" si="19"/>
        <v>1</v>
      </c>
      <c r="L253" s="20" t="str">
        <f t="shared" si="18"/>
        <v xml:space="preserve">24/7/ 12 hours onsite SLA support requried </v>
      </c>
      <c r="S253" s="22"/>
      <c r="AJ253" s="22"/>
      <c r="AK253" s="22"/>
      <c r="AL253" s="20" cm="1">
        <f t="array" ref="AL253">IF(E253="Fortinet",INDEX([3]List!BM:BM,MATCH(1,('Quotation - CS-PRMA status'!AJ253=[3]List!BJ:BJ)*('Quotation - CS-PRMA status'!AK253=[3]List!BL:BL),0)),"")</f>
        <v>0</v>
      </c>
      <c r="AM253" s="20" t="str">
        <f>IF(E253="Fortinet",_xlfn.IFNA(VLOOKUP(AJ253,[3]List!BJ251:BK256,2,FALSE),"Please select option under Full PRMA Coverage column"),"")</f>
        <v>Please select option under Full PRMA Coverage column</v>
      </c>
      <c r="AN253" s="20" t="str">
        <f t="shared" si="23"/>
        <v>SS to fill in</v>
      </c>
      <c r="AO253" s="20" t="str">
        <f t="shared" si="23"/>
        <v>SS to fill in</v>
      </c>
      <c r="BF253" s="26" t="str">
        <f t="shared" si="22"/>
        <v>FortinetSFP</v>
      </c>
      <c r="BG253" s="26" t="str">
        <f t="shared" si="22"/>
        <v>FortinetPIM</v>
      </c>
      <c r="BH253" s="26" t="str">
        <f t="shared" si="22"/>
        <v>FortinetBW</v>
      </c>
      <c r="BI253" s="26" t="str">
        <f t="shared" si="22"/>
        <v>FortinetCable</v>
      </c>
      <c r="BJ253" s="26" t="str">
        <f t="shared" si="22"/>
        <v>FortinetPC</v>
      </c>
      <c r="BK253" s="26" t="str">
        <f t="shared" si="21"/>
        <v>FortinetFull PRMA</v>
      </c>
    </row>
    <row r="254" spans="1:63" customFormat="1" ht="15" hidden="1" customHeight="1">
      <c r="A254" s="20" t="str">
        <f>IF(F254="Gateway","SDWAN Gateway, SDW0020",IF(E254="","",VLOOKUP(E254,[3]List!BC:BD,2,FALSE)))</f>
        <v>[Main RC] SD-WAN with Firewall (Fortinet) (Non-taxable)</v>
      </c>
      <c r="B254" s="20">
        <f>IF(F254="Gateway","not applicable",IF(E254="","",VLOOKUP(E254,[3]List!BC:BE,3,FALSE)))</f>
        <v>19408513</v>
      </c>
      <c r="C254" s="20">
        <f>IF(F254="Gateway","19400263",IF(E254="","",VLOOKUP(E254,[3]List!BC:BF,4,FALSE)))</f>
        <v>19408267</v>
      </c>
      <c r="D254">
        <v>740</v>
      </c>
      <c r="E254" s="21" t="s">
        <v>69</v>
      </c>
      <c r="F254" s="20" t="s">
        <v>70</v>
      </c>
      <c r="G254" t="s">
        <v>71</v>
      </c>
      <c r="H254" t="s">
        <v>324</v>
      </c>
      <c r="I254" t="s">
        <v>73</v>
      </c>
      <c r="J254">
        <v>40</v>
      </c>
      <c r="K254" s="20" t="str">
        <f t="shared" si="19"/>
        <v>1</v>
      </c>
      <c r="L254" s="20" t="str">
        <f t="shared" si="18"/>
        <v xml:space="preserve">24/7/ 12 hours onsite SLA support requried </v>
      </c>
      <c r="S254" s="22"/>
      <c r="AJ254" s="22"/>
      <c r="AK254" s="22"/>
      <c r="AL254" s="20" cm="1">
        <f t="array" ref="AL254">IF(E254="Fortinet",INDEX([3]List!BM:BM,MATCH(1,('Quotation - CS-PRMA status'!AJ254=[3]List!BJ:BJ)*('Quotation - CS-PRMA status'!AK254=[3]List!BL:BL),0)),"")</f>
        <v>0</v>
      </c>
      <c r="AM254" s="20" t="str">
        <f>IF(E254="Fortinet",_xlfn.IFNA(VLOOKUP(AJ254,[3]List!BJ252:BK257,2,FALSE),"Please select option under Full PRMA Coverage column"),"")</f>
        <v>Please select option under Full PRMA Coverage column</v>
      </c>
      <c r="AN254" s="20" t="str">
        <f t="shared" si="23"/>
        <v>SS to fill in</v>
      </c>
      <c r="AO254" s="20" t="str">
        <f t="shared" si="23"/>
        <v>SS to fill in</v>
      </c>
      <c r="BF254" s="26" t="str">
        <f t="shared" si="22"/>
        <v>FortinetSFP</v>
      </c>
      <c r="BG254" s="26" t="str">
        <f t="shared" si="22"/>
        <v>FortinetPIM</v>
      </c>
      <c r="BH254" s="26" t="str">
        <f t="shared" si="22"/>
        <v>FortinetBW</v>
      </c>
      <c r="BI254" s="26" t="str">
        <f t="shared" si="22"/>
        <v>FortinetCable</v>
      </c>
      <c r="BJ254" s="26" t="str">
        <f t="shared" si="22"/>
        <v>FortinetPC</v>
      </c>
      <c r="BK254" s="26" t="str">
        <f t="shared" si="21"/>
        <v>FortinetFull PRMA</v>
      </c>
    </row>
    <row r="255" spans="1:63" customFormat="1" ht="15" hidden="1" customHeight="1">
      <c r="A255" s="20" t="str">
        <f>IF(F255="Gateway","SDWAN Gateway, SDW0020",IF(E255="","",VLOOKUP(E255,[3]List!BC:BD,2,FALSE)))</f>
        <v>[Main RC] SD-WAN with Firewall (Fortinet) (Non-taxable)</v>
      </c>
      <c r="B255" s="20">
        <f>IF(F255="Gateway","not applicable",IF(E255="","",VLOOKUP(E255,[3]List!BC:BE,3,FALSE)))</f>
        <v>19408513</v>
      </c>
      <c r="C255" s="20">
        <f>IF(F255="Gateway","19400263",IF(E255="","",VLOOKUP(E255,[3]List!BC:BF,4,FALSE)))</f>
        <v>19408267</v>
      </c>
      <c r="D255">
        <v>741</v>
      </c>
      <c r="E255" s="21" t="s">
        <v>69</v>
      </c>
      <c r="F255" s="20" t="s">
        <v>70</v>
      </c>
      <c r="G255" t="s">
        <v>71</v>
      </c>
      <c r="H255" t="s">
        <v>325</v>
      </c>
      <c r="I255" t="s">
        <v>73</v>
      </c>
      <c r="J255">
        <v>100</v>
      </c>
      <c r="K255" s="20" t="str">
        <f t="shared" si="19"/>
        <v>1</v>
      </c>
      <c r="L255" s="20" t="str">
        <f t="shared" si="18"/>
        <v xml:space="preserve">24/7/ 12 hours onsite SLA support requried </v>
      </c>
      <c r="S255" s="22"/>
      <c r="AJ255" s="22"/>
      <c r="AK255" s="22"/>
      <c r="AL255" s="20" cm="1">
        <f t="array" ref="AL255">IF(E255="Fortinet",INDEX([3]List!BM:BM,MATCH(1,('Quotation - CS-PRMA status'!AJ255=[3]List!BJ:BJ)*('Quotation - CS-PRMA status'!AK255=[3]List!BL:BL),0)),"")</f>
        <v>0</v>
      </c>
      <c r="AM255" s="20" t="str">
        <f>IF(E255="Fortinet",_xlfn.IFNA(VLOOKUP(AJ255,[3]List!BJ253:BK258,2,FALSE),"Please select option under Full PRMA Coverage column"),"")</f>
        <v>Please select option under Full PRMA Coverage column</v>
      </c>
      <c r="AN255" s="20" t="str">
        <f t="shared" si="23"/>
        <v>SS to fill in</v>
      </c>
      <c r="AO255" s="20" t="str">
        <f t="shared" si="23"/>
        <v>SS to fill in</v>
      </c>
      <c r="BF255" s="26" t="str">
        <f t="shared" si="22"/>
        <v>FortinetSFP</v>
      </c>
      <c r="BG255" s="26" t="str">
        <f t="shared" si="22"/>
        <v>FortinetPIM</v>
      </c>
      <c r="BH255" s="26" t="str">
        <f t="shared" si="22"/>
        <v>FortinetBW</v>
      </c>
      <c r="BI255" s="26" t="str">
        <f t="shared" si="22"/>
        <v>FortinetCable</v>
      </c>
      <c r="BJ255" s="26" t="str">
        <f t="shared" si="22"/>
        <v>FortinetPC</v>
      </c>
      <c r="BK255" s="26" t="str">
        <f t="shared" si="21"/>
        <v>FortinetFull PRMA</v>
      </c>
    </row>
    <row r="256" spans="1:63" customFormat="1" ht="15" hidden="1" customHeight="1">
      <c r="A256" s="20" t="str">
        <f>IF(F256="Gateway","SDWAN Gateway, SDW0020",IF(E256="","",VLOOKUP(E256,[3]List!BC:BD,2,FALSE)))</f>
        <v>[Main RC] SD-WAN with Firewall (Fortinet) (Non-taxable)</v>
      </c>
      <c r="B256" s="20">
        <f>IF(F256="Gateway","not applicable",IF(E256="","",VLOOKUP(E256,[3]List!BC:BE,3,FALSE)))</f>
        <v>19408513</v>
      </c>
      <c r="C256" s="20">
        <f>IF(F256="Gateway","19400263",IF(E256="","",VLOOKUP(E256,[3]List!BC:BF,4,FALSE)))</f>
        <v>19408267</v>
      </c>
      <c r="D256">
        <v>742</v>
      </c>
      <c r="E256" s="21" t="s">
        <v>69</v>
      </c>
      <c r="F256" s="20" t="s">
        <v>70</v>
      </c>
      <c r="G256" s="31" t="s">
        <v>185</v>
      </c>
      <c r="H256" t="s">
        <v>326</v>
      </c>
      <c r="I256" t="s">
        <v>140</v>
      </c>
      <c r="J256">
        <v>500</v>
      </c>
      <c r="K256" s="20" t="str">
        <f t="shared" si="19"/>
        <v>1</v>
      </c>
      <c r="L256" s="20" t="str">
        <f t="shared" si="18"/>
        <v>24/7/ 6 hours onsite support required</v>
      </c>
      <c r="S256" s="22"/>
      <c r="AJ256" s="22"/>
      <c r="AK256" s="22"/>
      <c r="AL256" s="20" cm="1">
        <f t="array" ref="AL256">IF(E256="Fortinet",INDEX([3]List!BM:BM,MATCH(1,('Quotation - CS-PRMA status'!AJ256=[3]List!BJ:BJ)*('Quotation - CS-PRMA status'!AK256=[3]List!BL:BL),0)),"")</f>
        <v>0</v>
      </c>
      <c r="AM256" s="20" t="str">
        <f>IF(E256="Fortinet",_xlfn.IFNA(VLOOKUP(AJ256,[3]List!BJ254:BK259,2,FALSE),"Please select option under Full PRMA Coverage column"),"")</f>
        <v>Please select option under Full PRMA Coverage column</v>
      </c>
      <c r="AN256" s="20" t="str">
        <f t="shared" si="23"/>
        <v>SS to fill in</v>
      </c>
      <c r="AO256" s="20" t="str">
        <f t="shared" si="23"/>
        <v>SS to fill in</v>
      </c>
      <c r="BF256" s="26" t="str">
        <f t="shared" si="22"/>
        <v>FortinetSFP</v>
      </c>
      <c r="BG256" s="26" t="str">
        <f t="shared" si="22"/>
        <v>FortinetPIM</v>
      </c>
      <c r="BH256" s="26" t="str">
        <f t="shared" si="22"/>
        <v>FortinetBW</v>
      </c>
      <c r="BI256" s="26" t="str">
        <f t="shared" si="22"/>
        <v>FortinetCable</v>
      </c>
      <c r="BJ256" s="26" t="str">
        <f t="shared" si="22"/>
        <v>FortinetPC</v>
      </c>
      <c r="BK256" s="26" t="str">
        <f t="shared" si="21"/>
        <v>FortinetFull PRMA</v>
      </c>
    </row>
    <row r="257" spans="1:63" customFormat="1" ht="15" hidden="1" customHeight="1">
      <c r="A257" s="20" t="str">
        <f>IF(F257="Gateway","SDWAN Gateway, SDW0020",IF(E257="","",VLOOKUP(E257,[3]List!BC:BD,2,FALSE)))</f>
        <v>[Main RC] SD-WAN with Firewall (Fortinet) (Non-taxable)</v>
      </c>
      <c r="B257" s="20">
        <f>IF(F257="Gateway","not applicable",IF(E257="","",VLOOKUP(E257,[3]List!BC:BE,3,FALSE)))</f>
        <v>19408513</v>
      </c>
      <c r="C257" s="20">
        <f>IF(F257="Gateway","19400263",IF(E257="","",VLOOKUP(E257,[3]List!BC:BF,4,FALSE)))</f>
        <v>19408267</v>
      </c>
      <c r="D257">
        <v>742</v>
      </c>
      <c r="E257" s="21" t="s">
        <v>69</v>
      </c>
      <c r="F257" s="20" t="s">
        <v>70</v>
      </c>
      <c r="G257" s="31" t="s">
        <v>185</v>
      </c>
      <c r="H257" t="s">
        <v>326</v>
      </c>
      <c r="I257" t="s">
        <v>140</v>
      </c>
      <c r="J257">
        <v>500</v>
      </c>
      <c r="K257" s="20" t="str">
        <f t="shared" si="19"/>
        <v>1</v>
      </c>
      <c r="L257" s="20" t="str">
        <f t="shared" si="18"/>
        <v>24/7/ 6 hours onsite support required</v>
      </c>
      <c r="S257" s="22"/>
      <c r="AJ257" s="22"/>
      <c r="AK257" s="22"/>
      <c r="AL257" s="20" cm="1">
        <f t="array" ref="AL257">IF(E257="Fortinet",INDEX([3]List!BM:BM,MATCH(1,('Quotation - CS-PRMA status'!AJ257=[3]List!BJ:BJ)*('Quotation - CS-PRMA status'!AK257=[3]List!BL:BL),0)),"")</f>
        <v>0</v>
      </c>
      <c r="AM257" s="20" t="str">
        <f>IF(E257="Fortinet",_xlfn.IFNA(VLOOKUP(AJ257,[3]List!BJ255:BK260,2,FALSE),"Please select option under Full PRMA Coverage column"),"")</f>
        <v>Please select option under Full PRMA Coverage column</v>
      </c>
      <c r="AN257" s="20" t="str">
        <f t="shared" si="23"/>
        <v>SS to fill in</v>
      </c>
      <c r="AO257" s="20" t="str">
        <f t="shared" si="23"/>
        <v>SS to fill in</v>
      </c>
      <c r="BF257" s="26" t="str">
        <f t="shared" si="22"/>
        <v>FortinetSFP</v>
      </c>
      <c r="BG257" s="26" t="str">
        <f t="shared" si="22"/>
        <v>FortinetPIM</v>
      </c>
      <c r="BH257" s="26" t="str">
        <f t="shared" si="22"/>
        <v>FortinetBW</v>
      </c>
      <c r="BI257" s="26" t="str">
        <f t="shared" si="22"/>
        <v>FortinetCable</v>
      </c>
      <c r="BJ257" s="26" t="str">
        <f t="shared" si="22"/>
        <v>FortinetPC</v>
      </c>
      <c r="BK257" s="26" t="str">
        <f t="shared" si="21"/>
        <v>FortinetFull PRMA</v>
      </c>
    </row>
    <row r="258" spans="1:63" customFormat="1" ht="15" hidden="1" customHeight="1">
      <c r="A258" s="20" t="str">
        <f>IF(F258="Gateway","SDWAN Gateway, SDW0020",IF(E258="","",VLOOKUP(E258,[3]List!BC:BD,2,FALSE)))</f>
        <v>[Main RC] SD-WAN with Firewall (Fortinet) (Non-taxable)</v>
      </c>
      <c r="B258" s="20">
        <f>IF(F258="Gateway","not applicable",IF(E258="","",VLOOKUP(E258,[3]List!BC:BE,3,FALSE)))</f>
        <v>19408513</v>
      </c>
      <c r="C258" s="20">
        <f>IF(F258="Gateway","19400263",IF(E258="","",VLOOKUP(E258,[3]List!BC:BF,4,FALSE)))</f>
        <v>19408267</v>
      </c>
      <c r="D258">
        <v>746</v>
      </c>
      <c r="E258" s="21" t="s">
        <v>69</v>
      </c>
      <c r="F258" s="20" t="s">
        <v>70</v>
      </c>
      <c r="G258" t="s">
        <v>270</v>
      </c>
      <c r="H258" t="s">
        <v>327</v>
      </c>
      <c r="I258" t="s">
        <v>73</v>
      </c>
      <c r="J258">
        <v>40</v>
      </c>
      <c r="K258" s="20" t="str">
        <f t="shared" si="19"/>
        <v>1</v>
      </c>
      <c r="L258" s="20" t="str">
        <f t="shared" si="18"/>
        <v xml:space="preserve">24/7/ 12 hours onsite SLA support requried </v>
      </c>
      <c r="S258" s="22"/>
      <c r="AJ258" s="22"/>
      <c r="AK258" s="22"/>
      <c r="AL258" s="20" cm="1">
        <f t="array" ref="AL258">IF(E258="Fortinet",INDEX([3]List!BM:BM,MATCH(1,('Quotation - CS-PRMA status'!AJ258=[3]List!BJ:BJ)*('Quotation - CS-PRMA status'!AK258=[3]List!BL:BL),0)),"")</f>
        <v>0</v>
      </c>
      <c r="AM258" s="20" t="str">
        <f>IF(E258="Fortinet",_xlfn.IFNA(VLOOKUP(AJ258,[3]List!BJ256:BK261,2,FALSE),"Please select option under Full PRMA Coverage column"),"")</f>
        <v>Please select option under Full PRMA Coverage column</v>
      </c>
      <c r="AN258" s="20" t="str">
        <f t="shared" si="23"/>
        <v>SS to fill in</v>
      </c>
      <c r="AO258" s="20" t="str">
        <f t="shared" si="23"/>
        <v>SS to fill in</v>
      </c>
      <c r="BF258" s="26" t="str">
        <f t="shared" si="22"/>
        <v>FortinetSFP</v>
      </c>
      <c r="BG258" s="26" t="str">
        <f t="shared" si="22"/>
        <v>FortinetPIM</v>
      </c>
      <c r="BH258" s="26" t="str">
        <f t="shared" si="22"/>
        <v>FortinetBW</v>
      </c>
      <c r="BI258" s="26" t="str">
        <f t="shared" si="22"/>
        <v>FortinetCable</v>
      </c>
      <c r="BJ258" s="26" t="str">
        <f t="shared" si="22"/>
        <v>FortinetPC</v>
      </c>
      <c r="BK258" s="26" t="str">
        <f t="shared" si="21"/>
        <v>FortinetFull PRMA</v>
      </c>
    </row>
    <row r="259" spans="1:63" customFormat="1" ht="15" hidden="1" customHeight="1">
      <c r="A259" s="20" t="str">
        <f>IF(F259="Gateway","SDWAN Gateway, SDW0020",IF(E259="","",VLOOKUP(E259,[3]List!BC:BD,2,FALSE)))</f>
        <v>[Main RC] SD-WAN with Firewall (Fortinet) (Non-taxable)</v>
      </c>
      <c r="B259" s="20">
        <f>IF(F259="Gateway","not applicable",IF(E259="","",VLOOKUP(E259,[3]List!BC:BE,3,FALSE)))</f>
        <v>19408513</v>
      </c>
      <c r="C259" s="20">
        <f>IF(F259="Gateway","19400263",IF(E259="","",VLOOKUP(E259,[3]List!BC:BF,4,FALSE)))</f>
        <v>19408267</v>
      </c>
      <c r="D259">
        <v>753</v>
      </c>
      <c r="E259" s="21" t="s">
        <v>69</v>
      </c>
      <c r="F259" s="20" t="s">
        <v>70</v>
      </c>
      <c r="G259" s="31" t="s">
        <v>71</v>
      </c>
      <c r="H259" t="s">
        <v>328</v>
      </c>
      <c r="I259" t="s">
        <v>140</v>
      </c>
      <c r="J259">
        <v>2000</v>
      </c>
      <c r="K259" s="20" t="str">
        <f t="shared" si="19"/>
        <v>2</v>
      </c>
      <c r="L259" s="20" t="str">
        <f t="shared" si="18"/>
        <v>24/7/ 6 hours onsite support required</v>
      </c>
      <c r="S259" s="22"/>
      <c r="AJ259" s="22"/>
      <c r="AK259" s="22"/>
      <c r="AL259" s="20" cm="1">
        <f t="array" ref="AL259">IF(E259="Fortinet",INDEX([3]List!BM:BM,MATCH(1,('Quotation - CS-PRMA status'!AJ259=[3]List!BJ:BJ)*('Quotation - CS-PRMA status'!AK259=[3]List!BL:BL),0)),"")</f>
        <v>0</v>
      </c>
      <c r="AM259" s="20" t="str">
        <f>IF(E259="Fortinet",_xlfn.IFNA(VLOOKUP(AJ259,[3]List!BJ257:BK262,2,FALSE),"Please select option under Full PRMA Coverage column"),"")</f>
        <v>Please select option under Full PRMA Coverage column</v>
      </c>
      <c r="AN259" s="20" t="str">
        <f t="shared" si="23"/>
        <v>SS to fill in</v>
      </c>
      <c r="AO259" s="20" t="str">
        <f t="shared" si="23"/>
        <v>SS to fill in</v>
      </c>
      <c r="BF259" s="26" t="str">
        <f t="shared" si="22"/>
        <v>FortinetSFP</v>
      </c>
      <c r="BG259" s="26" t="str">
        <f t="shared" si="22"/>
        <v>FortinetPIM</v>
      </c>
      <c r="BH259" s="26" t="str">
        <f t="shared" si="22"/>
        <v>FortinetBW</v>
      </c>
      <c r="BI259" s="26" t="str">
        <f t="shared" si="22"/>
        <v>FortinetCable</v>
      </c>
      <c r="BJ259" s="26" t="str">
        <f t="shared" si="22"/>
        <v>FortinetPC</v>
      </c>
      <c r="BK259" s="26" t="str">
        <f t="shared" si="21"/>
        <v>FortinetFull PRMA</v>
      </c>
    </row>
    <row r="260" spans="1:63" customFormat="1" ht="15" hidden="1" customHeight="1">
      <c r="A260" s="20" t="str">
        <f>IF(F260="Gateway","SDWAN Gateway, SDW0020",IF(E260="","",VLOOKUP(E260,[3]List!BC:BD,2,FALSE)))</f>
        <v>[Main RC] SD-WAN with Firewall (Fortinet) (Non-taxable)</v>
      </c>
      <c r="B260" s="20">
        <f>IF(F260="Gateway","not applicable",IF(E260="","",VLOOKUP(E260,[3]List!BC:BE,3,FALSE)))</f>
        <v>19408513</v>
      </c>
      <c r="C260" s="20">
        <f>IF(F260="Gateway","19400263",IF(E260="","",VLOOKUP(E260,[3]List!BC:BF,4,FALSE)))</f>
        <v>19408267</v>
      </c>
      <c r="D260">
        <v>753</v>
      </c>
      <c r="E260" s="21" t="s">
        <v>69</v>
      </c>
      <c r="F260" s="20" t="s">
        <v>70</v>
      </c>
      <c r="G260" s="31" t="s">
        <v>71</v>
      </c>
      <c r="H260" t="s">
        <v>328</v>
      </c>
      <c r="I260" t="s">
        <v>140</v>
      </c>
      <c r="J260">
        <v>2000</v>
      </c>
      <c r="K260" s="20" t="str">
        <f t="shared" si="19"/>
        <v>2</v>
      </c>
      <c r="L260" s="20" t="str">
        <f t="shared" ref="L260:L323" si="24">IF(I260="non-redundant","24/7/ 12 hours onsite SLA support requried ","24/7/ 6 hours onsite support required")</f>
        <v>24/7/ 6 hours onsite support required</v>
      </c>
      <c r="S260" s="22"/>
      <c r="AJ260" s="22"/>
      <c r="AK260" s="22"/>
      <c r="AL260" s="20" cm="1">
        <f t="array" ref="AL260">IF(E260="Fortinet",INDEX([3]List!BM:BM,MATCH(1,('Quotation - CS-PRMA status'!AJ260=[3]List!BJ:BJ)*('Quotation - CS-PRMA status'!AK260=[3]List!BL:BL),0)),"")</f>
        <v>0</v>
      </c>
      <c r="AM260" s="20" t="str">
        <f>IF(E260="Fortinet",_xlfn.IFNA(VLOOKUP(AJ260,[3]List!BJ258:BK263,2,FALSE),"Please select option under Full PRMA Coverage column"),"")</f>
        <v>Please select option under Full PRMA Coverage column</v>
      </c>
      <c r="AN260" s="20" t="str">
        <f t="shared" si="23"/>
        <v>SS to fill in</v>
      </c>
      <c r="AO260" s="20" t="str">
        <f t="shared" si="23"/>
        <v>SS to fill in</v>
      </c>
      <c r="BF260" s="26" t="str">
        <f t="shared" si="22"/>
        <v>FortinetSFP</v>
      </c>
      <c r="BG260" s="26" t="str">
        <f t="shared" si="22"/>
        <v>FortinetPIM</v>
      </c>
      <c r="BH260" s="26" t="str">
        <f t="shared" si="22"/>
        <v>FortinetBW</v>
      </c>
      <c r="BI260" s="26" t="str">
        <f t="shared" si="22"/>
        <v>FortinetCable</v>
      </c>
      <c r="BJ260" s="26" t="str">
        <f t="shared" si="22"/>
        <v>FortinetPC</v>
      </c>
      <c r="BK260" s="26" t="str">
        <f t="shared" si="21"/>
        <v>FortinetFull PRMA</v>
      </c>
    </row>
    <row r="261" spans="1:63" customFormat="1" ht="15" hidden="1" customHeight="1">
      <c r="A261" s="20" t="str">
        <f>IF(F261="Gateway","SDWAN Gateway, SDW0020",IF(E261="","",VLOOKUP(E261,[3]List!BC:BD,2,FALSE)))</f>
        <v>[Main RC] SD-WAN with Firewall (Fortinet) (Non-taxable)</v>
      </c>
      <c r="B261" s="20">
        <f>IF(F261="Gateway","not applicable",IF(E261="","",VLOOKUP(E261,[3]List!BC:BE,3,FALSE)))</f>
        <v>19408513</v>
      </c>
      <c r="C261" s="20">
        <f>IF(F261="Gateway","19400263",IF(E261="","",VLOOKUP(E261,[3]List!BC:BF,4,FALSE)))</f>
        <v>19408267</v>
      </c>
      <c r="D261">
        <v>756</v>
      </c>
      <c r="E261" s="21" t="s">
        <v>69</v>
      </c>
      <c r="F261" s="20" t="s">
        <v>70</v>
      </c>
      <c r="G261" t="s">
        <v>134</v>
      </c>
      <c r="H261" t="s">
        <v>329</v>
      </c>
      <c r="I261" t="s">
        <v>73</v>
      </c>
      <c r="J261">
        <v>40</v>
      </c>
      <c r="K261" s="20" t="str">
        <f t="shared" ref="K261:K324" si="25">IF(J261&lt;900, "1", "2")</f>
        <v>1</v>
      </c>
      <c r="L261" s="20" t="str">
        <f t="shared" si="24"/>
        <v xml:space="preserve">24/7/ 12 hours onsite SLA support requried </v>
      </c>
      <c r="S261" s="22"/>
      <c r="AJ261" s="22"/>
      <c r="AK261" s="22"/>
      <c r="AL261" s="20" cm="1">
        <f t="array" ref="AL261">IF(E261="Fortinet",INDEX([3]List!BM:BM,MATCH(1,('Quotation - CS-PRMA status'!AJ261=[3]List!BJ:BJ)*('Quotation - CS-PRMA status'!AK261=[3]List!BL:BL),0)),"")</f>
        <v>0</v>
      </c>
      <c r="AM261" s="20" t="str">
        <f>IF(E261="Fortinet",_xlfn.IFNA(VLOOKUP(AJ261,[3]List!BJ259:BK264,2,FALSE),"Please select option under Full PRMA Coverage column"),"")</f>
        <v>Please select option under Full PRMA Coverage column</v>
      </c>
      <c r="AN261" s="20" t="str">
        <f t="shared" ref="AN261:AO304" si="26">IF($E261="Fortinet","SS to fill in","")</f>
        <v>SS to fill in</v>
      </c>
      <c r="AO261" s="20" t="str">
        <f t="shared" si="26"/>
        <v>SS to fill in</v>
      </c>
      <c r="BF261" s="26" t="str">
        <f t="shared" si="22"/>
        <v>FortinetSFP</v>
      </c>
      <c r="BG261" s="26" t="str">
        <f t="shared" si="22"/>
        <v>FortinetPIM</v>
      </c>
      <c r="BH261" s="26" t="str">
        <f t="shared" si="22"/>
        <v>FortinetBW</v>
      </c>
      <c r="BI261" s="26" t="str">
        <f t="shared" si="22"/>
        <v>FortinetCable</v>
      </c>
      <c r="BJ261" s="26" t="str">
        <f t="shared" si="22"/>
        <v>FortinetPC</v>
      </c>
      <c r="BK261" s="26" t="str">
        <f t="shared" si="21"/>
        <v>FortinetFull PRMA</v>
      </c>
    </row>
    <row r="262" spans="1:63" customFormat="1" ht="15" hidden="1" customHeight="1">
      <c r="A262" s="20" t="str">
        <f>IF(F262="Gateway","SDWAN Gateway, SDW0020",IF(E262="","",VLOOKUP(E262,[3]List!BC:BD,2,FALSE)))</f>
        <v>[Main RC] SD-WAN with Firewall (Fortinet) (Non-taxable)</v>
      </c>
      <c r="B262" s="20">
        <f>IF(F262="Gateway","not applicable",IF(E262="","",VLOOKUP(E262,[3]List!BC:BE,3,FALSE)))</f>
        <v>19408513</v>
      </c>
      <c r="C262" s="20">
        <f>IF(F262="Gateway","19400263",IF(E262="","",VLOOKUP(E262,[3]List!BC:BF,4,FALSE)))</f>
        <v>19408267</v>
      </c>
      <c r="D262">
        <v>768</v>
      </c>
      <c r="E262" s="21" t="s">
        <v>69</v>
      </c>
      <c r="F262" s="20" t="s">
        <v>70</v>
      </c>
      <c r="G262" t="s">
        <v>71</v>
      </c>
      <c r="H262" t="s">
        <v>330</v>
      </c>
      <c r="I262" t="s">
        <v>73</v>
      </c>
      <c r="J262">
        <v>40</v>
      </c>
      <c r="K262" s="20" t="str">
        <f t="shared" si="25"/>
        <v>1</v>
      </c>
      <c r="L262" s="20" t="str">
        <f t="shared" si="24"/>
        <v xml:space="preserve">24/7/ 12 hours onsite SLA support requried </v>
      </c>
      <c r="S262" s="22"/>
      <c r="AJ262" s="22"/>
      <c r="AK262" s="22"/>
      <c r="AL262" s="20" cm="1">
        <f t="array" ref="AL262">IF(E262="Fortinet",INDEX([3]List!BM:BM,MATCH(1,('Quotation - CS-PRMA status'!AJ262=[3]List!BJ:BJ)*('Quotation - CS-PRMA status'!AK262=[3]List!BL:BL),0)),"")</f>
        <v>0</v>
      </c>
      <c r="AM262" s="20" t="str">
        <f>IF(E262="Fortinet",_xlfn.IFNA(VLOOKUP(AJ262,[3]List!BJ260:BK265,2,FALSE),"Please select option under Full PRMA Coverage column"),"")</f>
        <v>Please select option under Full PRMA Coverage column</v>
      </c>
      <c r="AN262" s="20" t="str">
        <f t="shared" si="26"/>
        <v>SS to fill in</v>
      </c>
      <c r="AO262" s="20" t="str">
        <f t="shared" si="26"/>
        <v>SS to fill in</v>
      </c>
      <c r="BF262" s="26" t="str">
        <f t="shared" si="22"/>
        <v>FortinetSFP</v>
      </c>
      <c r="BG262" s="26" t="str">
        <f t="shared" si="22"/>
        <v>FortinetPIM</v>
      </c>
      <c r="BH262" s="26" t="str">
        <f t="shared" si="22"/>
        <v>FortinetBW</v>
      </c>
      <c r="BI262" s="26" t="str">
        <f t="shared" si="22"/>
        <v>FortinetCable</v>
      </c>
      <c r="BJ262" s="26" t="str">
        <f t="shared" si="22"/>
        <v>FortinetPC</v>
      </c>
      <c r="BK262" s="26" t="str">
        <f t="shared" si="21"/>
        <v>FortinetFull PRMA</v>
      </c>
    </row>
    <row r="263" spans="1:63" customFormat="1" ht="15" hidden="1" customHeight="1">
      <c r="A263" s="20" t="str">
        <f>IF(F263="Gateway","SDWAN Gateway, SDW0020",IF(E263="","",VLOOKUP(E263,[3]List!BC:BD,2,FALSE)))</f>
        <v>[Main RC] SD-WAN with Firewall (Fortinet) (Non-taxable)</v>
      </c>
      <c r="B263" s="20">
        <f>IF(F263="Gateway","not applicable",IF(E263="","",VLOOKUP(E263,[3]List!BC:BE,3,FALSE)))</f>
        <v>19408513</v>
      </c>
      <c r="C263" s="20">
        <f>IF(F263="Gateway","19400263",IF(E263="","",VLOOKUP(E263,[3]List!BC:BF,4,FALSE)))</f>
        <v>19408267</v>
      </c>
      <c r="D263">
        <v>771</v>
      </c>
      <c r="E263" s="21" t="s">
        <v>69</v>
      </c>
      <c r="F263" s="20" t="s">
        <v>70</v>
      </c>
      <c r="G263" t="s">
        <v>331</v>
      </c>
      <c r="H263" t="s">
        <v>332</v>
      </c>
      <c r="I263" t="s">
        <v>73</v>
      </c>
      <c r="J263">
        <v>500</v>
      </c>
      <c r="K263" s="20" t="str">
        <f t="shared" si="25"/>
        <v>1</v>
      </c>
      <c r="L263" s="20" t="str">
        <f t="shared" si="24"/>
        <v xml:space="preserve">24/7/ 12 hours onsite SLA support requried </v>
      </c>
      <c r="S263" s="22"/>
      <c r="AJ263" s="22"/>
      <c r="AK263" s="22"/>
      <c r="AL263" s="20" cm="1">
        <f t="array" ref="AL263">IF(E263="Fortinet",INDEX([3]List!BM:BM,MATCH(1,('Quotation - CS-PRMA status'!AJ263=[3]List!BJ:BJ)*('Quotation - CS-PRMA status'!AK263=[3]List!BL:BL),0)),"")</f>
        <v>0</v>
      </c>
      <c r="AM263" s="20" t="str">
        <f>IF(E263="Fortinet",_xlfn.IFNA(VLOOKUP(AJ263,[3]List!BJ261:BK266,2,FALSE),"Please select option under Full PRMA Coverage column"),"")</f>
        <v>Please select option under Full PRMA Coverage column</v>
      </c>
      <c r="AN263" s="20" t="str">
        <f t="shared" si="26"/>
        <v>SS to fill in</v>
      </c>
      <c r="AO263" s="20" t="str">
        <f t="shared" si="26"/>
        <v>SS to fill in</v>
      </c>
      <c r="BF263" s="26" t="str">
        <f t="shared" si="22"/>
        <v>FortinetSFP</v>
      </c>
      <c r="BG263" s="26" t="str">
        <f t="shared" si="22"/>
        <v>FortinetPIM</v>
      </c>
      <c r="BH263" s="26" t="str">
        <f t="shared" si="22"/>
        <v>FortinetBW</v>
      </c>
      <c r="BI263" s="26" t="str">
        <f t="shared" si="22"/>
        <v>FortinetCable</v>
      </c>
      <c r="BJ263" s="26" t="str">
        <f t="shared" si="22"/>
        <v>FortinetPC</v>
      </c>
      <c r="BK263" s="26" t="str">
        <f t="shared" si="21"/>
        <v>FortinetFull PRMA</v>
      </c>
    </row>
    <row r="264" spans="1:63" customFormat="1" ht="15" hidden="1" customHeight="1">
      <c r="A264" s="20" t="str">
        <f>IF(F264="Gateway","SDWAN Gateway, SDW0020",IF(E264="","",VLOOKUP(E264,[3]List!BC:BD,2,FALSE)))</f>
        <v>[Main RC] SD-WAN with Firewall (Fortinet) (Non-taxable)</v>
      </c>
      <c r="B264" s="20">
        <f>IF(F264="Gateway","not applicable",IF(E264="","",VLOOKUP(E264,[3]List!BC:BE,3,FALSE)))</f>
        <v>19408513</v>
      </c>
      <c r="C264" s="20">
        <f>IF(F264="Gateway","19400263",IF(E264="","",VLOOKUP(E264,[3]List!BC:BF,4,FALSE)))</f>
        <v>19408267</v>
      </c>
      <c r="D264">
        <v>776</v>
      </c>
      <c r="E264" s="21" t="s">
        <v>69</v>
      </c>
      <c r="F264" s="20" t="s">
        <v>70</v>
      </c>
      <c r="G264" t="s">
        <v>71</v>
      </c>
      <c r="H264" t="s">
        <v>333</v>
      </c>
      <c r="I264" t="s">
        <v>73</v>
      </c>
      <c r="J264">
        <v>100</v>
      </c>
      <c r="K264" s="20" t="str">
        <f t="shared" si="25"/>
        <v>1</v>
      </c>
      <c r="L264" s="20" t="str">
        <f t="shared" si="24"/>
        <v xml:space="preserve">24/7/ 12 hours onsite SLA support requried </v>
      </c>
      <c r="S264" s="22"/>
      <c r="AJ264" s="22"/>
      <c r="AK264" s="22"/>
      <c r="AL264" s="20" cm="1">
        <f t="array" ref="AL264">IF(E264="Fortinet",INDEX([3]List!BM:BM,MATCH(1,('Quotation - CS-PRMA status'!AJ264=[3]List!BJ:BJ)*('Quotation - CS-PRMA status'!AK264=[3]List!BL:BL),0)),"")</f>
        <v>0</v>
      </c>
      <c r="AM264" s="20" t="str">
        <f>IF(E264="Fortinet",_xlfn.IFNA(VLOOKUP(AJ264,[3]List!BJ262:BK267,2,FALSE),"Please select option under Full PRMA Coverage column"),"")</f>
        <v>Please select option under Full PRMA Coverage column</v>
      </c>
      <c r="AN264" s="20" t="str">
        <f t="shared" si="26"/>
        <v>SS to fill in</v>
      </c>
      <c r="AO264" s="20" t="str">
        <f t="shared" si="26"/>
        <v>SS to fill in</v>
      </c>
      <c r="BF264" s="26" t="str">
        <f t="shared" si="22"/>
        <v>FortinetSFP</v>
      </c>
      <c r="BG264" s="26" t="str">
        <f t="shared" si="22"/>
        <v>FortinetPIM</v>
      </c>
      <c r="BH264" s="26" t="str">
        <f t="shared" si="22"/>
        <v>FortinetBW</v>
      </c>
      <c r="BI264" s="26" t="str">
        <f t="shared" si="22"/>
        <v>FortinetCable</v>
      </c>
      <c r="BJ264" s="26" t="str">
        <f t="shared" si="22"/>
        <v>FortinetPC</v>
      </c>
      <c r="BK264" s="26" t="str">
        <f t="shared" si="21"/>
        <v>FortinetFull PRMA</v>
      </c>
    </row>
    <row r="265" spans="1:63" customFormat="1" ht="15" hidden="1" customHeight="1">
      <c r="A265" s="20" t="str">
        <f>IF(F265="Gateway","SDWAN Gateway, SDW0020",IF(E265="","",VLOOKUP(E265,[3]List!BC:BD,2,FALSE)))</f>
        <v>[Main RC] SD-WAN with Firewall (Fortinet) (Non-taxable)</v>
      </c>
      <c r="B265" s="20">
        <f>IF(F265="Gateway","not applicable",IF(E265="","",VLOOKUP(E265,[3]List!BC:BE,3,FALSE)))</f>
        <v>19408513</v>
      </c>
      <c r="C265" s="20">
        <f>IF(F265="Gateway","19400263",IF(E265="","",VLOOKUP(E265,[3]List!BC:BF,4,FALSE)))</f>
        <v>19408267</v>
      </c>
      <c r="D265">
        <v>777</v>
      </c>
      <c r="E265" s="21" t="s">
        <v>69</v>
      </c>
      <c r="F265" s="20" t="s">
        <v>70</v>
      </c>
      <c r="G265" t="s">
        <v>185</v>
      </c>
      <c r="H265" t="s">
        <v>334</v>
      </c>
      <c r="I265" t="s">
        <v>73</v>
      </c>
      <c r="J265">
        <v>100</v>
      </c>
      <c r="K265" s="20" t="str">
        <f t="shared" si="25"/>
        <v>1</v>
      </c>
      <c r="L265" s="20" t="str">
        <f t="shared" si="24"/>
        <v xml:space="preserve">24/7/ 12 hours onsite SLA support requried </v>
      </c>
      <c r="S265" s="22"/>
      <c r="AJ265" s="22"/>
      <c r="AK265" s="22"/>
      <c r="AL265" s="20" cm="1">
        <f t="array" ref="AL265">IF(E265="Fortinet",INDEX([3]List!BM:BM,MATCH(1,('Quotation - CS-PRMA status'!AJ265=[3]List!BJ:BJ)*('Quotation - CS-PRMA status'!AK265=[3]List!BL:BL),0)),"")</f>
        <v>0</v>
      </c>
      <c r="AM265" s="20" t="str">
        <f>IF(E265="Fortinet",_xlfn.IFNA(VLOOKUP(AJ265,[3]List!BJ263:BK268,2,FALSE),"Please select option under Full PRMA Coverage column"),"")</f>
        <v>Please select option under Full PRMA Coverage column</v>
      </c>
      <c r="AN265" s="20" t="str">
        <f t="shared" si="26"/>
        <v>SS to fill in</v>
      </c>
      <c r="AO265" s="20" t="str">
        <f t="shared" si="26"/>
        <v>SS to fill in</v>
      </c>
      <c r="BF265" s="26" t="str">
        <f t="shared" si="22"/>
        <v>FortinetSFP</v>
      </c>
      <c r="BG265" s="26" t="str">
        <f t="shared" si="22"/>
        <v>FortinetPIM</v>
      </c>
      <c r="BH265" s="26" t="str">
        <f t="shared" si="22"/>
        <v>FortinetBW</v>
      </c>
      <c r="BI265" s="26" t="str">
        <f t="shared" si="22"/>
        <v>FortinetCable</v>
      </c>
      <c r="BJ265" s="26" t="str">
        <f t="shared" si="22"/>
        <v>FortinetPC</v>
      </c>
      <c r="BK265" s="26" t="str">
        <f t="shared" si="21"/>
        <v>FortinetFull PRMA</v>
      </c>
    </row>
    <row r="266" spans="1:63" customFormat="1" ht="15" hidden="1" customHeight="1">
      <c r="A266" s="20" t="str">
        <f>IF(F266="Gateway","SDWAN Gateway, SDW0020",IF(E266="","",VLOOKUP(E266,[3]List!BC:BD,2,FALSE)))</f>
        <v>[Main RC] SD-WAN with Firewall (Fortinet) (Non-taxable)</v>
      </c>
      <c r="B266" s="20">
        <f>IF(F266="Gateway","not applicable",IF(E266="","",VLOOKUP(E266,[3]List!BC:BE,3,FALSE)))</f>
        <v>19408513</v>
      </c>
      <c r="C266" s="20">
        <f>IF(F266="Gateway","19400263",IF(E266="","",VLOOKUP(E266,[3]List!BC:BF,4,FALSE)))</f>
        <v>19408267</v>
      </c>
      <c r="D266">
        <v>789</v>
      </c>
      <c r="E266" s="21" t="s">
        <v>69</v>
      </c>
      <c r="F266" s="20" t="s">
        <v>70</v>
      </c>
      <c r="G266" t="s">
        <v>71</v>
      </c>
      <c r="H266" t="s">
        <v>335</v>
      </c>
      <c r="I266" t="s">
        <v>73</v>
      </c>
      <c r="J266">
        <v>100</v>
      </c>
      <c r="K266" s="20" t="str">
        <f t="shared" si="25"/>
        <v>1</v>
      </c>
      <c r="L266" s="20" t="str">
        <f t="shared" si="24"/>
        <v xml:space="preserve">24/7/ 12 hours onsite SLA support requried </v>
      </c>
      <c r="S266" s="22"/>
      <c r="AJ266" s="22"/>
      <c r="AK266" s="22"/>
      <c r="AL266" s="20" cm="1">
        <f t="array" ref="AL266">IF(E266="Fortinet",INDEX([3]List!BM:BM,MATCH(1,('Quotation - CS-PRMA status'!AJ266=[3]List!BJ:BJ)*('Quotation - CS-PRMA status'!AK266=[3]List!BL:BL),0)),"")</f>
        <v>0</v>
      </c>
      <c r="AM266" s="20" t="str">
        <f>IF(E266="Fortinet",_xlfn.IFNA(VLOOKUP(AJ266,[3]List!BJ264:BK269,2,FALSE),"Please select option under Full PRMA Coverage column"),"")</f>
        <v>Please select option under Full PRMA Coverage column</v>
      </c>
      <c r="AN266" s="20" t="str">
        <f t="shared" si="26"/>
        <v>SS to fill in</v>
      </c>
      <c r="AO266" s="20" t="str">
        <f t="shared" si="26"/>
        <v>SS to fill in</v>
      </c>
      <c r="BF266" s="26" t="str">
        <f t="shared" si="22"/>
        <v>FortinetSFP</v>
      </c>
      <c r="BG266" s="26" t="str">
        <f t="shared" si="22"/>
        <v>FortinetPIM</v>
      </c>
      <c r="BH266" s="26" t="str">
        <f t="shared" si="22"/>
        <v>FortinetBW</v>
      </c>
      <c r="BI266" s="26" t="str">
        <f t="shared" si="22"/>
        <v>FortinetCable</v>
      </c>
      <c r="BJ266" s="26" t="str">
        <f t="shared" si="22"/>
        <v>FortinetPC</v>
      </c>
      <c r="BK266" s="26" t="str">
        <f t="shared" si="21"/>
        <v>FortinetFull PRMA</v>
      </c>
    </row>
    <row r="267" spans="1:63" customFormat="1" ht="15" hidden="1" customHeight="1">
      <c r="A267" s="20" t="str">
        <f>IF(F267="Gateway","SDWAN Gateway, SDW0020",IF(E267="","",VLOOKUP(E267,[3]List!BC:BD,2,FALSE)))</f>
        <v>[Main RC] SD-WAN with Firewall (Fortinet) (Non-taxable)</v>
      </c>
      <c r="B267" s="20">
        <f>IF(F267="Gateway","not applicable",IF(E267="","",VLOOKUP(E267,[3]List!BC:BE,3,FALSE)))</f>
        <v>19408513</v>
      </c>
      <c r="C267" s="20">
        <f>IF(F267="Gateway","19400263",IF(E267="","",VLOOKUP(E267,[3]List!BC:BF,4,FALSE)))</f>
        <v>19408267</v>
      </c>
      <c r="D267">
        <v>790</v>
      </c>
      <c r="E267" s="21" t="s">
        <v>69</v>
      </c>
      <c r="F267" s="20" t="s">
        <v>70</v>
      </c>
      <c r="G267" t="s">
        <v>190</v>
      </c>
      <c r="H267" t="s">
        <v>336</v>
      </c>
      <c r="I267" t="s">
        <v>73</v>
      </c>
      <c r="J267">
        <v>40</v>
      </c>
      <c r="K267" s="20" t="str">
        <f t="shared" si="25"/>
        <v>1</v>
      </c>
      <c r="L267" s="20" t="str">
        <f t="shared" si="24"/>
        <v xml:space="preserve">24/7/ 12 hours onsite SLA support requried </v>
      </c>
      <c r="S267" s="22"/>
      <c r="AJ267" s="22"/>
      <c r="AK267" s="22"/>
      <c r="AL267" s="20" cm="1">
        <f t="array" ref="AL267">IF(E267="Fortinet",INDEX([3]List!BM:BM,MATCH(1,('Quotation - CS-PRMA status'!AJ267=[3]List!BJ:BJ)*('Quotation - CS-PRMA status'!AK267=[3]List!BL:BL),0)),"")</f>
        <v>0</v>
      </c>
      <c r="AM267" s="20" t="str">
        <f>IF(E267="Fortinet",_xlfn.IFNA(VLOOKUP(AJ267,[3]List!BJ265:BK270,2,FALSE),"Please select option under Full PRMA Coverage column"),"")</f>
        <v>Please select option under Full PRMA Coverage column</v>
      </c>
      <c r="AN267" s="20" t="str">
        <f t="shared" si="26"/>
        <v>SS to fill in</v>
      </c>
      <c r="AO267" s="20" t="str">
        <f t="shared" si="26"/>
        <v>SS to fill in</v>
      </c>
      <c r="BF267" s="26" t="str">
        <f t="shared" si="22"/>
        <v>FortinetSFP</v>
      </c>
      <c r="BG267" s="26" t="str">
        <f t="shared" si="22"/>
        <v>FortinetPIM</v>
      </c>
      <c r="BH267" s="26" t="str">
        <f t="shared" si="22"/>
        <v>FortinetBW</v>
      </c>
      <c r="BI267" s="26" t="str">
        <f t="shared" si="22"/>
        <v>FortinetCable</v>
      </c>
      <c r="BJ267" s="26" t="str">
        <f t="shared" si="22"/>
        <v>FortinetPC</v>
      </c>
      <c r="BK267" s="26" t="str">
        <f t="shared" si="21"/>
        <v>FortinetFull PRMA</v>
      </c>
    </row>
    <row r="268" spans="1:63" customFormat="1" ht="15" hidden="1" customHeight="1">
      <c r="A268" s="20" t="str">
        <f>IF(F268="Gateway","SDWAN Gateway, SDW0020",IF(E268="","",VLOOKUP(E268,[3]List!BC:BD,2,FALSE)))</f>
        <v>[Main RC] SD-WAN with Firewall (Fortinet) (Non-taxable)</v>
      </c>
      <c r="B268" s="20">
        <f>IF(F268="Gateway","not applicable",IF(E268="","",VLOOKUP(E268,[3]List!BC:BE,3,FALSE)))</f>
        <v>19408513</v>
      </c>
      <c r="C268" s="20">
        <f>IF(F268="Gateway","19400263",IF(E268="","",VLOOKUP(E268,[3]List!BC:BF,4,FALSE)))</f>
        <v>19408267</v>
      </c>
      <c r="D268">
        <v>793</v>
      </c>
      <c r="E268" s="21" t="s">
        <v>69</v>
      </c>
      <c r="F268" s="20" t="s">
        <v>70</v>
      </c>
      <c r="G268" t="s">
        <v>71</v>
      </c>
      <c r="H268" t="s">
        <v>337</v>
      </c>
      <c r="I268" t="s">
        <v>73</v>
      </c>
      <c r="J268">
        <v>100</v>
      </c>
      <c r="K268" s="20" t="str">
        <f t="shared" si="25"/>
        <v>1</v>
      </c>
      <c r="L268" s="20" t="str">
        <f t="shared" si="24"/>
        <v xml:space="preserve">24/7/ 12 hours onsite SLA support requried </v>
      </c>
      <c r="S268" s="22"/>
      <c r="AJ268" s="22"/>
      <c r="AK268" s="22"/>
      <c r="AL268" s="20" cm="1">
        <f t="array" ref="AL268">IF(E268="Fortinet",INDEX([3]List!BM:BM,MATCH(1,('Quotation - CS-PRMA status'!AJ268=[3]List!BJ:BJ)*('Quotation - CS-PRMA status'!AK268=[3]List!BL:BL),0)),"")</f>
        <v>0</v>
      </c>
      <c r="AM268" s="20" t="str">
        <f>IF(E268="Fortinet",_xlfn.IFNA(VLOOKUP(AJ268,[3]List!BJ266:BK271,2,FALSE),"Please select option under Full PRMA Coverage column"),"")</f>
        <v>Please select option under Full PRMA Coverage column</v>
      </c>
      <c r="AN268" s="20" t="str">
        <f t="shared" si="26"/>
        <v>SS to fill in</v>
      </c>
      <c r="AO268" s="20" t="str">
        <f t="shared" si="26"/>
        <v>SS to fill in</v>
      </c>
      <c r="BF268" s="26" t="str">
        <f t="shared" si="22"/>
        <v>FortinetSFP</v>
      </c>
      <c r="BG268" s="26" t="str">
        <f t="shared" si="22"/>
        <v>FortinetPIM</v>
      </c>
      <c r="BH268" s="26" t="str">
        <f t="shared" si="22"/>
        <v>FortinetBW</v>
      </c>
      <c r="BI268" s="26" t="str">
        <f t="shared" si="22"/>
        <v>FortinetCable</v>
      </c>
      <c r="BJ268" s="26" t="str">
        <f t="shared" si="22"/>
        <v>FortinetPC</v>
      </c>
      <c r="BK268" s="26" t="str">
        <f t="shared" si="21"/>
        <v>FortinetFull PRMA</v>
      </c>
    </row>
    <row r="269" spans="1:63" customFormat="1" ht="15" hidden="1" customHeight="1">
      <c r="A269" s="20" t="str">
        <f>IF(F269="Gateway","SDWAN Gateway, SDW0020",IF(E269="","",VLOOKUP(E269,[3]List!BC:BD,2,FALSE)))</f>
        <v>[Main RC] SD-WAN with Firewall (Fortinet) (Non-taxable)</v>
      </c>
      <c r="B269" s="20">
        <f>IF(F269="Gateway","not applicable",IF(E269="","",VLOOKUP(E269,[3]List!BC:BE,3,FALSE)))</f>
        <v>19408513</v>
      </c>
      <c r="C269" s="20">
        <f>IF(F269="Gateway","19400263",IF(E269="","",VLOOKUP(E269,[3]List!BC:BF,4,FALSE)))</f>
        <v>19408267</v>
      </c>
      <c r="D269">
        <v>800</v>
      </c>
      <c r="E269" s="21" t="s">
        <v>69</v>
      </c>
      <c r="F269" s="20" t="s">
        <v>70</v>
      </c>
      <c r="G269" t="s">
        <v>174</v>
      </c>
      <c r="H269" t="s">
        <v>338</v>
      </c>
      <c r="I269" t="s">
        <v>73</v>
      </c>
      <c r="J269">
        <v>500</v>
      </c>
      <c r="K269" s="20" t="str">
        <f t="shared" si="25"/>
        <v>1</v>
      </c>
      <c r="L269" s="20" t="str">
        <f t="shared" si="24"/>
        <v xml:space="preserve">24/7/ 12 hours onsite SLA support requried </v>
      </c>
      <c r="S269" s="22"/>
      <c r="AJ269" s="22"/>
      <c r="AK269" s="22"/>
      <c r="AL269" s="20" cm="1">
        <f t="array" ref="AL269">IF(E269="Fortinet",INDEX([3]List!BM:BM,MATCH(1,('Quotation - CS-PRMA status'!AJ269=[3]List!BJ:BJ)*('Quotation - CS-PRMA status'!AK269=[3]List!BL:BL),0)),"")</f>
        <v>0</v>
      </c>
      <c r="AM269" s="20" t="str">
        <f>IF(E269="Fortinet",_xlfn.IFNA(VLOOKUP(AJ269,[3]List!BJ267:BK272,2,FALSE),"Please select option under Full PRMA Coverage column"),"")</f>
        <v>Please select option under Full PRMA Coverage column</v>
      </c>
      <c r="AN269" s="20" t="str">
        <f t="shared" si="26"/>
        <v>SS to fill in</v>
      </c>
      <c r="AO269" s="20" t="str">
        <f t="shared" si="26"/>
        <v>SS to fill in</v>
      </c>
      <c r="BF269" s="26" t="str">
        <f t="shared" si="22"/>
        <v>FortinetSFP</v>
      </c>
      <c r="BG269" s="26" t="str">
        <f t="shared" si="22"/>
        <v>FortinetPIM</v>
      </c>
      <c r="BH269" s="26" t="str">
        <f t="shared" si="22"/>
        <v>FortinetBW</v>
      </c>
      <c r="BI269" s="26" t="str">
        <f t="shared" si="22"/>
        <v>FortinetCable</v>
      </c>
      <c r="BJ269" s="26" t="str">
        <f t="shared" si="22"/>
        <v>FortinetPC</v>
      </c>
      <c r="BK269" s="26" t="str">
        <f t="shared" si="21"/>
        <v>FortinetFull PRMA</v>
      </c>
    </row>
    <row r="270" spans="1:63" customFormat="1" ht="15" hidden="1" customHeight="1">
      <c r="A270" s="20" t="str">
        <f>IF(F270="Gateway","SDWAN Gateway, SDW0020",IF(E270="","",VLOOKUP(E270,[3]List!BC:BD,2,FALSE)))</f>
        <v>[Main RC] SD-WAN with Firewall (Fortinet) (Non-taxable)</v>
      </c>
      <c r="B270" s="20">
        <f>IF(F270="Gateway","not applicable",IF(E270="","",VLOOKUP(E270,[3]List!BC:BE,3,FALSE)))</f>
        <v>19408513</v>
      </c>
      <c r="C270" s="20">
        <f>IF(F270="Gateway","19400263",IF(E270="","",VLOOKUP(E270,[3]List!BC:BF,4,FALSE)))</f>
        <v>19408267</v>
      </c>
      <c r="D270">
        <v>810</v>
      </c>
      <c r="E270" s="21" t="s">
        <v>69</v>
      </c>
      <c r="F270" s="20" t="s">
        <v>70</v>
      </c>
      <c r="G270" t="s">
        <v>339</v>
      </c>
      <c r="H270" t="s">
        <v>340</v>
      </c>
      <c r="I270" t="s">
        <v>73</v>
      </c>
      <c r="J270">
        <v>100</v>
      </c>
      <c r="K270" s="20" t="str">
        <f t="shared" si="25"/>
        <v>1</v>
      </c>
      <c r="L270" s="20" t="str">
        <f t="shared" si="24"/>
        <v xml:space="preserve">24/7/ 12 hours onsite SLA support requried </v>
      </c>
      <c r="S270" s="22"/>
      <c r="AJ270" s="22"/>
      <c r="AK270" s="22"/>
      <c r="AL270" s="20" cm="1">
        <f t="array" ref="AL270">IF(E270="Fortinet",INDEX([3]List!BM:BM,MATCH(1,('Quotation - CS-PRMA status'!AJ270=[3]List!BJ:BJ)*('Quotation - CS-PRMA status'!AK270=[3]List!BL:BL),0)),"")</f>
        <v>0</v>
      </c>
      <c r="AM270" s="20" t="str">
        <f>IF(E270="Fortinet",_xlfn.IFNA(VLOOKUP(AJ270,[3]List!BJ268:BK273,2,FALSE),"Please select option under Full PRMA Coverage column"),"")</f>
        <v>Please select option under Full PRMA Coverage column</v>
      </c>
      <c r="AN270" s="20" t="str">
        <f t="shared" si="26"/>
        <v>SS to fill in</v>
      </c>
      <c r="AO270" s="20" t="str">
        <f t="shared" si="26"/>
        <v>SS to fill in</v>
      </c>
      <c r="BF270" s="26" t="str">
        <f t="shared" si="22"/>
        <v>FortinetSFP</v>
      </c>
      <c r="BG270" s="26" t="str">
        <f t="shared" si="22"/>
        <v>FortinetPIM</v>
      </c>
      <c r="BH270" s="26" t="str">
        <f t="shared" si="22"/>
        <v>FortinetBW</v>
      </c>
      <c r="BI270" s="26" t="str">
        <f t="shared" si="22"/>
        <v>FortinetCable</v>
      </c>
      <c r="BJ270" s="26" t="str">
        <f t="shared" si="22"/>
        <v>FortinetPC</v>
      </c>
      <c r="BK270" s="26" t="str">
        <f t="shared" si="21"/>
        <v>FortinetFull PRMA</v>
      </c>
    </row>
    <row r="271" spans="1:63" customFormat="1" ht="15" hidden="1" customHeight="1">
      <c r="A271" s="20" t="str">
        <f>IF(F271="Gateway","SDWAN Gateway, SDW0020",IF(E271="","",VLOOKUP(E271,[3]List!BC:BD,2,FALSE)))</f>
        <v>[Main RC] SD-WAN with Firewall (Fortinet) (Non-taxable)</v>
      </c>
      <c r="B271" s="20">
        <f>IF(F271="Gateway","not applicable",IF(E271="","",VLOOKUP(E271,[3]List!BC:BE,3,FALSE)))</f>
        <v>19408513</v>
      </c>
      <c r="C271" s="20">
        <f>IF(F271="Gateway","19400263",IF(E271="","",VLOOKUP(E271,[3]List!BC:BF,4,FALSE)))</f>
        <v>19408267</v>
      </c>
      <c r="D271">
        <v>811</v>
      </c>
      <c r="E271" s="21" t="s">
        <v>69</v>
      </c>
      <c r="F271" s="20" t="s">
        <v>70</v>
      </c>
      <c r="G271" t="s">
        <v>71</v>
      </c>
      <c r="H271" t="s">
        <v>341</v>
      </c>
      <c r="I271" t="s">
        <v>73</v>
      </c>
      <c r="J271">
        <v>40</v>
      </c>
      <c r="K271" s="20" t="str">
        <f t="shared" si="25"/>
        <v>1</v>
      </c>
      <c r="L271" s="20" t="str">
        <f t="shared" si="24"/>
        <v xml:space="preserve">24/7/ 12 hours onsite SLA support requried </v>
      </c>
      <c r="S271" s="22"/>
      <c r="AJ271" s="22"/>
      <c r="AK271" s="22"/>
      <c r="AL271" s="20" cm="1">
        <f t="array" ref="AL271">IF(E271="Fortinet",INDEX([3]List!BM:BM,MATCH(1,('Quotation - CS-PRMA status'!AJ271=[3]List!BJ:BJ)*('Quotation - CS-PRMA status'!AK271=[3]List!BL:BL),0)),"")</f>
        <v>0</v>
      </c>
      <c r="AM271" s="20" t="str">
        <f>IF(E271="Fortinet",_xlfn.IFNA(VLOOKUP(AJ271,[3]List!BJ269:BK274,2,FALSE),"Please select option under Full PRMA Coverage column"),"")</f>
        <v>Please select option under Full PRMA Coverage column</v>
      </c>
      <c r="AN271" s="20" t="str">
        <f t="shared" si="26"/>
        <v>SS to fill in</v>
      </c>
      <c r="AO271" s="20" t="str">
        <f t="shared" si="26"/>
        <v>SS to fill in</v>
      </c>
      <c r="BF271" s="26" t="str">
        <f t="shared" si="22"/>
        <v>FortinetSFP</v>
      </c>
      <c r="BG271" s="26" t="str">
        <f t="shared" si="22"/>
        <v>FortinetPIM</v>
      </c>
      <c r="BH271" s="26" t="str">
        <f t="shared" si="22"/>
        <v>FortinetBW</v>
      </c>
      <c r="BI271" s="26" t="str">
        <f t="shared" si="22"/>
        <v>FortinetCable</v>
      </c>
      <c r="BJ271" s="26" t="str">
        <f t="shared" si="22"/>
        <v>FortinetPC</v>
      </c>
      <c r="BK271" s="26" t="str">
        <f t="shared" si="21"/>
        <v>FortinetFull PRMA</v>
      </c>
    </row>
    <row r="272" spans="1:63" customFormat="1" ht="15" hidden="1" customHeight="1">
      <c r="A272" s="20" t="str">
        <f>IF(F272="Gateway","SDWAN Gateway, SDW0020",IF(E272="","",VLOOKUP(E272,[3]List!BC:BD,2,FALSE)))</f>
        <v>[Main RC] SD-WAN with Firewall (Fortinet) (Non-taxable)</v>
      </c>
      <c r="B272" s="20">
        <f>IF(F272="Gateway","not applicable",IF(E272="","",VLOOKUP(E272,[3]List!BC:BE,3,FALSE)))</f>
        <v>19408513</v>
      </c>
      <c r="C272" s="20">
        <f>IF(F272="Gateway","19400263",IF(E272="","",VLOOKUP(E272,[3]List!BC:BF,4,FALSE)))</f>
        <v>19408267</v>
      </c>
      <c r="D272">
        <v>815</v>
      </c>
      <c r="E272" s="21" t="s">
        <v>69</v>
      </c>
      <c r="F272" s="20" t="s">
        <v>70</v>
      </c>
      <c r="G272" t="s">
        <v>190</v>
      </c>
      <c r="H272" t="s">
        <v>342</v>
      </c>
      <c r="I272" t="s">
        <v>73</v>
      </c>
      <c r="J272">
        <v>40</v>
      </c>
      <c r="K272" s="20" t="str">
        <f t="shared" si="25"/>
        <v>1</v>
      </c>
      <c r="L272" s="20" t="str">
        <f t="shared" si="24"/>
        <v xml:space="preserve">24/7/ 12 hours onsite SLA support requried </v>
      </c>
      <c r="S272" s="22"/>
      <c r="AJ272" s="22"/>
      <c r="AK272" s="22"/>
      <c r="AL272" s="20" cm="1">
        <f t="array" ref="AL272">IF(E272="Fortinet",INDEX([3]List!BM:BM,MATCH(1,('Quotation - CS-PRMA status'!AJ272=[3]List!BJ:BJ)*('Quotation - CS-PRMA status'!AK272=[3]List!BL:BL),0)),"")</f>
        <v>0</v>
      </c>
      <c r="AM272" s="20" t="str">
        <f>IF(E272="Fortinet",_xlfn.IFNA(VLOOKUP(AJ272,[3]List!BJ270:BK275,2,FALSE),"Please select option under Full PRMA Coverage column"),"")</f>
        <v>Please select option under Full PRMA Coverage column</v>
      </c>
      <c r="AN272" s="20" t="str">
        <f t="shared" si="26"/>
        <v>SS to fill in</v>
      </c>
      <c r="AO272" s="20" t="str">
        <f t="shared" si="26"/>
        <v>SS to fill in</v>
      </c>
      <c r="BF272" s="26" t="str">
        <f t="shared" si="22"/>
        <v>FortinetSFP</v>
      </c>
      <c r="BG272" s="26" t="str">
        <f t="shared" si="22"/>
        <v>FortinetPIM</v>
      </c>
      <c r="BH272" s="26" t="str">
        <f t="shared" si="22"/>
        <v>FortinetBW</v>
      </c>
      <c r="BI272" s="26" t="str">
        <f t="shared" si="22"/>
        <v>FortinetCable</v>
      </c>
      <c r="BJ272" s="26" t="str">
        <f t="shared" si="22"/>
        <v>FortinetPC</v>
      </c>
      <c r="BK272" s="26" t="str">
        <f t="shared" si="21"/>
        <v>FortinetFull PRMA</v>
      </c>
    </row>
    <row r="273" spans="1:63" customFormat="1" ht="15" hidden="1" customHeight="1">
      <c r="A273" s="20" t="str">
        <f>IF(F273="Gateway","SDWAN Gateway, SDW0020",IF(E273="","",VLOOKUP(E273,[3]List!BC:BD,2,FALSE)))</f>
        <v>[Main RC] SD-WAN with Firewall (Fortinet) (Non-taxable)</v>
      </c>
      <c r="B273" s="20">
        <f>IF(F273="Gateway","not applicable",IF(E273="","",VLOOKUP(E273,[3]List!BC:BE,3,FALSE)))</f>
        <v>19408513</v>
      </c>
      <c r="C273" s="20">
        <f>IF(F273="Gateway","19400263",IF(E273="","",VLOOKUP(E273,[3]List!BC:BF,4,FALSE)))</f>
        <v>19408267</v>
      </c>
      <c r="D273">
        <v>823</v>
      </c>
      <c r="E273" s="21" t="s">
        <v>69</v>
      </c>
      <c r="F273" s="20" t="s">
        <v>70</v>
      </c>
      <c r="G273" t="s">
        <v>270</v>
      </c>
      <c r="H273" t="s">
        <v>343</v>
      </c>
      <c r="I273" t="s">
        <v>73</v>
      </c>
      <c r="J273">
        <v>100</v>
      </c>
      <c r="K273" s="20" t="str">
        <f t="shared" si="25"/>
        <v>1</v>
      </c>
      <c r="L273" s="20" t="str">
        <f t="shared" si="24"/>
        <v xml:space="preserve">24/7/ 12 hours onsite SLA support requried </v>
      </c>
      <c r="S273" s="22"/>
      <c r="AJ273" s="22"/>
      <c r="AK273" s="22"/>
      <c r="AL273" s="20" cm="1">
        <f t="array" ref="AL273">IF(E273="Fortinet",INDEX([3]List!BM:BM,MATCH(1,('Quotation - CS-PRMA status'!AJ273=[3]List!BJ:BJ)*('Quotation - CS-PRMA status'!AK273=[3]List!BL:BL),0)),"")</f>
        <v>0</v>
      </c>
      <c r="AM273" s="20" t="str">
        <f>IF(E273="Fortinet",_xlfn.IFNA(VLOOKUP(AJ273,[3]List!BJ271:BK276,2,FALSE),"Please select option under Full PRMA Coverage column"),"")</f>
        <v>Please select option under Full PRMA Coverage column</v>
      </c>
      <c r="AN273" s="20" t="str">
        <f t="shared" si="26"/>
        <v>SS to fill in</v>
      </c>
      <c r="AO273" s="20" t="str">
        <f t="shared" si="26"/>
        <v>SS to fill in</v>
      </c>
      <c r="BF273" s="26" t="str">
        <f t="shared" si="22"/>
        <v>FortinetSFP</v>
      </c>
      <c r="BG273" s="26" t="str">
        <f t="shared" si="22"/>
        <v>FortinetPIM</v>
      </c>
      <c r="BH273" s="26" t="str">
        <f t="shared" si="22"/>
        <v>FortinetBW</v>
      </c>
      <c r="BI273" s="26" t="str">
        <f t="shared" si="22"/>
        <v>FortinetCable</v>
      </c>
      <c r="BJ273" s="26" t="str">
        <f t="shared" si="22"/>
        <v>FortinetPC</v>
      </c>
      <c r="BK273" s="26" t="str">
        <f t="shared" si="21"/>
        <v>FortinetFull PRMA</v>
      </c>
    </row>
    <row r="274" spans="1:63" customFormat="1" ht="15" hidden="1" customHeight="1">
      <c r="A274" s="20" t="str">
        <f>IF(F274="Gateway","SDWAN Gateway, SDW0020",IF(E274="","",VLOOKUP(E274,[3]List!BC:BD,2,FALSE)))</f>
        <v>[Main RC] SD-WAN with Firewall (Fortinet) (Non-taxable)</v>
      </c>
      <c r="B274" s="20">
        <f>IF(F274="Gateway","not applicable",IF(E274="","",VLOOKUP(E274,[3]List!BC:BE,3,FALSE)))</f>
        <v>19408513</v>
      </c>
      <c r="C274" s="20">
        <f>IF(F274="Gateway","19400263",IF(E274="","",VLOOKUP(E274,[3]List!BC:BF,4,FALSE)))</f>
        <v>19408267</v>
      </c>
      <c r="D274">
        <v>831</v>
      </c>
      <c r="E274" s="21" t="s">
        <v>69</v>
      </c>
      <c r="F274" s="20" t="s">
        <v>70</v>
      </c>
      <c r="G274" t="s">
        <v>71</v>
      </c>
      <c r="H274" t="s">
        <v>344</v>
      </c>
      <c r="I274" t="s">
        <v>73</v>
      </c>
      <c r="J274">
        <v>100</v>
      </c>
      <c r="K274" s="20" t="str">
        <f t="shared" si="25"/>
        <v>1</v>
      </c>
      <c r="L274" s="20" t="str">
        <f t="shared" si="24"/>
        <v xml:space="preserve">24/7/ 12 hours onsite SLA support requried </v>
      </c>
      <c r="S274" s="22"/>
      <c r="AJ274" s="22"/>
      <c r="AK274" s="22"/>
      <c r="AL274" s="20" cm="1">
        <f t="array" ref="AL274">IF(E274="Fortinet",INDEX([3]List!BM:BM,MATCH(1,('Quotation - CS-PRMA status'!AJ274=[3]List!BJ:BJ)*('Quotation - CS-PRMA status'!AK274=[3]List!BL:BL),0)),"")</f>
        <v>0</v>
      </c>
      <c r="AM274" s="20" t="str">
        <f>IF(E274="Fortinet",_xlfn.IFNA(VLOOKUP(AJ274,[3]List!BJ272:BK277,2,FALSE),"Please select option under Full PRMA Coverage column"),"")</f>
        <v>Please select option under Full PRMA Coverage column</v>
      </c>
      <c r="AN274" s="20" t="str">
        <f t="shared" si="26"/>
        <v>SS to fill in</v>
      </c>
      <c r="AO274" s="20" t="str">
        <f t="shared" si="26"/>
        <v>SS to fill in</v>
      </c>
      <c r="BF274" s="26" t="str">
        <f t="shared" si="22"/>
        <v>FortinetSFP</v>
      </c>
      <c r="BG274" s="26" t="str">
        <f t="shared" si="22"/>
        <v>FortinetPIM</v>
      </c>
      <c r="BH274" s="26" t="str">
        <f t="shared" si="22"/>
        <v>FortinetBW</v>
      </c>
      <c r="BI274" s="26" t="str">
        <f t="shared" si="22"/>
        <v>FortinetCable</v>
      </c>
      <c r="BJ274" s="26" t="str">
        <f t="shared" si="22"/>
        <v>FortinetPC</v>
      </c>
      <c r="BK274" s="26" t="str">
        <f t="shared" si="21"/>
        <v>FortinetFull PRMA</v>
      </c>
    </row>
    <row r="275" spans="1:63" customFormat="1" ht="15" hidden="1" customHeight="1">
      <c r="A275" s="20" t="str">
        <f>IF(F275="Gateway","SDWAN Gateway, SDW0020",IF(E275="","",VLOOKUP(E275,[3]List!BC:BD,2,FALSE)))</f>
        <v>[Main RC] SD-WAN with Firewall (Fortinet) (Non-taxable)</v>
      </c>
      <c r="B275" s="20">
        <f>IF(F275="Gateway","not applicable",IF(E275="","",VLOOKUP(E275,[3]List!BC:BE,3,FALSE)))</f>
        <v>19408513</v>
      </c>
      <c r="C275" s="20">
        <f>IF(F275="Gateway","19400263",IF(E275="","",VLOOKUP(E275,[3]List!BC:BF,4,FALSE)))</f>
        <v>19408267</v>
      </c>
      <c r="D275">
        <v>833</v>
      </c>
      <c r="E275" s="21" t="s">
        <v>69</v>
      </c>
      <c r="F275" s="20" t="s">
        <v>70</v>
      </c>
      <c r="G275" t="s">
        <v>71</v>
      </c>
      <c r="H275" t="s">
        <v>345</v>
      </c>
      <c r="I275" t="s">
        <v>73</v>
      </c>
      <c r="J275">
        <v>100</v>
      </c>
      <c r="K275" s="20" t="str">
        <f t="shared" si="25"/>
        <v>1</v>
      </c>
      <c r="L275" s="20" t="str">
        <f t="shared" si="24"/>
        <v xml:space="preserve">24/7/ 12 hours onsite SLA support requried </v>
      </c>
      <c r="S275" s="22"/>
      <c r="AJ275" s="22"/>
      <c r="AK275" s="22"/>
      <c r="AL275" s="20" cm="1">
        <f t="array" ref="AL275">IF(E275="Fortinet",INDEX([3]List!BM:BM,MATCH(1,('Quotation - CS-PRMA status'!AJ275=[3]List!BJ:BJ)*('Quotation - CS-PRMA status'!AK275=[3]List!BL:BL),0)),"")</f>
        <v>0</v>
      </c>
      <c r="AM275" s="20" t="str">
        <f>IF(E275="Fortinet",_xlfn.IFNA(VLOOKUP(AJ275,[3]List!BJ273:BK278,2,FALSE),"Please select option under Full PRMA Coverage column"),"")</f>
        <v>Please select option under Full PRMA Coverage column</v>
      </c>
      <c r="AN275" s="20" t="str">
        <f t="shared" si="26"/>
        <v>SS to fill in</v>
      </c>
      <c r="AO275" s="20" t="str">
        <f t="shared" si="26"/>
        <v>SS to fill in</v>
      </c>
      <c r="BF275" s="26" t="str">
        <f t="shared" si="22"/>
        <v>FortinetSFP</v>
      </c>
      <c r="BG275" s="26" t="str">
        <f t="shared" si="22"/>
        <v>FortinetPIM</v>
      </c>
      <c r="BH275" s="26" t="str">
        <f t="shared" si="22"/>
        <v>FortinetBW</v>
      </c>
      <c r="BI275" s="26" t="str">
        <f t="shared" si="22"/>
        <v>FortinetCable</v>
      </c>
      <c r="BJ275" s="26" t="str">
        <f t="shared" si="22"/>
        <v>FortinetPC</v>
      </c>
      <c r="BK275" s="26" t="str">
        <f t="shared" si="21"/>
        <v>FortinetFull PRMA</v>
      </c>
    </row>
    <row r="276" spans="1:63" customFormat="1" ht="15" hidden="1" customHeight="1">
      <c r="A276" s="20" t="str">
        <f>IF(F276="Gateway","SDWAN Gateway, SDW0020",IF(E276="","",VLOOKUP(E276,[3]List!BC:BD,2,FALSE)))</f>
        <v>[Main RC] SD-WAN with Firewall (Fortinet) (Non-taxable)</v>
      </c>
      <c r="B276" s="20">
        <f>IF(F276="Gateway","not applicable",IF(E276="","",VLOOKUP(E276,[3]List!BC:BE,3,FALSE)))</f>
        <v>19408513</v>
      </c>
      <c r="C276" s="20">
        <f>IF(F276="Gateway","19400263",IF(E276="","",VLOOKUP(E276,[3]List!BC:BF,4,FALSE)))</f>
        <v>19408267</v>
      </c>
      <c r="D276">
        <v>838</v>
      </c>
      <c r="E276" s="21" t="s">
        <v>69</v>
      </c>
      <c r="F276" s="20" t="s">
        <v>70</v>
      </c>
      <c r="G276" t="s">
        <v>71</v>
      </c>
      <c r="H276" t="s">
        <v>346</v>
      </c>
      <c r="I276" t="s">
        <v>73</v>
      </c>
      <c r="J276">
        <v>40</v>
      </c>
      <c r="K276" s="20" t="str">
        <f t="shared" si="25"/>
        <v>1</v>
      </c>
      <c r="L276" s="20" t="str">
        <f t="shared" si="24"/>
        <v xml:space="preserve">24/7/ 12 hours onsite SLA support requried </v>
      </c>
      <c r="S276" s="22"/>
      <c r="AJ276" s="22"/>
      <c r="AK276" s="22"/>
      <c r="AL276" s="20" cm="1">
        <f t="array" ref="AL276">IF(E276="Fortinet",INDEX([3]List!BM:BM,MATCH(1,('Quotation - CS-PRMA status'!AJ276=[3]List!BJ:BJ)*('Quotation - CS-PRMA status'!AK276=[3]List!BL:BL),0)),"")</f>
        <v>0</v>
      </c>
      <c r="AM276" s="20" t="str">
        <f>IF(E276="Fortinet",_xlfn.IFNA(VLOOKUP(AJ276,[3]List!BJ274:BK279,2,FALSE),"Please select option under Full PRMA Coverage column"),"")</f>
        <v>Please select option under Full PRMA Coverage column</v>
      </c>
      <c r="AN276" s="20" t="str">
        <f t="shared" si="26"/>
        <v>SS to fill in</v>
      </c>
      <c r="AO276" s="20" t="str">
        <f t="shared" si="26"/>
        <v>SS to fill in</v>
      </c>
      <c r="BF276" s="26" t="str">
        <f t="shared" si="22"/>
        <v>FortinetSFP</v>
      </c>
      <c r="BG276" s="26" t="str">
        <f t="shared" si="22"/>
        <v>FortinetPIM</v>
      </c>
      <c r="BH276" s="26" t="str">
        <f t="shared" si="22"/>
        <v>FortinetBW</v>
      </c>
      <c r="BI276" s="26" t="str">
        <f t="shared" si="22"/>
        <v>FortinetCable</v>
      </c>
      <c r="BJ276" s="26" t="str">
        <f t="shared" si="22"/>
        <v>FortinetPC</v>
      </c>
      <c r="BK276" s="26" t="str">
        <f t="shared" ref="BK276:BK330" si="27">CONCATENATE($E276,BK$3)</f>
        <v>FortinetFull PRMA</v>
      </c>
    </row>
    <row r="277" spans="1:63" customFormat="1" ht="15" hidden="1" customHeight="1">
      <c r="A277" s="20" t="str">
        <f>IF(F277="Gateway","SDWAN Gateway, SDW0020",IF(E277="","",VLOOKUP(E277,[3]List!BC:BD,2,FALSE)))</f>
        <v>[Main RC] SD-WAN with Firewall (Fortinet) (Non-taxable)</v>
      </c>
      <c r="B277" s="20">
        <f>IF(F277="Gateway","not applicable",IF(E277="","",VLOOKUP(E277,[3]List!BC:BE,3,FALSE)))</f>
        <v>19408513</v>
      </c>
      <c r="C277" s="20">
        <f>IF(F277="Gateway","19400263",IF(E277="","",VLOOKUP(E277,[3]List!BC:BF,4,FALSE)))</f>
        <v>19408267</v>
      </c>
      <c r="D277">
        <v>839</v>
      </c>
      <c r="E277" s="21" t="s">
        <v>69</v>
      </c>
      <c r="F277" s="20" t="s">
        <v>70</v>
      </c>
      <c r="G277" t="s">
        <v>151</v>
      </c>
      <c r="H277" t="s">
        <v>347</v>
      </c>
      <c r="I277" t="s">
        <v>73</v>
      </c>
      <c r="J277">
        <v>40</v>
      </c>
      <c r="K277" s="20" t="str">
        <f t="shared" si="25"/>
        <v>1</v>
      </c>
      <c r="L277" s="20" t="str">
        <f t="shared" si="24"/>
        <v xml:space="preserve">24/7/ 12 hours onsite SLA support requried </v>
      </c>
      <c r="S277" s="22"/>
      <c r="AJ277" s="22"/>
      <c r="AK277" s="22"/>
      <c r="AL277" s="20" cm="1">
        <f t="array" ref="AL277">IF(E277="Fortinet",INDEX([3]List!BM:BM,MATCH(1,('Quotation - CS-PRMA status'!AJ277=[3]List!BJ:BJ)*('Quotation - CS-PRMA status'!AK277=[3]List!BL:BL),0)),"")</f>
        <v>0</v>
      </c>
      <c r="AM277" s="20" t="str">
        <f>IF(E277="Fortinet",_xlfn.IFNA(VLOOKUP(AJ277,[3]List!BJ275:BK280,2,FALSE),"Please select option under Full PRMA Coverage column"),"")</f>
        <v>Please select option under Full PRMA Coverage column</v>
      </c>
      <c r="AN277" s="20" t="str">
        <f t="shared" si="26"/>
        <v>SS to fill in</v>
      </c>
      <c r="AO277" s="20" t="str">
        <f t="shared" si="26"/>
        <v>SS to fill in</v>
      </c>
      <c r="BF277" s="26" t="str">
        <f t="shared" ref="BF277:BJ327" si="28">CONCATENATE($E277,BF$3)</f>
        <v>FortinetSFP</v>
      </c>
      <c r="BG277" s="26" t="str">
        <f t="shared" si="28"/>
        <v>FortinetPIM</v>
      </c>
      <c r="BH277" s="26" t="str">
        <f t="shared" si="28"/>
        <v>FortinetBW</v>
      </c>
      <c r="BI277" s="26" t="str">
        <f t="shared" si="28"/>
        <v>FortinetCable</v>
      </c>
      <c r="BJ277" s="26" t="str">
        <f t="shared" si="28"/>
        <v>FortinetPC</v>
      </c>
      <c r="BK277" s="26" t="str">
        <f t="shared" si="27"/>
        <v>FortinetFull PRMA</v>
      </c>
    </row>
    <row r="278" spans="1:63" customFormat="1" ht="15" hidden="1" customHeight="1">
      <c r="A278" s="20" t="str">
        <f>IF(F278="Gateway","SDWAN Gateway, SDW0020",IF(E278="","",VLOOKUP(E278,[3]List!BC:BD,2,FALSE)))</f>
        <v>[Main RC] SD-WAN with Firewall (Fortinet) (Non-taxable)</v>
      </c>
      <c r="B278" s="20">
        <f>IF(F278="Gateway","not applicable",IF(E278="","",VLOOKUP(E278,[3]List!BC:BE,3,FALSE)))</f>
        <v>19408513</v>
      </c>
      <c r="C278" s="20">
        <f>IF(F278="Gateway","19400263",IF(E278="","",VLOOKUP(E278,[3]List!BC:BF,4,FALSE)))</f>
        <v>19408267</v>
      </c>
      <c r="D278">
        <v>843</v>
      </c>
      <c r="E278" s="21" t="s">
        <v>69</v>
      </c>
      <c r="F278" s="20" t="s">
        <v>70</v>
      </c>
      <c r="G278" t="s">
        <v>71</v>
      </c>
      <c r="H278" t="s">
        <v>348</v>
      </c>
      <c r="I278" t="s">
        <v>73</v>
      </c>
      <c r="J278">
        <v>100</v>
      </c>
      <c r="K278" s="20" t="str">
        <f t="shared" si="25"/>
        <v>1</v>
      </c>
      <c r="L278" s="20" t="str">
        <f t="shared" si="24"/>
        <v xml:space="preserve">24/7/ 12 hours onsite SLA support requried </v>
      </c>
      <c r="S278" s="22"/>
      <c r="AJ278" s="22"/>
      <c r="AK278" s="22"/>
      <c r="AL278" s="20" cm="1">
        <f t="array" ref="AL278">IF(E278="Fortinet",INDEX([3]List!BM:BM,MATCH(1,('Quotation - CS-PRMA status'!AJ278=[3]List!BJ:BJ)*('Quotation - CS-PRMA status'!AK278=[3]List!BL:BL),0)),"")</f>
        <v>0</v>
      </c>
      <c r="AM278" s="20" t="str">
        <f>IF(E278="Fortinet",_xlfn.IFNA(VLOOKUP(AJ278,[3]List!BJ276:BK281,2,FALSE),"Please select option under Full PRMA Coverage column"),"")</f>
        <v>Please select option under Full PRMA Coverage column</v>
      </c>
      <c r="AN278" s="20" t="str">
        <f t="shared" si="26"/>
        <v>SS to fill in</v>
      </c>
      <c r="AO278" s="20" t="str">
        <f t="shared" si="26"/>
        <v>SS to fill in</v>
      </c>
      <c r="BF278" s="26" t="str">
        <f t="shared" si="28"/>
        <v>FortinetSFP</v>
      </c>
      <c r="BG278" s="26" t="str">
        <f t="shared" si="28"/>
        <v>FortinetPIM</v>
      </c>
      <c r="BH278" s="26" t="str">
        <f t="shared" si="28"/>
        <v>FortinetBW</v>
      </c>
      <c r="BI278" s="26" t="str">
        <f t="shared" si="28"/>
        <v>FortinetCable</v>
      </c>
      <c r="BJ278" s="26" t="str">
        <f t="shared" si="28"/>
        <v>FortinetPC</v>
      </c>
      <c r="BK278" s="26" t="str">
        <f t="shared" si="27"/>
        <v>FortinetFull PRMA</v>
      </c>
    </row>
    <row r="279" spans="1:63" customFormat="1" ht="15" hidden="1" customHeight="1">
      <c r="A279" s="20" t="str">
        <f>IF(F279="Gateway","SDWAN Gateway, SDW0020",IF(E279="","",VLOOKUP(E279,[3]List!BC:BD,2,FALSE)))</f>
        <v>[Main RC] SD-WAN with Firewall (Fortinet) (Non-taxable)</v>
      </c>
      <c r="B279" s="20">
        <f>IF(F279="Gateway","not applicable",IF(E279="","",VLOOKUP(E279,[3]List!BC:BE,3,FALSE)))</f>
        <v>19408513</v>
      </c>
      <c r="C279" s="20">
        <f>IF(F279="Gateway","19400263",IF(E279="","",VLOOKUP(E279,[3]List!BC:BF,4,FALSE)))</f>
        <v>19408267</v>
      </c>
      <c r="D279">
        <v>851</v>
      </c>
      <c r="E279" s="21" t="s">
        <v>69</v>
      </c>
      <c r="F279" s="20" t="s">
        <v>70</v>
      </c>
      <c r="G279" t="s">
        <v>71</v>
      </c>
      <c r="H279" t="s">
        <v>349</v>
      </c>
      <c r="I279" t="s">
        <v>73</v>
      </c>
      <c r="J279">
        <v>500</v>
      </c>
      <c r="K279" s="20" t="str">
        <f t="shared" si="25"/>
        <v>1</v>
      </c>
      <c r="L279" s="20" t="str">
        <f t="shared" si="24"/>
        <v xml:space="preserve">24/7/ 12 hours onsite SLA support requried </v>
      </c>
      <c r="S279" s="22"/>
      <c r="AJ279" s="22"/>
      <c r="AK279" s="22"/>
      <c r="AL279" s="20" cm="1">
        <f t="array" ref="AL279">IF(E279="Fortinet",INDEX([3]List!BM:BM,MATCH(1,('Quotation - CS-PRMA status'!AJ279=[3]List!BJ:BJ)*('Quotation - CS-PRMA status'!AK279=[3]List!BL:BL),0)),"")</f>
        <v>0</v>
      </c>
      <c r="AM279" s="20" t="str">
        <f>IF(E279="Fortinet",_xlfn.IFNA(VLOOKUP(AJ279,[3]List!BJ277:BK282,2,FALSE),"Please select option under Full PRMA Coverage column"),"")</f>
        <v>Please select option under Full PRMA Coverage column</v>
      </c>
      <c r="AN279" s="20" t="str">
        <f t="shared" si="26"/>
        <v>SS to fill in</v>
      </c>
      <c r="AO279" s="20" t="str">
        <f t="shared" si="26"/>
        <v>SS to fill in</v>
      </c>
      <c r="BF279" s="26" t="str">
        <f t="shared" si="28"/>
        <v>FortinetSFP</v>
      </c>
      <c r="BG279" s="26" t="str">
        <f t="shared" si="28"/>
        <v>FortinetPIM</v>
      </c>
      <c r="BH279" s="26" t="str">
        <f t="shared" si="28"/>
        <v>FortinetBW</v>
      </c>
      <c r="BI279" s="26" t="str">
        <f t="shared" si="28"/>
        <v>FortinetCable</v>
      </c>
      <c r="BJ279" s="26" t="str">
        <f t="shared" si="28"/>
        <v>FortinetPC</v>
      </c>
      <c r="BK279" s="26" t="str">
        <f t="shared" si="27"/>
        <v>FortinetFull PRMA</v>
      </c>
    </row>
    <row r="280" spans="1:63" customFormat="1" ht="15" hidden="1" customHeight="1">
      <c r="A280" s="20" t="str">
        <f>IF(F280="Gateway","SDWAN Gateway, SDW0020",IF(E280="","",VLOOKUP(E280,[3]List!BC:BD,2,FALSE)))</f>
        <v>[Main RC] SD-WAN with Firewall (Fortinet) (Non-taxable)</v>
      </c>
      <c r="B280" s="20">
        <f>IF(F280="Gateway","not applicable",IF(E280="","",VLOOKUP(E280,[3]List!BC:BE,3,FALSE)))</f>
        <v>19408513</v>
      </c>
      <c r="C280" s="20">
        <f>IF(F280="Gateway","19400263",IF(E280="","",VLOOKUP(E280,[3]List!BC:BF,4,FALSE)))</f>
        <v>19408267</v>
      </c>
      <c r="D280">
        <v>853</v>
      </c>
      <c r="E280" s="21" t="s">
        <v>69</v>
      </c>
      <c r="F280" s="20" t="s">
        <v>70</v>
      </c>
      <c r="G280" t="s">
        <v>134</v>
      </c>
      <c r="H280" t="s">
        <v>350</v>
      </c>
      <c r="I280" t="s">
        <v>73</v>
      </c>
      <c r="J280">
        <v>40</v>
      </c>
      <c r="K280" s="20" t="str">
        <f t="shared" si="25"/>
        <v>1</v>
      </c>
      <c r="L280" s="20" t="str">
        <f t="shared" si="24"/>
        <v xml:space="preserve">24/7/ 12 hours onsite SLA support requried </v>
      </c>
      <c r="S280" s="22"/>
      <c r="AJ280" s="22"/>
      <c r="AK280" s="22"/>
      <c r="AL280" s="20" cm="1">
        <f t="array" ref="AL280">IF(E280="Fortinet",INDEX([3]List!BM:BM,MATCH(1,('Quotation - CS-PRMA status'!AJ280=[3]List!BJ:BJ)*('Quotation - CS-PRMA status'!AK280=[3]List!BL:BL),0)),"")</f>
        <v>0</v>
      </c>
      <c r="AM280" s="20" t="str">
        <f>IF(E280="Fortinet",_xlfn.IFNA(VLOOKUP(AJ280,[3]List!BJ278:BK283,2,FALSE),"Please select option under Full PRMA Coverage column"),"")</f>
        <v>Please select option under Full PRMA Coverage column</v>
      </c>
      <c r="AN280" s="20" t="str">
        <f t="shared" si="26"/>
        <v>SS to fill in</v>
      </c>
      <c r="AO280" s="20" t="str">
        <f t="shared" si="26"/>
        <v>SS to fill in</v>
      </c>
      <c r="BF280" s="26" t="str">
        <f t="shared" si="28"/>
        <v>FortinetSFP</v>
      </c>
      <c r="BG280" s="26" t="str">
        <f t="shared" si="28"/>
        <v>FortinetPIM</v>
      </c>
      <c r="BH280" s="26" t="str">
        <f t="shared" si="28"/>
        <v>FortinetBW</v>
      </c>
      <c r="BI280" s="26" t="str">
        <f t="shared" si="28"/>
        <v>FortinetCable</v>
      </c>
      <c r="BJ280" s="26" t="str">
        <f t="shared" si="28"/>
        <v>FortinetPC</v>
      </c>
      <c r="BK280" s="26" t="str">
        <f t="shared" si="27"/>
        <v>FortinetFull PRMA</v>
      </c>
    </row>
    <row r="281" spans="1:63" customFormat="1" ht="15" hidden="1" customHeight="1">
      <c r="A281" s="20" t="str">
        <f>IF(F281="Gateway","SDWAN Gateway, SDW0020",IF(E281="","",VLOOKUP(E281,[3]List!BC:BD,2,FALSE)))</f>
        <v>[Main RC] SD-WAN with Firewall (Fortinet) (Non-taxable)</v>
      </c>
      <c r="B281" s="20">
        <f>IF(F281="Gateway","not applicable",IF(E281="","",VLOOKUP(E281,[3]List!BC:BE,3,FALSE)))</f>
        <v>19408513</v>
      </c>
      <c r="C281" s="20">
        <f>IF(F281="Gateway","19400263",IF(E281="","",VLOOKUP(E281,[3]List!BC:BF,4,FALSE)))</f>
        <v>19408267</v>
      </c>
      <c r="D281">
        <v>854</v>
      </c>
      <c r="E281" s="21" t="s">
        <v>69</v>
      </c>
      <c r="F281" s="20" t="s">
        <v>70</v>
      </c>
      <c r="G281" t="s">
        <v>71</v>
      </c>
      <c r="H281" t="s">
        <v>351</v>
      </c>
      <c r="I281" t="s">
        <v>73</v>
      </c>
      <c r="J281">
        <v>100</v>
      </c>
      <c r="K281" s="20" t="str">
        <f t="shared" si="25"/>
        <v>1</v>
      </c>
      <c r="L281" s="20" t="str">
        <f t="shared" si="24"/>
        <v xml:space="preserve">24/7/ 12 hours onsite SLA support requried </v>
      </c>
      <c r="S281" s="22"/>
      <c r="AJ281" s="22"/>
      <c r="AK281" s="22"/>
      <c r="AL281" s="20" cm="1">
        <f t="array" ref="AL281">IF(E281="Fortinet",INDEX([3]List!BM:BM,MATCH(1,('Quotation - CS-PRMA status'!AJ281=[3]List!BJ:BJ)*('Quotation - CS-PRMA status'!AK281=[3]List!BL:BL),0)),"")</f>
        <v>0</v>
      </c>
      <c r="AM281" s="20" t="str">
        <f>IF(E281="Fortinet",_xlfn.IFNA(VLOOKUP(AJ281,[3]List!BJ279:BK284,2,FALSE),"Please select option under Full PRMA Coverage column"),"")</f>
        <v>Please select option under Full PRMA Coverage column</v>
      </c>
      <c r="AN281" s="20" t="str">
        <f t="shared" si="26"/>
        <v>SS to fill in</v>
      </c>
      <c r="AO281" s="20" t="str">
        <f t="shared" si="26"/>
        <v>SS to fill in</v>
      </c>
      <c r="BF281" s="26" t="str">
        <f t="shared" si="28"/>
        <v>FortinetSFP</v>
      </c>
      <c r="BG281" s="26" t="str">
        <f t="shared" si="28"/>
        <v>FortinetPIM</v>
      </c>
      <c r="BH281" s="26" t="str">
        <f t="shared" si="28"/>
        <v>FortinetBW</v>
      </c>
      <c r="BI281" s="26" t="str">
        <f t="shared" si="28"/>
        <v>FortinetCable</v>
      </c>
      <c r="BJ281" s="26" t="str">
        <f t="shared" si="28"/>
        <v>FortinetPC</v>
      </c>
      <c r="BK281" s="26" t="str">
        <f t="shared" si="27"/>
        <v>FortinetFull PRMA</v>
      </c>
    </row>
    <row r="282" spans="1:63" customFormat="1" ht="15" hidden="1" customHeight="1">
      <c r="A282" s="20" t="str">
        <f>IF(F282="Gateway","SDWAN Gateway, SDW0020",IF(E282="","",VLOOKUP(E282,[3]List!BC:BD,2,FALSE)))</f>
        <v>[Main RC] SD-WAN with Firewall (Fortinet) (Non-taxable)</v>
      </c>
      <c r="B282" s="20">
        <f>IF(F282="Gateway","not applicable",IF(E282="","",VLOOKUP(E282,[3]List!BC:BE,3,FALSE)))</f>
        <v>19408513</v>
      </c>
      <c r="C282" s="20">
        <f>IF(F282="Gateway","19400263",IF(E282="","",VLOOKUP(E282,[3]List!BC:BF,4,FALSE)))</f>
        <v>19408267</v>
      </c>
      <c r="D282">
        <v>858</v>
      </c>
      <c r="E282" s="21" t="s">
        <v>69</v>
      </c>
      <c r="F282" s="20" t="s">
        <v>70</v>
      </c>
      <c r="G282" t="s">
        <v>185</v>
      </c>
      <c r="H282" t="s">
        <v>352</v>
      </c>
      <c r="I282" t="s">
        <v>73</v>
      </c>
      <c r="J282">
        <v>100</v>
      </c>
      <c r="K282" s="20" t="str">
        <f t="shared" si="25"/>
        <v>1</v>
      </c>
      <c r="L282" s="20" t="str">
        <f t="shared" si="24"/>
        <v xml:space="preserve">24/7/ 12 hours onsite SLA support requried </v>
      </c>
      <c r="S282" s="22"/>
      <c r="AJ282" s="22"/>
      <c r="AK282" s="22"/>
      <c r="AL282" s="20" cm="1">
        <f t="array" ref="AL282">IF(E282="Fortinet",INDEX([3]List!BM:BM,MATCH(1,('Quotation - CS-PRMA status'!AJ282=[3]List!BJ:BJ)*('Quotation - CS-PRMA status'!AK282=[3]List!BL:BL),0)),"")</f>
        <v>0</v>
      </c>
      <c r="AM282" s="20" t="str">
        <f>IF(E282="Fortinet",_xlfn.IFNA(VLOOKUP(AJ282,[3]List!BJ280:BK285,2,FALSE),"Please select option under Full PRMA Coverage column"),"")</f>
        <v>Please select option under Full PRMA Coverage column</v>
      </c>
      <c r="AN282" s="20" t="str">
        <f t="shared" si="26"/>
        <v>SS to fill in</v>
      </c>
      <c r="AO282" s="20" t="str">
        <f t="shared" si="26"/>
        <v>SS to fill in</v>
      </c>
      <c r="BF282" s="26" t="str">
        <f t="shared" si="28"/>
        <v>FortinetSFP</v>
      </c>
      <c r="BG282" s="26" t="str">
        <f t="shared" si="28"/>
        <v>FortinetPIM</v>
      </c>
      <c r="BH282" s="26" t="str">
        <f t="shared" si="28"/>
        <v>FortinetBW</v>
      </c>
      <c r="BI282" s="26" t="str">
        <f t="shared" si="28"/>
        <v>FortinetCable</v>
      </c>
      <c r="BJ282" s="26" t="str">
        <f t="shared" si="28"/>
        <v>FortinetPC</v>
      </c>
      <c r="BK282" s="26" t="str">
        <f t="shared" si="27"/>
        <v>FortinetFull PRMA</v>
      </c>
    </row>
    <row r="283" spans="1:63" customFormat="1" ht="15" hidden="1" customHeight="1">
      <c r="A283" s="20" t="str">
        <f>IF(F283="Gateway","SDWAN Gateway, SDW0020",IF(E283="","",VLOOKUP(E283,[3]List!BC:BD,2,FALSE)))</f>
        <v>[Main RC] SD-WAN with Firewall (Fortinet) (Non-taxable)</v>
      </c>
      <c r="B283" s="20">
        <f>IF(F283="Gateway","not applicable",IF(E283="","",VLOOKUP(E283,[3]List!BC:BE,3,FALSE)))</f>
        <v>19408513</v>
      </c>
      <c r="C283" s="20">
        <f>IF(F283="Gateway","19400263",IF(E283="","",VLOOKUP(E283,[3]List!BC:BF,4,FALSE)))</f>
        <v>19408267</v>
      </c>
      <c r="D283">
        <v>862</v>
      </c>
      <c r="E283" s="21" t="s">
        <v>69</v>
      </c>
      <c r="F283" s="20" t="s">
        <v>70</v>
      </c>
      <c r="G283" t="s">
        <v>233</v>
      </c>
      <c r="H283" t="s">
        <v>353</v>
      </c>
      <c r="I283" t="s">
        <v>73</v>
      </c>
      <c r="J283">
        <v>40</v>
      </c>
      <c r="K283" s="20" t="str">
        <f t="shared" si="25"/>
        <v>1</v>
      </c>
      <c r="L283" s="20" t="str">
        <f t="shared" si="24"/>
        <v xml:space="preserve">24/7/ 12 hours onsite SLA support requried </v>
      </c>
      <c r="S283" s="22"/>
      <c r="AJ283" s="22"/>
      <c r="AK283" s="22"/>
      <c r="AL283" s="20" cm="1">
        <f t="array" ref="AL283">IF(E283="Fortinet",INDEX([3]List!BM:BM,MATCH(1,('Quotation - CS-PRMA status'!AJ283=[3]List!BJ:BJ)*('Quotation - CS-PRMA status'!AK283=[3]List!BL:BL),0)),"")</f>
        <v>0</v>
      </c>
      <c r="AM283" s="20" t="str">
        <f>IF(E283="Fortinet",_xlfn.IFNA(VLOOKUP(AJ283,[3]List!BJ281:BK286,2,FALSE),"Please select option under Full PRMA Coverage column"),"")</f>
        <v>Please select option under Full PRMA Coverage column</v>
      </c>
      <c r="AN283" s="20" t="str">
        <f t="shared" si="26"/>
        <v>SS to fill in</v>
      </c>
      <c r="AO283" s="20" t="str">
        <f t="shared" si="26"/>
        <v>SS to fill in</v>
      </c>
      <c r="BF283" s="26" t="str">
        <f t="shared" si="28"/>
        <v>FortinetSFP</v>
      </c>
      <c r="BG283" s="26" t="str">
        <f t="shared" si="28"/>
        <v>FortinetPIM</v>
      </c>
      <c r="BH283" s="26" t="str">
        <f t="shared" si="28"/>
        <v>FortinetBW</v>
      </c>
      <c r="BI283" s="26" t="str">
        <f t="shared" si="28"/>
        <v>FortinetCable</v>
      </c>
      <c r="BJ283" s="26" t="str">
        <f t="shared" si="28"/>
        <v>FortinetPC</v>
      </c>
      <c r="BK283" s="26" t="str">
        <f t="shared" si="27"/>
        <v>FortinetFull PRMA</v>
      </c>
    </row>
    <row r="284" spans="1:63" customFormat="1" ht="15" hidden="1" customHeight="1">
      <c r="A284" s="20" t="str">
        <f>IF(F284="Gateway","SDWAN Gateway, SDW0020",IF(E284="","",VLOOKUP(E284,[3]List!BC:BD,2,FALSE)))</f>
        <v>[Main RC] SD-WAN with Firewall (Fortinet) (Non-taxable)</v>
      </c>
      <c r="B284" s="20">
        <f>IF(F284="Gateway","not applicable",IF(E284="","",VLOOKUP(E284,[3]List!BC:BE,3,FALSE)))</f>
        <v>19408513</v>
      </c>
      <c r="C284" s="20">
        <f>IF(F284="Gateway","19400263",IF(E284="","",VLOOKUP(E284,[3]List!BC:BF,4,FALSE)))</f>
        <v>19408267</v>
      </c>
      <c r="D284">
        <v>863</v>
      </c>
      <c r="E284" s="21" t="s">
        <v>69</v>
      </c>
      <c r="F284" s="20" t="s">
        <v>70</v>
      </c>
      <c r="G284" t="s">
        <v>71</v>
      </c>
      <c r="H284" t="s">
        <v>354</v>
      </c>
      <c r="I284" t="s">
        <v>73</v>
      </c>
      <c r="J284">
        <v>40</v>
      </c>
      <c r="K284" s="20" t="str">
        <f t="shared" si="25"/>
        <v>1</v>
      </c>
      <c r="L284" s="20" t="str">
        <f t="shared" si="24"/>
        <v xml:space="preserve">24/7/ 12 hours onsite SLA support requried </v>
      </c>
      <c r="S284" s="22"/>
      <c r="AJ284" s="22"/>
      <c r="AK284" s="22"/>
      <c r="AL284" s="20" cm="1">
        <f t="array" ref="AL284">IF(E284="Fortinet",INDEX([3]List!BM:BM,MATCH(1,('Quotation - CS-PRMA status'!AJ284=[3]List!BJ:BJ)*('Quotation - CS-PRMA status'!AK284=[3]List!BL:BL),0)),"")</f>
        <v>0</v>
      </c>
      <c r="AM284" s="20" t="str">
        <f>IF(E284="Fortinet",_xlfn.IFNA(VLOOKUP(AJ284,[3]List!BJ282:BK287,2,FALSE),"Please select option under Full PRMA Coverage column"),"")</f>
        <v>Please select option under Full PRMA Coverage column</v>
      </c>
      <c r="AN284" s="20" t="str">
        <f t="shared" si="26"/>
        <v>SS to fill in</v>
      </c>
      <c r="AO284" s="20" t="str">
        <f t="shared" si="26"/>
        <v>SS to fill in</v>
      </c>
      <c r="BF284" s="26" t="str">
        <f t="shared" si="28"/>
        <v>FortinetSFP</v>
      </c>
      <c r="BG284" s="26" t="str">
        <f t="shared" si="28"/>
        <v>FortinetPIM</v>
      </c>
      <c r="BH284" s="26" t="str">
        <f t="shared" si="28"/>
        <v>FortinetBW</v>
      </c>
      <c r="BI284" s="26" t="str">
        <f t="shared" si="28"/>
        <v>FortinetCable</v>
      </c>
      <c r="BJ284" s="26" t="str">
        <f t="shared" si="28"/>
        <v>FortinetPC</v>
      </c>
      <c r="BK284" s="26" t="str">
        <f t="shared" si="27"/>
        <v>FortinetFull PRMA</v>
      </c>
    </row>
    <row r="285" spans="1:63" customFormat="1" ht="15" hidden="1" customHeight="1">
      <c r="A285" s="20" t="str">
        <f>IF(F285="Gateway","SDWAN Gateway, SDW0020",IF(E285="","",VLOOKUP(E285,[3]List!BC:BD,2,FALSE)))</f>
        <v>[Main RC] SD-WAN with Firewall (Fortinet) (Non-taxable)</v>
      </c>
      <c r="B285" s="20">
        <f>IF(F285="Gateway","not applicable",IF(E285="","",VLOOKUP(E285,[3]List!BC:BE,3,FALSE)))</f>
        <v>19408513</v>
      </c>
      <c r="C285" s="20">
        <f>IF(F285="Gateway","19400263",IF(E285="","",VLOOKUP(E285,[3]List!BC:BF,4,FALSE)))</f>
        <v>19408267</v>
      </c>
      <c r="D285">
        <v>867</v>
      </c>
      <c r="E285" s="21" t="s">
        <v>69</v>
      </c>
      <c r="F285" s="20" t="s">
        <v>70</v>
      </c>
      <c r="G285" t="s">
        <v>233</v>
      </c>
      <c r="H285" t="s">
        <v>355</v>
      </c>
      <c r="I285" t="s">
        <v>73</v>
      </c>
      <c r="J285">
        <v>100</v>
      </c>
      <c r="K285" s="20" t="str">
        <f t="shared" si="25"/>
        <v>1</v>
      </c>
      <c r="L285" s="20" t="str">
        <f t="shared" si="24"/>
        <v xml:space="preserve">24/7/ 12 hours onsite SLA support requried </v>
      </c>
      <c r="S285" s="22"/>
      <c r="AJ285" s="22"/>
      <c r="AK285" s="22"/>
      <c r="AL285" s="20" cm="1">
        <f t="array" ref="AL285">IF(E285="Fortinet",INDEX([3]List!BM:BM,MATCH(1,('Quotation - CS-PRMA status'!AJ285=[3]List!BJ:BJ)*('Quotation - CS-PRMA status'!AK285=[3]List!BL:BL),0)),"")</f>
        <v>0</v>
      </c>
      <c r="AM285" s="20" t="str">
        <f>IF(E285="Fortinet",_xlfn.IFNA(VLOOKUP(AJ285,[3]List!BJ283:BK288,2,FALSE),"Please select option under Full PRMA Coverage column"),"")</f>
        <v>Please select option under Full PRMA Coverage column</v>
      </c>
      <c r="AN285" s="20" t="str">
        <f t="shared" si="26"/>
        <v>SS to fill in</v>
      </c>
      <c r="AO285" s="20" t="str">
        <f t="shared" si="26"/>
        <v>SS to fill in</v>
      </c>
      <c r="BF285" s="26" t="str">
        <f t="shared" si="28"/>
        <v>FortinetSFP</v>
      </c>
      <c r="BG285" s="26" t="str">
        <f t="shared" si="28"/>
        <v>FortinetPIM</v>
      </c>
      <c r="BH285" s="26" t="str">
        <f t="shared" si="28"/>
        <v>FortinetBW</v>
      </c>
      <c r="BI285" s="26" t="str">
        <f t="shared" si="28"/>
        <v>FortinetCable</v>
      </c>
      <c r="BJ285" s="26" t="str">
        <f t="shared" si="28"/>
        <v>FortinetPC</v>
      </c>
      <c r="BK285" s="26" t="str">
        <f t="shared" si="27"/>
        <v>FortinetFull PRMA</v>
      </c>
    </row>
    <row r="286" spans="1:63" customFormat="1" ht="15" hidden="1" customHeight="1">
      <c r="A286" s="20" t="str">
        <f>IF(F286="Gateway","SDWAN Gateway, SDW0020",IF(E286="","",VLOOKUP(E286,[3]List!BC:BD,2,FALSE)))</f>
        <v>[Main RC] SD-WAN with Firewall (Fortinet) (Non-taxable)</v>
      </c>
      <c r="B286" s="20">
        <f>IF(F286="Gateway","not applicable",IF(E286="","",VLOOKUP(E286,[3]List!BC:BE,3,FALSE)))</f>
        <v>19408513</v>
      </c>
      <c r="C286" s="20">
        <f>IF(F286="Gateway","19400263",IF(E286="","",VLOOKUP(E286,[3]List!BC:BF,4,FALSE)))</f>
        <v>19408267</v>
      </c>
      <c r="D286">
        <v>880</v>
      </c>
      <c r="E286" s="21" t="s">
        <v>69</v>
      </c>
      <c r="F286" s="20" t="s">
        <v>70</v>
      </c>
      <c r="G286" t="s">
        <v>153</v>
      </c>
      <c r="H286" t="s">
        <v>356</v>
      </c>
      <c r="I286" t="s">
        <v>73</v>
      </c>
      <c r="J286">
        <v>100</v>
      </c>
      <c r="K286" s="20" t="str">
        <f t="shared" si="25"/>
        <v>1</v>
      </c>
      <c r="L286" s="20" t="str">
        <f t="shared" si="24"/>
        <v xml:space="preserve">24/7/ 12 hours onsite SLA support requried </v>
      </c>
      <c r="S286" s="22"/>
      <c r="AJ286" s="22"/>
      <c r="AK286" s="22"/>
      <c r="AL286" s="20" cm="1">
        <f t="array" ref="AL286">IF(E286="Fortinet",INDEX([3]List!BM:BM,MATCH(1,('Quotation - CS-PRMA status'!AJ286=[3]List!BJ:BJ)*('Quotation - CS-PRMA status'!AK286=[3]List!BL:BL),0)),"")</f>
        <v>0</v>
      </c>
      <c r="AM286" s="20" t="str">
        <f>IF(E286="Fortinet",_xlfn.IFNA(VLOOKUP(AJ286,[3]List!BJ284:BK289,2,FALSE),"Please select option under Full PRMA Coverage column"),"")</f>
        <v>Please select option under Full PRMA Coverage column</v>
      </c>
      <c r="AN286" s="20" t="str">
        <f t="shared" si="26"/>
        <v>SS to fill in</v>
      </c>
      <c r="AO286" s="20" t="str">
        <f t="shared" si="26"/>
        <v>SS to fill in</v>
      </c>
      <c r="BF286" s="26" t="str">
        <f t="shared" si="28"/>
        <v>FortinetSFP</v>
      </c>
      <c r="BG286" s="26" t="str">
        <f t="shared" si="28"/>
        <v>FortinetPIM</v>
      </c>
      <c r="BH286" s="26" t="str">
        <f t="shared" si="28"/>
        <v>FortinetBW</v>
      </c>
      <c r="BI286" s="26" t="str">
        <f t="shared" si="28"/>
        <v>FortinetCable</v>
      </c>
      <c r="BJ286" s="26" t="str">
        <f t="shared" si="28"/>
        <v>FortinetPC</v>
      </c>
      <c r="BK286" s="26" t="str">
        <f t="shared" si="27"/>
        <v>FortinetFull PRMA</v>
      </c>
    </row>
    <row r="287" spans="1:63" customFormat="1" ht="15" hidden="1" customHeight="1">
      <c r="A287" s="20" t="str">
        <f>IF(F287="Gateway","SDWAN Gateway, SDW0020",IF(E287="","",VLOOKUP(E287,[3]List!BC:BD,2,FALSE)))</f>
        <v>[Main RC] SD-WAN with Firewall (Fortinet) (Non-taxable)</v>
      </c>
      <c r="B287" s="20">
        <f>IF(F287="Gateway","not applicable",IF(E287="","",VLOOKUP(E287,[3]List!BC:BE,3,FALSE)))</f>
        <v>19408513</v>
      </c>
      <c r="C287" s="20">
        <f>IF(F287="Gateway","19400263",IF(E287="","",VLOOKUP(E287,[3]List!BC:BF,4,FALSE)))</f>
        <v>19408267</v>
      </c>
      <c r="D287">
        <v>881</v>
      </c>
      <c r="E287" s="21" t="s">
        <v>69</v>
      </c>
      <c r="F287" s="20" t="s">
        <v>70</v>
      </c>
      <c r="G287" t="s">
        <v>357</v>
      </c>
      <c r="H287" t="s">
        <v>358</v>
      </c>
      <c r="I287" t="s">
        <v>73</v>
      </c>
      <c r="J287">
        <v>100</v>
      </c>
      <c r="K287" s="20" t="str">
        <f t="shared" si="25"/>
        <v>1</v>
      </c>
      <c r="L287" s="20" t="str">
        <f t="shared" si="24"/>
        <v xml:space="preserve">24/7/ 12 hours onsite SLA support requried </v>
      </c>
      <c r="S287" s="22"/>
      <c r="AJ287" s="22"/>
      <c r="AK287" s="22"/>
      <c r="AL287" s="20" cm="1">
        <f t="array" ref="AL287">IF(E287="Fortinet",INDEX([3]List!BM:BM,MATCH(1,('Quotation - CS-PRMA status'!AJ287=[3]List!BJ:BJ)*('Quotation - CS-PRMA status'!AK287=[3]List!BL:BL),0)),"")</f>
        <v>0</v>
      </c>
      <c r="AM287" s="20" t="str">
        <f>IF(E287="Fortinet",_xlfn.IFNA(VLOOKUP(AJ287,[3]List!BJ285:BK290,2,FALSE),"Please select option under Full PRMA Coverage column"),"")</f>
        <v>Please select option under Full PRMA Coverage column</v>
      </c>
      <c r="AN287" s="20" t="str">
        <f t="shared" si="26"/>
        <v>SS to fill in</v>
      </c>
      <c r="AO287" s="20" t="str">
        <f t="shared" si="26"/>
        <v>SS to fill in</v>
      </c>
      <c r="BF287" s="26" t="str">
        <f t="shared" si="28"/>
        <v>FortinetSFP</v>
      </c>
      <c r="BG287" s="26" t="str">
        <f t="shared" si="28"/>
        <v>FortinetPIM</v>
      </c>
      <c r="BH287" s="26" t="str">
        <f t="shared" si="28"/>
        <v>FortinetBW</v>
      </c>
      <c r="BI287" s="26" t="str">
        <f t="shared" si="28"/>
        <v>FortinetCable</v>
      </c>
      <c r="BJ287" s="26" t="str">
        <f t="shared" si="28"/>
        <v>FortinetPC</v>
      </c>
      <c r="BK287" s="26" t="str">
        <f t="shared" si="27"/>
        <v>FortinetFull PRMA</v>
      </c>
    </row>
    <row r="288" spans="1:63" customFormat="1" ht="15" hidden="1" customHeight="1">
      <c r="A288" s="20" t="str">
        <f>IF(F288="Gateway","SDWAN Gateway, SDW0020",IF(E288="","",VLOOKUP(E288,[3]List!BC:BD,2,FALSE)))</f>
        <v>[Main RC] SD-WAN with Firewall (Fortinet) (Non-taxable)</v>
      </c>
      <c r="B288" s="20">
        <f>IF(F288="Gateway","not applicable",IF(E288="","",VLOOKUP(E288,[3]List!BC:BE,3,FALSE)))</f>
        <v>19408513</v>
      </c>
      <c r="C288" s="20">
        <f>IF(F288="Gateway","19400263",IF(E288="","",VLOOKUP(E288,[3]List!BC:BF,4,FALSE)))</f>
        <v>19408267</v>
      </c>
      <c r="D288">
        <v>882</v>
      </c>
      <c r="E288" s="21" t="s">
        <v>69</v>
      </c>
      <c r="F288" s="20" t="s">
        <v>70</v>
      </c>
      <c r="G288" t="s">
        <v>196</v>
      </c>
      <c r="H288" t="s">
        <v>359</v>
      </c>
      <c r="I288" t="s">
        <v>73</v>
      </c>
      <c r="J288">
        <v>40</v>
      </c>
      <c r="K288" s="20" t="str">
        <f t="shared" si="25"/>
        <v>1</v>
      </c>
      <c r="L288" s="20" t="str">
        <f t="shared" si="24"/>
        <v xml:space="preserve">24/7/ 12 hours onsite SLA support requried </v>
      </c>
      <c r="S288" s="22"/>
      <c r="AJ288" s="22"/>
      <c r="AK288" s="22"/>
      <c r="AL288" s="20" cm="1">
        <f t="array" ref="AL288">IF(E288="Fortinet",INDEX([3]List!BM:BM,MATCH(1,('Quotation - CS-PRMA status'!AJ288=[3]List!BJ:BJ)*('Quotation - CS-PRMA status'!AK288=[3]List!BL:BL),0)),"")</f>
        <v>0</v>
      </c>
      <c r="AM288" s="20" t="str">
        <f>IF(E288="Fortinet",_xlfn.IFNA(VLOOKUP(AJ288,[3]List!BJ286:BK291,2,FALSE),"Please select option under Full PRMA Coverage column"),"")</f>
        <v>Please select option under Full PRMA Coverage column</v>
      </c>
      <c r="AN288" s="20" t="str">
        <f t="shared" si="26"/>
        <v>SS to fill in</v>
      </c>
      <c r="AO288" s="20" t="str">
        <f t="shared" si="26"/>
        <v>SS to fill in</v>
      </c>
      <c r="BF288" s="26" t="str">
        <f t="shared" si="28"/>
        <v>FortinetSFP</v>
      </c>
      <c r="BG288" s="26" t="str">
        <f t="shared" si="28"/>
        <v>FortinetPIM</v>
      </c>
      <c r="BH288" s="26" t="str">
        <f t="shared" si="28"/>
        <v>FortinetBW</v>
      </c>
      <c r="BI288" s="26" t="str">
        <f t="shared" si="28"/>
        <v>FortinetCable</v>
      </c>
      <c r="BJ288" s="26" t="str">
        <f t="shared" si="28"/>
        <v>FortinetPC</v>
      </c>
      <c r="BK288" s="26" t="str">
        <f t="shared" si="27"/>
        <v>FortinetFull PRMA</v>
      </c>
    </row>
    <row r="289" spans="1:63" customFormat="1" ht="15" hidden="1" customHeight="1">
      <c r="A289" s="20" t="str">
        <f>IF(F289="Gateway","SDWAN Gateway, SDW0020",IF(E289="","",VLOOKUP(E289,[3]List!BC:BD,2,FALSE)))</f>
        <v>[Main RC] SD-WAN with Firewall (Fortinet) (Non-taxable)</v>
      </c>
      <c r="B289" s="20">
        <f>IF(F289="Gateway","not applicable",IF(E289="","",VLOOKUP(E289,[3]List!BC:BE,3,FALSE)))</f>
        <v>19408513</v>
      </c>
      <c r="C289" s="20">
        <f>IF(F289="Gateway","19400263",IF(E289="","",VLOOKUP(E289,[3]List!BC:BF,4,FALSE)))</f>
        <v>19408267</v>
      </c>
      <c r="D289">
        <v>887</v>
      </c>
      <c r="E289" s="21" t="s">
        <v>69</v>
      </c>
      <c r="F289" s="20" t="s">
        <v>70</v>
      </c>
      <c r="G289" t="s">
        <v>178</v>
      </c>
      <c r="H289" t="s">
        <v>360</v>
      </c>
      <c r="I289" t="s">
        <v>73</v>
      </c>
      <c r="J289">
        <v>100</v>
      </c>
      <c r="K289" s="20" t="str">
        <f t="shared" si="25"/>
        <v>1</v>
      </c>
      <c r="L289" s="20" t="str">
        <f t="shared" si="24"/>
        <v xml:space="preserve">24/7/ 12 hours onsite SLA support requried </v>
      </c>
      <c r="S289" s="22"/>
      <c r="AJ289" s="22"/>
      <c r="AK289" s="22"/>
      <c r="AL289" s="20" cm="1">
        <f t="array" ref="AL289">IF(E289="Fortinet",INDEX([3]List!BM:BM,MATCH(1,('Quotation - CS-PRMA status'!AJ289=[3]List!BJ:BJ)*('Quotation - CS-PRMA status'!AK289=[3]List!BL:BL),0)),"")</f>
        <v>0</v>
      </c>
      <c r="AM289" s="20" t="str">
        <f>IF(E289="Fortinet",_xlfn.IFNA(VLOOKUP(AJ289,[3]List!BJ287:BK292,2,FALSE),"Please select option under Full PRMA Coverage column"),"")</f>
        <v>Please select option under Full PRMA Coverage column</v>
      </c>
      <c r="AN289" s="20" t="str">
        <f t="shared" si="26"/>
        <v>SS to fill in</v>
      </c>
      <c r="AO289" s="20" t="str">
        <f t="shared" si="26"/>
        <v>SS to fill in</v>
      </c>
      <c r="BF289" s="26" t="str">
        <f t="shared" si="28"/>
        <v>FortinetSFP</v>
      </c>
      <c r="BG289" s="26" t="str">
        <f t="shared" si="28"/>
        <v>FortinetPIM</v>
      </c>
      <c r="BH289" s="26" t="str">
        <f t="shared" si="28"/>
        <v>FortinetBW</v>
      </c>
      <c r="BI289" s="26" t="str">
        <f t="shared" si="28"/>
        <v>FortinetCable</v>
      </c>
      <c r="BJ289" s="26" t="str">
        <f t="shared" si="28"/>
        <v>FortinetPC</v>
      </c>
      <c r="BK289" s="26" t="str">
        <f t="shared" si="27"/>
        <v>FortinetFull PRMA</v>
      </c>
    </row>
    <row r="290" spans="1:63" customFormat="1" ht="15" hidden="1" customHeight="1">
      <c r="A290" s="20" t="str">
        <f>IF(F290="Gateway","SDWAN Gateway, SDW0020",IF(E290="","",VLOOKUP(E290,[3]List!BC:BD,2,FALSE)))</f>
        <v>[Main RC] SD-WAN with Firewall (Fortinet) (Non-taxable)</v>
      </c>
      <c r="B290" s="20">
        <f>IF(F290="Gateway","not applicable",IF(E290="","",VLOOKUP(E290,[3]List!BC:BE,3,FALSE)))</f>
        <v>19408513</v>
      </c>
      <c r="C290" s="20">
        <f>IF(F290="Gateway","19400263",IF(E290="","",VLOOKUP(E290,[3]List!BC:BF,4,FALSE)))</f>
        <v>19408267</v>
      </c>
      <c r="D290">
        <v>888</v>
      </c>
      <c r="E290" s="21" t="s">
        <v>69</v>
      </c>
      <c r="F290" s="20" t="s">
        <v>70</v>
      </c>
      <c r="G290" t="s">
        <v>270</v>
      </c>
      <c r="H290" t="s">
        <v>361</v>
      </c>
      <c r="I290" t="s">
        <v>73</v>
      </c>
      <c r="J290">
        <v>40</v>
      </c>
      <c r="K290" s="20" t="str">
        <f t="shared" si="25"/>
        <v>1</v>
      </c>
      <c r="L290" s="20" t="str">
        <f t="shared" si="24"/>
        <v xml:space="preserve">24/7/ 12 hours onsite SLA support requried </v>
      </c>
      <c r="S290" s="22"/>
      <c r="AJ290" s="22"/>
      <c r="AK290" s="22"/>
      <c r="AL290" s="20" cm="1">
        <f t="array" ref="AL290">IF(E290="Fortinet",INDEX([3]List!BM:BM,MATCH(1,('Quotation - CS-PRMA status'!AJ290=[3]List!BJ:BJ)*('Quotation - CS-PRMA status'!AK290=[3]List!BL:BL),0)),"")</f>
        <v>0</v>
      </c>
      <c r="AM290" s="20" t="str">
        <f>IF(E290="Fortinet",_xlfn.IFNA(VLOOKUP(AJ290,[3]List!BJ288:BK293,2,FALSE),"Please select option under Full PRMA Coverage column"),"")</f>
        <v>Please select option under Full PRMA Coverage column</v>
      </c>
      <c r="AN290" s="20" t="str">
        <f t="shared" si="26"/>
        <v>SS to fill in</v>
      </c>
      <c r="AO290" s="20" t="str">
        <f t="shared" si="26"/>
        <v>SS to fill in</v>
      </c>
      <c r="BF290" s="26" t="str">
        <f t="shared" si="28"/>
        <v>FortinetSFP</v>
      </c>
      <c r="BG290" s="26" t="str">
        <f t="shared" si="28"/>
        <v>FortinetPIM</v>
      </c>
      <c r="BH290" s="26" t="str">
        <f t="shared" si="28"/>
        <v>FortinetBW</v>
      </c>
      <c r="BI290" s="26" t="str">
        <f t="shared" si="28"/>
        <v>FortinetCable</v>
      </c>
      <c r="BJ290" s="26" t="str">
        <f t="shared" si="28"/>
        <v>FortinetPC</v>
      </c>
      <c r="BK290" s="26" t="str">
        <f t="shared" si="27"/>
        <v>FortinetFull PRMA</v>
      </c>
    </row>
    <row r="291" spans="1:63" customFormat="1" ht="15" hidden="1" customHeight="1">
      <c r="A291" s="20" t="str">
        <f>IF(F291="Gateway","SDWAN Gateway, SDW0020",IF(E291="","",VLOOKUP(E291,[3]List!BC:BD,2,FALSE)))</f>
        <v>[Main RC] SD-WAN with Firewall (Fortinet) (Non-taxable)</v>
      </c>
      <c r="B291" s="20">
        <f>IF(F291="Gateway","not applicable",IF(E291="","",VLOOKUP(E291,[3]List!BC:BE,3,FALSE)))</f>
        <v>19408513</v>
      </c>
      <c r="C291" s="20">
        <f>IF(F291="Gateway","19400263",IF(E291="","",VLOOKUP(E291,[3]List!BC:BF,4,FALSE)))</f>
        <v>19408267</v>
      </c>
      <c r="D291">
        <v>890</v>
      </c>
      <c r="E291" s="21" t="s">
        <v>69</v>
      </c>
      <c r="F291" s="20" t="s">
        <v>70</v>
      </c>
      <c r="G291" t="s">
        <v>71</v>
      </c>
      <c r="H291" t="s">
        <v>362</v>
      </c>
      <c r="I291" t="s">
        <v>73</v>
      </c>
      <c r="J291">
        <v>500</v>
      </c>
      <c r="K291" s="20" t="str">
        <f t="shared" si="25"/>
        <v>1</v>
      </c>
      <c r="L291" s="20" t="str">
        <f t="shared" si="24"/>
        <v xml:space="preserve">24/7/ 12 hours onsite SLA support requried </v>
      </c>
      <c r="S291" s="22"/>
      <c r="AJ291" s="22"/>
      <c r="AK291" s="22"/>
      <c r="AL291" s="20" cm="1">
        <f t="array" ref="AL291">IF(E291="Fortinet",INDEX([3]List!BM:BM,MATCH(1,('Quotation - CS-PRMA status'!AJ291=[3]List!BJ:BJ)*('Quotation - CS-PRMA status'!AK291=[3]List!BL:BL),0)),"")</f>
        <v>0</v>
      </c>
      <c r="AM291" s="20" t="str">
        <f>IF(E291="Fortinet",_xlfn.IFNA(VLOOKUP(AJ291,[3]List!BJ289:BK294,2,FALSE),"Please select option under Full PRMA Coverage column"),"")</f>
        <v>Please select option under Full PRMA Coverage column</v>
      </c>
      <c r="AN291" s="20" t="str">
        <f t="shared" si="26"/>
        <v>SS to fill in</v>
      </c>
      <c r="AO291" s="20" t="str">
        <f t="shared" si="26"/>
        <v>SS to fill in</v>
      </c>
      <c r="BF291" s="26" t="str">
        <f t="shared" si="28"/>
        <v>FortinetSFP</v>
      </c>
      <c r="BG291" s="26" t="str">
        <f t="shared" si="28"/>
        <v>FortinetPIM</v>
      </c>
      <c r="BH291" s="26" t="str">
        <f t="shared" si="28"/>
        <v>FortinetBW</v>
      </c>
      <c r="BI291" s="26" t="str">
        <f t="shared" si="28"/>
        <v>FortinetCable</v>
      </c>
      <c r="BJ291" s="26" t="str">
        <f t="shared" si="28"/>
        <v>FortinetPC</v>
      </c>
      <c r="BK291" s="26" t="str">
        <f t="shared" si="27"/>
        <v>FortinetFull PRMA</v>
      </c>
    </row>
    <row r="292" spans="1:63" customFormat="1" ht="15" hidden="1" customHeight="1">
      <c r="A292" s="20" t="str">
        <f>IF(F292="Gateway","SDWAN Gateway, SDW0020",IF(E292="","",VLOOKUP(E292,[3]List!BC:BD,2,FALSE)))</f>
        <v>[Main RC] SD-WAN with Firewall (Fortinet) (Non-taxable)</v>
      </c>
      <c r="B292" s="20">
        <f>IF(F292="Gateway","not applicable",IF(E292="","",VLOOKUP(E292,[3]List!BC:BE,3,FALSE)))</f>
        <v>19408513</v>
      </c>
      <c r="C292" s="20">
        <f>IF(F292="Gateway","19400263",IF(E292="","",VLOOKUP(E292,[3]List!BC:BF,4,FALSE)))</f>
        <v>19408267</v>
      </c>
      <c r="D292">
        <v>896</v>
      </c>
      <c r="E292" s="21" t="s">
        <v>69</v>
      </c>
      <c r="F292" s="20" t="s">
        <v>70</v>
      </c>
      <c r="G292" t="s">
        <v>71</v>
      </c>
      <c r="H292" t="s">
        <v>363</v>
      </c>
      <c r="I292" t="s">
        <v>73</v>
      </c>
      <c r="J292">
        <v>100</v>
      </c>
      <c r="K292" s="20" t="str">
        <f t="shared" si="25"/>
        <v>1</v>
      </c>
      <c r="L292" s="20" t="str">
        <f t="shared" si="24"/>
        <v xml:space="preserve">24/7/ 12 hours onsite SLA support requried </v>
      </c>
      <c r="S292" s="22"/>
      <c r="AJ292" s="22"/>
      <c r="AK292" s="22"/>
      <c r="AL292" s="20" cm="1">
        <f t="array" ref="AL292">IF(E292="Fortinet",INDEX([3]List!BM:BM,MATCH(1,('Quotation - CS-PRMA status'!AJ292=[3]List!BJ:BJ)*('Quotation - CS-PRMA status'!AK292=[3]List!BL:BL),0)),"")</f>
        <v>0</v>
      </c>
      <c r="AM292" s="20" t="str">
        <f>IF(E292="Fortinet",_xlfn.IFNA(VLOOKUP(AJ292,[3]List!BJ290:BK295,2,FALSE),"Please select option under Full PRMA Coverage column"),"")</f>
        <v>Please select option under Full PRMA Coverage column</v>
      </c>
      <c r="AN292" s="20" t="str">
        <f t="shared" si="26"/>
        <v>SS to fill in</v>
      </c>
      <c r="AO292" s="20" t="str">
        <f t="shared" si="26"/>
        <v>SS to fill in</v>
      </c>
      <c r="BF292" s="26" t="str">
        <f t="shared" si="28"/>
        <v>FortinetSFP</v>
      </c>
      <c r="BG292" s="26" t="str">
        <f t="shared" si="28"/>
        <v>FortinetPIM</v>
      </c>
      <c r="BH292" s="26" t="str">
        <f t="shared" si="28"/>
        <v>FortinetBW</v>
      </c>
      <c r="BI292" s="26" t="str">
        <f t="shared" si="28"/>
        <v>FortinetCable</v>
      </c>
      <c r="BJ292" s="26" t="str">
        <f t="shared" si="28"/>
        <v>FortinetPC</v>
      </c>
      <c r="BK292" s="26" t="str">
        <f t="shared" si="27"/>
        <v>FortinetFull PRMA</v>
      </c>
    </row>
    <row r="293" spans="1:63" customFormat="1" ht="15" hidden="1" customHeight="1">
      <c r="A293" s="20" t="str">
        <f>IF(F293="Gateway","SDWAN Gateway, SDW0020",IF(E293="","",VLOOKUP(E293,[3]List!BC:BD,2,FALSE)))</f>
        <v>[Main RC] SD-WAN with Firewall (Fortinet) (Non-taxable)</v>
      </c>
      <c r="B293" s="20">
        <f>IF(F293="Gateway","not applicable",IF(E293="","",VLOOKUP(E293,[3]List!BC:BE,3,FALSE)))</f>
        <v>19408513</v>
      </c>
      <c r="C293" s="20">
        <f>IF(F293="Gateway","19400263",IF(E293="","",VLOOKUP(E293,[3]List!BC:BF,4,FALSE)))</f>
        <v>19408267</v>
      </c>
      <c r="D293">
        <v>901</v>
      </c>
      <c r="E293" s="21" t="s">
        <v>69</v>
      </c>
      <c r="F293" s="20" t="s">
        <v>70</v>
      </c>
      <c r="G293" t="s">
        <v>233</v>
      </c>
      <c r="H293" t="s">
        <v>364</v>
      </c>
      <c r="I293" t="s">
        <v>73</v>
      </c>
      <c r="J293">
        <v>100</v>
      </c>
      <c r="K293" s="20" t="str">
        <f t="shared" si="25"/>
        <v>1</v>
      </c>
      <c r="L293" s="20" t="str">
        <f t="shared" si="24"/>
        <v xml:space="preserve">24/7/ 12 hours onsite SLA support requried </v>
      </c>
      <c r="S293" s="22"/>
      <c r="AJ293" s="22"/>
      <c r="AK293" s="22"/>
      <c r="AL293" s="20" cm="1">
        <f t="array" ref="AL293">IF(E293="Fortinet",INDEX([3]List!BM:BM,MATCH(1,('Quotation - CS-PRMA status'!AJ293=[3]List!BJ:BJ)*('Quotation - CS-PRMA status'!AK293=[3]List!BL:BL),0)),"")</f>
        <v>0</v>
      </c>
      <c r="AM293" s="20" t="str">
        <f>IF(E293="Fortinet",_xlfn.IFNA(VLOOKUP(AJ293,[3]List!BJ291:BK296,2,FALSE),"Please select option under Full PRMA Coverage column"),"")</f>
        <v>Please select option under Full PRMA Coverage column</v>
      </c>
      <c r="AN293" s="20" t="str">
        <f t="shared" si="26"/>
        <v>SS to fill in</v>
      </c>
      <c r="AO293" s="20" t="str">
        <f t="shared" si="26"/>
        <v>SS to fill in</v>
      </c>
      <c r="BF293" s="26" t="str">
        <f t="shared" si="28"/>
        <v>FortinetSFP</v>
      </c>
      <c r="BG293" s="26" t="str">
        <f t="shared" si="28"/>
        <v>FortinetPIM</v>
      </c>
      <c r="BH293" s="26" t="str">
        <f t="shared" si="28"/>
        <v>FortinetBW</v>
      </c>
      <c r="BI293" s="26" t="str">
        <f t="shared" si="28"/>
        <v>FortinetCable</v>
      </c>
      <c r="BJ293" s="26" t="str">
        <f t="shared" si="28"/>
        <v>FortinetPC</v>
      </c>
      <c r="BK293" s="26" t="str">
        <f t="shared" si="27"/>
        <v>FortinetFull PRMA</v>
      </c>
    </row>
    <row r="294" spans="1:63" customFormat="1" ht="15" hidden="1" customHeight="1">
      <c r="A294" s="20" t="str">
        <f>IF(F294="Gateway","SDWAN Gateway, SDW0020",IF(E294="","",VLOOKUP(E294,[3]List!BC:BD,2,FALSE)))</f>
        <v>[Main RC] SD-WAN with Firewall (Fortinet) (Non-taxable)</v>
      </c>
      <c r="B294" s="20">
        <f>IF(F294="Gateway","not applicable",IF(E294="","",VLOOKUP(E294,[3]List!BC:BE,3,FALSE)))</f>
        <v>19408513</v>
      </c>
      <c r="C294" s="20">
        <f>IF(F294="Gateway","19400263",IF(E294="","",VLOOKUP(E294,[3]List!BC:BF,4,FALSE)))</f>
        <v>19408267</v>
      </c>
      <c r="D294">
        <v>902</v>
      </c>
      <c r="E294" s="21" t="s">
        <v>69</v>
      </c>
      <c r="F294" s="20" t="s">
        <v>70</v>
      </c>
      <c r="G294" t="s">
        <v>365</v>
      </c>
      <c r="H294" t="s">
        <v>366</v>
      </c>
      <c r="I294" t="s">
        <v>73</v>
      </c>
      <c r="J294">
        <v>40</v>
      </c>
      <c r="K294" s="20" t="str">
        <f t="shared" si="25"/>
        <v>1</v>
      </c>
      <c r="L294" s="20" t="str">
        <f t="shared" si="24"/>
        <v xml:space="preserve">24/7/ 12 hours onsite SLA support requried </v>
      </c>
      <c r="S294" s="22"/>
      <c r="AJ294" s="22"/>
      <c r="AK294" s="22"/>
      <c r="AL294" s="20" cm="1">
        <f t="array" ref="AL294">IF(E294="Fortinet",INDEX([3]List!BM:BM,MATCH(1,('Quotation - CS-PRMA status'!AJ294=[3]List!BJ:BJ)*('Quotation - CS-PRMA status'!AK294=[3]List!BL:BL),0)),"")</f>
        <v>0</v>
      </c>
      <c r="AM294" s="20" t="str">
        <f>IF(E294="Fortinet",_xlfn.IFNA(VLOOKUP(AJ294,[3]List!BJ292:BK297,2,FALSE),"Please select option under Full PRMA Coverage column"),"")</f>
        <v>Please select option under Full PRMA Coverage column</v>
      </c>
      <c r="AN294" s="20" t="str">
        <f t="shared" si="26"/>
        <v>SS to fill in</v>
      </c>
      <c r="AO294" s="20" t="str">
        <f t="shared" si="26"/>
        <v>SS to fill in</v>
      </c>
      <c r="BF294" s="26" t="str">
        <f t="shared" si="28"/>
        <v>FortinetSFP</v>
      </c>
      <c r="BG294" s="26" t="str">
        <f t="shared" si="28"/>
        <v>FortinetPIM</v>
      </c>
      <c r="BH294" s="26" t="str">
        <f t="shared" si="28"/>
        <v>FortinetBW</v>
      </c>
      <c r="BI294" s="26" t="str">
        <f t="shared" si="28"/>
        <v>FortinetCable</v>
      </c>
      <c r="BJ294" s="26" t="str">
        <f t="shared" si="28"/>
        <v>FortinetPC</v>
      </c>
      <c r="BK294" s="26" t="str">
        <f t="shared" si="27"/>
        <v>FortinetFull PRMA</v>
      </c>
    </row>
    <row r="295" spans="1:63" customFormat="1" ht="15" hidden="1" customHeight="1">
      <c r="A295" s="20" t="str">
        <f>IF(F295="Gateway","SDWAN Gateway, SDW0020",IF(E295="","",VLOOKUP(E295,[3]List!BC:BD,2,FALSE)))</f>
        <v>[Main RC] SD-WAN with Firewall (Fortinet) (Non-taxable)</v>
      </c>
      <c r="B295" s="20">
        <f>IF(F295="Gateway","not applicable",IF(E295="","",VLOOKUP(E295,[3]List!BC:BE,3,FALSE)))</f>
        <v>19408513</v>
      </c>
      <c r="C295" s="20">
        <f>IF(F295="Gateway","19400263",IF(E295="","",VLOOKUP(E295,[3]List!BC:BF,4,FALSE)))</f>
        <v>19408267</v>
      </c>
      <c r="D295">
        <v>903</v>
      </c>
      <c r="E295" s="21" t="s">
        <v>69</v>
      </c>
      <c r="F295" s="20" t="s">
        <v>70</v>
      </c>
      <c r="G295" t="s">
        <v>367</v>
      </c>
      <c r="H295" t="s">
        <v>368</v>
      </c>
      <c r="I295" t="s">
        <v>73</v>
      </c>
      <c r="J295">
        <v>40</v>
      </c>
      <c r="K295" s="20" t="str">
        <f t="shared" si="25"/>
        <v>1</v>
      </c>
      <c r="L295" s="20" t="str">
        <f t="shared" si="24"/>
        <v xml:space="preserve">24/7/ 12 hours onsite SLA support requried </v>
      </c>
      <c r="S295" s="22"/>
      <c r="AJ295" s="22"/>
      <c r="AK295" s="22"/>
      <c r="AL295" s="20" cm="1">
        <f t="array" ref="AL295">IF(E295="Fortinet",INDEX([3]List!BM:BM,MATCH(1,('Quotation - CS-PRMA status'!AJ295=[3]List!BJ:BJ)*('Quotation - CS-PRMA status'!AK295=[3]List!BL:BL),0)),"")</f>
        <v>0</v>
      </c>
      <c r="AM295" s="20" t="str">
        <f>IF(E295="Fortinet",_xlfn.IFNA(VLOOKUP(AJ295,[3]List!BJ293:BK298,2,FALSE),"Please select option under Full PRMA Coverage column"),"")</f>
        <v>Please select option under Full PRMA Coverage column</v>
      </c>
      <c r="AN295" s="20" t="str">
        <f t="shared" si="26"/>
        <v>SS to fill in</v>
      </c>
      <c r="AO295" s="20" t="str">
        <f t="shared" si="26"/>
        <v>SS to fill in</v>
      </c>
      <c r="BF295" s="26" t="str">
        <f t="shared" si="28"/>
        <v>FortinetSFP</v>
      </c>
      <c r="BG295" s="26" t="str">
        <f t="shared" si="28"/>
        <v>FortinetPIM</v>
      </c>
      <c r="BH295" s="26" t="str">
        <f t="shared" si="28"/>
        <v>FortinetBW</v>
      </c>
      <c r="BI295" s="26" t="str">
        <f t="shared" si="28"/>
        <v>FortinetCable</v>
      </c>
      <c r="BJ295" s="26" t="str">
        <f t="shared" si="28"/>
        <v>FortinetPC</v>
      </c>
      <c r="BK295" s="26" t="str">
        <f t="shared" si="27"/>
        <v>FortinetFull PRMA</v>
      </c>
    </row>
    <row r="296" spans="1:63" customFormat="1" ht="15" hidden="1" customHeight="1">
      <c r="A296" s="20" t="str">
        <f>IF(F296="Gateway","SDWAN Gateway, SDW0020",IF(E296="","",VLOOKUP(E296,[3]List!BC:BD,2,FALSE)))</f>
        <v>[Main RC] SD-WAN with Firewall (Fortinet) (Non-taxable)</v>
      </c>
      <c r="B296" s="20">
        <f>IF(F296="Gateway","not applicable",IF(E296="","",VLOOKUP(E296,[3]List!BC:BE,3,FALSE)))</f>
        <v>19408513</v>
      </c>
      <c r="C296" s="20">
        <f>IF(F296="Gateway","19400263",IF(E296="","",VLOOKUP(E296,[3]List!BC:BF,4,FALSE)))</f>
        <v>19408267</v>
      </c>
      <c r="D296">
        <v>905</v>
      </c>
      <c r="E296" s="21" t="s">
        <v>69</v>
      </c>
      <c r="F296" s="20" t="s">
        <v>70</v>
      </c>
      <c r="G296" t="s">
        <v>71</v>
      </c>
      <c r="H296" t="s">
        <v>369</v>
      </c>
      <c r="I296" t="s">
        <v>73</v>
      </c>
      <c r="J296">
        <v>1000</v>
      </c>
      <c r="K296" s="20" t="str">
        <f t="shared" si="25"/>
        <v>2</v>
      </c>
      <c r="L296" s="20" t="str">
        <f t="shared" si="24"/>
        <v xml:space="preserve">24/7/ 12 hours onsite SLA support requried </v>
      </c>
      <c r="S296" s="22"/>
      <c r="AJ296" s="22"/>
      <c r="AK296" s="22"/>
      <c r="AL296" s="20" cm="1">
        <f t="array" ref="AL296">IF(E296="Fortinet",INDEX([3]List!BM:BM,MATCH(1,('Quotation - CS-PRMA status'!AJ296=[3]List!BJ:BJ)*('Quotation - CS-PRMA status'!AK296=[3]List!BL:BL),0)),"")</f>
        <v>0</v>
      </c>
      <c r="AM296" s="20" t="str">
        <f>IF(E296="Fortinet",_xlfn.IFNA(VLOOKUP(AJ296,[3]List!BJ294:BK299,2,FALSE),"Please select option under Full PRMA Coverage column"),"")</f>
        <v>Please select option under Full PRMA Coverage column</v>
      </c>
      <c r="AN296" s="20" t="str">
        <f t="shared" si="26"/>
        <v>SS to fill in</v>
      </c>
      <c r="AO296" s="20" t="str">
        <f t="shared" si="26"/>
        <v>SS to fill in</v>
      </c>
      <c r="BF296" s="26" t="str">
        <f t="shared" si="28"/>
        <v>FortinetSFP</v>
      </c>
      <c r="BG296" s="26" t="str">
        <f t="shared" si="28"/>
        <v>FortinetPIM</v>
      </c>
      <c r="BH296" s="26" t="str">
        <f t="shared" si="28"/>
        <v>FortinetBW</v>
      </c>
      <c r="BI296" s="26" t="str">
        <f t="shared" si="28"/>
        <v>FortinetCable</v>
      </c>
      <c r="BJ296" s="26" t="str">
        <f t="shared" si="28"/>
        <v>FortinetPC</v>
      </c>
      <c r="BK296" s="26" t="str">
        <f t="shared" si="27"/>
        <v>FortinetFull PRMA</v>
      </c>
    </row>
    <row r="297" spans="1:63" customFormat="1" ht="15" hidden="1" customHeight="1">
      <c r="A297" s="20" t="str">
        <f>IF(F297="Gateway","SDWAN Gateway, SDW0020",IF(E297="","",VLOOKUP(E297,[3]List!BC:BD,2,FALSE)))</f>
        <v>[Main RC] SD-WAN with Firewall (Fortinet) (Non-taxable)</v>
      </c>
      <c r="B297" s="20">
        <f>IF(F297="Gateway","not applicable",IF(E297="","",VLOOKUP(E297,[3]List!BC:BE,3,FALSE)))</f>
        <v>19408513</v>
      </c>
      <c r="C297" s="20">
        <f>IF(F297="Gateway","19400263",IF(E297="","",VLOOKUP(E297,[3]List!BC:BF,4,FALSE)))</f>
        <v>19408267</v>
      </c>
      <c r="D297">
        <v>929</v>
      </c>
      <c r="E297" s="21" t="s">
        <v>69</v>
      </c>
      <c r="F297" s="20" t="s">
        <v>70</v>
      </c>
      <c r="G297" t="s">
        <v>196</v>
      </c>
      <c r="H297" t="s">
        <v>370</v>
      </c>
      <c r="I297" t="s">
        <v>73</v>
      </c>
      <c r="J297">
        <v>40</v>
      </c>
      <c r="K297" s="20" t="str">
        <f t="shared" si="25"/>
        <v>1</v>
      </c>
      <c r="L297" s="20" t="str">
        <f t="shared" si="24"/>
        <v xml:space="preserve">24/7/ 12 hours onsite SLA support requried </v>
      </c>
      <c r="S297" s="22"/>
      <c r="AJ297" s="22"/>
      <c r="AK297" s="22"/>
      <c r="AL297" s="20" cm="1">
        <f t="array" ref="AL297">IF(E297="Fortinet",INDEX([3]List!BM:BM,MATCH(1,('Quotation - CS-PRMA status'!AJ297=[3]List!BJ:BJ)*('Quotation - CS-PRMA status'!AK297=[3]List!BL:BL),0)),"")</f>
        <v>0</v>
      </c>
      <c r="AM297" s="20" t="str">
        <f>IF(E297="Fortinet",_xlfn.IFNA(VLOOKUP(AJ297,[3]List!BJ295:BK300,2,FALSE),"Please select option under Full PRMA Coverage column"),"")</f>
        <v>Please select option under Full PRMA Coverage column</v>
      </c>
      <c r="AN297" s="20" t="str">
        <f t="shared" si="26"/>
        <v>SS to fill in</v>
      </c>
      <c r="AO297" s="20" t="str">
        <f t="shared" si="26"/>
        <v>SS to fill in</v>
      </c>
      <c r="BF297" s="26" t="str">
        <f t="shared" si="28"/>
        <v>FortinetSFP</v>
      </c>
      <c r="BG297" s="26" t="str">
        <f t="shared" si="28"/>
        <v>FortinetPIM</v>
      </c>
      <c r="BH297" s="26" t="str">
        <f t="shared" si="28"/>
        <v>FortinetBW</v>
      </c>
      <c r="BI297" s="26" t="str">
        <f t="shared" si="28"/>
        <v>FortinetCable</v>
      </c>
      <c r="BJ297" s="26" t="str">
        <f t="shared" si="28"/>
        <v>FortinetPC</v>
      </c>
      <c r="BK297" s="26" t="str">
        <f t="shared" si="27"/>
        <v>FortinetFull PRMA</v>
      </c>
    </row>
    <row r="298" spans="1:63" customFormat="1" ht="15" hidden="1" customHeight="1">
      <c r="A298" s="20" t="str">
        <f>IF(F298="Gateway","SDWAN Gateway, SDW0020",IF(E298="","",VLOOKUP(E298,[3]List!BC:BD,2,FALSE)))</f>
        <v>[Main RC] SD-WAN with Firewall (Fortinet) (Non-taxable)</v>
      </c>
      <c r="B298" s="20">
        <f>IF(F298="Gateway","not applicable",IF(E298="","",VLOOKUP(E298,[3]List!BC:BE,3,FALSE)))</f>
        <v>19408513</v>
      </c>
      <c r="C298" s="20">
        <f>IF(F298="Gateway","19400263",IF(E298="","",VLOOKUP(E298,[3]List!BC:BF,4,FALSE)))</f>
        <v>19408267</v>
      </c>
      <c r="D298">
        <v>940</v>
      </c>
      <c r="E298" s="21" t="s">
        <v>69</v>
      </c>
      <c r="F298" s="20" t="s">
        <v>70</v>
      </c>
      <c r="G298" t="s">
        <v>153</v>
      </c>
      <c r="H298" t="s">
        <v>371</v>
      </c>
      <c r="I298" t="s">
        <v>73</v>
      </c>
      <c r="J298">
        <v>40</v>
      </c>
      <c r="K298" s="20" t="str">
        <f t="shared" si="25"/>
        <v>1</v>
      </c>
      <c r="L298" s="20" t="str">
        <f t="shared" si="24"/>
        <v xml:space="preserve">24/7/ 12 hours onsite SLA support requried </v>
      </c>
      <c r="S298" s="22"/>
      <c r="AJ298" s="22"/>
      <c r="AK298" s="22"/>
      <c r="AL298" s="20" cm="1">
        <f t="array" ref="AL298">IF(E298="Fortinet",INDEX([3]List!BM:BM,MATCH(1,('Quotation - CS-PRMA status'!AJ298=[3]List!BJ:BJ)*('Quotation - CS-PRMA status'!AK298=[3]List!BL:BL),0)),"")</f>
        <v>0</v>
      </c>
      <c r="AM298" s="20" t="str">
        <f>IF(E298="Fortinet",_xlfn.IFNA(VLOOKUP(AJ298,[3]List!BJ296:BK301,2,FALSE),"Please select option under Full PRMA Coverage column"),"")</f>
        <v>Please select option under Full PRMA Coverage column</v>
      </c>
      <c r="AN298" s="20" t="str">
        <f t="shared" si="26"/>
        <v>SS to fill in</v>
      </c>
      <c r="AO298" s="20" t="str">
        <f t="shared" si="26"/>
        <v>SS to fill in</v>
      </c>
      <c r="BF298" s="26" t="str">
        <f t="shared" si="28"/>
        <v>FortinetSFP</v>
      </c>
      <c r="BG298" s="26" t="str">
        <f t="shared" si="28"/>
        <v>FortinetPIM</v>
      </c>
      <c r="BH298" s="26" t="str">
        <f t="shared" si="28"/>
        <v>FortinetBW</v>
      </c>
      <c r="BI298" s="26" t="str">
        <f t="shared" si="28"/>
        <v>FortinetCable</v>
      </c>
      <c r="BJ298" s="26" t="str">
        <f t="shared" si="28"/>
        <v>FortinetPC</v>
      </c>
      <c r="BK298" s="26" t="str">
        <f t="shared" si="27"/>
        <v>FortinetFull PRMA</v>
      </c>
    </row>
    <row r="299" spans="1:63" customFormat="1" ht="15" hidden="1" customHeight="1">
      <c r="A299" s="20" t="str">
        <f>IF(F299="Gateway","SDWAN Gateway, SDW0020",IF(E299="","",VLOOKUP(E299,[3]List!BC:BD,2,FALSE)))</f>
        <v>[Main RC] SD-WAN with Firewall (Fortinet) (Non-taxable)</v>
      </c>
      <c r="B299" s="20">
        <f>IF(F299="Gateway","not applicable",IF(E299="","",VLOOKUP(E299,[3]List!BC:BE,3,FALSE)))</f>
        <v>19408513</v>
      </c>
      <c r="C299" s="20">
        <f>IF(F299="Gateway","19400263",IF(E299="","",VLOOKUP(E299,[3]List!BC:BF,4,FALSE)))</f>
        <v>19408267</v>
      </c>
      <c r="D299">
        <v>941</v>
      </c>
      <c r="E299" s="21" t="s">
        <v>69</v>
      </c>
      <c r="F299" s="20" t="s">
        <v>70</v>
      </c>
      <c r="G299" t="s">
        <v>153</v>
      </c>
      <c r="H299" t="s">
        <v>372</v>
      </c>
      <c r="I299" t="s">
        <v>73</v>
      </c>
      <c r="J299">
        <v>40</v>
      </c>
      <c r="K299" s="20" t="str">
        <f t="shared" si="25"/>
        <v>1</v>
      </c>
      <c r="L299" s="20" t="str">
        <f t="shared" si="24"/>
        <v xml:space="preserve">24/7/ 12 hours onsite SLA support requried </v>
      </c>
      <c r="S299" s="22"/>
      <c r="AJ299" s="22"/>
      <c r="AK299" s="22"/>
      <c r="AL299" s="20" cm="1">
        <f t="array" ref="AL299">IF(E299="Fortinet",INDEX([3]List!BM:BM,MATCH(1,('Quotation - CS-PRMA status'!AJ299=[3]List!BJ:BJ)*('Quotation - CS-PRMA status'!AK299=[3]List!BL:BL),0)),"")</f>
        <v>0</v>
      </c>
      <c r="AM299" s="20" t="str">
        <f>IF(E299="Fortinet",_xlfn.IFNA(VLOOKUP(AJ299,[3]List!BJ297:BK302,2,FALSE),"Please select option under Full PRMA Coverage column"),"")</f>
        <v>Please select option under Full PRMA Coverage column</v>
      </c>
      <c r="AN299" s="20" t="str">
        <f t="shared" si="26"/>
        <v>SS to fill in</v>
      </c>
      <c r="AO299" s="20" t="str">
        <f t="shared" si="26"/>
        <v>SS to fill in</v>
      </c>
      <c r="BF299" s="26" t="str">
        <f t="shared" si="28"/>
        <v>FortinetSFP</v>
      </c>
      <c r="BG299" s="26" t="str">
        <f t="shared" si="28"/>
        <v>FortinetPIM</v>
      </c>
      <c r="BH299" s="26" t="str">
        <f t="shared" si="28"/>
        <v>FortinetBW</v>
      </c>
      <c r="BI299" s="26" t="str">
        <f t="shared" si="28"/>
        <v>FortinetCable</v>
      </c>
      <c r="BJ299" s="26" t="str">
        <f t="shared" si="28"/>
        <v>FortinetPC</v>
      </c>
      <c r="BK299" s="26" t="str">
        <f t="shared" si="27"/>
        <v>FortinetFull PRMA</v>
      </c>
    </row>
    <row r="300" spans="1:63" customFormat="1" ht="15" hidden="1" customHeight="1">
      <c r="A300" s="20" t="str">
        <f>IF(F300="Gateway","SDWAN Gateway, SDW0020",IF(E300="","",VLOOKUP(E300,[3]List!BC:BD,2,FALSE)))</f>
        <v>[Main RC] SD-WAN with Firewall (Fortinet) (Non-taxable)</v>
      </c>
      <c r="B300" s="20">
        <f>IF(F300="Gateway","not applicable",IF(E300="","",VLOOKUP(E300,[3]List!BC:BE,3,FALSE)))</f>
        <v>19408513</v>
      </c>
      <c r="C300" s="20">
        <f>IF(F300="Gateway","19400263",IF(E300="","",VLOOKUP(E300,[3]List!BC:BF,4,FALSE)))</f>
        <v>19408267</v>
      </c>
      <c r="D300">
        <v>945</v>
      </c>
      <c r="E300" s="21" t="s">
        <v>69</v>
      </c>
      <c r="F300" s="20" t="s">
        <v>70</v>
      </c>
      <c r="G300" t="s">
        <v>71</v>
      </c>
      <c r="H300" t="s">
        <v>373</v>
      </c>
      <c r="I300" t="s">
        <v>73</v>
      </c>
      <c r="J300">
        <v>40</v>
      </c>
      <c r="K300" s="20" t="str">
        <f t="shared" si="25"/>
        <v>1</v>
      </c>
      <c r="L300" s="20" t="str">
        <f t="shared" si="24"/>
        <v xml:space="preserve">24/7/ 12 hours onsite SLA support requried </v>
      </c>
      <c r="S300" s="22"/>
      <c r="AJ300" s="22"/>
      <c r="AK300" s="22"/>
      <c r="AL300" s="20" cm="1">
        <f t="array" ref="AL300">IF(E300="Fortinet",INDEX([3]List!BM:BM,MATCH(1,('Quotation - CS-PRMA status'!AJ300=[3]List!BJ:BJ)*('Quotation - CS-PRMA status'!AK300=[3]List!BL:BL),0)),"")</f>
        <v>0</v>
      </c>
      <c r="AM300" s="20" t="str">
        <f>IF(E300="Fortinet",_xlfn.IFNA(VLOOKUP(AJ300,[3]List!BJ298:BK303,2,FALSE),"Please select option under Full PRMA Coverage column"),"")</f>
        <v>Please select option under Full PRMA Coverage column</v>
      </c>
      <c r="AN300" s="20" t="str">
        <f t="shared" si="26"/>
        <v>SS to fill in</v>
      </c>
      <c r="AO300" s="20" t="str">
        <f t="shared" si="26"/>
        <v>SS to fill in</v>
      </c>
      <c r="BF300" s="26" t="str">
        <f t="shared" si="28"/>
        <v>FortinetSFP</v>
      </c>
      <c r="BG300" s="26" t="str">
        <f t="shared" si="28"/>
        <v>FortinetPIM</v>
      </c>
      <c r="BH300" s="26" t="str">
        <f t="shared" si="28"/>
        <v>FortinetBW</v>
      </c>
      <c r="BI300" s="26" t="str">
        <f t="shared" si="28"/>
        <v>FortinetCable</v>
      </c>
      <c r="BJ300" s="26" t="str">
        <f t="shared" si="28"/>
        <v>FortinetPC</v>
      </c>
      <c r="BK300" s="26" t="str">
        <f t="shared" si="27"/>
        <v>FortinetFull PRMA</v>
      </c>
    </row>
    <row r="301" spans="1:63" customFormat="1" ht="15" hidden="1" customHeight="1">
      <c r="A301" s="20" t="str">
        <f>IF(F301="Gateway","SDWAN Gateway, SDW0020",IF(E301="","",VLOOKUP(E301,[3]List!BC:BD,2,FALSE)))</f>
        <v>[Main RC] SD-WAN with Firewall (Fortinet) (Non-taxable)</v>
      </c>
      <c r="B301" s="20">
        <f>IF(F301="Gateway","not applicable",IF(E301="","",VLOOKUP(E301,[3]List!BC:BE,3,FALSE)))</f>
        <v>19408513</v>
      </c>
      <c r="C301" s="20">
        <f>IF(F301="Gateway","19400263",IF(E301="","",VLOOKUP(E301,[3]List!BC:BF,4,FALSE)))</f>
        <v>19408267</v>
      </c>
      <c r="D301">
        <v>947</v>
      </c>
      <c r="E301" s="21" t="s">
        <v>69</v>
      </c>
      <c r="F301" s="20" t="s">
        <v>70</v>
      </c>
      <c r="G301" t="s">
        <v>217</v>
      </c>
      <c r="H301" t="s">
        <v>374</v>
      </c>
      <c r="I301" t="s">
        <v>73</v>
      </c>
      <c r="J301">
        <v>40</v>
      </c>
      <c r="K301" s="20" t="str">
        <f t="shared" si="25"/>
        <v>1</v>
      </c>
      <c r="L301" s="20" t="str">
        <f t="shared" si="24"/>
        <v xml:space="preserve">24/7/ 12 hours onsite SLA support requried </v>
      </c>
      <c r="S301" s="22"/>
      <c r="AJ301" s="22"/>
      <c r="AK301" s="22"/>
      <c r="AL301" s="20" cm="1">
        <f t="array" ref="AL301">IF(E301="Fortinet",INDEX([3]List!BM:BM,MATCH(1,('Quotation - CS-PRMA status'!AJ301=[3]List!BJ:BJ)*('Quotation - CS-PRMA status'!AK301=[3]List!BL:BL),0)),"")</f>
        <v>0</v>
      </c>
      <c r="AM301" s="20" t="str">
        <f>IF(E301="Fortinet",_xlfn.IFNA(VLOOKUP(AJ301,[3]List!BJ299:BK304,2,FALSE),"Please select option under Full PRMA Coverage column"),"")</f>
        <v>Please select option under Full PRMA Coverage column</v>
      </c>
      <c r="AN301" s="20" t="str">
        <f t="shared" si="26"/>
        <v>SS to fill in</v>
      </c>
      <c r="AO301" s="20" t="str">
        <f t="shared" si="26"/>
        <v>SS to fill in</v>
      </c>
      <c r="BF301" s="26" t="str">
        <f t="shared" si="28"/>
        <v>FortinetSFP</v>
      </c>
      <c r="BG301" s="26" t="str">
        <f t="shared" si="28"/>
        <v>FortinetPIM</v>
      </c>
      <c r="BH301" s="26" t="str">
        <f t="shared" si="28"/>
        <v>FortinetBW</v>
      </c>
      <c r="BI301" s="26" t="str">
        <f t="shared" si="28"/>
        <v>FortinetCable</v>
      </c>
      <c r="BJ301" s="26" t="str">
        <f t="shared" si="28"/>
        <v>FortinetPC</v>
      </c>
      <c r="BK301" s="26" t="str">
        <f t="shared" si="27"/>
        <v>FortinetFull PRMA</v>
      </c>
    </row>
    <row r="302" spans="1:63" customFormat="1" ht="15" hidden="1" customHeight="1">
      <c r="A302" s="20" t="str">
        <f>IF(F302="Gateway","SDWAN Gateway, SDW0020",IF(E302="","",VLOOKUP(E302,[3]List!BC:BD,2,FALSE)))</f>
        <v>[Main RC] SD-WAN with Firewall (Fortinet) (Non-taxable)</v>
      </c>
      <c r="B302" s="20">
        <f>IF(F302="Gateway","not applicable",IF(E302="","",VLOOKUP(E302,[3]List!BC:BE,3,FALSE)))</f>
        <v>19408513</v>
      </c>
      <c r="C302" s="20">
        <f>IF(F302="Gateway","19400263",IF(E302="","",VLOOKUP(E302,[3]List!BC:BF,4,FALSE)))</f>
        <v>19408267</v>
      </c>
      <c r="D302">
        <v>953</v>
      </c>
      <c r="E302" s="21" t="s">
        <v>69</v>
      </c>
      <c r="F302" s="20" t="s">
        <v>70</v>
      </c>
      <c r="G302" t="s">
        <v>178</v>
      </c>
      <c r="H302" t="s">
        <v>375</v>
      </c>
      <c r="I302" t="s">
        <v>73</v>
      </c>
      <c r="J302">
        <v>500</v>
      </c>
      <c r="K302" s="20" t="str">
        <f t="shared" si="25"/>
        <v>1</v>
      </c>
      <c r="L302" s="20" t="str">
        <f t="shared" si="24"/>
        <v xml:space="preserve">24/7/ 12 hours onsite SLA support requried </v>
      </c>
      <c r="S302" s="22"/>
      <c r="AJ302" s="22"/>
      <c r="AK302" s="22"/>
      <c r="AL302" s="20" cm="1">
        <f t="array" ref="AL302">IF(E302="Fortinet",INDEX([3]List!BM:BM,MATCH(1,('Quotation - CS-PRMA status'!AJ302=[3]List!BJ:BJ)*('Quotation - CS-PRMA status'!AK302=[3]List!BL:BL),0)),"")</f>
        <v>0</v>
      </c>
      <c r="AM302" s="20" t="str">
        <f>IF(E302="Fortinet",_xlfn.IFNA(VLOOKUP(AJ302,[3]List!BJ300:BK305,2,FALSE),"Please select option under Full PRMA Coverage column"),"")</f>
        <v>Please select option under Full PRMA Coverage column</v>
      </c>
      <c r="AN302" s="20" t="str">
        <f t="shared" si="26"/>
        <v>SS to fill in</v>
      </c>
      <c r="AO302" s="20" t="str">
        <f t="shared" si="26"/>
        <v>SS to fill in</v>
      </c>
      <c r="BF302" s="26" t="str">
        <f t="shared" si="28"/>
        <v>FortinetSFP</v>
      </c>
      <c r="BG302" s="26" t="str">
        <f t="shared" si="28"/>
        <v>FortinetPIM</v>
      </c>
      <c r="BH302" s="26" t="str">
        <f t="shared" si="28"/>
        <v>FortinetBW</v>
      </c>
      <c r="BI302" s="26" t="str">
        <f t="shared" si="28"/>
        <v>FortinetCable</v>
      </c>
      <c r="BJ302" s="26" t="str">
        <f t="shared" si="28"/>
        <v>FortinetPC</v>
      </c>
      <c r="BK302" s="26" t="str">
        <f t="shared" si="27"/>
        <v>FortinetFull PRMA</v>
      </c>
    </row>
    <row r="303" spans="1:63" customFormat="1" ht="15" hidden="1" customHeight="1">
      <c r="A303" s="20" t="str">
        <f>IF(F303="Gateway","SDWAN Gateway, SDW0020",IF(E303="","",VLOOKUP(E303,[3]List!BC:BD,2,FALSE)))</f>
        <v>[Main RC] SD-WAN with Firewall (Fortinet) (Non-taxable)</v>
      </c>
      <c r="B303" s="20">
        <f>IF(F303="Gateway","not applicable",IF(E303="","",VLOOKUP(E303,[3]List!BC:BE,3,FALSE)))</f>
        <v>19408513</v>
      </c>
      <c r="C303" s="20">
        <f>IF(F303="Gateway","19400263",IF(E303="","",VLOOKUP(E303,[3]List!BC:BF,4,FALSE)))</f>
        <v>19408267</v>
      </c>
      <c r="D303">
        <v>954</v>
      </c>
      <c r="E303" s="21" t="s">
        <v>69</v>
      </c>
      <c r="F303" s="20" t="s">
        <v>70</v>
      </c>
      <c r="G303" t="s">
        <v>236</v>
      </c>
      <c r="H303" t="s">
        <v>376</v>
      </c>
      <c r="I303" t="s">
        <v>73</v>
      </c>
      <c r="J303">
        <v>100</v>
      </c>
      <c r="K303" s="20" t="str">
        <f t="shared" si="25"/>
        <v>1</v>
      </c>
      <c r="L303" s="20" t="str">
        <f t="shared" si="24"/>
        <v xml:space="preserve">24/7/ 12 hours onsite SLA support requried </v>
      </c>
      <c r="S303" s="22"/>
      <c r="AJ303" s="22"/>
      <c r="AK303" s="22"/>
      <c r="AL303" s="20" cm="1">
        <f t="array" ref="AL303">IF(E303="Fortinet",INDEX([3]List!BM:BM,MATCH(1,('Quotation - CS-PRMA status'!AJ303=[3]List!BJ:BJ)*('Quotation - CS-PRMA status'!AK303=[3]List!BL:BL),0)),"")</f>
        <v>0</v>
      </c>
      <c r="AM303" s="20" t="str">
        <f>IF(E303="Fortinet",_xlfn.IFNA(VLOOKUP(AJ303,[3]List!BJ301:BK306,2,FALSE),"Please select option under Full PRMA Coverage column"),"")</f>
        <v>Please select option under Full PRMA Coverage column</v>
      </c>
      <c r="AN303" s="20" t="str">
        <f t="shared" si="26"/>
        <v>SS to fill in</v>
      </c>
      <c r="AO303" s="20" t="str">
        <f t="shared" si="26"/>
        <v>SS to fill in</v>
      </c>
      <c r="BF303" s="26" t="str">
        <f t="shared" si="28"/>
        <v>FortinetSFP</v>
      </c>
      <c r="BG303" s="26" t="str">
        <f t="shared" si="28"/>
        <v>FortinetPIM</v>
      </c>
      <c r="BH303" s="26" t="str">
        <f t="shared" si="28"/>
        <v>FortinetBW</v>
      </c>
      <c r="BI303" s="26" t="str">
        <f t="shared" si="28"/>
        <v>FortinetCable</v>
      </c>
      <c r="BJ303" s="26" t="str">
        <f t="shared" si="28"/>
        <v>FortinetPC</v>
      </c>
      <c r="BK303" s="26" t="str">
        <f t="shared" si="27"/>
        <v>FortinetFull PRMA</v>
      </c>
    </row>
    <row r="304" spans="1:63" customFormat="1" ht="15" hidden="1" customHeight="1">
      <c r="A304" s="20" t="str">
        <f>IF(F304="Gateway","SDWAN Gateway, SDW0020",IF(E304="","",VLOOKUP(E304,[3]List!BC:BD,2,FALSE)))</f>
        <v>[Main RC] SD-WAN with Firewall (Fortinet) (Non-taxable)</v>
      </c>
      <c r="B304" s="20">
        <f>IF(F304="Gateway","not applicable",IF(E304="","",VLOOKUP(E304,[3]List!BC:BE,3,FALSE)))</f>
        <v>19408513</v>
      </c>
      <c r="C304" s="20">
        <f>IF(F304="Gateway","19400263",IF(E304="","",VLOOKUP(E304,[3]List!BC:BF,4,FALSE)))</f>
        <v>19408267</v>
      </c>
      <c r="D304">
        <v>958</v>
      </c>
      <c r="E304" s="21" t="s">
        <v>69</v>
      </c>
      <c r="F304" s="20" t="s">
        <v>70</v>
      </c>
      <c r="G304" t="s">
        <v>151</v>
      </c>
      <c r="H304" t="s">
        <v>377</v>
      </c>
      <c r="I304" t="s">
        <v>73</v>
      </c>
      <c r="J304">
        <v>40</v>
      </c>
      <c r="K304" s="20" t="str">
        <f t="shared" si="25"/>
        <v>1</v>
      </c>
      <c r="L304" s="20" t="str">
        <f t="shared" si="24"/>
        <v xml:space="preserve">24/7/ 12 hours onsite SLA support requried </v>
      </c>
      <c r="S304" s="22"/>
      <c r="AJ304" s="22"/>
      <c r="AK304" s="22"/>
      <c r="AL304" s="20" cm="1">
        <f t="array" ref="AL304">IF(E304="Fortinet",INDEX([3]List!BM:BM,MATCH(1,('Quotation - CS-PRMA status'!AJ304=[3]List!BJ:BJ)*('Quotation - CS-PRMA status'!AK304=[3]List!BL:BL),0)),"")</f>
        <v>0</v>
      </c>
      <c r="AM304" s="20" t="str">
        <f>IF(E304="Fortinet",_xlfn.IFNA(VLOOKUP(AJ304,[3]List!BJ302:BK307,2,FALSE),"Please select option under Full PRMA Coverage column"),"")</f>
        <v>Please select option under Full PRMA Coverage column</v>
      </c>
      <c r="AN304" s="20" t="str">
        <f t="shared" si="26"/>
        <v>SS to fill in</v>
      </c>
      <c r="AO304" s="20" t="str">
        <f t="shared" si="26"/>
        <v>SS to fill in</v>
      </c>
      <c r="BF304" s="26" t="str">
        <f t="shared" si="28"/>
        <v>FortinetSFP</v>
      </c>
      <c r="BG304" s="26" t="str">
        <f t="shared" si="28"/>
        <v>FortinetPIM</v>
      </c>
      <c r="BH304" s="26" t="str">
        <f t="shared" si="28"/>
        <v>FortinetBW</v>
      </c>
      <c r="BI304" s="26" t="str">
        <f t="shared" si="28"/>
        <v>FortinetCable</v>
      </c>
      <c r="BJ304" s="26" t="str">
        <f t="shared" si="28"/>
        <v>FortinetPC</v>
      </c>
      <c r="BK304" s="26" t="str">
        <f t="shared" si="27"/>
        <v>FortinetFull PRMA</v>
      </c>
    </row>
    <row r="305" spans="1:63" s="33" customFormat="1" ht="15" hidden="1" customHeight="1">
      <c r="A305" s="32" t="str">
        <f>IF(E305="","",VLOOKUP(E305,[3]List!BC:BD,2,FALSE))</f>
        <v>[Main RC] SD-WAN with Firewall (Fortinet) (Non-taxable)</v>
      </c>
      <c r="B305" s="32">
        <f>IF(F305="Gateway","SDWAN Gateway",IF(E305="","",VLOOKUP(E305,[3]List!BC:BE,3,FALSE)))</f>
        <v>19408513</v>
      </c>
      <c r="C305" s="32">
        <f>IF(F305="Gateway","SDWAN Gateway",IF(E305="","",VLOOKUP(E305,[3]List!BC:BF,4,FALSE)))</f>
        <v>19408267</v>
      </c>
      <c r="D305" s="33">
        <v>959</v>
      </c>
      <c r="E305" s="21" t="s">
        <v>69</v>
      </c>
      <c r="G305" t="s">
        <v>236</v>
      </c>
      <c r="H305" s="33" t="s">
        <v>378</v>
      </c>
      <c r="I305" s="33" t="s">
        <v>73</v>
      </c>
      <c r="J305" s="33">
        <v>100</v>
      </c>
      <c r="K305" s="20" t="str">
        <f t="shared" si="25"/>
        <v>1</v>
      </c>
      <c r="L305" s="20" t="str">
        <f t="shared" si="24"/>
        <v xml:space="preserve">24/7/ 12 hours onsite SLA support requried </v>
      </c>
      <c r="S305" s="22"/>
      <c r="AJ305" s="22"/>
      <c r="AK305" s="22"/>
      <c r="AL305" s="32"/>
      <c r="AM305" s="32"/>
      <c r="AN305" s="32"/>
      <c r="AO305" s="32"/>
      <c r="BF305" s="34" t="str">
        <f t="shared" si="28"/>
        <v>FortinetSFP</v>
      </c>
      <c r="BG305" s="34" t="str">
        <f t="shared" si="28"/>
        <v>FortinetPIM</v>
      </c>
      <c r="BH305" s="34" t="str">
        <f t="shared" si="28"/>
        <v>FortinetBW</v>
      </c>
      <c r="BI305" s="34" t="str">
        <f t="shared" si="28"/>
        <v>FortinetCable</v>
      </c>
      <c r="BJ305" s="34" t="str">
        <f t="shared" si="28"/>
        <v>FortinetPC</v>
      </c>
      <c r="BK305" s="26" t="str">
        <f t="shared" si="27"/>
        <v>FortinetFull PRMA</v>
      </c>
    </row>
    <row r="306" spans="1:63" customFormat="1" ht="15" hidden="1" customHeight="1">
      <c r="A306" s="20" t="str">
        <f>IF(E306="","",VLOOKUP(E306,[3]List!BC:BD,2,FALSE))</f>
        <v>[Main RC] SD-WAN with Firewall (Fortinet) (Non-taxable)</v>
      </c>
      <c r="B306" s="20">
        <f>IF(F306="Gateway","SDWAN Gateway",IF(E306="","",VLOOKUP(E306,[3]List!BC:BE,3,FALSE)))</f>
        <v>19408513</v>
      </c>
      <c r="C306" s="20">
        <f>IF(F306="Gateway","SDWAN Gateway",IF(E306="","",VLOOKUP(E306,[3]List!BC:BF,4,FALSE)))</f>
        <v>19408267</v>
      </c>
      <c r="D306">
        <v>971</v>
      </c>
      <c r="E306" s="21" t="s">
        <v>69</v>
      </c>
      <c r="G306" t="s">
        <v>379</v>
      </c>
      <c r="H306" t="s">
        <v>380</v>
      </c>
      <c r="I306" t="s">
        <v>73</v>
      </c>
      <c r="J306">
        <v>40</v>
      </c>
      <c r="K306" s="20" t="str">
        <f t="shared" si="25"/>
        <v>1</v>
      </c>
      <c r="L306" s="20" t="str">
        <f t="shared" si="24"/>
        <v xml:space="preserve">24/7/ 12 hours onsite SLA support requried </v>
      </c>
      <c r="S306" s="22"/>
      <c r="AJ306" s="22"/>
      <c r="AK306" s="22"/>
      <c r="AL306" s="20"/>
      <c r="AM306" s="20"/>
      <c r="AN306" s="20"/>
      <c r="AO306" s="20"/>
      <c r="BF306" s="26" t="str">
        <f t="shared" si="28"/>
        <v>FortinetSFP</v>
      </c>
      <c r="BG306" s="26" t="str">
        <f t="shared" si="28"/>
        <v>FortinetPIM</v>
      </c>
      <c r="BH306" s="26" t="str">
        <f t="shared" si="28"/>
        <v>FortinetBW</v>
      </c>
      <c r="BI306" s="26" t="str">
        <f t="shared" si="28"/>
        <v>FortinetCable</v>
      </c>
      <c r="BJ306" s="26" t="str">
        <f t="shared" si="28"/>
        <v>FortinetPC</v>
      </c>
      <c r="BK306" s="26" t="str">
        <f t="shared" si="27"/>
        <v>FortinetFull PRMA</v>
      </c>
    </row>
    <row r="307" spans="1:63" customFormat="1" ht="15" hidden="1" customHeight="1">
      <c r="A307" s="20" t="str">
        <f>IF(E307="","",VLOOKUP(E307,[3]List!BC:BD,2,FALSE))</f>
        <v>[Main RC] SD-WAN with Firewall (Fortinet) (Non-taxable)</v>
      </c>
      <c r="B307" s="20">
        <f>IF(F307="Gateway","SDWAN Gateway",IF(E307="","",VLOOKUP(E307,[3]List!BC:BE,3,FALSE)))</f>
        <v>19408513</v>
      </c>
      <c r="C307" s="20">
        <f>IF(F307="Gateway","SDWAN Gateway",IF(E307="","",VLOOKUP(E307,[3]List!BC:BF,4,FALSE)))</f>
        <v>19408267</v>
      </c>
      <c r="D307">
        <v>972</v>
      </c>
      <c r="E307" s="21" t="s">
        <v>69</v>
      </c>
      <c r="G307" t="s">
        <v>381</v>
      </c>
      <c r="H307" t="s">
        <v>382</v>
      </c>
      <c r="I307" t="s">
        <v>73</v>
      </c>
      <c r="J307">
        <v>40</v>
      </c>
      <c r="K307" s="20" t="str">
        <f t="shared" si="25"/>
        <v>1</v>
      </c>
      <c r="L307" s="20" t="str">
        <f t="shared" si="24"/>
        <v xml:space="preserve">24/7/ 12 hours onsite SLA support requried </v>
      </c>
      <c r="S307" s="22"/>
      <c r="AJ307" s="22"/>
      <c r="AK307" s="22"/>
      <c r="AL307" s="20"/>
      <c r="AM307" s="20"/>
      <c r="AN307" s="20"/>
      <c r="AO307" s="20"/>
      <c r="BF307" s="26" t="str">
        <f t="shared" si="28"/>
        <v>FortinetSFP</v>
      </c>
      <c r="BG307" s="26" t="str">
        <f t="shared" si="28"/>
        <v>FortinetPIM</v>
      </c>
      <c r="BH307" s="26" t="str">
        <f t="shared" si="28"/>
        <v>FortinetBW</v>
      </c>
      <c r="BI307" s="26" t="str">
        <f t="shared" si="28"/>
        <v>FortinetCable</v>
      </c>
      <c r="BJ307" s="26" t="str">
        <f t="shared" si="28"/>
        <v>FortinetPC</v>
      </c>
      <c r="BK307" s="26" t="str">
        <f t="shared" si="27"/>
        <v>FortinetFull PRMA</v>
      </c>
    </row>
    <row r="308" spans="1:63" customFormat="1" ht="15" hidden="1" customHeight="1">
      <c r="A308" s="20" t="str">
        <f>IF(E308="","",VLOOKUP(E308,[3]List!BC:BD,2,FALSE))</f>
        <v>[Main RC] SD-WAN with Firewall (Fortinet) (Non-taxable)</v>
      </c>
      <c r="B308" s="20">
        <f>IF(F308="Gateway","SDWAN Gateway",IF(E308="","",VLOOKUP(E308,[3]List!BC:BE,3,FALSE)))</f>
        <v>19408513</v>
      </c>
      <c r="C308" s="20">
        <f>IF(F308="Gateway","SDWAN Gateway",IF(E308="","",VLOOKUP(E308,[3]List!BC:BF,4,FALSE)))</f>
        <v>19408267</v>
      </c>
      <c r="D308">
        <v>975</v>
      </c>
      <c r="E308" s="21" t="s">
        <v>69</v>
      </c>
      <c r="G308" t="s">
        <v>270</v>
      </c>
      <c r="H308" t="s">
        <v>383</v>
      </c>
      <c r="I308" t="s">
        <v>73</v>
      </c>
      <c r="J308">
        <v>100</v>
      </c>
      <c r="K308" s="20" t="str">
        <f t="shared" si="25"/>
        <v>1</v>
      </c>
      <c r="L308" s="20" t="str">
        <f t="shared" si="24"/>
        <v xml:space="preserve">24/7/ 12 hours onsite SLA support requried </v>
      </c>
      <c r="S308" s="22"/>
      <c r="AJ308" s="22"/>
      <c r="AK308" s="22"/>
      <c r="AL308" s="20"/>
      <c r="AM308" s="20"/>
      <c r="AN308" s="20"/>
      <c r="AO308" s="20"/>
      <c r="BF308" s="26" t="str">
        <f t="shared" si="28"/>
        <v>FortinetSFP</v>
      </c>
      <c r="BG308" s="26" t="str">
        <f t="shared" si="28"/>
        <v>FortinetPIM</v>
      </c>
      <c r="BH308" s="26" t="str">
        <f t="shared" si="28"/>
        <v>FortinetBW</v>
      </c>
      <c r="BI308" s="26" t="str">
        <f t="shared" si="28"/>
        <v>FortinetCable</v>
      </c>
      <c r="BJ308" s="26" t="str">
        <f t="shared" si="28"/>
        <v>FortinetPC</v>
      </c>
      <c r="BK308" s="26" t="str">
        <f t="shared" si="27"/>
        <v>FortinetFull PRMA</v>
      </c>
    </row>
    <row r="309" spans="1:63" customFormat="1" ht="15" hidden="1" customHeight="1">
      <c r="A309" s="20" t="str">
        <f>IF(E309="","",VLOOKUP(E309,[3]List!BC:BD,2,FALSE))</f>
        <v>[Main RC] SD-WAN with Firewall (Fortinet) (Non-taxable)</v>
      </c>
      <c r="B309" s="20">
        <f>IF(F309="Gateway","SDWAN Gateway",IF(E309="","",VLOOKUP(E309,[3]List!BC:BE,3,FALSE)))</f>
        <v>19408513</v>
      </c>
      <c r="C309" s="20">
        <f>IF(F309="Gateway","SDWAN Gateway",IF(E309="","",VLOOKUP(E309,[3]List!BC:BF,4,FALSE)))</f>
        <v>19408267</v>
      </c>
      <c r="D309">
        <v>977</v>
      </c>
      <c r="E309" s="21" t="s">
        <v>69</v>
      </c>
      <c r="G309" t="s">
        <v>181</v>
      </c>
      <c r="H309" t="s">
        <v>384</v>
      </c>
      <c r="I309" t="s">
        <v>73</v>
      </c>
      <c r="J309">
        <v>100</v>
      </c>
      <c r="K309" s="20" t="str">
        <f t="shared" si="25"/>
        <v>1</v>
      </c>
      <c r="L309" s="20" t="str">
        <f t="shared" si="24"/>
        <v xml:space="preserve">24/7/ 12 hours onsite SLA support requried </v>
      </c>
      <c r="S309" s="22"/>
      <c r="AJ309" s="22"/>
      <c r="AK309" s="22"/>
      <c r="AL309" s="20"/>
      <c r="AM309" s="20"/>
      <c r="AN309" s="20"/>
      <c r="AO309" s="20"/>
      <c r="BF309" s="26" t="str">
        <f t="shared" si="28"/>
        <v>FortinetSFP</v>
      </c>
      <c r="BG309" s="26" t="str">
        <f t="shared" si="28"/>
        <v>FortinetPIM</v>
      </c>
      <c r="BH309" s="26" t="str">
        <f t="shared" si="28"/>
        <v>FortinetBW</v>
      </c>
      <c r="BI309" s="26" t="str">
        <f t="shared" si="28"/>
        <v>FortinetCable</v>
      </c>
      <c r="BJ309" s="26" t="str">
        <f t="shared" si="28"/>
        <v>FortinetPC</v>
      </c>
      <c r="BK309" s="26" t="str">
        <f t="shared" si="27"/>
        <v>FortinetFull PRMA</v>
      </c>
    </row>
    <row r="310" spans="1:63" customFormat="1" ht="15" hidden="1" customHeight="1">
      <c r="A310" s="20" t="str">
        <f>IF(E310="","",VLOOKUP(E310,[3]List!BC:BD,2,FALSE))</f>
        <v>[Main RC] SD-WAN with Firewall (Fortinet) (Non-taxable)</v>
      </c>
      <c r="B310" s="20">
        <f>IF(F310="Gateway","SDWAN Gateway",IF(E310="","",VLOOKUP(E310,[3]List!BC:BE,3,FALSE)))</f>
        <v>19408513</v>
      </c>
      <c r="C310" s="20">
        <f>IF(F310="Gateway","SDWAN Gateway",IF(E310="","",VLOOKUP(E310,[3]List!BC:BF,4,FALSE)))</f>
        <v>19408267</v>
      </c>
      <c r="D310">
        <v>980</v>
      </c>
      <c r="E310" s="21" t="s">
        <v>69</v>
      </c>
      <c r="G310" t="s">
        <v>151</v>
      </c>
      <c r="H310" t="s">
        <v>385</v>
      </c>
      <c r="I310" t="s">
        <v>73</v>
      </c>
      <c r="J310">
        <v>40</v>
      </c>
      <c r="K310" s="20" t="str">
        <f t="shared" si="25"/>
        <v>1</v>
      </c>
      <c r="L310" s="20" t="str">
        <f t="shared" si="24"/>
        <v xml:space="preserve">24/7/ 12 hours onsite SLA support requried </v>
      </c>
      <c r="S310" s="22"/>
      <c r="AJ310" s="22"/>
      <c r="AK310" s="22"/>
      <c r="AL310" s="20"/>
      <c r="AM310" s="20"/>
      <c r="AN310" s="20"/>
      <c r="AO310" s="20"/>
      <c r="BF310" s="26" t="str">
        <f t="shared" si="28"/>
        <v>FortinetSFP</v>
      </c>
      <c r="BG310" s="26" t="str">
        <f t="shared" si="28"/>
        <v>FortinetPIM</v>
      </c>
      <c r="BH310" s="26" t="str">
        <f t="shared" si="28"/>
        <v>FortinetBW</v>
      </c>
      <c r="BI310" s="26" t="str">
        <f t="shared" si="28"/>
        <v>FortinetCable</v>
      </c>
      <c r="BJ310" s="26" t="str">
        <f t="shared" si="28"/>
        <v>FortinetPC</v>
      </c>
      <c r="BK310" s="26" t="str">
        <f t="shared" si="27"/>
        <v>FortinetFull PRMA</v>
      </c>
    </row>
    <row r="311" spans="1:63" customFormat="1" ht="15" hidden="1" customHeight="1">
      <c r="A311" s="20" t="str">
        <f>IF(E311="","",VLOOKUP(E311,[3]List!BC:BD,2,FALSE))</f>
        <v>[Main RC] SD-WAN with Firewall (Fortinet) (Non-taxable)</v>
      </c>
      <c r="B311" s="20">
        <f>IF(F311="Gateway","SDWAN Gateway",IF(E311="","",VLOOKUP(E311,[3]List!BC:BE,3,FALSE)))</f>
        <v>19408513</v>
      </c>
      <c r="C311" s="20">
        <f>IF(F311="Gateway","SDWAN Gateway",IF(E311="","",VLOOKUP(E311,[3]List!BC:BF,4,FALSE)))</f>
        <v>19408267</v>
      </c>
      <c r="D311">
        <v>988</v>
      </c>
      <c r="E311" s="21" t="s">
        <v>69</v>
      </c>
      <c r="G311" t="s">
        <v>155</v>
      </c>
      <c r="H311" t="s">
        <v>386</v>
      </c>
      <c r="I311" t="s">
        <v>73</v>
      </c>
      <c r="J311">
        <v>100</v>
      </c>
      <c r="K311" s="20" t="str">
        <f t="shared" si="25"/>
        <v>1</v>
      </c>
      <c r="L311" s="20" t="str">
        <f t="shared" si="24"/>
        <v xml:space="preserve">24/7/ 12 hours onsite SLA support requried </v>
      </c>
      <c r="S311" s="22"/>
      <c r="AJ311" s="22"/>
      <c r="AK311" s="22"/>
      <c r="AL311" s="20"/>
      <c r="AM311" s="20"/>
      <c r="AN311" s="20"/>
      <c r="AO311" s="20"/>
      <c r="BF311" s="26" t="str">
        <f t="shared" si="28"/>
        <v>FortinetSFP</v>
      </c>
      <c r="BG311" s="26" t="str">
        <f t="shared" si="28"/>
        <v>FortinetPIM</v>
      </c>
      <c r="BH311" s="26" t="str">
        <f t="shared" si="28"/>
        <v>FortinetBW</v>
      </c>
      <c r="BI311" s="26" t="str">
        <f t="shared" si="28"/>
        <v>FortinetCable</v>
      </c>
      <c r="BJ311" s="26" t="str">
        <f t="shared" si="28"/>
        <v>FortinetPC</v>
      </c>
      <c r="BK311" s="26" t="str">
        <f t="shared" si="27"/>
        <v>FortinetFull PRMA</v>
      </c>
    </row>
    <row r="312" spans="1:63" customFormat="1" ht="15" hidden="1" customHeight="1">
      <c r="A312" s="20" t="str">
        <f>IF(E312="","",VLOOKUP(E312,[3]List!BC:BD,2,FALSE))</f>
        <v>[Main RC] SD-WAN with Firewall (Fortinet) (Non-taxable)</v>
      </c>
      <c r="B312" s="20">
        <f>IF(F312="Gateway","SDWAN Gateway",IF(E312="","",VLOOKUP(E312,[3]List!BC:BE,3,FALSE)))</f>
        <v>19408513</v>
      </c>
      <c r="C312" s="20">
        <f>IF(F312="Gateway","SDWAN Gateway",IF(E312="","",VLOOKUP(E312,[3]List!BC:BF,4,FALSE)))</f>
        <v>19408267</v>
      </c>
      <c r="D312">
        <v>989</v>
      </c>
      <c r="E312" s="21" t="s">
        <v>69</v>
      </c>
      <c r="G312" t="s">
        <v>153</v>
      </c>
      <c r="H312" t="s">
        <v>387</v>
      </c>
      <c r="I312" t="s">
        <v>73</v>
      </c>
      <c r="J312">
        <v>40</v>
      </c>
      <c r="K312" s="20" t="str">
        <f t="shared" si="25"/>
        <v>1</v>
      </c>
      <c r="L312" s="20" t="str">
        <f t="shared" si="24"/>
        <v xml:space="preserve">24/7/ 12 hours onsite SLA support requried </v>
      </c>
      <c r="S312" s="22"/>
      <c r="AJ312" s="22"/>
      <c r="AK312" s="22"/>
      <c r="AL312" s="20"/>
      <c r="AM312" s="20"/>
      <c r="AN312" s="20"/>
      <c r="AO312" s="20"/>
      <c r="BF312" s="26" t="str">
        <f t="shared" si="28"/>
        <v>FortinetSFP</v>
      </c>
      <c r="BG312" s="26" t="str">
        <f t="shared" si="28"/>
        <v>FortinetPIM</v>
      </c>
      <c r="BH312" s="26" t="str">
        <f t="shared" si="28"/>
        <v>FortinetBW</v>
      </c>
      <c r="BI312" s="26" t="str">
        <f t="shared" si="28"/>
        <v>FortinetCable</v>
      </c>
      <c r="BJ312" s="26" t="str">
        <f t="shared" si="28"/>
        <v>FortinetPC</v>
      </c>
      <c r="BK312" s="26" t="str">
        <f t="shared" si="27"/>
        <v>FortinetFull PRMA</v>
      </c>
    </row>
    <row r="313" spans="1:63" customFormat="1" ht="15" hidden="1" customHeight="1">
      <c r="A313" s="20" t="str">
        <f>IF(E313="","",VLOOKUP(E313,[3]List!BC:BD,2,FALSE))</f>
        <v>[Main RC] SD-WAN with Firewall (Fortinet) (Non-taxable)</v>
      </c>
      <c r="B313" s="20">
        <f>IF(F313="Gateway","SDWAN Gateway",IF(E313="","",VLOOKUP(E313,[3]List!BC:BE,3,FALSE)))</f>
        <v>19408513</v>
      </c>
      <c r="C313" s="20">
        <f>IF(F313="Gateway","SDWAN Gateway",IF(E313="","",VLOOKUP(E313,[3]List!BC:BF,4,FALSE)))</f>
        <v>19408267</v>
      </c>
      <c r="D313">
        <v>996</v>
      </c>
      <c r="E313" s="21" t="s">
        <v>69</v>
      </c>
      <c r="G313" t="s">
        <v>233</v>
      </c>
      <c r="H313" t="s">
        <v>388</v>
      </c>
      <c r="I313" t="s">
        <v>73</v>
      </c>
      <c r="J313">
        <v>100</v>
      </c>
      <c r="K313" s="20" t="str">
        <f t="shared" si="25"/>
        <v>1</v>
      </c>
      <c r="L313" s="20" t="str">
        <f t="shared" si="24"/>
        <v xml:space="preserve">24/7/ 12 hours onsite SLA support requried </v>
      </c>
      <c r="S313" s="22"/>
      <c r="AJ313" s="22"/>
      <c r="AK313" s="22"/>
      <c r="AL313" s="20"/>
      <c r="AM313" s="20"/>
      <c r="AN313" s="20"/>
      <c r="AO313" s="20"/>
      <c r="BF313" s="26" t="str">
        <f t="shared" si="28"/>
        <v>FortinetSFP</v>
      </c>
      <c r="BG313" s="26" t="str">
        <f t="shared" si="28"/>
        <v>FortinetPIM</v>
      </c>
      <c r="BH313" s="26" t="str">
        <f t="shared" si="28"/>
        <v>FortinetBW</v>
      </c>
      <c r="BI313" s="26" t="str">
        <f t="shared" si="28"/>
        <v>FortinetCable</v>
      </c>
      <c r="BJ313" s="26" t="str">
        <f t="shared" si="28"/>
        <v>FortinetPC</v>
      </c>
      <c r="BK313" s="26" t="str">
        <f t="shared" si="27"/>
        <v>FortinetFull PRMA</v>
      </c>
    </row>
    <row r="314" spans="1:63" customFormat="1" ht="15" hidden="1" customHeight="1">
      <c r="A314" s="20" t="str">
        <f>IF(E314="","",VLOOKUP(E314,[3]List!BC:BD,2,FALSE))</f>
        <v>[Main RC] SD-WAN with Firewall (Fortinet) (Non-taxable)</v>
      </c>
      <c r="B314" s="20">
        <f>IF(F314="Gateway","SDWAN Gateway",IF(E314="","",VLOOKUP(E314,[3]List!BC:BE,3,FALSE)))</f>
        <v>19408513</v>
      </c>
      <c r="C314" s="20">
        <f>IF(F314="Gateway","SDWAN Gateway",IF(E314="","",VLOOKUP(E314,[3]List!BC:BF,4,FALSE)))</f>
        <v>19408267</v>
      </c>
      <c r="D314">
        <v>1004</v>
      </c>
      <c r="E314" s="21" t="s">
        <v>69</v>
      </c>
      <c r="G314" t="s">
        <v>153</v>
      </c>
      <c r="H314" t="s">
        <v>389</v>
      </c>
      <c r="I314" t="s">
        <v>73</v>
      </c>
      <c r="J314">
        <v>100</v>
      </c>
      <c r="K314" s="20" t="str">
        <f t="shared" si="25"/>
        <v>1</v>
      </c>
      <c r="L314" s="20" t="str">
        <f t="shared" si="24"/>
        <v xml:space="preserve">24/7/ 12 hours onsite SLA support requried </v>
      </c>
      <c r="S314" s="22"/>
      <c r="AJ314" s="22"/>
      <c r="AK314" s="22"/>
      <c r="AL314" s="20"/>
      <c r="AM314" s="20"/>
      <c r="AN314" s="20"/>
      <c r="AO314" s="20"/>
      <c r="BF314" s="26" t="str">
        <f t="shared" si="28"/>
        <v>FortinetSFP</v>
      </c>
      <c r="BG314" s="26" t="str">
        <f t="shared" si="28"/>
        <v>FortinetPIM</v>
      </c>
      <c r="BH314" s="26" t="str">
        <f t="shared" si="28"/>
        <v>FortinetBW</v>
      </c>
      <c r="BI314" s="26" t="str">
        <f t="shared" si="28"/>
        <v>FortinetCable</v>
      </c>
      <c r="BJ314" s="26" t="str">
        <f t="shared" si="28"/>
        <v>FortinetPC</v>
      </c>
      <c r="BK314" s="26" t="str">
        <f t="shared" si="27"/>
        <v>FortinetFull PRMA</v>
      </c>
    </row>
    <row r="315" spans="1:63" customFormat="1" ht="15" hidden="1" customHeight="1">
      <c r="A315" s="20" t="str">
        <f>IF(E315="","",VLOOKUP(E315,[3]List!BC:BD,2,FALSE))</f>
        <v>[Main RC] SD-WAN with Firewall (Fortinet) (Non-taxable)</v>
      </c>
      <c r="B315" s="20">
        <f>IF(F315="Gateway","SDWAN Gateway",IF(E315="","",VLOOKUP(E315,[3]List!BC:BE,3,FALSE)))</f>
        <v>19408513</v>
      </c>
      <c r="C315" s="20">
        <f>IF(F315="Gateway","SDWAN Gateway",IF(E315="","",VLOOKUP(E315,[3]List!BC:BF,4,FALSE)))</f>
        <v>19408267</v>
      </c>
      <c r="D315">
        <v>1006</v>
      </c>
      <c r="E315" s="21" t="s">
        <v>69</v>
      </c>
      <c r="G315" t="s">
        <v>390</v>
      </c>
      <c r="H315" t="s">
        <v>391</v>
      </c>
      <c r="I315" t="s">
        <v>73</v>
      </c>
      <c r="J315">
        <v>100</v>
      </c>
      <c r="K315" s="20" t="str">
        <f t="shared" si="25"/>
        <v>1</v>
      </c>
      <c r="L315" s="20" t="str">
        <f t="shared" si="24"/>
        <v xml:space="preserve">24/7/ 12 hours onsite SLA support requried </v>
      </c>
      <c r="S315" s="22"/>
      <c r="AJ315" s="22"/>
      <c r="AK315" s="22"/>
      <c r="AL315" s="20"/>
      <c r="AM315" s="20"/>
      <c r="AN315" s="20"/>
      <c r="AO315" s="20"/>
      <c r="BF315" s="26" t="str">
        <f t="shared" si="28"/>
        <v>FortinetSFP</v>
      </c>
      <c r="BG315" s="26" t="str">
        <f t="shared" si="28"/>
        <v>FortinetPIM</v>
      </c>
      <c r="BH315" s="26" t="str">
        <f t="shared" si="28"/>
        <v>FortinetBW</v>
      </c>
      <c r="BI315" s="26" t="str">
        <f t="shared" si="28"/>
        <v>FortinetCable</v>
      </c>
      <c r="BJ315" s="26" t="str">
        <f t="shared" si="28"/>
        <v>FortinetPC</v>
      </c>
      <c r="BK315" s="26" t="str">
        <f t="shared" si="27"/>
        <v>FortinetFull PRMA</v>
      </c>
    </row>
    <row r="316" spans="1:63" customFormat="1" ht="15" hidden="1" customHeight="1">
      <c r="A316" s="20" t="str">
        <f>IF(E316="","",VLOOKUP(E316,[3]List!BC:BD,2,FALSE))</f>
        <v>[Main RC] SD-WAN with Firewall (Fortinet) (Non-taxable)</v>
      </c>
      <c r="B316" s="20">
        <f>IF(F316="Gateway","SDWAN Gateway",IF(E316="","",VLOOKUP(E316,[3]List!BC:BE,3,FALSE)))</f>
        <v>19408513</v>
      </c>
      <c r="C316" s="20">
        <f>IF(F316="Gateway","SDWAN Gateway",IF(E316="","",VLOOKUP(E316,[3]List!BC:BF,4,FALSE)))</f>
        <v>19408267</v>
      </c>
      <c r="D316">
        <v>1007</v>
      </c>
      <c r="E316" s="21" t="s">
        <v>69</v>
      </c>
      <c r="G316" t="s">
        <v>178</v>
      </c>
      <c r="H316" t="s">
        <v>392</v>
      </c>
      <c r="I316" t="s">
        <v>73</v>
      </c>
      <c r="J316">
        <v>100</v>
      </c>
      <c r="K316" s="20" t="str">
        <f t="shared" si="25"/>
        <v>1</v>
      </c>
      <c r="L316" s="20" t="str">
        <f t="shared" si="24"/>
        <v xml:space="preserve">24/7/ 12 hours onsite SLA support requried </v>
      </c>
      <c r="S316" s="22"/>
      <c r="AJ316" s="22"/>
      <c r="AK316" s="22"/>
      <c r="AL316" s="20"/>
      <c r="AM316" s="20"/>
      <c r="AN316" s="20"/>
      <c r="AO316" s="20"/>
      <c r="BF316" s="26" t="str">
        <f t="shared" si="28"/>
        <v>FortinetSFP</v>
      </c>
      <c r="BG316" s="26" t="str">
        <f t="shared" si="28"/>
        <v>FortinetPIM</v>
      </c>
      <c r="BH316" s="26" t="str">
        <f t="shared" si="28"/>
        <v>FortinetBW</v>
      </c>
      <c r="BI316" s="26" t="str">
        <f t="shared" si="28"/>
        <v>FortinetCable</v>
      </c>
      <c r="BJ316" s="26" t="str">
        <f t="shared" si="28"/>
        <v>FortinetPC</v>
      </c>
      <c r="BK316" s="26" t="str">
        <f t="shared" si="27"/>
        <v>FortinetFull PRMA</v>
      </c>
    </row>
    <row r="317" spans="1:63" customFormat="1" ht="15" hidden="1" customHeight="1">
      <c r="A317" s="20" t="str">
        <f>IF(E317="","",VLOOKUP(E317,[3]List!BC:BD,2,FALSE))</f>
        <v>[Main RC] SD-WAN with Firewall (Fortinet) (Non-taxable)</v>
      </c>
      <c r="B317" s="20">
        <f>IF(F317="Gateway","SDWAN Gateway",IF(E317="","",VLOOKUP(E317,[3]List!BC:BE,3,FALSE)))</f>
        <v>19408513</v>
      </c>
      <c r="C317" s="20">
        <f>IF(F317="Gateway","SDWAN Gateway",IF(E317="","",VLOOKUP(E317,[3]List!BC:BF,4,FALSE)))</f>
        <v>19408267</v>
      </c>
      <c r="D317">
        <v>1011</v>
      </c>
      <c r="E317" s="21" t="s">
        <v>69</v>
      </c>
      <c r="G317" t="s">
        <v>71</v>
      </c>
      <c r="H317" t="s">
        <v>393</v>
      </c>
      <c r="I317" t="s">
        <v>73</v>
      </c>
      <c r="J317">
        <v>5000</v>
      </c>
      <c r="K317" s="20" t="str">
        <f t="shared" si="25"/>
        <v>2</v>
      </c>
      <c r="L317" s="20" t="str">
        <f t="shared" si="24"/>
        <v xml:space="preserve">24/7/ 12 hours onsite SLA support requried </v>
      </c>
      <c r="S317" s="22"/>
      <c r="AJ317" s="22"/>
      <c r="AK317" s="22"/>
      <c r="AL317" s="20"/>
      <c r="AM317" s="20"/>
      <c r="AN317" s="20"/>
      <c r="AO317" s="20"/>
      <c r="BF317" s="26" t="str">
        <f t="shared" si="28"/>
        <v>FortinetSFP</v>
      </c>
      <c r="BG317" s="26" t="str">
        <f t="shared" si="28"/>
        <v>FortinetPIM</v>
      </c>
      <c r="BH317" s="26" t="str">
        <f t="shared" si="28"/>
        <v>FortinetBW</v>
      </c>
      <c r="BI317" s="26" t="str">
        <f t="shared" si="28"/>
        <v>FortinetCable</v>
      </c>
      <c r="BJ317" s="26" t="str">
        <f t="shared" si="28"/>
        <v>FortinetPC</v>
      </c>
      <c r="BK317" s="26" t="str">
        <f t="shared" si="27"/>
        <v>FortinetFull PRMA</v>
      </c>
    </row>
    <row r="318" spans="1:63" customFormat="1" ht="15" hidden="1" customHeight="1">
      <c r="A318" s="20" t="str">
        <f>IF(E318="","",VLOOKUP(E318,[3]List!BC:BD,2,FALSE))</f>
        <v>[Main RC] SD-WAN with Firewall (Fortinet) (Non-taxable)</v>
      </c>
      <c r="B318" s="20">
        <f>IF(F318="Gateway","SDWAN Gateway",IF(E318="","",VLOOKUP(E318,[3]List!BC:BE,3,FALSE)))</f>
        <v>19408513</v>
      </c>
      <c r="C318" s="20">
        <f>IF(F318="Gateway","SDWAN Gateway",IF(E318="","",VLOOKUP(E318,[3]List!BC:BF,4,FALSE)))</f>
        <v>19408267</v>
      </c>
      <c r="D318">
        <v>1022</v>
      </c>
      <c r="E318" s="21" t="s">
        <v>69</v>
      </c>
      <c r="G318" t="s">
        <v>394</v>
      </c>
      <c r="H318" t="s">
        <v>395</v>
      </c>
      <c r="I318" t="s">
        <v>73</v>
      </c>
      <c r="J318">
        <v>100</v>
      </c>
      <c r="K318" s="20" t="str">
        <f t="shared" si="25"/>
        <v>1</v>
      </c>
      <c r="L318" s="20" t="str">
        <f t="shared" si="24"/>
        <v xml:space="preserve">24/7/ 12 hours onsite SLA support requried </v>
      </c>
      <c r="S318" s="22"/>
      <c r="AJ318" s="22"/>
      <c r="AK318" s="22"/>
      <c r="AL318" s="20"/>
      <c r="AM318" s="20"/>
      <c r="AN318" s="20"/>
      <c r="AO318" s="20"/>
      <c r="BF318" s="26" t="str">
        <f t="shared" si="28"/>
        <v>FortinetSFP</v>
      </c>
      <c r="BG318" s="26" t="str">
        <f t="shared" si="28"/>
        <v>FortinetPIM</v>
      </c>
      <c r="BH318" s="26" t="str">
        <f t="shared" si="28"/>
        <v>FortinetBW</v>
      </c>
      <c r="BI318" s="26" t="str">
        <f t="shared" si="28"/>
        <v>FortinetCable</v>
      </c>
      <c r="BJ318" s="26" t="str">
        <f t="shared" si="28"/>
        <v>FortinetPC</v>
      </c>
      <c r="BK318" s="26" t="str">
        <f t="shared" si="27"/>
        <v>FortinetFull PRMA</v>
      </c>
    </row>
    <row r="319" spans="1:63" customFormat="1" ht="15" hidden="1" customHeight="1">
      <c r="A319" s="20" t="str">
        <f>IF(E319="","",VLOOKUP(E319,[3]List!BC:BD,2,FALSE))</f>
        <v>[Main RC] SD-WAN with Firewall (Fortinet) (Non-taxable)</v>
      </c>
      <c r="B319" s="20">
        <f>IF(F319="Gateway","SDWAN Gateway",IF(E319="","",VLOOKUP(E319,[3]List!BC:BE,3,FALSE)))</f>
        <v>19408513</v>
      </c>
      <c r="C319" s="20">
        <f>IF(F319="Gateway","SDWAN Gateway",IF(E319="","",VLOOKUP(E319,[3]List!BC:BF,4,FALSE)))</f>
        <v>19408267</v>
      </c>
      <c r="D319">
        <v>1023</v>
      </c>
      <c r="E319" s="21" t="s">
        <v>69</v>
      </c>
      <c r="G319" t="s">
        <v>71</v>
      </c>
      <c r="H319" t="s">
        <v>396</v>
      </c>
      <c r="I319" t="s">
        <v>73</v>
      </c>
      <c r="J319">
        <v>500</v>
      </c>
      <c r="K319" s="20" t="str">
        <f t="shared" si="25"/>
        <v>1</v>
      </c>
      <c r="L319" s="20" t="str">
        <f t="shared" si="24"/>
        <v xml:space="preserve">24/7/ 12 hours onsite SLA support requried </v>
      </c>
      <c r="S319" s="22"/>
      <c r="AJ319" s="22"/>
      <c r="AK319" s="22"/>
      <c r="AL319" s="20"/>
      <c r="AM319" s="20"/>
      <c r="AN319" s="20"/>
      <c r="AO319" s="20"/>
      <c r="BF319" s="26" t="str">
        <f t="shared" si="28"/>
        <v>FortinetSFP</v>
      </c>
      <c r="BG319" s="26" t="str">
        <f t="shared" si="28"/>
        <v>FortinetPIM</v>
      </c>
      <c r="BH319" s="26" t="str">
        <f t="shared" si="28"/>
        <v>FortinetBW</v>
      </c>
      <c r="BI319" s="26" t="str">
        <f t="shared" si="28"/>
        <v>FortinetCable</v>
      </c>
      <c r="BJ319" s="26" t="str">
        <f t="shared" si="28"/>
        <v>FortinetPC</v>
      </c>
      <c r="BK319" s="26" t="str">
        <f t="shared" si="27"/>
        <v>FortinetFull PRMA</v>
      </c>
    </row>
    <row r="320" spans="1:63" customFormat="1" ht="15" hidden="1" customHeight="1">
      <c r="A320" s="20" t="str">
        <f>IF(E320="","",VLOOKUP(E320,[3]List!BC:BD,2,FALSE))</f>
        <v>[Main RC] SD-WAN with Firewall (Fortinet) (Non-taxable)</v>
      </c>
      <c r="B320" s="20">
        <f>IF(F320="Gateway","SDWAN Gateway",IF(E320="","",VLOOKUP(E320,[3]List!BC:BE,3,FALSE)))</f>
        <v>19408513</v>
      </c>
      <c r="C320" s="20">
        <f>IF(F320="Gateway","SDWAN Gateway",IF(E320="","",VLOOKUP(E320,[3]List!BC:BF,4,FALSE)))</f>
        <v>19408267</v>
      </c>
      <c r="D320">
        <v>1027</v>
      </c>
      <c r="E320" s="21" t="s">
        <v>69</v>
      </c>
      <c r="G320" t="s">
        <v>153</v>
      </c>
      <c r="H320" t="s">
        <v>397</v>
      </c>
      <c r="I320" t="s">
        <v>73</v>
      </c>
      <c r="J320">
        <v>500</v>
      </c>
      <c r="K320" s="20" t="str">
        <f t="shared" si="25"/>
        <v>1</v>
      </c>
      <c r="L320" s="20" t="str">
        <f t="shared" si="24"/>
        <v xml:space="preserve">24/7/ 12 hours onsite SLA support requried </v>
      </c>
      <c r="S320" s="22"/>
      <c r="AJ320" s="22"/>
      <c r="AK320" s="22"/>
      <c r="AL320" s="20"/>
      <c r="AM320" s="20"/>
      <c r="AN320" s="20"/>
      <c r="AO320" s="20"/>
      <c r="BF320" s="26" t="str">
        <f t="shared" si="28"/>
        <v>FortinetSFP</v>
      </c>
      <c r="BG320" s="26" t="str">
        <f t="shared" si="28"/>
        <v>FortinetPIM</v>
      </c>
      <c r="BH320" s="26" t="str">
        <f t="shared" si="28"/>
        <v>FortinetBW</v>
      </c>
      <c r="BI320" s="26" t="str">
        <f t="shared" si="28"/>
        <v>FortinetCable</v>
      </c>
      <c r="BJ320" s="26" t="str">
        <f t="shared" si="28"/>
        <v>FortinetPC</v>
      </c>
      <c r="BK320" s="26" t="str">
        <f t="shared" si="27"/>
        <v>FortinetFull PRMA</v>
      </c>
    </row>
    <row r="321" spans="1:63" customFormat="1" ht="15" hidden="1" customHeight="1">
      <c r="A321" s="20" t="str">
        <f>IF(E321="","",VLOOKUP(E321,[3]List!BC:BD,2,FALSE))</f>
        <v>[Main RC] SD-WAN with Firewall (Fortinet) (Non-taxable)</v>
      </c>
      <c r="B321" s="20">
        <f>IF(F321="Gateway","SDWAN Gateway",IF(E321="","",VLOOKUP(E321,[3]List!BC:BE,3,FALSE)))</f>
        <v>19408513</v>
      </c>
      <c r="C321" s="20">
        <f>IF(F321="Gateway","SDWAN Gateway",IF(E321="","",VLOOKUP(E321,[3]List!BC:BF,4,FALSE)))</f>
        <v>19408267</v>
      </c>
      <c r="D321">
        <v>1051</v>
      </c>
      <c r="E321" s="21" t="s">
        <v>69</v>
      </c>
      <c r="G321" t="s">
        <v>71</v>
      </c>
      <c r="H321" t="s">
        <v>398</v>
      </c>
      <c r="I321" t="s">
        <v>73</v>
      </c>
      <c r="J321">
        <v>500</v>
      </c>
      <c r="K321" s="20" t="str">
        <f t="shared" si="25"/>
        <v>1</v>
      </c>
      <c r="L321" s="20" t="str">
        <f t="shared" si="24"/>
        <v xml:space="preserve">24/7/ 12 hours onsite SLA support requried </v>
      </c>
      <c r="S321" s="22"/>
      <c r="AJ321" s="22"/>
      <c r="AK321" s="22"/>
      <c r="AL321" s="20"/>
      <c r="AM321" s="20"/>
      <c r="AN321" s="20"/>
      <c r="AO321" s="20"/>
      <c r="BF321" s="26" t="str">
        <f t="shared" si="28"/>
        <v>FortinetSFP</v>
      </c>
      <c r="BG321" s="26" t="str">
        <f t="shared" si="28"/>
        <v>FortinetPIM</v>
      </c>
      <c r="BH321" s="26" t="str">
        <f t="shared" si="28"/>
        <v>FortinetBW</v>
      </c>
      <c r="BI321" s="26" t="str">
        <f t="shared" si="28"/>
        <v>FortinetCable</v>
      </c>
      <c r="BJ321" s="26" t="str">
        <f t="shared" si="28"/>
        <v>FortinetPC</v>
      </c>
      <c r="BK321" s="26" t="str">
        <f t="shared" si="27"/>
        <v>FortinetFull PRMA</v>
      </c>
    </row>
    <row r="322" spans="1:63" customFormat="1" ht="15" hidden="1" customHeight="1">
      <c r="A322" s="20" t="str">
        <f>IF(E322="","",VLOOKUP(E322,[3]List!BC:BD,2,FALSE))</f>
        <v>[Main RC] SD-WAN with Firewall (Fortinet) (Non-taxable)</v>
      </c>
      <c r="B322" s="20">
        <f>IF(F322="Gateway","SDWAN Gateway",IF(E322="","",VLOOKUP(E322,[3]List!BC:BE,3,FALSE)))</f>
        <v>19408513</v>
      </c>
      <c r="C322" s="20">
        <f>IF(F322="Gateway","SDWAN Gateway",IF(E322="","",VLOOKUP(E322,[3]List!BC:BF,4,FALSE)))</f>
        <v>19408267</v>
      </c>
      <c r="D322">
        <v>1061</v>
      </c>
      <c r="E322" s="21" t="s">
        <v>69</v>
      </c>
      <c r="G322" t="s">
        <v>144</v>
      </c>
      <c r="H322" t="s">
        <v>399</v>
      </c>
      <c r="I322" t="s">
        <v>73</v>
      </c>
      <c r="J322">
        <v>100</v>
      </c>
      <c r="K322" s="20" t="str">
        <f t="shared" si="25"/>
        <v>1</v>
      </c>
      <c r="L322" s="20" t="str">
        <f t="shared" si="24"/>
        <v xml:space="preserve">24/7/ 12 hours onsite SLA support requried </v>
      </c>
      <c r="S322" s="22"/>
      <c r="AJ322" s="22"/>
      <c r="AK322" s="22"/>
      <c r="AL322" s="20"/>
      <c r="AM322" s="20"/>
      <c r="AN322" s="20"/>
      <c r="AO322" s="20"/>
      <c r="BF322" s="26" t="str">
        <f t="shared" si="28"/>
        <v>FortinetSFP</v>
      </c>
      <c r="BG322" s="26" t="str">
        <f t="shared" si="28"/>
        <v>FortinetPIM</v>
      </c>
      <c r="BH322" s="26" t="str">
        <f t="shared" si="28"/>
        <v>FortinetBW</v>
      </c>
      <c r="BI322" s="26" t="str">
        <f t="shared" si="28"/>
        <v>FortinetCable</v>
      </c>
      <c r="BJ322" s="26" t="str">
        <f t="shared" si="28"/>
        <v>FortinetPC</v>
      </c>
      <c r="BK322" s="26" t="str">
        <f t="shared" si="27"/>
        <v>FortinetFull PRMA</v>
      </c>
    </row>
    <row r="323" spans="1:63" customFormat="1" ht="15" hidden="1" customHeight="1">
      <c r="A323" s="20" t="str">
        <f>IF(E323="","",VLOOKUP(E323,[3]List!BC:BD,2,FALSE))</f>
        <v>[Main RC] SD-WAN with Firewall (Fortinet) (Non-taxable)</v>
      </c>
      <c r="B323" s="20">
        <f>IF(F323="Gateway","SDWAN Gateway",IF(E323="","",VLOOKUP(E323,[3]List!BC:BE,3,FALSE)))</f>
        <v>19408513</v>
      </c>
      <c r="C323" s="20">
        <f>IF(F323="Gateway","SDWAN Gateway",IF(E323="","",VLOOKUP(E323,[3]List!BC:BF,4,FALSE)))</f>
        <v>19408267</v>
      </c>
      <c r="D323">
        <v>1063</v>
      </c>
      <c r="E323" s="21" t="s">
        <v>69</v>
      </c>
      <c r="G323" t="s">
        <v>153</v>
      </c>
      <c r="H323" t="s">
        <v>400</v>
      </c>
      <c r="I323" t="s">
        <v>73</v>
      </c>
      <c r="J323">
        <v>100</v>
      </c>
      <c r="K323" s="20" t="str">
        <f t="shared" si="25"/>
        <v>1</v>
      </c>
      <c r="L323" s="20" t="str">
        <f t="shared" si="24"/>
        <v xml:space="preserve">24/7/ 12 hours onsite SLA support requried </v>
      </c>
      <c r="S323" s="22"/>
      <c r="AJ323" s="22"/>
      <c r="AK323" s="22"/>
      <c r="AL323" s="20"/>
      <c r="AM323" s="20"/>
      <c r="AN323" s="20"/>
      <c r="AO323" s="20"/>
      <c r="BF323" s="26" t="str">
        <f t="shared" si="28"/>
        <v>FortinetSFP</v>
      </c>
      <c r="BG323" s="26" t="str">
        <f t="shared" si="28"/>
        <v>FortinetPIM</v>
      </c>
      <c r="BH323" s="26" t="str">
        <f t="shared" si="28"/>
        <v>FortinetBW</v>
      </c>
      <c r="BI323" s="26" t="str">
        <f t="shared" si="28"/>
        <v>FortinetCable</v>
      </c>
      <c r="BJ323" s="26" t="str">
        <f t="shared" si="28"/>
        <v>FortinetPC</v>
      </c>
      <c r="BK323" s="26" t="str">
        <f t="shared" si="27"/>
        <v>FortinetFull PRMA</v>
      </c>
    </row>
    <row r="324" spans="1:63" customFormat="1" ht="15" hidden="1" customHeight="1">
      <c r="A324" s="20" t="str">
        <f>IF(E324="","",VLOOKUP(E324,[3]List!BC:BD,2,FALSE))</f>
        <v>[Main RC] SD-WAN with Firewall (Fortinet) (Non-taxable)</v>
      </c>
      <c r="B324" s="20">
        <f>IF(F324="Gateway","SDWAN Gateway",IF(E324="","",VLOOKUP(E324,[3]List!BC:BE,3,FALSE)))</f>
        <v>19408513</v>
      </c>
      <c r="C324" s="20">
        <f>IF(F324="Gateway","SDWAN Gateway",IF(E324="","",VLOOKUP(E324,[3]List!BC:BF,4,FALSE)))</f>
        <v>19408267</v>
      </c>
      <c r="D324">
        <v>1090</v>
      </c>
      <c r="E324" s="21" t="s">
        <v>69</v>
      </c>
      <c r="G324" t="s">
        <v>153</v>
      </c>
      <c r="H324" t="s">
        <v>401</v>
      </c>
      <c r="I324" t="s">
        <v>73</v>
      </c>
      <c r="J324">
        <v>100</v>
      </c>
      <c r="K324" s="20" t="str">
        <f t="shared" si="25"/>
        <v>1</v>
      </c>
      <c r="L324" s="20" t="str">
        <f t="shared" ref="L324:L387" si="29">IF(I324="non-redundant","24/7/ 12 hours onsite SLA support requried ","24/7/ 6 hours onsite support required")</f>
        <v xml:space="preserve">24/7/ 12 hours onsite SLA support requried </v>
      </c>
      <c r="S324" s="22"/>
      <c r="AJ324" s="22"/>
      <c r="AK324" s="22"/>
      <c r="AL324" s="20"/>
      <c r="AM324" s="20"/>
      <c r="AN324" s="20"/>
      <c r="AO324" s="20"/>
      <c r="BF324" s="26" t="str">
        <f t="shared" si="28"/>
        <v>FortinetSFP</v>
      </c>
      <c r="BG324" s="26" t="str">
        <f t="shared" si="28"/>
        <v>FortinetPIM</v>
      </c>
      <c r="BH324" s="26" t="str">
        <f t="shared" si="28"/>
        <v>FortinetBW</v>
      </c>
      <c r="BI324" s="26" t="str">
        <f t="shared" si="28"/>
        <v>FortinetCable</v>
      </c>
      <c r="BJ324" s="26" t="str">
        <f t="shared" si="28"/>
        <v>FortinetPC</v>
      </c>
      <c r="BK324" s="26" t="str">
        <f t="shared" si="27"/>
        <v>FortinetFull PRMA</v>
      </c>
    </row>
    <row r="325" spans="1:63" customFormat="1" ht="15" hidden="1" customHeight="1">
      <c r="A325" s="20" t="str">
        <f>IF(E325="","",VLOOKUP(E325,[3]List!BC:BD,2,FALSE))</f>
        <v>[Main RC] SD-WAN with Firewall (Fortinet) (Non-taxable)</v>
      </c>
      <c r="B325" s="20">
        <f>IF(F325="Gateway","SDWAN Gateway",IF(E325="","",VLOOKUP(E325,[3]List!BC:BE,3,FALSE)))</f>
        <v>19408513</v>
      </c>
      <c r="C325" s="20">
        <f>IF(F325="Gateway","SDWAN Gateway",IF(E325="","",VLOOKUP(E325,[3]List!BC:BF,4,FALSE)))</f>
        <v>19408267</v>
      </c>
      <c r="D325">
        <v>1095</v>
      </c>
      <c r="E325" s="21" t="s">
        <v>69</v>
      </c>
      <c r="G325" t="s">
        <v>71</v>
      </c>
      <c r="H325" t="s">
        <v>402</v>
      </c>
      <c r="I325" t="s">
        <v>73</v>
      </c>
      <c r="J325">
        <v>40</v>
      </c>
      <c r="K325" s="20" t="str">
        <f t="shared" ref="K325:K388" si="30">IF(J325&lt;900, "1", "2")</f>
        <v>1</v>
      </c>
      <c r="L325" s="20" t="str">
        <f t="shared" si="29"/>
        <v xml:space="preserve">24/7/ 12 hours onsite SLA support requried </v>
      </c>
      <c r="S325" s="22"/>
      <c r="AJ325" s="22"/>
      <c r="AK325" s="22"/>
      <c r="AL325" s="20"/>
      <c r="AM325" s="20"/>
      <c r="AN325" s="20"/>
      <c r="AO325" s="20"/>
      <c r="BF325" s="26" t="str">
        <f t="shared" si="28"/>
        <v>FortinetSFP</v>
      </c>
      <c r="BG325" s="26" t="str">
        <f t="shared" si="28"/>
        <v>FortinetPIM</v>
      </c>
      <c r="BH325" s="26" t="str">
        <f t="shared" si="28"/>
        <v>FortinetBW</v>
      </c>
      <c r="BI325" s="26" t="str">
        <f t="shared" si="28"/>
        <v>FortinetCable</v>
      </c>
      <c r="BJ325" s="26" t="str">
        <f t="shared" si="28"/>
        <v>FortinetPC</v>
      </c>
      <c r="BK325" s="26" t="str">
        <f t="shared" si="27"/>
        <v>FortinetFull PRMA</v>
      </c>
    </row>
    <row r="326" spans="1:63" customFormat="1" ht="15" hidden="1" customHeight="1">
      <c r="A326" s="20" t="str">
        <f>IF(E326="","",VLOOKUP(E326,[3]List!BC:BD,2,FALSE))</f>
        <v>[Main RC] SD-WAN with Firewall (Fortinet) (Non-taxable)</v>
      </c>
      <c r="B326" s="20">
        <f>IF(F326="Gateway","SDWAN Gateway",IF(E326="","",VLOOKUP(E326,[3]List!BC:BE,3,FALSE)))</f>
        <v>19408513</v>
      </c>
      <c r="C326" s="20">
        <f>IF(F326="Gateway","SDWAN Gateway",IF(E326="","",VLOOKUP(E326,[3]List!BC:BF,4,FALSE)))</f>
        <v>19408267</v>
      </c>
      <c r="D326">
        <v>1096</v>
      </c>
      <c r="E326" s="21" t="s">
        <v>69</v>
      </c>
      <c r="G326" t="s">
        <v>185</v>
      </c>
      <c r="H326" t="s">
        <v>403</v>
      </c>
      <c r="I326" t="s">
        <v>73</v>
      </c>
      <c r="J326">
        <v>40</v>
      </c>
      <c r="K326" s="20" t="str">
        <f t="shared" si="30"/>
        <v>1</v>
      </c>
      <c r="L326" s="20" t="str">
        <f t="shared" si="29"/>
        <v xml:space="preserve">24/7/ 12 hours onsite SLA support requried </v>
      </c>
      <c r="S326" s="22"/>
      <c r="AJ326" s="22"/>
      <c r="AK326" s="22"/>
      <c r="AL326" s="20"/>
      <c r="AM326" s="20"/>
      <c r="AN326" s="20"/>
      <c r="AO326" s="20"/>
      <c r="BF326" s="26" t="str">
        <f t="shared" si="28"/>
        <v>FortinetSFP</v>
      </c>
      <c r="BG326" s="26" t="str">
        <f t="shared" si="28"/>
        <v>FortinetPIM</v>
      </c>
      <c r="BH326" s="26" t="str">
        <f t="shared" si="28"/>
        <v>FortinetBW</v>
      </c>
      <c r="BI326" s="26" t="str">
        <f t="shared" si="28"/>
        <v>FortinetCable</v>
      </c>
      <c r="BJ326" s="26" t="str">
        <f t="shared" si="28"/>
        <v>FortinetPC</v>
      </c>
      <c r="BK326" s="26" t="str">
        <f t="shared" si="27"/>
        <v>FortinetFull PRMA</v>
      </c>
    </row>
    <row r="327" spans="1:63" customFormat="1" ht="15" hidden="1" customHeight="1">
      <c r="A327" s="20" t="str">
        <f>IF(E327="","",VLOOKUP(E327,[3]List!BC:BD,2,FALSE))</f>
        <v>[Main RC] SD-WAN with Firewall (Fortinet) (Non-taxable)</v>
      </c>
      <c r="B327" s="20">
        <f>IF(F327="Gateway","SDWAN Gateway",IF(E327="","",VLOOKUP(E327,[3]List!BC:BE,3,FALSE)))</f>
        <v>19408513</v>
      </c>
      <c r="C327" s="20">
        <f>IF(F327="Gateway","SDWAN Gateway",IF(E327="","",VLOOKUP(E327,[3]List!BC:BF,4,FALSE)))</f>
        <v>19408267</v>
      </c>
      <c r="D327">
        <v>1097</v>
      </c>
      <c r="E327" s="21" t="s">
        <v>69</v>
      </c>
      <c r="G327" t="s">
        <v>185</v>
      </c>
      <c r="H327" t="s">
        <v>404</v>
      </c>
      <c r="I327" t="s">
        <v>73</v>
      </c>
      <c r="J327">
        <v>40</v>
      </c>
      <c r="K327" s="20" t="str">
        <f t="shared" si="30"/>
        <v>1</v>
      </c>
      <c r="L327" s="20" t="str">
        <f t="shared" si="29"/>
        <v xml:space="preserve">24/7/ 12 hours onsite SLA support requried </v>
      </c>
      <c r="S327" s="22"/>
      <c r="AJ327" s="22"/>
      <c r="AK327" s="22"/>
      <c r="AL327" s="20"/>
      <c r="AM327" s="20"/>
      <c r="AN327" s="20"/>
      <c r="AO327" s="20"/>
      <c r="BF327" s="26" t="str">
        <f t="shared" si="28"/>
        <v>FortinetSFP</v>
      </c>
      <c r="BG327" s="26" t="str">
        <f t="shared" si="28"/>
        <v>FortinetPIM</v>
      </c>
      <c r="BH327" s="26" t="str">
        <f t="shared" si="28"/>
        <v>FortinetBW</v>
      </c>
      <c r="BI327" s="26" t="str">
        <f t="shared" si="28"/>
        <v>FortinetCable</v>
      </c>
      <c r="BJ327" s="26" t="str">
        <f t="shared" si="28"/>
        <v>FortinetPC</v>
      </c>
      <c r="BK327" s="26" t="str">
        <f t="shared" si="27"/>
        <v>FortinetFull PRMA</v>
      </c>
    </row>
    <row r="328" spans="1:63" customFormat="1" ht="15" hidden="1" customHeight="1">
      <c r="A328" s="20" t="str">
        <f>IF(E328="","",VLOOKUP(E328,[3]List!BC:BD,2,FALSE))</f>
        <v>[Main RC] SD-WAN with Firewall (Fortinet) (Non-taxable)</v>
      </c>
      <c r="B328" s="20">
        <f>IF(F328="Gateway","SDWAN Gateway",IF(E328="","",VLOOKUP(E328,[3]List!BC:BE,3,FALSE)))</f>
        <v>19408513</v>
      </c>
      <c r="C328" s="20">
        <f>IF(F328="Gateway","SDWAN Gateway",IF(E328="","",VLOOKUP(E328,[3]List!BC:BF,4,FALSE)))</f>
        <v>19408267</v>
      </c>
      <c r="D328">
        <v>1100</v>
      </c>
      <c r="E328" s="21" t="s">
        <v>69</v>
      </c>
      <c r="G328" t="s">
        <v>153</v>
      </c>
      <c r="H328" t="s">
        <v>405</v>
      </c>
      <c r="I328" t="s">
        <v>73</v>
      </c>
      <c r="J328">
        <v>100</v>
      </c>
      <c r="K328" s="20" t="str">
        <f t="shared" si="30"/>
        <v>1</v>
      </c>
      <c r="L328" s="20" t="str">
        <f t="shared" si="29"/>
        <v xml:space="preserve">24/7/ 12 hours onsite SLA support requried </v>
      </c>
      <c r="S328" s="22"/>
      <c r="AJ328" s="22"/>
      <c r="AK328" s="22"/>
      <c r="AL328" s="20"/>
      <c r="AM328" s="20"/>
      <c r="AN328" s="20"/>
      <c r="AO328" s="20"/>
      <c r="BF328" s="26" t="str">
        <f t="shared" ref="BF328:BJ330" si="31">CONCATENATE($E328,BF$3)</f>
        <v>FortinetSFP</v>
      </c>
      <c r="BG328" s="26" t="str">
        <f t="shared" si="31"/>
        <v>FortinetPIM</v>
      </c>
      <c r="BH328" s="26" t="str">
        <f t="shared" si="31"/>
        <v>FortinetBW</v>
      </c>
      <c r="BI328" s="26" t="str">
        <f t="shared" si="31"/>
        <v>FortinetCable</v>
      </c>
      <c r="BJ328" s="26" t="str">
        <f t="shared" si="31"/>
        <v>FortinetPC</v>
      </c>
      <c r="BK328" s="26" t="str">
        <f t="shared" si="27"/>
        <v>FortinetFull PRMA</v>
      </c>
    </row>
    <row r="329" spans="1:63" customFormat="1" ht="15" hidden="1" customHeight="1">
      <c r="A329" s="20" t="str">
        <f>IF(E329="","",VLOOKUP(E329,[3]List!BC:BD,2,FALSE))</f>
        <v>[Main RC] SD-WAN with Firewall (Fortinet) (Non-taxable)</v>
      </c>
      <c r="B329" s="20">
        <f>IF(F329="Gateway","SDWAN Gateway",IF(E329="","",VLOOKUP(E329,[3]List!BC:BE,3,FALSE)))</f>
        <v>19408513</v>
      </c>
      <c r="C329" s="20">
        <f>IF(F329="Gateway","SDWAN Gateway",IF(E329="","",VLOOKUP(E329,[3]List!BC:BF,4,FALSE)))</f>
        <v>19408267</v>
      </c>
      <c r="D329">
        <v>1104</v>
      </c>
      <c r="E329" s="21" t="s">
        <v>69</v>
      </c>
      <c r="G329" t="s">
        <v>153</v>
      </c>
      <c r="H329" t="s">
        <v>406</v>
      </c>
      <c r="I329" t="s">
        <v>73</v>
      </c>
      <c r="J329">
        <v>100</v>
      </c>
      <c r="K329" s="20" t="str">
        <f t="shared" si="30"/>
        <v>1</v>
      </c>
      <c r="L329" s="20" t="str">
        <f t="shared" si="29"/>
        <v xml:space="preserve">24/7/ 12 hours onsite SLA support requried </v>
      </c>
      <c r="S329" s="22"/>
      <c r="AJ329" s="22"/>
      <c r="AK329" s="22"/>
      <c r="AL329" s="20"/>
      <c r="AM329" s="20"/>
      <c r="AN329" s="20"/>
      <c r="AO329" s="20"/>
      <c r="BF329" s="26" t="str">
        <f t="shared" si="31"/>
        <v>FortinetSFP</v>
      </c>
      <c r="BG329" s="26" t="str">
        <f t="shared" si="31"/>
        <v>FortinetPIM</v>
      </c>
      <c r="BH329" s="26" t="str">
        <f t="shared" si="31"/>
        <v>FortinetBW</v>
      </c>
      <c r="BI329" s="26" t="str">
        <f t="shared" si="31"/>
        <v>FortinetCable</v>
      </c>
      <c r="BJ329" s="26" t="str">
        <f t="shared" si="31"/>
        <v>FortinetPC</v>
      </c>
      <c r="BK329" s="26" t="str">
        <f t="shared" si="27"/>
        <v>FortinetFull PRMA</v>
      </c>
    </row>
    <row r="330" spans="1:63" customFormat="1" ht="15" hidden="1" customHeight="1">
      <c r="A330" s="20" t="str">
        <f>IF(E330="","",VLOOKUP(E330,[3]List!BC:BD,2,FALSE))</f>
        <v>[Main RC] SD-WAN with Firewall (Fortinet) (Non-taxable)</v>
      </c>
      <c r="B330" s="20">
        <f>IF(F330="Gateway","SDWAN Gateway",IF(E330="","",VLOOKUP(E330,[3]List!BC:BE,3,FALSE)))</f>
        <v>19408513</v>
      </c>
      <c r="C330" s="20">
        <f>IF(F330="Gateway","SDWAN Gateway",IF(E330="","",VLOOKUP(E330,[3]List!BC:BF,4,FALSE)))</f>
        <v>19408267</v>
      </c>
      <c r="D330">
        <v>1112</v>
      </c>
      <c r="E330" s="21" t="s">
        <v>69</v>
      </c>
      <c r="G330" t="s">
        <v>331</v>
      </c>
      <c r="H330" t="s">
        <v>407</v>
      </c>
      <c r="I330" t="s">
        <v>73</v>
      </c>
      <c r="J330">
        <v>500</v>
      </c>
      <c r="K330" s="20" t="str">
        <f t="shared" si="30"/>
        <v>1</v>
      </c>
      <c r="L330" s="20" t="str">
        <f t="shared" si="29"/>
        <v xml:space="preserve">24/7/ 12 hours onsite SLA support requried </v>
      </c>
      <c r="S330" s="22"/>
      <c r="AJ330" s="22"/>
      <c r="AK330" s="22"/>
      <c r="AL330" s="20"/>
      <c r="AM330" s="20"/>
      <c r="AN330" s="20"/>
      <c r="AO330" s="20"/>
      <c r="BF330" s="26" t="str">
        <f t="shared" si="31"/>
        <v>FortinetSFP</v>
      </c>
      <c r="BG330" s="26" t="str">
        <f t="shared" si="31"/>
        <v>FortinetPIM</v>
      </c>
      <c r="BH330" s="26" t="str">
        <f t="shared" si="31"/>
        <v>FortinetBW</v>
      </c>
      <c r="BI330" s="26" t="str">
        <f t="shared" si="31"/>
        <v>FortinetCable</v>
      </c>
      <c r="BJ330" s="26" t="str">
        <f t="shared" si="31"/>
        <v>FortinetPC</v>
      </c>
      <c r="BK330" s="26" t="str">
        <f t="shared" si="27"/>
        <v>FortinetFull PRMA</v>
      </c>
    </row>
    <row r="331" spans="1:63" customFormat="1" ht="15" hidden="1" customHeight="1">
      <c r="A331" s="20" t="str">
        <f>IF(E331="","",VLOOKUP(E331,[3]List!BC:BD,2,FALSE))</f>
        <v>[Main RC] SD-WAN with Firewall (Fortinet) (Non-taxable)</v>
      </c>
      <c r="B331" s="20">
        <f>IF(F331="Gateway","SDWAN Gateway",IF(E331="","",VLOOKUP(E331,[3]List!BC:BE,3,FALSE)))</f>
        <v>19408513</v>
      </c>
      <c r="C331" s="20">
        <f>IF(F331="Gateway","SDWAN Gateway",IF(E331="","",VLOOKUP(E331,[3]List!BC:BF,4,FALSE)))</f>
        <v>19408267</v>
      </c>
      <c r="D331">
        <v>1114</v>
      </c>
      <c r="E331" s="21" t="s">
        <v>69</v>
      </c>
      <c r="G331" t="s">
        <v>394</v>
      </c>
      <c r="H331" t="s">
        <v>408</v>
      </c>
      <c r="I331" t="s">
        <v>73</v>
      </c>
      <c r="J331">
        <v>100</v>
      </c>
      <c r="K331" s="20" t="str">
        <f t="shared" si="30"/>
        <v>1</v>
      </c>
      <c r="L331" s="20" t="str">
        <f t="shared" si="29"/>
        <v xml:space="preserve">24/7/ 12 hours onsite SLA support requried </v>
      </c>
      <c r="S331" s="22"/>
      <c r="AJ331" s="22"/>
      <c r="AK331" s="22"/>
    </row>
    <row r="332" spans="1:63" customFormat="1" ht="15" hidden="1" customHeight="1">
      <c r="D332">
        <v>1130</v>
      </c>
      <c r="E332" s="21" t="s">
        <v>69</v>
      </c>
      <c r="G332" s="31" t="s">
        <v>196</v>
      </c>
      <c r="H332" t="s">
        <v>409</v>
      </c>
      <c r="I332" t="s">
        <v>140</v>
      </c>
      <c r="J332">
        <v>1000</v>
      </c>
      <c r="K332" s="20" t="str">
        <f t="shared" si="30"/>
        <v>2</v>
      </c>
      <c r="L332" s="20" t="str">
        <f t="shared" si="29"/>
        <v>24/7/ 6 hours onsite support required</v>
      </c>
      <c r="S332" s="22"/>
      <c r="AJ332" s="22"/>
      <c r="AK332" s="22"/>
    </row>
    <row r="333" spans="1:63" customFormat="1" ht="15" hidden="1" customHeight="1">
      <c r="D333">
        <v>1130</v>
      </c>
      <c r="E333" s="21" t="s">
        <v>69</v>
      </c>
      <c r="G333" s="31" t="s">
        <v>196</v>
      </c>
      <c r="H333" t="s">
        <v>409</v>
      </c>
      <c r="I333" t="s">
        <v>140</v>
      </c>
      <c r="J333">
        <v>1000</v>
      </c>
      <c r="K333" s="20" t="str">
        <f t="shared" si="30"/>
        <v>2</v>
      </c>
      <c r="L333" s="20" t="str">
        <f t="shared" si="29"/>
        <v>24/7/ 6 hours onsite support required</v>
      </c>
      <c r="S333" s="22"/>
      <c r="AJ333" s="22"/>
      <c r="AK333" s="22"/>
    </row>
    <row r="334" spans="1:63" customFormat="1" ht="15" hidden="1" customHeight="1">
      <c r="D334">
        <v>1136</v>
      </c>
      <c r="E334" s="21" t="s">
        <v>69</v>
      </c>
      <c r="G334" s="31" t="s">
        <v>151</v>
      </c>
      <c r="H334" t="s">
        <v>410</v>
      </c>
      <c r="I334" t="s">
        <v>140</v>
      </c>
      <c r="J334">
        <v>1000</v>
      </c>
      <c r="K334" s="20" t="str">
        <f t="shared" si="30"/>
        <v>2</v>
      </c>
      <c r="L334" s="20" t="str">
        <f t="shared" si="29"/>
        <v>24/7/ 6 hours onsite support required</v>
      </c>
      <c r="S334" s="22"/>
      <c r="AJ334" s="22"/>
      <c r="AK334" s="22"/>
    </row>
    <row r="335" spans="1:63" customFormat="1" ht="15" hidden="1" customHeight="1">
      <c r="D335">
        <v>1136</v>
      </c>
      <c r="E335" s="21" t="s">
        <v>69</v>
      </c>
      <c r="G335" s="31" t="s">
        <v>151</v>
      </c>
      <c r="H335" t="s">
        <v>410</v>
      </c>
      <c r="I335" t="s">
        <v>140</v>
      </c>
      <c r="J335">
        <v>1000</v>
      </c>
      <c r="K335" s="20" t="str">
        <f t="shared" si="30"/>
        <v>2</v>
      </c>
      <c r="L335" s="20" t="str">
        <f t="shared" si="29"/>
        <v>24/7/ 6 hours onsite support required</v>
      </c>
      <c r="S335" s="22"/>
      <c r="AJ335" s="22"/>
      <c r="AK335" s="22"/>
    </row>
    <row r="336" spans="1:63" customFormat="1" ht="15" hidden="1" customHeight="1">
      <c r="A336" s="20" t="str">
        <f>IF(E336="","",VLOOKUP(E336,[3]List!BC:BD,2,FALSE))</f>
        <v>[Main RC] SD-WAN with Firewall (Fortinet) (Non-taxable)</v>
      </c>
      <c r="B336" s="20">
        <f>IF(F336="Gateway","SDWAN Gateway",IF(E336="","",VLOOKUP(E336,[3]List!BC:BE,3,FALSE)))</f>
        <v>19408513</v>
      </c>
      <c r="C336" s="20">
        <f>IF(F336="Gateway","SDWAN Gateway",IF(E336="","",VLOOKUP(E336,[3]List!BC:BF,4,FALSE)))</f>
        <v>19408267</v>
      </c>
      <c r="D336">
        <v>1148</v>
      </c>
      <c r="E336" s="21" t="s">
        <v>69</v>
      </c>
      <c r="G336" t="s">
        <v>236</v>
      </c>
      <c r="H336" t="s">
        <v>411</v>
      </c>
      <c r="I336" t="s">
        <v>73</v>
      </c>
      <c r="J336">
        <v>40</v>
      </c>
      <c r="K336" s="20" t="str">
        <f t="shared" si="30"/>
        <v>1</v>
      </c>
      <c r="L336" s="20" t="str">
        <f t="shared" si="29"/>
        <v xml:space="preserve">24/7/ 12 hours onsite SLA support requried </v>
      </c>
      <c r="S336" s="22"/>
      <c r="AJ336" s="22"/>
      <c r="AK336" s="22"/>
    </row>
    <row r="337" spans="1:37" customFormat="1" ht="15" hidden="1" customHeight="1">
      <c r="A337" s="20" t="str">
        <f>IF(E337="","",VLOOKUP(E337,[3]List!BC:BD,2,FALSE))</f>
        <v>[Main RC] SD-WAN with Firewall (Fortinet) (Non-taxable)</v>
      </c>
      <c r="B337" s="20">
        <f>IF(F337="Gateway","SDWAN Gateway",IF(E337="","",VLOOKUP(E337,[3]List!BC:BE,3,FALSE)))</f>
        <v>19408513</v>
      </c>
      <c r="C337" s="20">
        <f>IF(F337="Gateway","SDWAN Gateway",IF(E337="","",VLOOKUP(E337,[3]List!BC:BF,4,FALSE)))</f>
        <v>19408267</v>
      </c>
      <c r="D337">
        <v>1157</v>
      </c>
      <c r="E337" s="21" t="s">
        <v>69</v>
      </c>
      <c r="G337" t="s">
        <v>134</v>
      </c>
      <c r="H337" t="s">
        <v>412</v>
      </c>
      <c r="I337" t="s">
        <v>73</v>
      </c>
      <c r="J337">
        <v>40</v>
      </c>
      <c r="K337" s="20" t="str">
        <f t="shared" si="30"/>
        <v>1</v>
      </c>
      <c r="L337" s="20" t="str">
        <f t="shared" si="29"/>
        <v xml:space="preserve">24/7/ 12 hours onsite SLA support requried </v>
      </c>
      <c r="S337" s="22"/>
      <c r="AJ337" s="22"/>
      <c r="AK337" s="22"/>
    </row>
    <row r="338" spans="1:37" customFormat="1" ht="15" hidden="1" customHeight="1">
      <c r="A338" s="20" t="str">
        <f>IF(E338="","",VLOOKUP(E338,[3]List!BC:BD,2,FALSE))</f>
        <v>[Main RC] SD-WAN with Firewall (Fortinet) (Non-taxable)</v>
      </c>
      <c r="B338" s="20">
        <f>IF(F338="Gateway","SDWAN Gateway",IF(E338="","",VLOOKUP(E338,[3]List!BC:BE,3,FALSE)))</f>
        <v>19408513</v>
      </c>
      <c r="C338" s="20">
        <f>IF(F338="Gateway","SDWAN Gateway",IF(E338="","",VLOOKUP(E338,[3]List!BC:BF,4,FALSE)))</f>
        <v>19408267</v>
      </c>
      <c r="D338">
        <v>1158</v>
      </c>
      <c r="E338" s="21" t="s">
        <v>69</v>
      </c>
      <c r="G338" t="s">
        <v>157</v>
      </c>
      <c r="H338" t="s">
        <v>413</v>
      </c>
      <c r="I338" t="s">
        <v>73</v>
      </c>
      <c r="J338">
        <v>40</v>
      </c>
      <c r="K338" s="20" t="str">
        <f t="shared" si="30"/>
        <v>1</v>
      </c>
      <c r="L338" s="20" t="str">
        <f t="shared" si="29"/>
        <v xml:space="preserve">24/7/ 12 hours onsite SLA support requried </v>
      </c>
      <c r="S338" s="22"/>
      <c r="AJ338" s="22"/>
      <c r="AK338" s="22"/>
    </row>
    <row r="339" spans="1:37" customFormat="1" ht="15" hidden="1" customHeight="1">
      <c r="A339" s="20" t="str">
        <f>IF(E339="","",VLOOKUP(E339,[3]List!BC:BD,2,FALSE))</f>
        <v>[Main RC] SD-WAN with Firewall (Fortinet) (Non-taxable)</v>
      </c>
      <c r="B339" s="20">
        <f>IF(F339="Gateway","SDWAN Gateway",IF(E339="","",VLOOKUP(E339,[3]List!BC:BE,3,FALSE)))</f>
        <v>19408513</v>
      </c>
      <c r="C339" s="20">
        <f>IF(F339="Gateway","SDWAN Gateway",IF(E339="","",VLOOKUP(E339,[3]List!BC:BF,4,FALSE)))</f>
        <v>19408267</v>
      </c>
      <c r="D339">
        <v>1159</v>
      </c>
      <c r="E339" s="21" t="s">
        <v>69</v>
      </c>
      <c r="G339" t="s">
        <v>71</v>
      </c>
      <c r="H339" t="s">
        <v>414</v>
      </c>
      <c r="I339" t="s">
        <v>73</v>
      </c>
      <c r="J339">
        <v>40</v>
      </c>
      <c r="K339" s="20" t="str">
        <f t="shared" si="30"/>
        <v>1</v>
      </c>
      <c r="L339" s="20" t="str">
        <f t="shared" si="29"/>
        <v xml:space="preserve">24/7/ 12 hours onsite SLA support requried </v>
      </c>
      <c r="S339" s="22"/>
      <c r="AJ339" s="22"/>
      <c r="AK339" s="22"/>
    </row>
    <row r="340" spans="1:37" customFormat="1" ht="15" hidden="1" customHeight="1">
      <c r="A340" s="20" t="str">
        <f>IF(E340="","",VLOOKUP(E340,[3]List!BC:BD,2,FALSE))</f>
        <v>[Main RC] SD-WAN with Firewall (Fortinet) (Non-taxable)</v>
      </c>
      <c r="B340" s="20">
        <f>IF(F340="Gateway","SDWAN Gateway",IF(E340="","",VLOOKUP(E340,[3]List!BC:BE,3,FALSE)))</f>
        <v>19408513</v>
      </c>
      <c r="C340" s="20">
        <f>IF(F340="Gateway","SDWAN Gateway",IF(E340="","",VLOOKUP(E340,[3]List!BC:BF,4,FALSE)))</f>
        <v>19408267</v>
      </c>
      <c r="D340">
        <v>1162</v>
      </c>
      <c r="E340" s="21" t="s">
        <v>69</v>
      </c>
      <c r="G340" t="s">
        <v>71</v>
      </c>
      <c r="H340" t="s">
        <v>415</v>
      </c>
      <c r="I340" t="s">
        <v>73</v>
      </c>
      <c r="J340">
        <v>100</v>
      </c>
      <c r="K340" s="20" t="str">
        <f t="shared" si="30"/>
        <v>1</v>
      </c>
      <c r="L340" s="20" t="str">
        <f t="shared" si="29"/>
        <v xml:space="preserve">24/7/ 12 hours onsite SLA support requried </v>
      </c>
      <c r="S340" s="22"/>
      <c r="AJ340" s="22"/>
      <c r="AK340" s="22"/>
    </row>
    <row r="341" spans="1:37" customFormat="1" ht="15" hidden="1" customHeight="1">
      <c r="A341" s="20" t="str">
        <f>IF(E341="","",VLOOKUP(E341,[3]List!BC:BD,2,FALSE))</f>
        <v>[Main RC] SD-WAN with Firewall (Fortinet) (Non-taxable)</v>
      </c>
      <c r="B341" s="20">
        <f>IF(F341="Gateway","SDWAN Gateway",IF(E341="","",VLOOKUP(E341,[3]List!BC:BE,3,FALSE)))</f>
        <v>19408513</v>
      </c>
      <c r="C341" s="20">
        <f>IF(F341="Gateway","SDWAN Gateway",IF(E341="","",VLOOKUP(E341,[3]List!BC:BF,4,FALSE)))</f>
        <v>19408267</v>
      </c>
      <c r="D341">
        <v>1175</v>
      </c>
      <c r="E341" s="21" t="s">
        <v>69</v>
      </c>
      <c r="G341" t="s">
        <v>71</v>
      </c>
      <c r="H341" t="s">
        <v>416</v>
      </c>
      <c r="I341" t="s">
        <v>73</v>
      </c>
      <c r="J341">
        <v>40</v>
      </c>
      <c r="K341" s="20" t="str">
        <f t="shared" si="30"/>
        <v>1</v>
      </c>
      <c r="L341" s="20" t="str">
        <f t="shared" si="29"/>
        <v xml:space="preserve">24/7/ 12 hours onsite SLA support requried </v>
      </c>
      <c r="S341" s="22"/>
      <c r="AJ341" s="22"/>
      <c r="AK341" s="22"/>
    </row>
    <row r="342" spans="1:37" customFormat="1" ht="15" hidden="1" customHeight="1">
      <c r="A342" s="20" t="str">
        <f>IF(E342="","",VLOOKUP(E342,[3]List!BC:BD,2,FALSE))</f>
        <v>[Main RC] SD-WAN with Firewall (Fortinet) (Non-taxable)</v>
      </c>
      <c r="B342" s="20">
        <f>IF(F342="Gateway","SDWAN Gateway",IF(E342="","",VLOOKUP(E342,[3]List!BC:BE,3,FALSE)))</f>
        <v>19408513</v>
      </c>
      <c r="C342" s="20">
        <f>IF(F342="Gateway","SDWAN Gateway",IF(E342="","",VLOOKUP(E342,[3]List!BC:BF,4,FALSE)))</f>
        <v>19408267</v>
      </c>
      <c r="D342">
        <v>1191</v>
      </c>
      <c r="E342" s="21" t="s">
        <v>69</v>
      </c>
      <c r="G342" t="s">
        <v>181</v>
      </c>
      <c r="H342" t="s">
        <v>417</v>
      </c>
      <c r="I342" t="s">
        <v>73</v>
      </c>
      <c r="J342">
        <v>500</v>
      </c>
      <c r="K342" s="20" t="str">
        <f t="shared" si="30"/>
        <v>1</v>
      </c>
      <c r="L342" s="20" t="str">
        <f t="shared" si="29"/>
        <v xml:space="preserve">24/7/ 12 hours onsite SLA support requried </v>
      </c>
      <c r="S342" s="22"/>
      <c r="AJ342" s="22"/>
      <c r="AK342" s="22"/>
    </row>
    <row r="343" spans="1:37" customFormat="1" ht="15" hidden="1" customHeight="1">
      <c r="A343" s="20" t="str">
        <f>IF(E343="","",VLOOKUP(E343,[3]List!BC:BD,2,FALSE))</f>
        <v>[Main RC] SD-WAN with Firewall (Fortinet) (Non-taxable)</v>
      </c>
      <c r="B343" s="20">
        <f>IF(F343="Gateway","SDWAN Gateway",IF(E343="","",VLOOKUP(E343,[3]List!BC:BE,3,FALSE)))</f>
        <v>19408513</v>
      </c>
      <c r="C343" s="20">
        <f>IF(F343="Gateway","SDWAN Gateway",IF(E343="","",VLOOKUP(E343,[3]List!BC:BF,4,FALSE)))</f>
        <v>19408267</v>
      </c>
      <c r="D343">
        <v>1194</v>
      </c>
      <c r="E343" s="21" t="s">
        <v>69</v>
      </c>
      <c r="G343" t="s">
        <v>71</v>
      </c>
      <c r="H343" t="s">
        <v>418</v>
      </c>
      <c r="I343" t="s">
        <v>73</v>
      </c>
      <c r="J343">
        <v>100</v>
      </c>
      <c r="K343" s="20" t="str">
        <f t="shared" si="30"/>
        <v>1</v>
      </c>
      <c r="L343" s="20" t="str">
        <f t="shared" si="29"/>
        <v xml:space="preserve">24/7/ 12 hours onsite SLA support requried </v>
      </c>
      <c r="S343" s="22"/>
      <c r="AJ343" s="22"/>
      <c r="AK343" s="22"/>
    </row>
    <row r="344" spans="1:37" customFormat="1" ht="15" hidden="1" customHeight="1">
      <c r="A344" s="20" t="str">
        <f>IF(E344="","",VLOOKUP(E344,[3]List!BC:BD,2,FALSE))</f>
        <v>[Main RC] SD-WAN with Firewall (Fortinet) (Non-taxable)</v>
      </c>
      <c r="B344" s="20">
        <f>IF(F344="Gateway","SDWAN Gateway",IF(E344="","",VLOOKUP(E344,[3]List!BC:BE,3,FALSE)))</f>
        <v>19408513</v>
      </c>
      <c r="C344" s="20">
        <f>IF(F344="Gateway","SDWAN Gateway",IF(E344="","",VLOOKUP(E344,[3]List!BC:BF,4,FALSE)))</f>
        <v>19408267</v>
      </c>
      <c r="D344">
        <v>1224</v>
      </c>
      <c r="E344" s="21" t="s">
        <v>69</v>
      </c>
      <c r="G344" t="s">
        <v>419</v>
      </c>
      <c r="H344" t="s">
        <v>420</v>
      </c>
      <c r="I344" t="s">
        <v>73</v>
      </c>
      <c r="J344">
        <v>40</v>
      </c>
      <c r="K344" s="20" t="str">
        <f t="shared" si="30"/>
        <v>1</v>
      </c>
      <c r="L344" s="20" t="str">
        <f t="shared" si="29"/>
        <v xml:space="preserve">24/7/ 12 hours onsite SLA support requried </v>
      </c>
      <c r="S344" s="22"/>
      <c r="AJ344" s="22"/>
      <c r="AK344" s="22"/>
    </row>
    <row r="345" spans="1:37" customFormat="1" ht="15" hidden="1" customHeight="1">
      <c r="A345" s="20" t="str">
        <f>IF(E345="","",VLOOKUP(E345,[3]List!BC:BD,2,FALSE))</f>
        <v>[Main RC] SD-WAN with Firewall (Fortinet) (Non-taxable)</v>
      </c>
      <c r="B345" s="20">
        <f>IF(F345="Gateway","SDWAN Gateway",IF(E345="","",VLOOKUP(E345,[3]List!BC:BE,3,FALSE)))</f>
        <v>19408513</v>
      </c>
      <c r="C345" s="20">
        <f>IF(F345="Gateway","SDWAN Gateway",IF(E345="","",VLOOKUP(E345,[3]List!BC:BF,4,FALSE)))</f>
        <v>19408267</v>
      </c>
      <c r="D345">
        <v>1232</v>
      </c>
      <c r="E345" s="21" t="s">
        <v>69</v>
      </c>
      <c r="G345" t="s">
        <v>71</v>
      </c>
      <c r="H345" t="s">
        <v>421</v>
      </c>
      <c r="I345" t="s">
        <v>73</v>
      </c>
      <c r="J345">
        <v>100</v>
      </c>
      <c r="K345" s="20" t="str">
        <f t="shared" si="30"/>
        <v>1</v>
      </c>
      <c r="L345" s="20" t="str">
        <f t="shared" si="29"/>
        <v xml:space="preserve">24/7/ 12 hours onsite SLA support requried </v>
      </c>
      <c r="S345" s="22"/>
      <c r="AJ345" s="22"/>
      <c r="AK345" s="22"/>
    </row>
    <row r="346" spans="1:37" customFormat="1" ht="15" hidden="1" customHeight="1">
      <c r="A346" s="20" t="str">
        <f>IF(E346="","",VLOOKUP(E346,[3]List!BC:BD,2,FALSE))</f>
        <v>[Main RC] SD-WAN with Firewall (Fortinet) (Non-taxable)</v>
      </c>
      <c r="B346" s="20">
        <f>IF(F346="Gateway","SDWAN Gateway",IF(E346="","",VLOOKUP(E346,[3]List!BC:BE,3,FALSE)))</f>
        <v>19408513</v>
      </c>
      <c r="C346" s="20">
        <f>IF(F346="Gateway","SDWAN Gateway",IF(E346="","",VLOOKUP(E346,[3]List!BC:BF,4,FALSE)))</f>
        <v>19408267</v>
      </c>
      <c r="D346">
        <v>1234</v>
      </c>
      <c r="E346" s="21" t="s">
        <v>69</v>
      </c>
      <c r="G346" t="s">
        <v>71</v>
      </c>
      <c r="H346" t="s">
        <v>422</v>
      </c>
      <c r="I346" t="s">
        <v>73</v>
      </c>
      <c r="J346">
        <v>100</v>
      </c>
      <c r="K346" s="20" t="str">
        <f t="shared" si="30"/>
        <v>1</v>
      </c>
      <c r="L346" s="20" t="str">
        <f t="shared" si="29"/>
        <v xml:space="preserve">24/7/ 12 hours onsite SLA support requried </v>
      </c>
      <c r="S346" s="22"/>
      <c r="AJ346" s="22"/>
      <c r="AK346" s="22"/>
    </row>
    <row r="347" spans="1:37" customFormat="1" ht="15" hidden="1" customHeight="1">
      <c r="A347" s="20" t="str">
        <f>IF(E347="","",VLOOKUP(E347,[3]List!BC:BD,2,FALSE))</f>
        <v>[Main RC] SD-WAN with Firewall (Fortinet) (Non-taxable)</v>
      </c>
      <c r="B347" s="20">
        <f>IF(F347="Gateway","SDWAN Gateway",IF(E347="","",VLOOKUP(E347,[3]List!BC:BE,3,FALSE)))</f>
        <v>19408513</v>
      </c>
      <c r="C347" s="20">
        <f>IF(F347="Gateway","SDWAN Gateway",IF(E347="","",VLOOKUP(E347,[3]List!BC:BF,4,FALSE)))</f>
        <v>19408267</v>
      </c>
      <c r="D347">
        <v>1248</v>
      </c>
      <c r="E347" s="21" t="s">
        <v>69</v>
      </c>
      <c r="G347" t="s">
        <v>71</v>
      </c>
      <c r="H347" t="s">
        <v>423</v>
      </c>
      <c r="I347" t="s">
        <v>73</v>
      </c>
      <c r="J347">
        <v>40</v>
      </c>
      <c r="K347" s="20" t="str">
        <f t="shared" si="30"/>
        <v>1</v>
      </c>
      <c r="L347" s="20" t="str">
        <f t="shared" si="29"/>
        <v xml:space="preserve">24/7/ 12 hours onsite SLA support requried </v>
      </c>
      <c r="S347" s="22"/>
      <c r="AJ347" s="22"/>
      <c r="AK347" s="22"/>
    </row>
    <row r="348" spans="1:37" customFormat="1" ht="15" hidden="1" customHeight="1">
      <c r="A348" s="20" t="str">
        <f>IF(E348="","",VLOOKUP(E348,[3]List!BC:BD,2,FALSE))</f>
        <v>[Main RC] SD-WAN with Firewall (Fortinet) (Non-taxable)</v>
      </c>
      <c r="B348" s="20">
        <f>IF(F348="Gateway","SDWAN Gateway",IF(E348="","",VLOOKUP(E348,[3]List!BC:BE,3,FALSE)))</f>
        <v>19408513</v>
      </c>
      <c r="C348" s="20">
        <f>IF(F348="Gateway","SDWAN Gateway",IF(E348="","",VLOOKUP(E348,[3]List!BC:BF,4,FALSE)))</f>
        <v>19408267</v>
      </c>
      <c r="D348">
        <v>1253</v>
      </c>
      <c r="E348" s="21" t="s">
        <v>69</v>
      </c>
      <c r="G348" t="s">
        <v>71</v>
      </c>
      <c r="H348" t="s">
        <v>424</v>
      </c>
      <c r="I348" t="s">
        <v>73</v>
      </c>
      <c r="J348">
        <v>100</v>
      </c>
      <c r="K348" s="20" t="str">
        <f t="shared" si="30"/>
        <v>1</v>
      </c>
      <c r="L348" s="20" t="str">
        <f t="shared" si="29"/>
        <v xml:space="preserve">24/7/ 12 hours onsite SLA support requried </v>
      </c>
      <c r="S348" s="22"/>
      <c r="AJ348" s="22"/>
      <c r="AK348" s="22"/>
    </row>
    <row r="349" spans="1:37" customFormat="1" ht="15" hidden="1" customHeight="1">
      <c r="A349" s="20" t="str">
        <f>IF(E349="","",VLOOKUP(E349,[3]List!BC:BD,2,FALSE))</f>
        <v>[Main RC] SD-WAN with Firewall (Fortinet) (Non-taxable)</v>
      </c>
      <c r="B349" s="20">
        <f>IF(F349="Gateway","SDWAN Gateway",IF(E349="","",VLOOKUP(E349,[3]List!BC:BE,3,FALSE)))</f>
        <v>19408513</v>
      </c>
      <c r="C349" s="20">
        <f>IF(F349="Gateway","SDWAN Gateway",IF(E349="","",VLOOKUP(E349,[3]List!BC:BF,4,FALSE)))</f>
        <v>19408267</v>
      </c>
      <c r="D349">
        <v>1264</v>
      </c>
      <c r="E349" s="21" t="s">
        <v>69</v>
      </c>
      <c r="G349" t="s">
        <v>71</v>
      </c>
      <c r="H349" t="s">
        <v>425</v>
      </c>
      <c r="I349" t="s">
        <v>73</v>
      </c>
      <c r="J349">
        <v>100</v>
      </c>
      <c r="K349" s="20" t="str">
        <f t="shared" si="30"/>
        <v>1</v>
      </c>
      <c r="L349" s="20" t="str">
        <f t="shared" si="29"/>
        <v xml:space="preserve">24/7/ 12 hours onsite SLA support requried </v>
      </c>
      <c r="S349" s="22"/>
      <c r="AJ349" s="22"/>
      <c r="AK349" s="22"/>
    </row>
    <row r="350" spans="1:37" customFormat="1" ht="15" hidden="1" customHeight="1">
      <c r="A350" s="20" t="str">
        <f>IF(E350="","",VLOOKUP(E350,[3]List!BC:BD,2,FALSE))</f>
        <v>[Main RC] SD-WAN with Firewall (Fortinet) (Non-taxable)</v>
      </c>
      <c r="B350" s="20">
        <f>IF(F350="Gateway","SDWAN Gateway",IF(E350="","",VLOOKUP(E350,[3]List!BC:BE,3,FALSE)))</f>
        <v>19408513</v>
      </c>
      <c r="C350" s="20">
        <f>IF(F350="Gateway","SDWAN Gateway",IF(E350="","",VLOOKUP(E350,[3]List!BC:BF,4,FALSE)))</f>
        <v>19408267</v>
      </c>
      <c r="D350">
        <v>1267</v>
      </c>
      <c r="E350" s="21" t="s">
        <v>69</v>
      </c>
      <c r="G350" t="s">
        <v>270</v>
      </c>
      <c r="H350" t="s">
        <v>426</v>
      </c>
      <c r="I350" t="s">
        <v>73</v>
      </c>
      <c r="J350">
        <v>500</v>
      </c>
      <c r="K350" s="20" t="str">
        <f t="shared" si="30"/>
        <v>1</v>
      </c>
      <c r="L350" s="20" t="str">
        <f t="shared" si="29"/>
        <v xml:space="preserve">24/7/ 12 hours onsite SLA support requried </v>
      </c>
      <c r="S350" s="22"/>
      <c r="AJ350" s="22"/>
      <c r="AK350" s="22"/>
    </row>
    <row r="351" spans="1:37" customFormat="1" ht="15" hidden="1" customHeight="1">
      <c r="A351" s="20" t="str">
        <f>IF(E351="","",VLOOKUP(E351,[3]List!BC:BD,2,FALSE))</f>
        <v>[Main RC] SD-WAN with Firewall (Fortinet) (Non-taxable)</v>
      </c>
      <c r="B351" s="20">
        <f>IF(F351="Gateway","SDWAN Gateway",IF(E351="","",VLOOKUP(E351,[3]List!BC:BE,3,FALSE)))</f>
        <v>19408513</v>
      </c>
      <c r="C351" s="20">
        <f>IF(F351="Gateway","SDWAN Gateway",IF(E351="","",VLOOKUP(E351,[3]List!BC:BF,4,FALSE)))</f>
        <v>19408267</v>
      </c>
      <c r="D351">
        <v>1270</v>
      </c>
      <c r="E351" s="21" t="s">
        <v>69</v>
      </c>
      <c r="G351" t="s">
        <v>148</v>
      </c>
      <c r="H351" t="s">
        <v>427</v>
      </c>
      <c r="I351" t="s">
        <v>73</v>
      </c>
      <c r="J351">
        <v>100</v>
      </c>
      <c r="K351" s="20" t="str">
        <f t="shared" si="30"/>
        <v>1</v>
      </c>
      <c r="L351" s="20" t="str">
        <f t="shared" si="29"/>
        <v xml:space="preserve">24/7/ 12 hours onsite SLA support requried </v>
      </c>
      <c r="S351" s="22"/>
      <c r="AJ351" s="22"/>
      <c r="AK351" s="22"/>
    </row>
    <row r="352" spans="1:37" customFormat="1" ht="15" hidden="1" customHeight="1">
      <c r="A352" s="20" t="str">
        <f>IF(E352="","",VLOOKUP(E352,[3]List!BC:BD,2,FALSE))</f>
        <v>[Main RC] SD-WAN with Firewall (Fortinet) (Non-taxable)</v>
      </c>
      <c r="B352" s="20">
        <f>IF(F352="Gateway","SDWAN Gateway",IF(E352="","",VLOOKUP(E352,[3]List!BC:BE,3,FALSE)))</f>
        <v>19408513</v>
      </c>
      <c r="C352" s="20">
        <f>IF(F352="Gateway","SDWAN Gateway",IF(E352="","",VLOOKUP(E352,[3]List!BC:BF,4,FALSE)))</f>
        <v>19408267</v>
      </c>
      <c r="D352">
        <v>1274</v>
      </c>
      <c r="E352" s="21" t="s">
        <v>69</v>
      </c>
      <c r="G352" t="s">
        <v>71</v>
      </c>
      <c r="H352" t="s">
        <v>428</v>
      </c>
      <c r="I352" t="s">
        <v>73</v>
      </c>
      <c r="J352">
        <v>500</v>
      </c>
      <c r="K352" s="20" t="str">
        <f t="shared" si="30"/>
        <v>1</v>
      </c>
      <c r="L352" s="20" t="str">
        <f t="shared" si="29"/>
        <v xml:space="preserve">24/7/ 12 hours onsite SLA support requried </v>
      </c>
      <c r="S352" s="22"/>
      <c r="AJ352" s="22"/>
      <c r="AK352" s="22"/>
    </row>
    <row r="353" spans="1:37" customFormat="1" ht="15" hidden="1" customHeight="1">
      <c r="A353" s="20" t="str">
        <f>IF(E353="","",VLOOKUP(E353,[3]List!BC:BD,2,FALSE))</f>
        <v>[Main RC] SD-WAN with Firewall (Fortinet) (Non-taxable)</v>
      </c>
      <c r="B353" s="20">
        <f>IF(F353="Gateway","SDWAN Gateway",IF(E353="","",VLOOKUP(E353,[3]List!BC:BE,3,FALSE)))</f>
        <v>19408513</v>
      </c>
      <c r="C353" s="20">
        <f>IF(F353="Gateway","SDWAN Gateway",IF(E353="","",VLOOKUP(E353,[3]List!BC:BF,4,FALSE)))</f>
        <v>19408267</v>
      </c>
      <c r="D353">
        <v>1276</v>
      </c>
      <c r="E353" s="21" t="s">
        <v>69</v>
      </c>
      <c r="G353" t="s">
        <v>71</v>
      </c>
      <c r="H353" t="s">
        <v>429</v>
      </c>
      <c r="I353" t="s">
        <v>73</v>
      </c>
      <c r="J353">
        <v>40</v>
      </c>
      <c r="K353" s="20" t="str">
        <f t="shared" si="30"/>
        <v>1</v>
      </c>
      <c r="L353" s="20" t="str">
        <f t="shared" si="29"/>
        <v xml:space="preserve">24/7/ 12 hours onsite SLA support requried </v>
      </c>
      <c r="S353" s="22"/>
      <c r="AJ353" s="22"/>
      <c r="AK353" s="22"/>
    </row>
    <row r="354" spans="1:37" customFormat="1" ht="15" hidden="1" customHeight="1">
      <c r="A354" s="20" t="str">
        <f>IF(E354="","",VLOOKUP(E354,[3]List!BC:BD,2,FALSE))</f>
        <v>[Main RC] SD-WAN with Firewall (Fortinet) (Non-taxable)</v>
      </c>
      <c r="B354" s="20">
        <f>IF(F354="Gateway","SDWAN Gateway",IF(E354="","",VLOOKUP(E354,[3]List!BC:BE,3,FALSE)))</f>
        <v>19408513</v>
      </c>
      <c r="C354" s="20">
        <f>IF(F354="Gateway","SDWAN Gateway",IF(E354="","",VLOOKUP(E354,[3]List!BC:BF,4,FALSE)))</f>
        <v>19408267</v>
      </c>
      <c r="D354">
        <v>1279</v>
      </c>
      <c r="E354" s="21" t="s">
        <v>69</v>
      </c>
      <c r="G354" t="s">
        <v>134</v>
      </c>
      <c r="H354" t="s">
        <v>430</v>
      </c>
      <c r="I354" t="s">
        <v>73</v>
      </c>
      <c r="J354">
        <v>100</v>
      </c>
      <c r="K354" s="20" t="str">
        <f t="shared" si="30"/>
        <v>1</v>
      </c>
      <c r="L354" s="20" t="str">
        <f t="shared" si="29"/>
        <v xml:space="preserve">24/7/ 12 hours onsite SLA support requried </v>
      </c>
      <c r="S354" s="22"/>
      <c r="AJ354" s="22"/>
      <c r="AK354" s="22"/>
    </row>
    <row r="355" spans="1:37" customFormat="1" ht="15" hidden="1" customHeight="1">
      <c r="A355" s="20" t="str">
        <f>IF(E355="","",VLOOKUP(E355,[3]List!BC:BD,2,FALSE))</f>
        <v>[Main RC] SD-WAN with Firewall (Fortinet) (Non-taxable)</v>
      </c>
      <c r="B355" s="20">
        <f>IF(F355="Gateway","SDWAN Gateway",IF(E355="","",VLOOKUP(E355,[3]List!BC:BE,3,FALSE)))</f>
        <v>19408513</v>
      </c>
      <c r="C355" s="20">
        <f>IF(F355="Gateway","SDWAN Gateway",IF(E355="","",VLOOKUP(E355,[3]List!BC:BF,4,FALSE)))</f>
        <v>19408267</v>
      </c>
      <c r="D355">
        <v>1280</v>
      </c>
      <c r="E355" s="21" t="s">
        <v>69</v>
      </c>
      <c r="G355" t="s">
        <v>178</v>
      </c>
      <c r="H355" t="s">
        <v>431</v>
      </c>
      <c r="I355" t="s">
        <v>73</v>
      </c>
      <c r="J355">
        <v>500</v>
      </c>
      <c r="K355" s="20" t="str">
        <f t="shared" si="30"/>
        <v>1</v>
      </c>
      <c r="L355" s="20" t="str">
        <f t="shared" si="29"/>
        <v xml:space="preserve">24/7/ 12 hours onsite SLA support requried </v>
      </c>
      <c r="S355" s="22"/>
      <c r="AJ355" s="22"/>
      <c r="AK355" s="22"/>
    </row>
    <row r="356" spans="1:37" customFormat="1" ht="15" hidden="1" customHeight="1">
      <c r="A356" s="20" t="str">
        <f>IF(E356="","",VLOOKUP(E356,[3]List!BC:BD,2,FALSE))</f>
        <v>[Main RC] SD-WAN with Firewall (Fortinet) (Non-taxable)</v>
      </c>
      <c r="B356" s="20">
        <f>IF(F356="Gateway","SDWAN Gateway",IF(E356="","",VLOOKUP(E356,[3]List!BC:BE,3,FALSE)))</f>
        <v>19408513</v>
      </c>
      <c r="C356" s="20">
        <f>IF(F356="Gateway","SDWAN Gateway",IF(E356="","",VLOOKUP(E356,[3]List!BC:BF,4,FALSE)))</f>
        <v>19408267</v>
      </c>
      <c r="D356">
        <v>1281</v>
      </c>
      <c r="E356" s="21" t="s">
        <v>69</v>
      </c>
      <c r="G356" t="s">
        <v>71</v>
      </c>
      <c r="H356" t="s">
        <v>432</v>
      </c>
      <c r="I356" t="s">
        <v>73</v>
      </c>
      <c r="J356">
        <v>100</v>
      </c>
      <c r="K356" s="20" t="str">
        <f t="shared" si="30"/>
        <v>1</v>
      </c>
      <c r="L356" s="20" t="str">
        <f t="shared" si="29"/>
        <v xml:space="preserve">24/7/ 12 hours onsite SLA support requried </v>
      </c>
      <c r="S356" s="22"/>
      <c r="AJ356" s="22"/>
      <c r="AK356" s="22"/>
    </row>
    <row r="357" spans="1:37" customFormat="1" ht="15" hidden="1" customHeight="1">
      <c r="A357" s="20" t="str">
        <f>IF(E357="","",VLOOKUP(E357,[3]List!BC:BD,2,FALSE))</f>
        <v>[Main RC] SD-WAN with Firewall (Fortinet) (Non-taxable)</v>
      </c>
      <c r="B357" s="20">
        <f>IF(F357="Gateway","SDWAN Gateway",IF(E357="","",VLOOKUP(E357,[3]List!BC:BE,3,FALSE)))</f>
        <v>19408513</v>
      </c>
      <c r="C357" s="20">
        <f>IF(F357="Gateway","SDWAN Gateway",IF(E357="","",VLOOKUP(E357,[3]List!BC:BF,4,FALSE)))</f>
        <v>19408267</v>
      </c>
      <c r="D357">
        <v>1287</v>
      </c>
      <c r="E357" s="21" t="s">
        <v>69</v>
      </c>
      <c r="G357" t="s">
        <v>71</v>
      </c>
      <c r="H357" t="s">
        <v>433</v>
      </c>
      <c r="I357" t="s">
        <v>73</v>
      </c>
      <c r="J357">
        <v>100</v>
      </c>
      <c r="K357" s="20" t="str">
        <f t="shared" si="30"/>
        <v>1</v>
      </c>
      <c r="L357" s="20" t="str">
        <f t="shared" si="29"/>
        <v xml:space="preserve">24/7/ 12 hours onsite SLA support requried </v>
      </c>
      <c r="S357" s="22"/>
      <c r="AJ357" s="22"/>
      <c r="AK357" s="22"/>
    </row>
    <row r="358" spans="1:37" customFormat="1" ht="15" hidden="1" customHeight="1">
      <c r="A358" s="20" t="str">
        <f>IF(E358="","",VLOOKUP(E358,[3]List!BC:BD,2,FALSE))</f>
        <v>[Main RC] SD-WAN with Firewall (Fortinet) (Non-taxable)</v>
      </c>
      <c r="B358" s="20">
        <f>IF(F358="Gateway","SDWAN Gateway",IF(E358="","",VLOOKUP(E358,[3]List!BC:BE,3,FALSE)))</f>
        <v>19408513</v>
      </c>
      <c r="C358" s="20">
        <f>IF(F358="Gateway","SDWAN Gateway",IF(E358="","",VLOOKUP(E358,[3]List!BC:BF,4,FALSE)))</f>
        <v>19408267</v>
      </c>
      <c r="D358">
        <v>1288</v>
      </c>
      <c r="E358" s="21" t="s">
        <v>69</v>
      </c>
      <c r="G358" t="s">
        <v>434</v>
      </c>
      <c r="H358" t="s">
        <v>435</v>
      </c>
      <c r="I358" t="s">
        <v>73</v>
      </c>
      <c r="J358">
        <v>100</v>
      </c>
      <c r="K358" s="20" t="str">
        <f t="shared" si="30"/>
        <v>1</v>
      </c>
      <c r="L358" s="20" t="str">
        <f t="shared" si="29"/>
        <v xml:space="preserve">24/7/ 12 hours onsite SLA support requried </v>
      </c>
      <c r="S358" s="22"/>
      <c r="AJ358" s="22"/>
      <c r="AK358" s="22"/>
    </row>
    <row r="359" spans="1:37" customFormat="1" ht="15" hidden="1" customHeight="1">
      <c r="A359" s="20" t="str">
        <f>IF(E359="","",VLOOKUP(E359,[3]List!BC:BD,2,FALSE))</f>
        <v>[Main RC] SD-WAN with Firewall (Fortinet) (Non-taxable)</v>
      </c>
      <c r="B359" s="20">
        <f>IF(F359="Gateway","SDWAN Gateway",IF(E359="","",VLOOKUP(E359,[3]List!BC:BE,3,FALSE)))</f>
        <v>19408513</v>
      </c>
      <c r="C359" s="20">
        <f>IF(F359="Gateway","SDWAN Gateway",IF(E359="","",VLOOKUP(E359,[3]List!BC:BF,4,FALSE)))</f>
        <v>19408267</v>
      </c>
      <c r="D359">
        <v>1295</v>
      </c>
      <c r="E359" s="21" t="s">
        <v>69</v>
      </c>
      <c r="G359" t="s">
        <v>71</v>
      </c>
      <c r="H359" t="s">
        <v>436</v>
      </c>
      <c r="I359" t="s">
        <v>73</v>
      </c>
      <c r="J359">
        <v>100</v>
      </c>
      <c r="K359" s="20" t="str">
        <f t="shared" si="30"/>
        <v>1</v>
      </c>
      <c r="L359" s="20" t="str">
        <f t="shared" si="29"/>
        <v xml:space="preserve">24/7/ 12 hours onsite SLA support requried </v>
      </c>
      <c r="S359" s="22"/>
      <c r="AJ359" s="22"/>
      <c r="AK359" s="22"/>
    </row>
    <row r="360" spans="1:37" customFormat="1" ht="15" hidden="1" customHeight="1">
      <c r="A360" s="20" t="str">
        <f>IF(E360="","",VLOOKUP(E360,[3]List!BC:BD,2,FALSE))</f>
        <v>[Main RC] SD-WAN with Firewall (Fortinet) (Non-taxable)</v>
      </c>
      <c r="B360" s="20">
        <f>IF(F360="Gateway","SDWAN Gateway",IF(E360="","",VLOOKUP(E360,[3]List!BC:BE,3,FALSE)))</f>
        <v>19408513</v>
      </c>
      <c r="C360" s="20">
        <f>IF(F360="Gateway","SDWAN Gateway",IF(E360="","",VLOOKUP(E360,[3]List!BC:BF,4,FALSE)))</f>
        <v>19408267</v>
      </c>
      <c r="D360">
        <v>1316</v>
      </c>
      <c r="E360" s="21" t="s">
        <v>69</v>
      </c>
      <c r="G360" t="s">
        <v>379</v>
      </c>
      <c r="H360" t="s">
        <v>437</v>
      </c>
      <c r="I360" t="s">
        <v>73</v>
      </c>
      <c r="J360">
        <v>40</v>
      </c>
      <c r="K360" s="20" t="str">
        <f t="shared" si="30"/>
        <v>1</v>
      </c>
      <c r="L360" s="20" t="str">
        <f t="shared" si="29"/>
        <v xml:space="preserve">24/7/ 12 hours onsite SLA support requried </v>
      </c>
      <c r="S360" s="22"/>
      <c r="AJ360" s="22"/>
      <c r="AK360" s="22"/>
    </row>
    <row r="361" spans="1:37" customFormat="1" ht="15" hidden="1" customHeight="1">
      <c r="A361" s="20" t="str">
        <f>IF(E361="","",VLOOKUP(E361,[3]List!BC:BD,2,FALSE))</f>
        <v>[Main RC] SD-WAN with Firewall (Fortinet) (Non-taxable)</v>
      </c>
      <c r="B361" s="20">
        <f>IF(F361="Gateway","SDWAN Gateway",IF(E361="","",VLOOKUP(E361,[3]List!BC:BE,3,FALSE)))</f>
        <v>19408513</v>
      </c>
      <c r="C361" s="20">
        <f>IF(F361="Gateway","SDWAN Gateway",IF(E361="","",VLOOKUP(E361,[3]List!BC:BF,4,FALSE)))</f>
        <v>19408267</v>
      </c>
      <c r="D361">
        <v>1325</v>
      </c>
      <c r="E361" s="21" t="s">
        <v>69</v>
      </c>
      <c r="G361" t="s">
        <v>71</v>
      </c>
      <c r="H361" t="s">
        <v>438</v>
      </c>
      <c r="I361" t="s">
        <v>73</v>
      </c>
      <c r="J361">
        <v>100</v>
      </c>
      <c r="K361" s="20" t="str">
        <f t="shared" si="30"/>
        <v>1</v>
      </c>
      <c r="L361" s="20" t="str">
        <f t="shared" si="29"/>
        <v xml:space="preserve">24/7/ 12 hours onsite SLA support requried </v>
      </c>
      <c r="S361" s="22"/>
      <c r="AJ361" s="22"/>
      <c r="AK361" s="22"/>
    </row>
    <row r="362" spans="1:37" customFormat="1" ht="15" hidden="1" customHeight="1">
      <c r="A362" s="20" t="str">
        <f>IF(E362="","",VLOOKUP(E362,[3]List!BC:BD,2,FALSE))</f>
        <v>[Main RC] SD-WAN with Firewall (Fortinet) (Non-taxable)</v>
      </c>
      <c r="B362" s="20">
        <f>IF(F362="Gateway","SDWAN Gateway",IF(E362="","",VLOOKUP(E362,[3]List!BC:BE,3,FALSE)))</f>
        <v>19408513</v>
      </c>
      <c r="C362" s="20">
        <f>IF(F362="Gateway","SDWAN Gateway",IF(E362="","",VLOOKUP(E362,[3]List!BC:BF,4,FALSE)))</f>
        <v>19408267</v>
      </c>
      <c r="D362">
        <v>1327</v>
      </c>
      <c r="E362" s="21" t="s">
        <v>69</v>
      </c>
      <c r="G362" t="s">
        <v>71</v>
      </c>
      <c r="H362" t="s">
        <v>301</v>
      </c>
      <c r="I362" t="s">
        <v>73</v>
      </c>
      <c r="J362">
        <v>40</v>
      </c>
      <c r="K362" s="20" t="str">
        <f t="shared" si="30"/>
        <v>1</v>
      </c>
      <c r="L362" s="20" t="str">
        <f t="shared" si="29"/>
        <v xml:space="preserve">24/7/ 12 hours onsite SLA support requried </v>
      </c>
      <c r="S362" s="22"/>
      <c r="AJ362" s="22"/>
      <c r="AK362" s="22"/>
    </row>
    <row r="363" spans="1:37" customFormat="1" ht="15" hidden="1" customHeight="1">
      <c r="A363" s="20" t="str">
        <f>IF(E363="","",VLOOKUP(E363,[3]List!BC:BD,2,FALSE))</f>
        <v>[Main RC] SD-WAN with Firewall (Fortinet) (Non-taxable)</v>
      </c>
      <c r="B363" s="20">
        <f>IF(F363="Gateway","SDWAN Gateway",IF(E363="","",VLOOKUP(E363,[3]List!BC:BE,3,FALSE)))</f>
        <v>19408513</v>
      </c>
      <c r="C363" s="20">
        <f>IF(F363="Gateway","SDWAN Gateway",IF(E363="","",VLOOKUP(E363,[3]List!BC:BF,4,FALSE)))</f>
        <v>19408267</v>
      </c>
      <c r="D363">
        <v>1333</v>
      </c>
      <c r="E363" s="21" t="s">
        <v>69</v>
      </c>
      <c r="G363" t="s">
        <v>190</v>
      </c>
      <c r="H363" t="s">
        <v>439</v>
      </c>
      <c r="I363" t="s">
        <v>73</v>
      </c>
      <c r="J363">
        <v>100</v>
      </c>
      <c r="K363" s="20" t="str">
        <f t="shared" si="30"/>
        <v>1</v>
      </c>
      <c r="L363" s="20" t="str">
        <f t="shared" si="29"/>
        <v xml:space="preserve">24/7/ 12 hours onsite SLA support requried </v>
      </c>
      <c r="S363" s="22"/>
      <c r="AJ363" s="22"/>
      <c r="AK363" s="22"/>
    </row>
    <row r="364" spans="1:37" customFormat="1" ht="15" hidden="1" customHeight="1">
      <c r="A364" s="20" t="str">
        <f>IF(E364="","",VLOOKUP(E364,[3]List!BC:BD,2,FALSE))</f>
        <v>[Main RC] SD-WAN with Firewall (Fortinet) (Non-taxable)</v>
      </c>
      <c r="B364" s="20">
        <f>IF(F364="Gateway","SDWAN Gateway",IF(E364="","",VLOOKUP(E364,[3]List!BC:BE,3,FALSE)))</f>
        <v>19408513</v>
      </c>
      <c r="C364" s="20">
        <f>IF(F364="Gateway","SDWAN Gateway",IF(E364="","",VLOOKUP(E364,[3]List!BC:BF,4,FALSE)))</f>
        <v>19408267</v>
      </c>
      <c r="D364">
        <v>1334</v>
      </c>
      <c r="E364" s="21" t="s">
        <v>69</v>
      </c>
      <c r="G364" t="s">
        <v>190</v>
      </c>
      <c r="H364" t="s">
        <v>440</v>
      </c>
      <c r="I364" t="s">
        <v>73</v>
      </c>
      <c r="J364">
        <v>100</v>
      </c>
      <c r="K364" s="20" t="str">
        <f t="shared" si="30"/>
        <v>1</v>
      </c>
      <c r="L364" s="20" t="str">
        <f t="shared" si="29"/>
        <v xml:space="preserve">24/7/ 12 hours onsite SLA support requried </v>
      </c>
      <c r="S364" s="22"/>
      <c r="AJ364" s="22"/>
      <c r="AK364" s="22"/>
    </row>
    <row r="365" spans="1:37" customFormat="1" ht="15" hidden="1" customHeight="1">
      <c r="A365" s="20" t="str">
        <f>IF(E365="","",VLOOKUP(E365,[3]List!BC:BD,2,FALSE))</f>
        <v>[Main RC] SD-WAN with Firewall (Fortinet) (Non-taxable)</v>
      </c>
      <c r="B365" s="20">
        <f>IF(F365="Gateway","SDWAN Gateway",IF(E365="","",VLOOKUP(E365,[3]List!BC:BE,3,FALSE)))</f>
        <v>19408513</v>
      </c>
      <c r="C365" s="20">
        <f>IF(F365="Gateway","SDWAN Gateway",IF(E365="","",VLOOKUP(E365,[3]List!BC:BF,4,FALSE)))</f>
        <v>19408267</v>
      </c>
      <c r="D365">
        <v>1335</v>
      </c>
      <c r="E365" s="21" t="s">
        <v>69</v>
      </c>
      <c r="G365" t="s">
        <v>236</v>
      </c>
      <c r="H365" t="s">
        <v>441</v>
      </c>
      <c r="I365" t="s">
        <v>73</v>
      </c>
      <c r="J365">
        <v>100</v>
      </c>
      <c r="K365" s="20" t="str">
        <f t="shared" si="30"/>
        <v>1</v>
      </c>
      <c r="L365" s="20" t="str">
        <f t="shared" si="29"/>
        <v xml:space="preserve">24/7/ 12 hours onsite SLA support requried </v>
      </c>
      <c r="S365" s="22"/>
      <c r="AJ365" s="22"/>
      <c r="AK365" s="22"/>
    </row>
    <row r="366" spans="1:37" customFormat="1" ht="15" hidden="1" customHeight="1">
      <c r="A366" s="20" t="str">
        <f>IF(E366="","",VLOOKUP(E366,[3]List!BC:BD,2,FALSE))</f>
        <v>[Main RC] SD-WAN with Firewall (Fortinet) (Non-taxable)</v>
      </c>
      <c r="B366" s="20">
        <f>IF(F366="Gateway","SDWAN Gateway",IF(E366="","",VLOOKUP(E366,[3]List!BC:BE,3,FALSE)))</f>
        <v>19408513</v>
      </c>
      <c r="C366" s="20">
        <f>IF(F366="Gateway","SDWAN Gateway",IF(E366="","",VLOOKUP(E366,[3]List!BC:BF,4,FALSE)))</f>
        <v>19408267</v>
      </c>
      <c r="D366">
        <v>1337</v>
      </c>
      <c r="E366" s="21" t="s">
        <v>69</v>
      </c>
      <c r="G366" t="s">
        <v>442</v>
      </c>
      <c r="H366" t="s">
        <v>443</v>
      </c>
      <c r="I366" t="s">
        <v>73</v>
      </c>
      <c r="J366">
        <v>40</v>
      </c>
      <c r="K366" s="20" t="str">
        <f t="shared" si="30"/>
        <v>1</v>
      </c>
      <c r="L366" s="20" t="str">
        <f t="shared" si="29"/>
        <v xml:space="preserve">24/7/ 12 hours onsite SLA support requried </v>
      </c>
      <c r="S366" s="22"/>
      <c r="AJ366" s="22"/>
      <c r="AK366" s="22"/>
    </row>
    <row r="367" spans="1:37" customFormat="1" ht="15" hidden="1" customHeight="1">
      <c r="A367" s="20" t="str">
        <f>IF(E367="","",VLOOKUP(E367,[3]List!BC:BD,2,FALSE))</f>
        <v>[Main RC] SD-WAN with Firewall (Fortinet) (Non-taxable)</v>
      </c>
      <c r="B367" s="20">
        <f>IF(F367="Gateway","SDWAN Gateway",IF(E367="","",VLOOKUP(E367,[3]List!BC:BE,3,FALSE)))</f>
        <v>19408513</v>
      </c>
      <c r="C367" s="20">
        <f>IF(F367="Gateway","SDWAN Gateway",IF(E367="","",VLOOKUP(E367,[3]List!BC:BF,4,FALSE)))</f>
        <v>19408267</v>
      </c>
      <c r="D367">
        <v>1350</v>
      </c>
      <c r="E367" s="21" t="s">
        <v>69</v>
      </c>
      <c r="G367" t="s">
        <v>367</v>
      </c>
      <c r="H367" t="s">
        <v>444</v>
      </c>
      <c r="I367" t="s">
        <v>73</v>
      </c>
      <c r="J367">
        <v>40</v>
      </c>
      <c r="K367" s="20" t="str">
        <f t="shared" si="30"/>
        <v>1</v>
      </c>
      <c r="L367" s="20" t="str">
        <f t="shared" si="29"/>
        <v xml:space="preserve">24/7/ 12 hours onsite SLA support requried </v>
      </c>
      <c r="S367" s="22"/>
      <c r="AJ367" s="22"/>
      <c r="AK367" s="22"/>
    </row>
    <row r="368" spans="1:37" customFormat="1" ht="15" hidden="1" customHeight="1">
      <c r="A368" s="20" t="str">
        <f>IF(E368="","",VLOOKUP(E368,[3]List!BC:BD,2,FALSE))</f>
        <v>[Main RC] SD-WAN with Firewall (Fortinet) (Non-taxable)</v>
      </c>
      <c r="B368" s="20">
        <f>IF(F368="Gateway","SDWAN Gateway",IF(E368="","",VLOOKUP(E368,[3]List!BC:BE,3,FALSE)))</f>
        <v>19408513</v>
      </c>
      <c r="C368" s="20">
        <f>IF(F368="Gateway","SDWAN Gateway",IF(E368="","",VLOOKUP(E368,[3]List!BC:BF,4,FALSE)))</f>
        <v>19408267</v>
      </c>
      <c r="D368">
        <v>1351</v>
      </c>
      <c r="E368" s="21" t="s">
        <v>69</v>
      </c>
      <c r="G368" t="s">
        <v>445</v>
      </c>
      <c r="H368" t="s">
        <v>446</v>
      </c>
      <c r="I368" t="s">
        <v>73</v>
      </c>
      <c r="J368">
        <v>40</v>
      </c>
      <c r="K368" s="20" t="str">
        <f t="shared" si="30"/>
        <v>1</v>
      </c>
      <c r="L368" s="20" t="str">
        <f t="shared" si="29"/>
        <v xml:space="preserve">24/7/ 12 hours onsite SLA support requried </v>
      </c>
      <c r="S368" s="22"/>
      <c r="AJ368" s="22"/>
      <c r="AK368" s="22"/>
    </row>
    <row r="369" spans="1:37" customFormat="1" ht="15" hidden="1" customHeight="1">
      <c r="A369" s="20" t="str">
        <f>IF(E369="","",VLOOKUP(E369,[3]List!BC:BD,2,FALSE))</f>
        <v>[Main RC] SD-WAN with Firewall (Fortinet) (Non-taxable)</v>
      </c>
      <c r="B369" s="20">
        <f>IF(F369="Gateway","SDWAN Gateway",IF(E369="","",VLOOKUP(E369,[3]List!BC:BE,3,FALSE)))</f>
        <v>19408513</v>
      </c>
      <c r="C369" s="20">
        <f>IF(F369="Gateway","SDWAN Gateway",IF(E369="","",VLOOKUP(E369,[3]List!BC:BF,4,FALSE)))</f>
        <v>19408267</v>
      </c>
      <c r="D369">
        <v>1354</v>
      </c>
      <c r="E369" s="21" t="s">
        <v>69</v>
      </c>
      <c r="G369" t="s">
        <v>148</v>
      </c>
      <c r="H369" t="s">
        <v>447</v>
      </c>
      <c r="I369" t="s">
        <v>73</v>
      </c>
      <c r="J369">
        <v>40</v>
      </c>
      <c r="K369" s="20" t="str">
        <f t="shared" si="30"/>
        <v>1</v>
      </c>
      <c r="L369" s="20" t="str">
        <f t="shared" si="29"/>
        <v xml:space="preserve">24/7/ 12 hours onsite SLA support requried </v>
      </c>
      <c r="S369" s="22"/>
      <c r="AJ369" s="22"/>
      <c r="AK369" s="22"/>
    </row>
    <row r="370" spans="1:37" customFormat="1" ht="15" hidden="1" customHeight="1">
      <c r="A370" s="20" t="str">
        <f>IF(E370="","",VLOOKUP(E370,[3]List!BC:BD,2,FALSE))</f>
        <v>[Main RC] SD-WAN with Firewall (Fortinet) (Non-taxable)</v>
      </c>
      <c r="B370" s="20">
        <f>IF(F370="Gateway","SDWAN Gateway",IF(E370="","",VLOOKUP(E370,[3]List!BC:BE,3,FALSE)))</f>
        <v>19408513</v>
      </c>
      <c r="C370" s="20">
        <f>IF(F370="Gateway","SDWAN Gateway",IF(E370="","",VLOOKUP(E370,[3]List!BC:BF,4,FALSE)))</f>
        <v>19408267</v>
      </c>
      <c r="D370">
        <v>1355</v>
      </c>
      <c r="E370" s="21" t="s">
        <v>69</v>
      </c>
      <c r="G370" s="31" t="s">
        <v>217</v>
      </c>
      <c r="H370" t="s">
        <v>448</v>
      </c>
      <c r="I370" t="s">
        <v>140</v>
      </c>
      <c r="J370">
        <v>100</v>
      </c>
      <c r="K370" s="20" t="str">
        <f t="shared" si="30"/>
        <v>1</v>
      </c>
      <c r="L370" s="20" t="str">
        <f t="shared" si="29"/>
        <v>24/7/ 6 hours onsite support required</v>
      </c>
      <c r="S370" s="22"/>
      <c r="AJ370" s="22"/>
      <c r="AK370" s="22"/>
    </row>
    <row r="371" spans="1:37" customFormat="1" ht="15" hidden="1" customHeight="1">
      <c r="A371" s="20" t="str">
        <f>IF(E371="","",VLOOKUP(E371,[3]List!BC:BD,2,FALSE))</f>
        <v>[Main RC] SD-WAN with Firewall (Fortinet) (Non-taxable)</v>
      </c>
      <c r="B371" s="20">
        <f>IF(F371="Gateway","SDWAN Gateway",IF(E371="","",VLOOKUP(E371,[3]List!BC:BE,3,FALSE)))</f>
        <v>19408513</v>
      </c>
      <c r="C371" s="20">
        <f>IF(F371="Gateway","SDWAN Gateway",IF(E371="","",VLOOKUP(E371,[3]List!BC:BF,4,FALSE)))</f>
        <v>19408267</v>
      </c>
      <c r="D371">
        <v>1355</v>
      </c>
      <c r="E371" s="21" t="s">
        <v>69</v>
      </c>
      <c r="G371" s="31" t="s">
        <v>217</v>
      </c>
      <c r="H371" t="s">
        <v>448</v>
      </c>
      <c r="I371" t="s">
        <v>140</v>
      </c>
      <c r="J371">
        <v>100</v>
      </c>
      <c r="K371" s="20" t="str">
        <f t="shared" si="30"/>
        <v>1</v>
      </c>
      <c r="L371" s="20" t="str">
        <f t="shared" si="29"/>
        <v>24/7/ 6 hours onsite support required</v>
      </c>
      <c r="S371" s="22"/>
      <c r="AJ371" s="22"/>
      <c r="AK371" s="22"/>
    </row>
    <row r="372" spans="1:37" customFormat="1" ht="15" hidden="1" customHeight="1">
      <c r="A372" s="20" t="str">
        <f>IF(E372="","",VLOOKUP(E372,[3]List!BC:BD,2,FALSE))</f>
        <v>[Main RC] SD-WAN with Firewall (Fortinet) (Non-taxable)</v>
      </c>
      <c r="B372" s="20">
        <f>IF(F372="Gateway","SDWAN Gateway",IF(E372="","",VLOOKUP(E372,[3]List!BC:BE,3,FALSE)))</f>
        <v>19408513</v>
      </c>
      <c r="C372" s="20">
        <f>IF(F372="Gateway","SDWAN Gateway",IF(E372="","",VLOOKUP(E372,[3]List!BC:BF,4,FALSE)))</f>
        <v>19408267</v>
      </c>
      <c r="D372">
        <v>1356</v>
      </c>
      <c r="E372" s="21" t="s">
        <v>69</v>
      </c>
      <c r="G372" t="s">
        <v>71</v>
      </c>
      <c r="H372" t="s">
        <v>449</v>
      </c>
      <c r="I372" t="s">
        <v>73</v>
      </c>
      <c r="J372">
        <v>500</v>
      </c>
      <c r="K372" s="20" t="str">
        <f t="shared" si="30"/>
        <v>1</v>
      </c>
      <c r="L372" s="20" t="str">
        <f t="shared" si="29"/>
        <v xml:space="preserve">24/7/ 12 hours onsite SLA support requried </v>
      </c>
      <c r="S372" s="22"/>
      <c r="AJ372" s="22"/>
      <c r="AK372" s="22"/>
    </row>
    <row r="373" spans="1:37" customFormat="1" ht="15" hidden="1" customHeight="1">
      <c r="A373" s="20" t="str">
        <f>IF(E373="","",VLOOKUP(E373,[3]List!BC:BD,2,FALSE))</f>
        <v>[Main RC] SD-WAN with Firewall (Fortinet) (Non-taxable)</v>
      </c>
      <c r="B373" s="20">
        <f>IF(F373="Gateway","SDWAN Gateway",IF(E373="","",VLOOKUP(E373,[3]List!BC:BE,3,FALSE)))</f>
        <v>19408513</v>
      </c>
      <c r="C373" s="20">
        <f>IF(F373="Gateway","SDWAN Gateway",IF(E373="","",VLOOKUP(E373,[3]List!BC:BF,4,FALSE)))</f>
        <v>19408267</v>
      </c>
      <c r="D373">
        <v>1359</v>
      </c>
      <c r="E373" s="21" t="s">
        <v>69</v>
      </c>
      <c r="G373" t="s">
        <v>71</v>
      </c>
      <c r="H373" t="s">
        <v>450</v>
      </c>
      <c r="I373" t="s">
        <v>73</v>
      </c>
      <c r="J373">
        <v>500</v>
      </c>
      <c r="K373" s="20" t="str">
        <f t="shared" si="30"/>
        <v>1</v>
      </c>
      <c r="L373" s="20" t="str">
        <f t="shared" si="29"/>
        <v xml:space="preserve">24/7/ 12 hours onsite SLA support requried </v>
      </c>
      <c r="S373" s="22"/>
      <c r="AJ373" s="22"/>
      <c r="AK373" s="22"/>
    </row>
    <row r="374" spans="1:37" customFormat="1" ht="15" hidden="1" customHeight="1">
      <c r="A374" s="20" t="str">
        <f>IF(E374="","",VLOOKUP(E374,[3]List!BC:BD,2,FALSE))</f>
        <v>[Main RC] SD-WAN with Firewall (Fortinet) (Non-taxable)</v>
      </c>
      <c r="B374" s="20">
        <f>IF(F374="Gateway","SDWAN Gateway",IF(E374="","",VLOOKUP(E374,[3]List!BC:BE,3,FALSE)))</f>
        <v>19408513</v>
      </c>
      <c r="C374" s="20">
        <f>IF(F374="Gateway","SDWAN Gateway",IF(E374="","",VLOOKUP(E374,[3]List!BC:BF,4,FALSE)))</f>
        <v>19408267</v>
      </c>
      <c r="D374">
        <v>1361</v>
      </c>
      <c r="E374" s="21" t="s">
        <v>69</v>
      </c>
      <c r="G374" t="s">
        <v>71</v>
      </c>
      <c r="H374" t="s">
        <v>451</v>
      </c>
      <c r="I374" t="s">
        <v>73</v>
      </c>
      <c r="J374">
        <v>100</v>
      </c>
      <c r="K374" s="20" t="str">
        <f t="shared" si="30"/>
        <v>1</v>
      </c>
      <c r="L374" s="20" t="str">
        <f t="shared" si="29"/>
        <v xml:space="preserve">24/7/ 12 hours onsite SLA support requried </v>
      </c>
      <c r="S374" s="22"/>
      <c r="AJ374" s="22"/>
      <c r="AK374" s="22"/>
    </row>
    <row r="375" spans="1:37" customFormat="1" ht="15" hidden="1" customHeight="1">
      <c r="A375" s="20" t="str">
        <f>IF(E375="","",VLOOKUP(E375,[3]List!BC:BD,2,FALSE))</f>
        <v>[Main RC] SD-WAN with Firewall (Fortinet) (Non-taxable)</v>
      </c>
      <c r="B375" s="20">
        <f>IF(F375="Gateway","SDWAN Gateway",IF(E375="","",VLOOKUP(E375,[3]List!BC:BE,3,FALSE)))</f>
        <v>19408513</v>
      </c>
      <c r="C375" s="20">
        <f>IF(F375="Gateway","SDWAN Gateway",IF(E375="","",VLOOKUP(E375,[3]List!BC:BF,4,FALSE)))</f>
        <v>19408267</v>
      </c>
      <c r="D375">
        <v>1365</v>
      </c>
      <c r="E375" s="21" t="s">
        <v>69</v>
      </c>
      <c r="G375" t="s">
        <v>71</v>
      </c>
      <c r="H375" t="s">
        <v>452</v>
      </c>
      <c r="I375" t="s">
        <v>73</v>
      </c>
      <c r="J375">
        <v>100</v>
      </c>
      <c r="K375" s="20" t="str">
        <f t="shared" si="30"/>
        <v>1</v>
      </c>
      <c r="L375" s="20" t="str">
        <f t="shared" si="29"/>
        <v xml:space="preserve">24/7/ 12 hours onsite SLA support requried </v>
      </c>
      <c r="S375" s="22"/>
      <c r="AJ375" s="22"/>
      <c r="AK375" s="22"/>
    </row>
    <row r="376" spans="1:37" customFormat="1" ht="15" hidden="1" customHeight="1">
      <c r="A376" s="20" t="str">
        <f>IF(E376="","",VLOOKUP(E376,[3]List!BC:BD,2,FALSE))</f>
        <v>[Main RC] SD-WAN with Firewall (Fortinet) (Non-taxable)</v>
      </c>
      <c r="B376" s="20">
        <f>IF(F376="Gateway","SDWAN Gateway",IF(E376="","",VLOOKUP(E376,[3]List!BC:BE,3,FALSE)))</f>
        <v>19408513</v>
      </c>
      <c r="C376" s="20">
        <f>IF(F376="Gateway","SDWAN Gateway",IF(E376="","",VLOOKUP(E376,[3]List!BC:BF,4,FALSE)))</f>
        <v>19408267</v>
      </c>
      <c r="D376">
        <v>1386</v>
      </c>
      <c r="E376" s="21" t="s">
        <v>69</v>
      </c>
      <c r="G376" t="s">
        <v>185</v>
      </c>
      <c r="H376" t="s">
        <v>453</v>
      </c>
      <c r="I376" t="s">
        <v>73</v>
      </c>
      <c r="J376">
        <v>40</v>
      </c>
      <c r="K376" s="20" t="str">
        <f t="shared" si="30"/>
        <v>1</v>
      </c>
      <c r="L376" s="20" t="str">
        <f t="shared" si="29"/>
        <v xml:space="preserve">24/7/ 12 hours onsite SLA support requried </v>
      </c>
      <c r="S376" s="22"/>
      <c r="AJ376" s="22"/>
      <c r="AK376" s="22"/>
    </row>
    <row r="377" spans="1:37" customFormat="1" ht="15" hidden="1" customHeight="1">
      <c r="A377" s="20" t="str">
        <f>IF(E377="","",VLOOKUP(E377,[3]List!BC:BD,2,FALSE))</f>
        <v>[Main RC] SD-WAN with Firewall (Fortinet) (Non-taxable)</v>
      </c>
      <c r="B377" s="20">
        <f>IF(F377="Gateway","SDWAN Gateway",IF(E377="","",VLOOKUP(E377,[3]List!BC:BE,3,FALSE)))</f>
        <v>19408513</v>
      </c>
      <c r="C377" s="20">
        <f>IF(F377="Gateway","SDWAN Gateway",IF(E377="","",VLOOKUP(E377,[3]List!BC:BF,4,FALSE)))</f>
        <v>19408267</v>
      </c>
      <c r="D377">
        <v>1387</v>
      </c>
      <c r="E377" s="21" t="s">
        <v>69</v>
      </c>
      <c r="G377" t="s">
        <v>71</v>
      </c>
      <c r="H377" t="s">
        <v>454</v>
      </c>
      <c r="I377" t="s">
        <v>73</v>
      </c>
      <c r="J377">
        <v>40</v>
      </c>
      <c r="K377" s="20" t="str">
        <f t="shared" si="30"/>
        <v>1</v>
      </c>
      <c r="L377" s="20" t="str">
        <f t="shared" si="29"/>
        <v xml:space="preserve">24/7/ 12 hours onsite SLA support requried </v>
      </c>
      <c r="S377" s="22"/>
      <c r="AJ377" s="22"/>
      <c r="AK377" s="22"/>
    </row>
    <row r="378" spans="1:37" customFormat="1" ht="15" hidden="1" customHeight="1">
      <c r="A378" s="20" t="str">
        <f>IF(E378="","",VLOOKUP(E378,[3]List!BC:BD,2,FALSE))</f>
        <v>[Main RC] SD-WAN with Firewall (Fortinet) (Non-taxable)</v>
      </c>
      <c r="B378" s="20">
        <f>IF(F378="Gateway","SDWAN Gateway",IF(E378="","",VLOOKUP(E378,[3]List!BC:BE,3,FALSE)))</f>
        <v>19408513</v>
      </c>
      <c r="C378" s="20">
        <f>IF(F378="Gateway","SDWAN Gateway",IF(E378="","",VLOOKUP(E378,[3]List!BC:BF,4,FALSE)))</f>
        <v>19408267</v>
      </c>
      <c r="D378">
        <v>1389</v>
      </c>
      <c r="E378" s="21" t="s">
        <v>69</v>
      </c>
      <c r="G378" t="s">
        <v>157</v>
      </c>
      <c r="H378" t="s">
        <v>455</v>
      </c>
      <c r="I378" t="s">
        <v>73</v>
      </c>
      <c r="J378">
        <v>100</v>
      </c>
      <c r="K378" s="20" t="str">
        <f t="shared" si="30"/>
        <v>1</v>
      </c>
      <c r="L378" s="20" t="str">
        <f t="shared" si="29"/>
        <v xml:space="preserve">24/7/ 12 hours onsite SLA support requried </v>
      </c>
      <c r="S378" s="22"/>
      <c r="AJ378" s="22"/>
      <c r="AK378" s="22"/>
    </row>
    <row r="379" spans="1:37" customFormat="1" ht="15" hidden="1" customHeight="1">
      <c r="A379" s="20" t="str">
        <f>IF(E379="","",VLOOKUP(E379,[3]List!BC:BD,2,FALSE))</f>
        <v>[Main RC] SD-WAN with Firewall (Fortinet) (Non-taxable)</v>
      </c>
      <c r="B379" s="20">
        <f>IF(F379="Gateway","SDWAN Gateway",IF(E379="","",VLOOKUP(E379,[3]List!BC:BE,3,FALSE)))</f>
        <v>19408513</v>
      </c>
      <c r="C379" s="20">
        <f>IF(F379="Gateway","SDWAN Gateway",IF(E379="","",VLOOKUP(E379,[3]List!BC:BF,4,FALSE)))</f>
        <v>19408267</v>
      </c>
      <c r="D379">
        <v>1392</v>
      </c>
      <c r="E379" s="21" t="s">
        <v>69</v>
      </c>
      <c r="G379" t="s">
        <v>151</v>
      </c>
      <c r="H379" t="s">
        <v>456</v>
      </c>
      <c r="I379" t="s">
        <v>73</v>
      </c>
      <c r="J379">
        <v>40</v>
      </c>
      <c r="K379" s="20" t="str">
        <f t="shared" si="30"/>
        <v>1</v>
      </c>
      <c r="L379" s="20" t="str">
        <f t="shared" si="29"/>
        <v xml:space="preserve">24/7/ 12 hours onsite SLA support requried </v>
      </c>
      <c r="S379" s="22"/>
      <c r="AJ379" s="22"/>
      <c r="AK379" s="22"/>
    </row>
    <row r="380" spans="1:37" customFormat="1" ht="15" hidden="1" customHeight="1">
      <c r="A380" s="20" t="str">
        <f>IF(E380="","",VLOOKUP(E380,[3]List!BC:BD,2,FALSE))</f>
        <v>[Main RC] SD-WAN with Firewall (Fortinet) (Non-taxable)</v>
      </c>
      <c r="B380" s="20">
        <f>IF(F380="Gateway","SDWAN Gateway",IF(E380="","",VLOOKUP(E380,[3]List!BC:BE,3,FALSE)))</f>
        <v>19408513</v>
      </c>
      <c r="C380" s="20">
        <f>IF(F380="Gateway","SDWAN Gateway",IF(E380="","",VLOOKUP(E380,[3]List!BC:BF,4,FALSE)))</f>
        <v>19408267</v>
      </c>
      <c r="D380">
        <v>1395</v>
      </c>
      <c r="E380" s="21" t="s">
        <v>69</v>
      </c>
      <c r="G380" t="s">
        <v>279</v>
      </c>
      <c r="H380" t="s">
        <v>457</v>
      </c>
      <c r="I380" t="s">
        <v>73</v>
      </c>
      <c r="J380">
        <v>100</v>
      </c>
      <c r="K380" s="20" t="str">
        <f t="shared" si="30"/>
        <v>1</v>
      </c>
      <c r="L380" s="20" t="str">
        <f t="shared" si="29"/>
        <v xml:space="preserve">24/7/ 12 hours onsite SLA support requried </v>
      </c>
      <c r="S380" s="22"/>
      <c r="AJ380" s="22"/>
      <c r="AK380" s="22"/>
    </row>
    <row r="381" spans="1:37" customFormat="1" ht="15" hidden="1" customHeight="1">
      <c r="A381" s="20" t="str">
        <f>IF(E381="","",VLOOKUP(E381,[3]List!BC:BD,2,FALSE))</f>
        <v>[Main RC] SD-WAN with Firewall (Fortinet) (Non-taxable)</v>
      </c>
      <c r="B381" s="20">
        <f>IF(F381="Gateway","SDWAN Gateway",IF(E381="","",VLOOKUP(E381,[3]List!BC:BE,3,FALSE)))</f>
        <v>19408513</v>
      </c>
      <c r="C381" s="20">
        <f>IF(F381="Gateway","SDWAN Gateway",IF(E381="","",VLOOKUP(E381,[3]List!BC:BF,4,FALSE)))</f>
        <v>19408267</v>
      </c>
      <c r="D381">
        <v>1398</v>
      </c>
      <c r="E381" s="21" t="s">
        <v>69</v>
      </c>
      <c r="G381" t="s">
        <v>151</v>
      </c>
      <c r="H381" t="s">
        <v>458</v>
      </c>
      <c r="I381" t="s">
        <v>73</v>
      </c>
      <c r="J381">
        <v>40</v>
      </c>
      <c r="K381" s="20" t="str">
        <f t="shared" si="30"/>
        <v>1</v>
      </c>
      <c r="L381" s="20" t="str">
        <f t="shared" si="29"/>
        <v xml:space="preserve">24/7/ 12 hours onsite SLA support requried </v>
      </c>
      <c r="S381" s="22"/>
      <c r="AJ381" s="22"/>
      <c r="AK381" s="22"/>
    </row>
    <row r="382" spans="1:37" customFormat="1" ht="15" hidden="1" customHeight="1">
      <c r="A382" s="20" t="str">
        <f>IF(E382="","",VLOOKUP(E382,[3]List!BC:BD,2,FALSE))</f>
        <v>[Main RC] SD-WAN with Firewall (Fortinet) (Non-taxable)</v>
      </c>
      <c r="B382" s="20">
        <f>IF(F382="Gateway","SDWAN Gateway",IF(E382="","",VLOOKUP(E382,[3]List!BC:BE,3,FALSE)))</f>
        <v>19408513</v>
      </c>
      <c r="C382" s="20">
        <f>IF(F382="Gateway","SDWAN Gateway",IF(E382="","",VLOOKUP(E382,[3]List!BC:BF,4,FALSE)))</f>
        <v>19408267</v>
      </c>
      <c r="D382">
        <v>1402</v>
      </c>
      <c r="E382" s="21" t="s">
        <v>69</v>
      </c>
      <c r="G382" t="s">
        <v>212</v>
      </c>
      <c r="H382" t="s">
        <v>459</v>
      </c>
      <c r="I382" t="s">
        <v>73</v>
      </c>
      <c r="J382">
        <v>40</v>
      </c>
      <c r="K382" s="20" t="str">
        <f t="shared" si="30"/>
        <v>1</v>
      </c>
      <c r="L382" s="20" t="str">
        <f t="shared" si="29"/>
        <v xml:space="preserve">24/7/ 12 hours onsite SLA support requried </v>
      </c>
      <c r="S382" s="22"/>
      <c r="AJ382" s="22"/>
      <c r="AK382" s="22"/>
    </row>
    <row r="383" spans="1:37" customFormat="1" ht="15" hidden="1" customHeight="1">
      <c r="A383" s="20" t="str">
        <f>IF(E383="","",VLOOKUP(E383,[3]List!BC:BD,2,FALSE))</f>
        <v>[Main RC] SD-WAN with Firewall (Fortinet) (Non-taxable)</v>
      </c>
      <c r="B383" s="20">
        <f>IF(F383="Gateway","SDWAN Gateway",IF(E383="","",VLOOKUP(E383,[3]List!BC:BE,3,FALSE)))</f>
        <v>19408513</v>
      </c>
      <c r="C383" s="20">
        <f>IF(F383="Gateway","SDWAN Gateway",IF(E383="","",VLOOKUP(E383,[3]List!BC:BF,4,FALSE)))</f>
        <v>19408267</v>
      </c>
      <c r="D383">
        <v>2017</v>
      </c>
      <c r="E383" s="21" t="s">
        <v>69</v>
      </c>
      <c r="G383" t="s">
        <v>71</v>
      </c>
      <c r="H383" t="s">
        <v>460</v>
      </c>
      <c r="I383" t="s">
        <v>73</v>
      </c>
      <c r="J383">
        <v>100</v>
      </c>
      <c r="K383" s="20" t="str">
        <f t="shared" si="30"/>
        <v>1</v>
      </c>
      <c r="L383" s="20" t="str">
        <f t="shared" si="29"/>
        <v xml:space="preserve">24/7/ 12 hours onsite SLA support requried </v>
      </c>
      <c r="S383" s="22"/>
      <c r="AJ383" s="22"/>
      <c r="AK383" s="22"/>
    </row>
    <row r="384" spans="1:37" customFormat="1" ht="15" hidden="1" customHeight="1">
      <c r="A384" s="20" t="str">
        <f>IF(E384="","",VLOOKUP(E384,[3]List!BC:BD,2,FALSE))</f>
        <v>[Main RC] SD-WAN with Firewall (Fortinet) (Non-taxable)</v>
      </c>
      <c r="B384" s="20">
        <f>IF(F384="Gateway","SDWAN Gateway",IF(E384="","",VLOOKUP(E384,[3]List!BC:BE,3,FALSE)))</f>
        <v>19408513</v>
      </c>
      <c r="C384" s="20">
        <f>IF(F384="Gateway","SDWAN Gateway",IF(E384="","",VLOOKUP(E384,[3]List!BC:BF,4,FALSE)))</f>
        <v>19408267</v>
      </c>
      <c r="D384">
        <v>2022</v>
      </c>
      <c r="E384" s="21" t="s">
        <v>69</v>
      </c>
      <c r="G384" t="s">
        <v>71</v>
      </c>
      <c r="H384" t="s">
        <v>461</v>
      </c>
      <c r="I384" t="s">
        <v>73</v>
      </c>
      <c r="J384">
        <v>40</v>
      </c>
      <c r="K384" s="20" t="str">
        <f t="shared" si="30"/>
        <v>1</v>
      </c>
      <c r="L384" s="20" t="str">
        <f t="shared" si="29"/>
        <v xml:space="preserve">24/7/ 12 hours onsite SLA support requried </v>
      </c>
      <c r="S384" s="22"/>
      <c r="AJ384" s="22"/>
      <c r="AK384" s="22"/>
    </row>
    <row r="385" spans="1:37" customFormat="1" ht="15" hidden="1" customHeight="1">
      <c r="A385" s="20" t="str">
        <f>IF(E385="","",VLOOKUP(E385,[3]List!BC:BD,2,FALSE))</f>
        <v>[Main RC] SD-WAN with Firewall (Fortinet) (Non-taxable)</v>
      </c>
      <c r="B385" s="20">
        <f>IF(F385="Gateway","SDWAN Gateway",IF(E385="","",VLOOKUP(E385,[3]List!BC:BE,3,FALSE)))</f>
        <v>19408513</v>
      </c>
      <c r="C385" s="20">
        <f>IF(F385="Gateway","SDWAN Gateway",IF(E385="","",VLOOKUP(E385,[3]List!BC:BF,4,FALSE)))</f>
        <v>19408267</v>
      </c>
      <c r="D385">
        <v>2024</v>
      </c>
      <c r="E385" s="21" t="s">
        <v>69</v>
      </c>
      <c r="G385" t="s">
        <v>134</v>
      </c>
      <c r="H385" t="s">
        <v>462</v>
      </c>
      <c r="I385" t="s">
        <v>73</v>
      </c>
      <c r="J385">
        <v>100</v>
      </c>
      <c r="K385" s="20" t="str">
        <f t="shared" si="30"/>
        <v>1</v>
      </c>
      <c r="L385" s="20" t="str">
        <f t="shared" si="29"/>
        <v xml:space="preserve">24/7/ 12 hours onsite SLA support requried </v>
      </c>
      <c r="S385" s="22"/>
      <c r="AJ385" s="22"/>
      <c r="AK385" s="22"/>
    </row>
    <row r="386" spans="1:37" customFormat="1" ht="15" hidden="1" customHeight="1">
      <c r="A386" s="20" t="str">
        <f>IF(E386="","",VLOOKUP(E386,[3]List!BC:BD,2,FALSE))</f>
        <v>[Main RC] SD-WAN with Firewall (Fortinet) (Non-taxable)</v>
      </c>
      <c r="B386" s="20">
        <f>IF(F386="Gateway","SDWAN Gateway",IF(E386="","",VLOOKUP(E386,[3]List!BC:BE,3,FALSE)))</f>
        <v>19408513</v>
      </c>
      <c r="C386" s="20">
        <f>IF(F386="Gateway","SDWAN Gateway",IF(E386="","",VLOOKUP(E386,[3]List!BC:BF,4,FALSE)))</f>
        <v>19408267</v>
      </c>
      <c r="D386">
        <v>2025</v>
      </c>
      <c r="E386" s="21" t="s">
        <v>69</v>
      </c>
      <c r="G386" t="s">
        <v>157</v>
      </c>
      <c r="H386" t="s">
        <v>463</v>
      </c>
      <c r="I386" t="s">
        <v>73</v>
      </c>
      <c r="J386">
        <v>100</v>
      </c>
      <c r="K386" s="20" t="str">
        <f t="shared" si="30"/>
        <v>1</v>
      </c>
      <c r="L386" s="20" t="str">
        <f t="shared" si="29"/>
        <v xml:space="preserve">24/7/ 12 hours onsite SLA support requried </v>
      </c>
      <c r="S386" s="22"/>
      <c r="AJ386" s="22"/>
      <c r="AK386" s="22"/>
    </row>
    <row r="387" spans="1:37" customFormat="1" ht="15" hidden="1" customHeight="1">
      <c r="A387" s="20" t="str">
        <f>IF(E387="","",VLOOKUP(E387,[3]List!BC:BD,2,FALSE))</f>
        <v>[Main RC] SD-WAN with Firewall (Fortinet) (Non-taxable)</v>
      </c>
      <c r="B387" s="20">
        <f>IF(F387="Gateway","SDWAN Gateway",IF(E387="","",VLOOKUP(E387,[3]List!BC:BE,3,FALSE)))</f>
        <v>19408513</v>
      </c>
      <c r="C387" s="20">
        <f>IF(F387="Gateway","SDWAN Gateway",IF(E387="","",VLOOKUP(E387,[3]List!BC:BF,4,FALSE)))</f>
        <v>19408267</v>
      </c>
      <c r="D387">
        <v>2029</v>
      </c>
      <c r="E387" s="21" t="s">
        <v>69</v>
      </c>
      <c r="G387" t="s">
        <v>71</v>
      </c>
      <c r="H387" t="s">
        <v>464</v>
      </c>
      <c r="I387" t="s">
        <v>73</v>
      </c>
      <c r="J387">
        <v>40</v>
      </c>
      <c r="K387" s="20" t="str">
        <f t="shared" si="30"/>
        <v>1</v>
      </c>
      <c r="L387" s="20" t="str">
        <f t="shared" si="29"/>
        <v xml:space="preserve">24/7/ 12 hours onsite SLA support requried </v>
      </c>
      <c r="S387" s="22"/>
      <c r="AJ387" s="22"/>
      <c r="AK387" s="22"/>
    </row>
    <row r="388" spans="1:37" customFormat="1" ht="15" hidden="1" customHeight="1">
      <c r="A388" s="20" t="str">
        <f>IF(E388="","",VLOOKUP(E388,[3]List!BC:BD,2,FALSE))</f>
        <v>[Main RC] SD-WAN with Firewall (Fortinet) (Non-taxable)</v>
      </c>
      <c r="B388" s="20">
        <f>IF(F388="Gateway","SDWAN Gateway",IF(E388="","",VLOOKUP(E388,[3]List!BC:BE,3,FALSE)))</f>
        <v>19408513</v>
      </c>
      <c r="C388" s="20">
        <f>IF(F388="Gateway","SDWAN Gateway",IF(E388="","",VLOOKUP(E388,[3]List!BC:BF,4,FALSE)))</f>
        <v>19408267</v>
      </c>
      <c r="D388">
        <v>2037</v>
      </c>
      <c r="E388" s="21" t="s">
        <v>69</v>
      </c>
      <c r="G388" t="s">
        <v>71</v>
      </c>
      <c r="H388" t="s">
        <v>465</v>
      </c>
      <c r="I388" t="s">
        <v>73</v>
      </c>
      <c r="J388">
        <v>100</v>
      </c>
      <c r="K388" s="20" t="str">
        <f t="shared" si="30"/>
        <v>1</v>
      </c>
      <c r="L388" s="20" t="str">
        <f t="shared" ref="L388:L451" si="32">IF(I388="non-redundant","24/7/ 12 hours onsite SLA support requried ","24/7/ 6 hours onsite support required")</f>
        <v xml:space="preserve">24/7/ 12 hours onsite SLA support requried </v>
      </c>
      <c r="S388" s="22"/>
      <c r="AJ388" s="22"/>
      <c r="AK388" s="22"/>
    </row>
    <row r="389" spans="1:37" customFormat="1" ht="15" hidden="1" customHeight="1">
      <c r="A389" s="20" t="str">
        <f>IF(E389="","",VLOOKUP(E389,[3]List!BC:BD,2,FALSE))</f>
        <v>[Main RC] SD-WAN with Firewall (Fortinet) (Non-taxable)</v>
      </c>
      <c r="B389" s="20">
        <f>IF(F389="Gateway","SDWAN Gateway",IF(E389="","",VLOOKUP(E389,[3]List!BC:BE,3,FALSE)))</f>
        <v>19408513</v>
      </c>
      <c r="C389" s="20">
        <f>IF(F389="Gateway","SDWAN Gateway",IF(E389="","",VLOOKUP(E389,[3]List!BC:BF,4,FALSE)))</f>
        <v>19408267</v>
      </c>
      <c r="D389">
        <v>2100</v>
      </c>
      <c r="E389" s="21" t="s">
        <v>69</v>
      </c>
      <c r="G389" t="s">
        <v>151</v>
      </c>
      <c r="H389" t="s">
        <v>466</v>
      </c>
      <c r="I389" t="s">
        <v>73</v>
      </c>
      <c r="J389">
        <v>40</v>
      </c>
      <c r="K389" s="20" t="str">
        <f t="shared" ref="K389:K452" si="33">IF(J389&lt;900, "1", "2")</f>
        <v>1</v>
      </c>
      <c r="L389" s="20" t="str">
        <f t="shared" si="32"/>
        <v xml:space="preserve">24/7/ 12 hours onsite SLA support requried </v>
      </c>
      <c r="S389" s="22"/>
      <c r="AJ389" s="22"/>
      <c r="AK389" s="22"/>
    </row>
    <row r="390" spans="1:37" customFormat="1" ht="15" hidden="1" customHeight="1">
      <c r="A390" s="20" t="str">
        <f>IF(E390="","",VLOOKUP(E390,[3]List!BC:BD,2,FALSE))</f>
        <v>[Main RC] SD-WAN with Firewall (Fortinet) (Non-taxable)</v>
      </c>
      <c r="B390" s="20">
        <f>IF(F390="Gateway","SDWAN Gateway",IF(E390="","",VLOOKUP(E390,[3]List!BC:BE,3,FALSE)))</f>
        <v>19408513</v>
      </c>
      <c r="C390" s="20">
        <f>IF(F390="Gateway","SDWAN Gateway",IF(E390="","",VLOOKUP(E390,[3]List!BC:BF,4,FALSE)))</f>
        <v>19408267</v>
      </c>
      <c r="D390">
        <v>2101</v>
      </c>
      <c r="E390" s="21" t="s">
        <v>69</v>
      </c>
      <c r="G390" t="s">
        <v>151</v>
      </c>
      <c r="H390" t="s">
        <v>467</v>
      </c>
      <c r="I390" t="s">
        <v>73</v>
      </c>
      <c r="J390">
        <v>40</v>
      </c>
      <c r="K390" s="20" t="str">
        <f t="shared" si="33"/>
        <v>1</v>
      </c>
      <c r="L390" s="20" t="str">
        <f t="shared" si="32"/>
        <v xml:space="preserve">24/7/ 12 hours onsite SLA support requried </v>
      </c>
      <c r="S390" s="22"/>
      <c r="AJ390" s="22"/>
      <c r="AK390" s="22"/>
    </row>
    <row r="391" spans="1:37" customFormat="1" ht="15" hidden="1" customHeight="1">
      <c r="A391" s="20" t="str">
        <f>IF(E391="","",VLOOKUP(E391,[3]List!BC:BD,2,FALSE))</f>
        <v>[Main RC] SD-WAN with Firewall (Fortinet) (Non-taxable)</v>
      </c>
      <c r="B391" s="20">
        <f>IF(F391="Gateway","SDWAN Gateway",IF(E391="","",VLOOKUP(E391,[3]List!BC:BE,3,FALSE)))</f>
        <v>19408513</v>
      </c>
      <c r="C391" s="20">
        <f>IF(F391="Gateway","SDWAN Gateway",IF(E391="","",VLOOKUP(E391,[3]List!BC:BF,4,FALSE)))</f>
        <v>19408267</v>
      </c>
      <c r="D391">
        <v>2103</v>
      </c>
      <c r="E391" s="21" t="s">
        <v>69</v>
      </c>
      <c r="G391" t="s">
        <v>151</v>
      </c>
      <c r="H391" t="s">
        <v>468</v>
      </c>
      <c r="I391" t="s">
        <v>73</v>
      </c>
      <c r="J391">
        <v>40</v>
      </c>
      <c r="K391" s="20" t="str">
        <f t="shared" si="33"/>
        <v>1</v>
      </c>
      <c r="L391" s="20" t="str">
        <f t="shared" si="32"/>
        <v xml:space="preserve">24/7/ 12 hours onsite SLA support requried </v>
      </c>
      <c r="S391" s="22"/>
      <c r="AJ391" s="22"/>
      <c r="AK391" s="22"/>
    </row>
    <row r="392" spans="1:37" customFormat="1" ht="15" hidden="1" customHeight="1">
      <c r="A392" s="20" t="str">
        <f>IF(E392="","",VLOOKUP(E392,[3]List!BC:BD,2,FALSE))</f>
        <v>[Main RC] SD-WAN with Firewall (Fortinet) (Non-taxable)</v>
      </c>
      <c r="B392" s="20">
        <f>IF(F392="Gateway","SDWAN Gateway",IF(E392="","",VLOOKUP(E392,[3]List!BC:BE,3,FALSE)))</f>
        <v>19408513</v>
      </c>
      <c r="C392" s="20">
        <f>IF(F392="Gateway","SDWAN Gateway",IF(E392="","",VLOOKUP(E392,[3]List!BC:BF,4,FALSE)))</f>
        <v>19408267</v>
      </c>
      <c r="D392">
        <v>2104</v>
      </c>
      <c r="E392" s="21" t="s">
        <v>69</v>
      </c>
      <c r="G392" t="s">
        <v>151</v>
      </c>
      <c r="H392" t="s">
        <v>469</v>
      </c>
      <c r="I392" t="s">
        <v>73</v>
      </c>
      <c r="J392">
        <v>40</v>
      </c>
      <c r="K392" s="20" t="str">
        <f t="shared" si="33"/>
        <v>1</v>
      </c>
      <c r="L392" s="20" t="str">
        <f t="shared" si="32"/>
        <v xml:space="preserve">24/7/ 12 hours onsite SLA support requried </v>
      </c>
      <c r="S392" s="22"/>
      <c r="AJ392" s="22"/>
      <c r="AK392" s="22"/>
    </row>
    <row r="393" spans="1:37" customFormat="1" ht="15" hidden="1" customHeight="1">
      <c r="A393" s="20" t="str">
        <f>IF(E393="","",VLOOKUP(E393,[3]List!BC:BD,2,FALSE))</f>
        <v>[Main RC] SD-WAN with Firewall (Fortinet) (Non-taxable)</v>
      </c>
      <c r="B393" s="20">
        <f>IF(F393="Gateway","SDWAN Gateway",IF(E393="","",VLOOKUP(E393,[3]List!BC:BE,3,FALSE)))</f>
        <v>19408513</v>
      </c>
      <c r="C393" s="20">
        <f>IF(F393="Gateway","SDWAN Gateway",IF(E393="","",VLOOKUP(E393,[3]List!BC:BF,4,FALSE)))</f>
        <v>19408267</v>
      </c>
      <c r="D393">
        <v>2105</v>
      </c>
      <c r="E393" s="21" t="s">
        <v>69</v>
      </c>
      <c r="G393" t="s">
        <v>151</v>
      </c>
      <c r="H393" t="s">
        <v>470</v>
      </c>
      <c r="I393" t="s">
        <v>73</v>
      </c>
      <c r="J393">
        <v>40</v>
      </c>
      <c r="K393" s="20" t="str">
        <f t="shared" si="33"/>
        <v>1</v>
      </c>
      <c r="L393" s="20" t="str">
        <f t="shared" si="32"/>
        <v xml:space="preserve">24/7/ 12 hours onsite SLA support requried </v>
      </c>
      <c r="S393" s="22"/>
      <c r="AJ393" s="22"/>
      <c r="AK393" s="22"/>
    </row>
    <row r="394" spans="1:37" customFormat="1" ht="15" hidden="1" customHeight="1">
      <c r="A394" s="20" t="str">
        <f>IF(E394="","",VLOOKUP(E394,[3]List!BC:BD,2,FALSE))</f>
        <v>[Main RC] SD-WAN with Firewall (Fortinet) (Non-taxable)</v>
      </c>
      <c r="B394" s="20">
        <f>IF(F394="Gateway","SDWAN Gateway",IF(E394="","",VLOOKUP(E394,[3]List!BC:BE,3,FALSE)))</f>
        <v>19408513</v>
      </c>
      <c r="C394" s="20">
        <f>IF(F394="Gateway","SDWAN Gateway",IF(E394="","",VLOOKUP(E394,[3]List!BC:BF,4,FALSE)))</f>
        <v>19408267</v>
      </c>
      <c r="D394">
        <v>2107</v>
      </c>
      <c r="E394" s="21" t="s">
        <v>69</v>
      </c>
      <c r="G394" t="s">
        <v>151</v>
      </c>
      <c r="H394" t="s">
        <v>471</v>
      </c>
      <c r="I394" t="s">
        <v>73</v>
      </c>
      <c r="J394">
        <v>40</v>
      </c>
      <c r="K394" s="20" t="str">
        <f t="shared" si="33"/>
        <v>1</v>
      </c>
      <c r="L394" s="20" t="str">
        <f t="shared" si="32"/>
        <v xml:space="preserve">24/7/ 12 hours onsite SLA support requried </v>
      </c>
      <c r="S394" s="22"/>
      <c r="AJ394" s="22"/>
      <c r="AK394" s="22"/>
    </row>
    <row r="395" spans="1:37" customFormat="1" ht="15" hidden="1" customHeight="1">
      <c r="A395" s="20" t="str">
        <f>IF(E395="","",VLOOKUP(E395,[3]List!BC:BD,2,FALSE))</f>
        <v>[Main RC] SD-WAN with Firewall (Fortinet) (Non-taxable)</v>
      </c>
      <c r="B395" s="20">
        <f>IF(F395="Gateway","SDWAN Gateway",IF(E395="","",VLOOKUP(E395,[3]List!BC:BE,3,FALSE)))</f>
        <v>19408513</v>
      </c>
      <c r="C395" s="20">
        <f>IF(F395="Gateway","SDWAN Gateway",IF(E395="","",VLOOKUP(E395,[3]List!BC:BF,4,FALSE)))</f>
        <v>19408267</v>
      </c>
      <c r="D395">
        <v>2108</v>
      </c>
      <c r="E395" s="21" t="s">
        <v>69</v>
      </c>
      <c r="G395" t="s">
        <v>151</v>
      </c>
      <c r="H395" t="s">
        <v>472</v>
      </c>
      <c r="I395" t="s">
        <v>73</v>
      </c>
      <c r="J395">
        <v>40</v>
      </c>
      <c r="K395" s="20" t="str">
        <f t="shared" si="33"/>
        <v>1</v>
      </c>
      <c r="L395" s="20" t="str">
        <f t="shared" si="32"/>
        <v xml:space="preserve">24/7/ 12 hours onsite SLA support requried </v>
      </c>
      <c r="S395" s="22"/>
      <c r="AJ395" s="22"/>
      <c r="AK395" s="22"/>
    </row>
    <row r="396" spans="1:37" customFormat="1" ht="15" hidden="1" customHeight="1">
      <c r="A396" s="20" t="str">
        <f>IF(E396="","",VLOOKUP(E396,[3]List!BC:BD,2,FALSE))</f>
        <v>[Main RC] SD-WAN with Firewall (Fortinet) (Non-taxable)</v>
      </c>
      <c r="B396" s="20">
        <f>IF(F396="Gateway","SDWAN Gateway",IF(E396="","",VLOOKUP(E396,[3]List!BC:BE,3,FALSE)))</f>
        <v>19408513</v>
      </c>
      <c r="C396" s="20">
        <f>IF(F396="Gateway","SDWAN Gateway",IF(E396="","",VLOOKUP(E396,[3]List!BC:BF,4,FALSE)))</f>
        <v>19408267</v>
      </c>
      <c r="D396">
        <v>2109</v>
      </c>
      <c r="E396" s="21" t="s">
        <v>69</v>
      </c>
      <c r="G396" t="s">
        <v>151</v>
      </c>
      <c r="H396" t="s">
        <v>410</v>
      </c>
      <c r="I396" t="s">
        <v>73</v>
      </c>
      <c r="J396">
        <v>40</v>
      </c>
      <c r="K396" s="20" t="str">
        <f t="shared" si="33"/>
        <v>1</v>
      </c>
      <c r="L396" s="20" t="str">
        <f t="shared" si="32"/>
        <v xml:space="preserve">24/7/ 12 hours onsite SLA support requried </v>
      </c>
      <c r="S396" s="22"/>
      <c r="AJ396" s="22"/>
      <c r="AK396" s="22"/>
    </row>
    <row r="397" spans="1:37" customFormat="1" ht="15" hidden="1" customHeight="1">
      <c r="A397" s="20" t="str">
        <f>IF(E397="","",VLOOKUP(E397,[3]List!BC:BD,2,FALSE))</f>
        <v>[Main RC] SD-WAN with Firewall (Fortinet) (Non-taxable)</v>
      </c>
      <c r="B397" s="20">
        <f>IF(F397="Gateway","SDWAN Gateway",IF(E397="","",VLOOKUP(E397,[3]List!BC:BE,3,FALSE)))</f>
        <v>19408513</v>
      </c>
      <c r="C397" s="20">
        <f>IF(F397="Gateway","SDWAN Gateway",IF(E397="","",VLOOKUP(E397,[3]List!BC:BF,4,FALSE)))</f>
        <v>19408267</v>
      </c>
      <c r="D397">
        <v>2110</v>
      </c>
      <c r="E397" s="21" t="s">
        <v>69</v>
      </c>
      <c r="G397" t="s">
        <v>151</v>
      </c>
      <c r="H397" t="s">
        <v>473</v>
      </c>
      <c r="I397" t="s">
        <v>73</v>
      </c>
      <c r="J397">
        <v>500</v>
      </c>
      <c r="K397" s="20" t="str">
        <f t="shared" si="33"/>
        <v>1</v>
      </c>
      <c r="L397" s="20" t="str">
        <f t="shared" si="32"/>
        <v xml:space="preserve">24/7/ 12 hours onsite SLA support requried </v>
      </c>
      <c r="S397" s="22"/>
      <c r="AJ397" s="22"/>
      <c r="AK397" s="22"/>
    </row>
    <row r="398" spans="1:37" customFormat="1" ht="15" hidden="1" customHeight="1">
      <c r="A398" s="20" t="str">
        <f>IF(E398="","",VLOOKUP(E398,[3]List!BC:BD,2,FALSE))</f>
        <v>[Main RC] SD-WAN with Firewall (Fortinet) (Non-taxable)</v>
      </c>
      <c r="B398" s="20">
        <f>IF(F398="Gateway","SDWAN Gateway",IF(E398="","",VLOOKUP(E398,[3]List!BC:BE,3,FALSE)))</f>
        <v>19408513</v>
      </c>
      <c r="C398" s="20">
        <f>IF(F398="Gateway","SDWAN Gateway",IF(E398="","",VLOOKUP(E398,[3]List!BC:BF,4,FALSE)))</f>
        <v>19408267</v>
      </c>
      <c r="D398">
        <v>2113</v>
      </c>
      <c r="E398" s="21" t="s">
        <v>69</v>
      </c>
      <c r="G398" t="s">
        <v>151</v>
      </c>
      <c r="H398" t="s">
        <v>474</v>
      </c>
      <c r="I398" t="s">
        <v>73</v>
      </c>
      <c r="J398">
        <v>40</v>
      </c>
      <c r="K398" s="20" t="str">
        <f t="shared" si="33"/>
        <v>1</v>
      </c>
      <c r="L398" s="20" t="str">
        <f t="shared" si="32"/>
        <v xml:space="preserve">24/7/ 12 hours onsite SLA support requried </v>
      </c>
      <c r="S398" s="22"/>
      <c r="AJ398" s="22"/>
      <c r="AK398" s="22"/>
    </row>
    <row r="399" spans="1:37" customFormat="1" ht="15" hidden="1" customHeight="1">
      <c r="A399" s="20" t="str">
        <f>IF(E399="","",VLOOKUP(E399,[3]List!BC:BD,2,FALSE))</f>
        <v>[Main RC] SD-WAN with Firewall (Fortinet) (Non-taxable)</v>
      </c>
      <c r="B399" s="20">
        <f>IF(F399="Gateway","SDWAN Gateway",IF(E399="","",VLOOKUP(E399,[3]List!BC:BE,3,FALSE)))</f>
        <v>19408513</v>
      </c>
      <c r="C399" s="20">
        <f>IF(F399="Gateway","SDWAN Gateway",IF(E399="","",VLOOKUP(E399,[3]List!BC:BF,4,FALSE)))</f>
        <v>19408267</v>
      </c>
      <c r="D399">
        <v>2118</v>
      </c>
      <c r="E399" s="21" t="s">
        <v>69</v>
      </c>
      <c r="G399" t="s">
        <v>185</v>
      </c>
      <c r="H399" t="s">
        <v>475</v>
      </c>
      <c r="I399" t="s">
        <v>73</v>
      </c>
      <c r="J399">
        <v>100</v>
      </c>
      <c r="K399" s="20" t="str">
        <f t="shared" si="33"/>
        <v>1</v>
      </c>
      <c r="L399" s="20" t="str">
        <f t="shared" si="32"/>
        <v xml:space="preserve">24/7/ 12 hours onsite SLA support requried </v>
      </c>
      <c r="S399" s="22"/>
      <c r="AJ399" s="22"/>
      <c r="AK399" s="22"/>
    </row>
    <row r="400" spans="1:37" customFormat="1" ht="15" hidden="1" customHeight="1">
      <c r="A400" s="20" t="str">
        <f>IF(E400="","",VLOOKUP(E400,[3]List!BC:BD,2,FALSE))</f>
        <v>[Main RC] SD-WAN with Firewall (Fortinet) (Non-taxable)</v>
      </c>
      <c r="B400" s="20">
        <f>IF(F400="Gateway","SDWAN Gateway",IF(E400="","",VLOOKUP(E400,[3]List!BC:BE,3,FALSE)))</f>
        <v>19408513</v>
      </c>
      <c r="C400" s="20">
        <f>IF(F400="Gateway","SDWAN Gateway",IF(E400="","",VLOOKUP(E400,[3]List!BC:BF,4,FALSE)))</f>
        <v>19408267</v>
      </c>
      <c r="D400">
        <v>2122</v>
      </c>
      <c r="E400" s="21" t="s">
        <v>69</v>
      </c>
      <c r="G400" t="s">
        <v>71</v>
      </c>
      <c r="H400" t="s">
        <v>476</v>
      </c>
      <c r="I400" t="s">
        <v>73</v>
      </c>
      <c r="J400">
        <v>40</v>
      </c>
      <c r="K400" s="20" t="str">
        <f t="shared" si="33"/>
        <v>1</v>
      </c>
      <c r="L400" s="20" t="str">
        <f t="shared" si="32"/>
        <v xml:space="preserve">24/7/ 12 hours onsite SLA support requried </v>
      </c>
      <c r="S400" s="22"/>
      <c r="AJ400" s="22"/>
      <c r="AK400" s="22"/>
    </row>
    <row r="401" spans="1:37" customFormat="1" ht="15" hidden="1" customHeight="1">
      <c r="A401" s="20" t="str">
        <f>IF(E401="","",VLOOKUP(E401,[3]List!BC:BD,2,FALSE))</f>
        <v>[Main RC] SD-WAN with Firewall (Fortinet) (Non-taxable)</v>
      </c>
      <c r="B401" s="20">
        <f>IF(F401="Gateway","SDWAN Gateway",IF(E401="","",VLOOKUP(E401,[3]List!BC:BE,3,FALSE)))</f>
        <v>19408513</v>
      </c>
      <c r="C401" s="20">
        <f>IF(F401="Gateway","SDWAN Gateway",IF(E401="","",VLOOKUP(E401,[3]List!BC:BF,4,FALSE)))</f>
        <v>19408267</v>
      </c>
      <c r="D401">
        <v>2123</v>
      </c>
      <c r="E401" s="21" t="s">
        <v>69</v>
      </c>
      <c r="G401" t="s">
        <v>71</v>
      </c>
      <c r="H401" t="s">
        <v>477</v>
      </c>
      <c r="I401" t="s">
        <v>73</v>
      </c>
      <c r="J401">
        <v>40</v>
      </c>
      <c r="K401" s="20" t="str">
        <f t="shared" si="33"/>
        <v>1</v>
      </c>
      <c r="L401" s="20" t="str">
        <f t="shared" si="32"/>
        <v xml:space="preserve">24/7/ 12 hours onsite SLA support requried </v>
      </c>
      <c r="S401" s="22"/>
      <c r="AJ401" s="22"/>
      <c r="AK401" s="22"/>
    </row>
    <row r="402" spans="1:37" customFormat="1" ht="15" hidden="1" customHeight="1">
      <c r="A402" s="20" t="str">
        <f>IF(E402="","",VLOOKUP(E402,[3]List!BC:BD,2,FALSE))</f>
        <v>[Main RC] SD-WAN with Firewall (Fortinet) (Non-taxable)</v>
      </c>
      <c r="B402" s="20">
        <f>IF(F402="Gateway","SDWAN Gateway",IF(E402="","",VLOOKUP(E402,[3]List!BC:BE,3,FALSE)))</f>
        <v>19408513</v>
      </c>
      <c r="C402" s="20">
        <f>IF(F402="Gateway","SDWAN Gateway",IF(E402="","",VLOOKUP(E402,[3]List!BC:BF,4,FALSE)))</f>
        <v>19408267</v>
      </c>
      <c r="D402">
        <v>2124</v>
      </c>
      <c r="E402" s="21" t="s">
        <v>69</v>
      </c>
      <c r="G402" t="s">
        <v>71</v>
      </c>
      <c r="H402" t="s">
        <v>478</v>
      </c>
      <c r="I402" t="s">
        <v>73</v>
      </c>
      <c r="J402">
        <v>40</v>
      </c>
      <c r="K402" s="20" t="str">
        <f t="shared" si="33"/>
        <v>1</v>
      </c>
      <c r="L402" s="20" t="str">
        <f t="shared" si="32"/>
        <v xml:space="preserve">24/7/ 12 hours onsite SLA support requried </v>
      </c>
      <c r="S402" s="22"/>
      <c r="AJ402" s="22"/>
      <c r="AK402" s="22"/>
    </row>
    <row r="403" spans="1:37" customFormat="1" ht="15" hidden="1" customHeight="1">
      <c r="A403" s="20" t="str">
        <f>IF(E403="","",VLOOKUP(E403,[3]List!BC:BD,2,FALSE))</f>
        <v>[Main RC] SD-WAN with Firewall (Fortinet) (Non-taxable)</v>
      </c>
      <c r="B403" s="20">
        <f>IF(F403="Gateway","SDWAN Gateway",IF(E403="","",VLOOKUP(E403,[3]List!BC:BE,3,FALSE)))</f>
        <v>19408513</v>
      </c>
      <c r="C403" s="20">
        <f>IF(F403="Gateway","SDWAN Gateway",IF(E403="","",VLOOKUP(E403,[3]List!BC:BF,4,FALSE)))</f>
        <v>19408267</v>
      </c>
      <c r="D403">
        <v>2125</v>
      </c>
      <c r="E403" s="21" t="s">
        <v>69</v>
      </c>
      <c r="G403" t="s">
        <v>71</v>
      </c>
      <c r="H403" t="s">
        <v>479</v>
      </c>
      <c r="I403" t="s">
        <v>73</v>
      </c>
      <c r="J403">
        <v>40</v>
      </c>
      <c r="K403" s="20" t="str">
        <f t="shared" si="33"/>
        <v>1</v>
      </c>
      <c r="L403" s="20" t="str">
        <f t="shared" si="32"/>
        <v xml:space="preserve">24/7/ 12 hours onsite SLA support requried </v>
      </c>
      <c r="S403" s="22"/>
      <c r="AJ403" s="22"/>
      <c r="AK403" s="22"/>
    </row>
    <row r="404" spans="1:37" customFormat="1" ht="15" hidden="1" customHeight="1">
      <c r="A404" s="20" t="str">
        <f>IF(E404="","",VLOOKUP(E404,[3]List!BC:BD,2,FALSE))</f>
        <v>[Main RC] SD-WAN with Firewall (Fortinet) (Non-taxable)</v>
      </c>
      <c r="B404" s="20">
        <f>IF(F404="Gateway","SDWAN Gateway",IF(E404="","",VLOOKUP(E404,[3]List!BC:BE,3,FALSE)))</f>
        <v>19408513</v>
      </c>
      <c r="C404" s="20">
        <f>IF(F404="Gateway","SDWAN Gateway",IF(E404="","",VLOOKUP(E404,[3]List!BC:BF,4,FALSE)))</f>
        <v>19408267</v>
      </c>
      <c r="D404">
        <v>2128</v>
      </c>
      <c r="E404" s="21" t="s">
        <v>69</v>
      </c>
      <c r="G404" t="s">
        <v>71</v>
      </c>
      <c r="H404" t="s">
        <v>480</v>
      </c>
      <c r="I404" t="s">
        <v>73</v>
      </c>
      <c r="J404">
        <v>40</v>
      </c>
      <c r="K404" s="20" t="str">
        <f t="shared" si="33"/>
        <v>1</v>
      </c>
      <c r="L404" s="20" t="str">
        <f t="shared" si="32"/>
        <v xml:space="preserve">24/7/ 12 hours onsite SLA support requried </v>
      </c>
      <c r="S404" s="22"/>
      <c r="AJ404" s="22"/>
      <c r="AK404" s="22"/>
    </row>
    <row r="405" spans="1:37" customFormat="1" ht="15" hidden="1" customHeight="1">
      <c r="A405" s="20" t="str">
        <f>IF(E405="","",VLOOKUP(E405,[3]List!BC:BD,2,FALSE))</f>
        <v>[Main RC] SD-WAN with Firewall (Fortinet) (Non-taxable)</v>
      </c>
      <c r="B405" s="20">
        <f>IF(F405="Gateway","SDWAN Gateway",IF(E405="","",VLOOKUP(E405,[3]List!BC:BE,3,FALSE)))</f>
        <v>19408513</v>
      </c>
      <c r="C405" s="20">
        <f>IF(F405="Gateway","SDWAN Gateway",IF(E405="","",VLOOKUP(E405,[3]List!BC:BF,4,FALSE)))</f>
        <v>19408267</v>
      </c>
      <c r="D405">
        <v>2130</v>
      </c>
      <c r="E405" s="21" t="s">
        <v>69</v>
      </c>
      <c r="G405" s="31" t="s">
        <v>71</v>
      </c>
      <c r="H405" t="s">
        <v>481</v>
      </c>
      <c r="I405" t="s">
        <v>140</v>
      </c>
      <c r="J405">
        <v>500</v>
      </c>
      <c r="K405" s="20" t="str">
        <f t="shared" si="33"/>
        <v>1</v>
      </c>
      <c r="L405" s="20" t="str">
        <f t="shared" si="32"/>
        <v>24/7/ 6 hours onsite support required</v>
      </c>
      <c r="S405" s="22"/>
      <c r="AJ405" s="22"/>
      <c r="AK405" s="22"/>
    </row>
    <row r="406" spans="1:37" customFormat="1" ht="15" hidden="1" customHeight="1">
      <c r="A406" s="20" t="str">
        <f>IF(E406="","",VLOOKUP(E406,[3]List!BC:BD,2,FALSE))</f>
        <v>[Main RC] SD-WAN with Firewall (Fortinet) (Non-taxable)</v>
      </c>
      <c r="B406" s="20">
        <f>IF(F406="Gateway","SDWAN Gateway",IF(E406="","",VLOOKUP(E406,[3]List!BC:BE,3,FALSE)))</f>
        <v>19408513</v>
      </c>
      <c r="C406" s="20">
        <f>IF(F406="Gateway","SDWAN Gateway",IF(E406="","",VLOOKUP(E406,[3]List!BC:BF,4,FALSE)))</f>
        <v>19408267</v>
      </c>
      <c r="D406">
        <v>2130</v>
      </c>
      <c r="E406" s="21" t="s">
        <v>69</v>
      </c>
      <c r="G406" s="31" t="s">
        <v>71</v>
      </c>
      <c r="H406" t="s">
        <v>481</v>
      </c>
      <c r="I406" t="s">
        <v>140</v>
      </c>
      <c r="J406">
        <v>500</v>
      </c>
      <c r="K406" s="20" t="str">
        <f t="shared" si="33"/>
        <v>1</v>
      </c>
      <c r="L406" s="20" t="str">
        <f t="shared" si="32"/>
        <v>24/7/ 6 hours onsite support required</v>
      </c>
      <c r="S406" s="22"/>
      <c r="AJ406" s="22"/>
      <c r="AK406" s="22"/>
    </row>
    <row r="407" spans="1:37" customFormat="1" ht="15" hidden="1" customHeight="1">
      <c r="A407" s="20" t="str">
        <f>IF(E407="","",VLOOKUP(E407,[3]List!BC:BD,2,FALSE))</f>
        <v>[Main RC] SD-WAN with Firewall (Fortinet) (Non-taxable)</v>
      </c>
      <c r="B407" s="20">
        <f>IF(F407="Gateway","SDWAN Gateway",IF(E407="","",VLOOKUP(E407,[3]List!BC:BE,3,FALSE)))</f>
        <v>19408513</v>
      </c>
      <c r="C407" s="20">
        <f>IF(F407="Gateway","SDWAN Gateway",IF(E407="","",VLOOKUP(E407,[3]List!BC:BF,4,FALSE)))</f>
        <v>19408267</v>
      </c>
      <c r="D407">
        <v>2133</v>
      </c>
      <c r="E407" s="21" t="s">
        <v>69</v>
      </c>
      <c r="G407" t="s">
        <v>71</v>
      </c>
      <c r="H407" t="s">
        <v>482</v>
      </c>
      <c r="I407" t="s">
        <v>73</v>
      </c>
      <c r="J407">
        <v>40</v>
      </c>
      <c r="K407" s="20" t="str">
        <f t="shared" si="33"/>
        <v>1</v>
      </c>
      <c r="L407" s="20" t="str">
        <f t="shared" si="32"/>
        <v xml:space="preserve">24/7/ 12 hours onsite SLA support requried </v>
      </c>
      <c r="S407" s="22"/>
      <c r="AJ407" s="22"/>
      <c r="AK407" s="22"/>
    </row>
    <row r="408" spans="1:37" customFormat="1" ht="15" hidden="1" customHeight="1">
      <c r="A408" s="20" t="str">
        <f>IF(E408="","",VLOOKUP(E408,[3]List!BC:BD,2,FALSE))</f>
        <v>[Main RC] SD-WAN with Firewall (Fortinet) (Non-taxable)</v>
      </c>
      <c r="B408" s="20">
        <f>IF(F408="Gateway","SDWAN Gateway",IF(E408="","",VLOOKUP(E408,[3]List!BC:BE,3,FALSE)))</f>
        <v>19408513</v>
      </c>
      <c r="C408" s="20">
        <f>IF(F408="Gateway","SDWAN Gateway",IF(E408="","",VLOOKUP(E408,[3]List!BC:BF,4,FALSE)))</f>
        <v>19408267</v>
      </c>
      <c r="D408">
        <v>2134</v>
      </c>
      <c r="E408" s="21" t="s">
        <v>69</v>
      </c>
      <c r="G408" t="s">
        <v>71</v>
      </c>
      <c r="H408" t="s">
        <v>483</v>
      </c>
      <c r="I408" t="s">
        <v>73</v>
      </c>
      <c r="J408">
        <v>40</v>
      </c>
      <c r="K408" s="20" t="str">
        <f t="shared" si="33"/>
        <v>1</v>
      </c>
      <c r="L408" s="20" t="str">
        <f t="shared" si="32"/>
        <v xml:space="preserve">24/7/ 12 hours onsite SLA support requried </v>
      </c>
      <c r="S408" s="22"/>
      <c r="AJ408" s="22"/>
      <c r="AK408" s="22"/>
    </row>
    <row r="409" spans="1:37" customFormat="1" ht="15" hidden="1" customHeight="1">
      <c r="A409" s="20" t="str">
        <f>IF(E409="","",VLOOKUP(E409,[3]List!BC:BD,2,FALSE))</f>
        <v>[Main RC] SD-WAN with Firewall (Fortinet) (Non-taxable)</v>
      </c>
      <c r="B409" s="20">
        <f>IF(F409="Gateway","SDWAN Gateway",IF(E409="","",VLOOKUP(E409,[3]List!BC:BE,3,FALSE)))</f>
        <v>19408513</v>
      </c>
      <c r="C409" s="20">
        <f>IF(F409="Gateway","SDWAN Gateway",IF(E409="","",VLOOKUP(E409,[3]List!BC:BF,4,FALSE)))</f>
        <v>19408267</v>
      </c>
      <c r="D409">
        <v>2136</v>
      </c>
      <c r="E409" s="21" t="s">
        <v>69</v>
      </c>
      <c r="G409" t="s">
        <v>71</v>
      </c>
      <c r="H409" t="s">
        <v>484</v>
      </c>
      <c r="I409" t="s">
        <v>73</v>
      </c>
      <c r="J409">
        <v>40</v>
      </c>
      <c r="K409" s="20" t="str">
        <f t="shared" si="33"/>
        <v>1</v>
      </c>
      <c r="L409" s="20" t="str">
        <f t="shared" si="32"/>
        <v xml:space="preserve">24/7/ 12 hours onsite SLA support requried </v>
      </c>
      <c r="S409" s="22"/>
      <c r="AJ409" s="22"/>
      <c r="AK409" s="22"/>
    </row>
    <row r="410" spans="1:37" customFormat="1" ht="15" hidden="1" customHeight="1">
      <c r="A410" s="20" t="str">
        <f>IF(E410="","",VLOOKUP(E410,[3]List!BC:BD,2,FALSE))</f>
        <v>[Main RC] SD-WAN with Firewall (Fortinet) (Non-taxable)</v>
      </c>
      <c r="B410" s="20">
        <f>IF(F410="Gateway","SDWAN Gateway",IF(E410="","",VLOOKUP(E410,[3]List!BC:BE,3,FALSE)))</f>
        <v>19408513</v>
      </c>
      <c r="C410" s="20">
        <f>IF(F410="Gateway","SDWAN Gateway",IF(E410="","",VLOOKUP(E410,[3]List!BC:BF,4,FALSE)))</f>
        <v>19408267</v>
      </c>
      <c r="D410">
        <v>2142</v>
      </c>
      <c r="E410" s="21" t="s">
        <v>69</v>
      </c>
      <c r="G410" s="31" t="s">
        <v>71</v>
      </c>
      <c r="H410" t="s">
        <v>485</v>
      </c>
      <c r="I410" t="s">
        <v>140</v>
      </c>
      <c r="J410">
        <v>500</v>
      </c>
      <c r="K410" s="20" t="str">
        <f t="shared" si="33"/>
        <v>1</v>
      </c>
      <c r="L410" s="20" t="str">
        <f t="shared" si="32"/>
        <v>24/7/ 6 hours onsite support required</v>
      </c>
      <c r="S410" s="22"/>
      <c r="AJ410" s="22"/>
      <c r="AK410" s="22"/>
    </row>
    <row r="411" spans="1:37" customFormat="1" ht="15" hidden="1" customHeight="1">
      <c r="A411" s="20" t="str">
        <f>IF(E411="","",VLOOKUP(E411,[3]List!BC:BD,2,FALSE))</f>
        <v>[Main RC] SD-WAN with Firewall (Fortinet) (Non-taxable)</v>
      </c>
      <c r="B411" s="20">
        <f>IF(F411="Gateway","SDWAN Gateway",IF(E411="","",VLOOKUP(E411,[3]List!BC:BE,3,FALSE)))</f>
        <v>19408513</v>
      </c>
      <c r="C411" s="20">
        <f>IF(F411="Gateway","SDWAN Gateway",IF(E411="","",VLOOKUP(E411,[3]List!BC:BF,4,FALSE)))</f>
        <v>19408267</v>
      </c>
      <c r="D411">
        <v>2142</v>
      </c>
      <c r="E411" s="21" t="s">
        <v>69</v>
      </c>
      <c r="G411" s="31" t="s">
        <v>71</v>
      </c>
      <c r="H411" t="s">
        <v>485</v>
      </c>
      <c r="I411" t="s">
        <v>140</v>
      </c>
      <c r="J411">
        <v>500</v>
      </c>
      <c r="K411" s="20" t="str">
        <f t="shared" si="33"/>
        <v>1</v>
      </c>
      <c r="L411" s="20" t="str">
        <f t="shared" si="32"/>
        <v>24/7/ 6 hours onsite support required</v>
      </c>
      <c r="S411" s="22"/>
      <c r="AJ411" s="22"/>
      <c r="AK411" s="22"/>
    </row>
    <row r="412" spans="1:37" customFormat="1" ht="15" hidden="1" customHeight="1">
      <c r="A412" s="20" t="str">
        <f>IF(E412="","",VLOOKUP(E412,[3]List!BC:BD,2,FALSE))</f>
        <v>[Main RC] SD-WAN with Firewall (Fortinet) (Non-taxable)</v>
      </c>
      <c r="B412" s="20">
        <f>IF(F412="Gateway","SDWAN Gateway",IF(E412="","",VLOOKUP(E412,[3]List!BC:BE,3,FALSE)))</f>
        <v>19408513</v>
      </c>
      <c r="C412" s="20">
        <f>IF(F412="Gateway","SDWAN Gateway",IF(E412="","",VLOOKUP(E412,[3]List!BC:BF,4,FALSE)))</f>
        <v>19408267</v>
      </c>
      <c r="D412">
        <v>2144</v>
      </c>
      <c r="E412" s="21" t="s">
        <v>69</v>
      </c>
      <c r="G412" t="s">
        <v>71</v>
      </c>
      <c r="H412" t="s">
        <v>486</v>
      </c>
      <c r="I412" t="s">
        <v>73</v>
      </c>
      <c r="J412">
        <v>40</v>
      </c>
      <c r="K412" s="20" t="str">
        <f t="shared" si="33"/>
        <v>1</v>
      </c>
      <c r="L412" s="20" t="str">
        <f t="shared" si="32"/>
        <v xml:space="preserve">24/7/ 12 hours onsite SLA support requried </v>
      </c>
      <c r="S412" s="22"/>
      <c r="AJ412" s="22"/>
      <c r="AK412" s="22"/>
    </row>
    <row r="413" spans="1:37" customFormat="1" ht="15" hidden="1" customHeight="1">
      <c r="A413" s="20" t="str">
        <f>IF(E413="","",VLOOKUP(E413,[3]List!BC:BD,2,FALSE))</f>
        <v>[Main RC] SD-WAN with Firewall (Fortinet) (Non-taxable)</v>
      </c>
      <c r="B413" s="20">
        <f>IF(F413="Gateway","SDWAN Gateway",IF(E413="","",VLOOKUP(E413,[3]List!BC:BE,3,FALSE)))</f>
        <v>19408513</v>
      </c>
      <c r="C413" s="20">
        <f>IF(F413="Gateway","SDWAN Gateway",IF(E413="","",VLOOKUP(E413,[3]List!BC:BF,4,FALSE)))</f>
        <v>19408267</v>
      </c>
      <c r="D413">
        <v>2146</v>
      </c>
      <c r="E413" s="21" t="s">
        <v>69</v>
      </c>
      <c r="G413" t="s">
        <v>71</v>
      </c>
      <c r="H413" t="s">
        <v>487</v>
      </c>
      <c r="I413" t="s">
        <v>73</v>
      </c>
      <c r="J413">
        <v>40</v>
      </c>
      <c r="K413" s="20" t="str">
        <f t="shared" si="33"/>
        <v>1</v>
      </c>
      <c r="L413" s="20" t="str">
        <f t="shared" si="32"/>
        <v xml:space="preserve">24/7/ 12 hours onsite SLA support requried </v>
      </c>
      <c r="S413" s="22"/>
      <c r="AJ413" s="22"/>
      <c r="AK413" s="22"/>
    </row>
    <row r="414" spans="1:37" customFormat="1" ht="15" hidden="1" customHeight="1">
      <c r="A414" s="20" t="str">
        <f>IF(E414="","",VLOOKUP(E414,[3]List!BC:BD,2,FALSE))</f>
        <v>[Main RC] SD-WAN with Firewall (Fortinet) (Non-taxable)</v>
      </c>
      <c r="B414" s="20">
        <f>IF(F414="Gateway","SDWAN Gateway",IF(E414="","",VLOOKUP(E414,[3]List!BC:BE,3,FALSE)))</f>
        <v>19408513</v>
      </c>
      <c r="C414" s="20">
        <f>IF(F414="Gateway","SDWAN Gateway",IF(E414="","",VLOOKUP(E414,[3]List!BC:BF,4,FALSE)))</f>
        <v>19408267</v>
      </c>
      <c r="D414">
        <v>2148</v>
      </c>
      <c r="E414" s="21" t="s">
        <v>69</v>
      </c>
      <c r="G414" t="s">
        <v>71</v>
      </c>
      <c r="H414" t="s">
        <v>488</v>
      </c>
      <c r="I414" t="s">
        <v>73</v>
      </c>
      <c r="J414">
        <v>40</v>
      </c>
      <c r="K414" s="20" t="str">
        <f t="shared" si="33"/>
        <v>1</v>
      </c>
      <c r="L414" s="20" t="str">
        <f t="shared" si="32"/>
        <v xml:space="preserve">24/7/ 12 hours onsite SLA support requried </v>
      </c>
      <c r="S414" s="22"/>
      <c r="AJ414" s="22"/>
      <c r="AK414" s="22"/>
    </row>
    <row r="415" spans="1:37" customFormat="1" ht="15" hidden="1" customHeight="1">
      <c r="A415" s="20" t="str">
        <f>IF(E415="","",VLOOKUP(E415,[3]List!BC:BD,2,FALSE))</f>
        <v>[Main RC] SD-WAN with Firewall (Fortinet) (Non-taxable)</v>
      </c>
      <c r="B415" s="20">
        <f>IF(F415="Gateway","SDWAN Gateway",IF(E415="","",VLOOKUP(E415,[3]List!BC:BE,3,FALSE)))</f>
        <v>19408513</v>
      </c>
      <c r="C415" s="20">
        <f>IF(F415="Gateway","SDWAN Gateway",IF(E415="","",VLOOKUP(E415,[3]List!BC:BF,4,FALSE)))</f>
        <v>19408267</v>
      </c>
      <c r="D415">
        <v>2149</v>
      </c>
      <c r="E415" s="21" t="s">
        <v>69</v>
      </c>
      <c r="G415" t="s">
        <v>71</v>
      </c>
      <c r="H415" t="s">
        <v>489</v>
      </c>
      <c r="I415" t="s">
        <v>73</v>
      </c>
      <c r="J415">
        <v>40</v>
      </c>
      <c r="K415" s="20" t="str">
        <f t="shared" si="33"/>
        <v>1</v>
      </c>
      <c r="L415" s="20" t="str">
        <f t="shared" si="32"/>
        <v xml:space="preserve">24/7/ 12 hours onsite SLA support requried </v>
      </c>
      <c r="S415" s="22"/>
      <c r="AJ415" s="22"/>
      <c r="AK415" s="22"/>
    </row>
    <row r="416" spans="1:37" customFormat="1" ht="15" hidden="1" customHeight="1">
      <c r="A416" s="20" t="str">
        <f>IF(E416="","",VLOOKUP(E416,[3]List!BC:BD,2,FALSE))</f>
        <v>[Main RC] SD-WAN with Firewall (Fortinet) (Non-taxable)</v>
      </c>
      <c r="B416" s="20">
        <f>IF(F416="Gateway","SDWAN Gateway",IF(E416="","",VLOOKUP(E416,[3]List!BC:BE,3,FALSE)))</f>
        <v>19408513</v>
      </c>
      <c r="C416" s="20">
        <f>IF(F416="Gateway","SDWAN Gateway",IF(E416="","",VLOOKUP(E416,[3]List!BC:BF,4,FALSE)))</f>
        <v>19408267</v>
      </c>
      <c r="D416">
        <v>2154</v>
      </c>
      <c r="E416" s="21" t="s">
        <v>69</v>
      </c>
      <c r="G416" t="s">
        <v>71</v>
      </c>
      <c r="H416" t="s">
        <v>490</v>
      </c>
      <c r="I416" t="s">
        <v>73</v>
      </c>
      <c r="J416">
        <v>500</v>
      </c>
      <c r="K416" s="20" t="str">
        <f t="shared" si="33"/>
        <v>1</v>
      </c>
      <c r="L416" s="20" t="str">
        <f t="shared" si="32"/>
        <v xml:space="preserve">24/7/ 12 hours onsite SLA support requried </v>
      </c>
      <c r="S416" s="22"/>
      <c r="AJ416" s="22"/>
      <c r="AK416" s="22"/>
    </row>
    <row r="417" spans="1:37" customFormat="1" ht="15" hidden="1" customHeight="1">
      <c r="A417" s="20" t="str">
        <f>IF(E417="","",VLOOKUP(E417,[3]List!BC:BD,2,FALSE))</f>
        <v>[Main RC] SD-WAN with Firewall (Fortinet) (Non-taxable)</v>
      </c>
      <c r="B417" s="20">
        <f>IF(F417="Gateway","SDWAN Gateway",IF(E417="","",VLOOKUP(E417,[3]List!BC:BE,3,FALSE)))</f>
        <v>19408513</v>
      </c>
      <c r="C417" s="20">
        <f>IF(F417="Gateway","SDWAN Gateway",IF(E417="","",VLOOKUP(E417,[3]List!BC:BF,4,FALSE)))</f>
        <v>19408267</v>
      </c>
      <c r="D417">
        <v>2156</v>
      </c>
      <c r="E417" s="21" t="s">
        <v>69</v>
      </c>
      <c r="G417" t="s">
        <v>71</v>
      </c>
      <c r="H417" t="s">
        <v>491</v>
      </c>
      <c r="I417" t="s">
        <v>73</v>
      </c>
      <c r="J417">
        <v>40</v>
      </c>
      <c r="K417" s="20" t="str">
        <f t="shared" si="33"/>
        <v>1</v>
      </c>
      <c r="L417" s="20" t="str">
        <f t="shared" si="32"/>
        <v xml:space="preserve">24/7/ 12 hours onsite SLA support requried </v>
      </c>
      <c r="S417" s="22"/>
      <c r="AJ417" s="22"/>
      <c r="AK417" s="22"/>
    </row>
    <row r="418" spans="1:37" customFormat="1" ht="15" hidden="1" customHeight="1">
      <c r="A418" s="20" t="str">
        <f>IF(E418="","",VLOOKUP(E418,[3]List!BC:BD,2,FALSE))</f>
        <v>[Main RC] SD-WAN with Firewall (Fortinet) (Non-taxable)</v>
      </c>
      <c r="B418" s="20">
        <f>IF(F418="Gateway","SDWAN Gateway",IF(E418="","",VLOOKUP(E418,[3]List!BC:BE,3,FALSE)))</f>
        <v>19408513</v>
      </c>
      <c r="C418" s="20">
        <f>IF(F418="Gateway","SDWAN Gateway",IF(E418="","",VLOOKUP(E418,[3]List!BC:BF,4,FALSE)))</f>
        <v>19408267</v>
      </c>
      <c r="D418">
        <v>2158</v>
      </c>
      <c r="E418" s="21" t="s">
        <v>69</v>
      </c>
      <c r="G418" t="s">
        <v>71</v>
      </c>
      <c r="H418" t="s">
        <v>492</v>
      </c>
      <c r="I418" t="s">
        <v>73</v>
      </c>
      <c r="J418">
        <v>40</v>
      </c>
      <c r="K418" s="20" t="str">
        <f t="shared" si="33"/>
        <v>1</v>
      </c>
      <c r="L418" s="20" t="str">
        <f t="shared" si="32"/>
        <v xml:space="preserve">24/7/ 12 hours onsite SLA support requried </v>
      </c>
      <c r="S418" s="22"/>
      <c r="AJ418" s="22"/>
      <c r="AK418" s="22"/>
    </row>
    <row r="419" spans="1:37" customFormat="1" ht="15" hidden="1" customHeight="1">
      <c r="D419">
        <v>2163</v>
      </c>
      <c r="E419" s="21" t="s">
        <v>69</v>
      </c>
      <c r="G419" s="31" t="s">
        <v>71</v>
      </c>
      <c r="H419" t="s">
        <v>493</v>
      </c>
      <c r="I419" t="s">
        <v>140</v>
      </c>
      <c r="J419">
        <v>1000</v>
      </c>
      <c r="K419" s="20" t="str">
        <f t="shared" si="33"/>
        <v>2</v>
      </c>
      <c r="L419" s="20" t="str">
        <f t="shared" si="32"/>
        <v>24/7/ 6 hours onsite support required</v>
      </c>
      <c r="S419" s="22"/>
      <c r="AJ419" s="22"/>
      <c r="AK419" s="22"/>
    </row>
    <row r="420" spans="1:37" customFormat="1" ht="15" hidden="1" customHeight="1">
      <c r="D420">
        <v>2163</v>
      </c>
      <c r="E420" s="21" t="s">
        <v>69</v>
      </c>
      <c r="G420" s="31" t="s">
        <v>71</v>
      </c>
      <c r="H420" t="s">
        <v>493</v>
      </c>
      <c r="I420" t="s">
        <v>140</v>
      </c>
      <c r="J420">
        <v>1000</v>
      </c>
      <c r="K420" s="20" t="str">
        <f t="shared" si="33"/>
        <v>2</v>
      </c>
      <c r="L420" s="20" t="str">
        <f t="shared" si="32"/>
        <v>24/7/ 6 hours onsite support required</v>
      </c>
      <c r="S420" s="22"/>
      <c r="AJ420" s="22"/>
      <c r="AK420" s="22"/>
    </row>
    <row r="421" spans="1:37" customFormat="1" ht="15" hidden="1" customHeight="1">
      <c r="A421" s="20" t="str">
        <f>IF(E421="","",VLOOKUP(E421,[3]List!BC:BD,2,FALSE))</f>
        <v>[Main RC] SD-WAN with Firewall (Fortinet) (Non-taxable)</v>
      </c>
      <c r="B421" s="20">
        <f>IF(F421="Gateway","SDWAN Gateway",IF(E421="","",VLOOKUP(E421,[3]List!BC:BE,3,FALSE)))</f>
        <v>19408513</v>
      </c>
      <c r="C421" s="20">
        <f>IF(F421="Gateway","SDWAN Gateway",IF(E421="","",VLOOKUP(E421,[3]List!BC:BF,4,FALSE)))</f>
        <v>19408267</v>
      </c>
      <c r="D421">
        <v>2167</v>
      </c>
      <c r="E421" s="21" t="s">
        <v>69</v>
      </c>
      <c r="G421" t="s">
        <v>71</v>
      </c>
      <c r="H421" t="s">
        <v>494</v>
      </c>
      <c r="I421" t="s">
        <v>73</v>
      </c>
      <c r="J421">
        <v>40</v>
      </c>
      <c r="K421" s="20" t="str">
        <f t="shared" si="33"/>
        <v>1</v>
      </c>
      <c r="L421" s="20" t="str">
        <f t="shared" si="32"/>
        <v xml:space="preserve">24/7/ 12 hours onsite SLA support requried </v>
      </c>
      <c r="S421" s="22"/>
      <c r="AJ421" s="22"/>
      <c r="AK421" s="22"/>
    </row>
    <row r="422" spans="1:37" customFormat="1" ht="15" hidden="1" customHeight="1">
      <c r="A422" s="20" t="str">
        <f>IF(E422="","",VLOOKUP(E422,[3]List!BC:BD,2,FALSE))</f>
        <v>[Main RC] SD-WAN with Firewall (Fortinet) (Non-taxable)</v>
      </c>
      <c r="B422" s="20">
        <f>IF(F422="Gateway","SDWAN Gateway",IF(E422="","",VLOOKUP(E422,[3]List!BC:BE,3,FALSE)))</f>
        <v>19408513</v>
      </c>
      <c r="C422" s="20">
        <f>IF(F422="Gateway","SDWAN Gateway",IF(E422="","",VLOOKUP(E422,[3]List!BC:BF,4,FALSE)))</f>
        <v>19408267</v>
      </c>
      <c r="D422">
        <v>2169</v>
      </c>
      <c r="E422" s="21" t="s">
        <v>69</v>
      </c>
      <c r="G422" t="s">
        <v>71</v>
      </c>
      <c r="H422" t="s">
        <v>495</v>
      </c>
      <c r="I422" t="s">
        <v>73</v>
      </c>
      <c r="J422">
        <v>40</v>
      </c>
      <c r="K422" s="20" t="str">
        <f t="shared" si="33"/>
        <v>1</v>
      </c>
      <c r="L422" s="20" t="str">
        <f t="shared" si="32"/>
        <v xml:space="preserve">24/7/ 12 hours onsite SLA support requried </v>
      </c>
      <c r="S422" s="22"/>
      <c r="AJ422" s="22"/>
      <c r="AK422" s="22"/>
    </row>
    <row r="423" spans="1:37" customFormat="1" ht="15" hidden="1" customHeight="1">
      <c r="A423" s="20" t="str">
        <f>IF(E423="","",VLOOKUP(E423,[3]List!BC:BD,2,FALSE))</f>
        <v>[Main RC] SD-WAN with Firewall (Fortinet) (Non-taxable)</v>
      </c>
      <c r="B423" s="20">
        <f>IF(F423="Gateway","SDWAN Gateway",IF(E423="","",VLOOKUP(E423,[3]List!BC:BE,3,FALSE)))</f>
        <v>19408513</v>
      </c>
      <c r="C423" s="20">
        <f>IF(F423="Gateway","SDWAN Gateway",IF(E423="","",VLOOKUP(E423,[3]List!BC:BF,4,FALSE)))</f>
        <v>19408267</v>
      </c>
      <c r="D423">
        <v>2173</v>
      </c>
      <c r="E423" s="21" t="s">
        <v>69</v>
      </c>
      <c r="G423" t="s">
        <v>71</v>
      </c>
      <c r="H423" t="s">
        <v>496</v>
      </c>
      <c r="I423" t="s">
        <v>73</v>
      </c>
      <c r="J423">
        <v>40</v>
      </c>
      <c r="K423" s="20" t="str">
        <f t="shared" si="33"/>
        <v>1</v>
      </c>
      <c r="L423" s="20" t="str">
        <f t="shared" si="32"/>
        <v xml:space="preserve">24/7/ 12 hours onsite SLA support requried </v>
      </c>
      <c r="S423" s="22"/>
      <c r="AJ423" s="22"/>
      <c r="AK423" s="22"/>
    </row>
    <row r="424" spans="1:37" customFormat="1" ht="15" hidden="1" customHeight="1">
      <c r="A424" s="20" t="str">
        <f>IF(E424="","",VLOOKUP(E424,[3]List!BC:BD,2,FALSE))</f>
        <v>[Main RC] SD-WAN with Firewall (Fortinet) (Non-taxable)</v>
      </c>
      <c r="B424" s="20">
        <f>IF(F424="Gateway","SDWAN Gateway",IF(E424="","",VLOOKUP(E424,[3]List!BC:BE,3,FALSE)))</f>
        <v>19408513</v>
      </c>
      <c r="C424" s="20">
        <f>IF(F424="Gateway","SDWAN Gateway",IF(E424="","",VLOOKUP(E424,[3]List!BC:BF,4,FALSE)))</f>
        <v>19408267</v>
      </c>
      <c r="D424">
        <v>2174</v>
      </c>
      <c r="E424" s="21" t="s">
        <v>69</v>
      </c>
      <c r="G424" t="s">
        <v>71</v>
      </c>
      <c r="H424" t="s">
        <v>497</v>
      </c>
      <c r="I424" t="s">
        <v>73</v>
      </c>
      <c r="J424">
        <v>40</v>
      </c>
      <c r="K424" s="20" t="str">
        <f t="shared" si="33"/>
        <v>1</v>
      </c>
      <c r="L424" s="20" t="str">
        <f t="shared" si="32"/>
        <v xml:space="preserve">24/7/ 12 hours onsite SLA support requried </v>
      </c>
      <c r="S424" s="22"/>
      <c r="AJ424" s="22"/>
      <c r="AK424" s="22"/>
    </row>
    <row r="425" spans="1:37" customFormat="1" ht="15" hidden="1" customHeight="1">
      <c r="A425" s="20" t="str">
        <f>IF(E425="","",VLOOKUP(E425,[3]List!BC:BD,2,FALSE))</f>
        <v>[Main RC] SD-WAN with Firewall (Fortinet) (Non-taxable)</v>
      </c>
      <c r="B425" s="20">
        <f>IF(F425="Gateway","SDWAN Gateway",IF(E425="","",VLOOKUP(E425,[3]List!BC:BE,3,FALSE)))</f>
        <v>19408513</v>
      </c>
      <c r="C425" s="20">
        <f>IF(F425="Gateway","SDWAN Gateway",IF(E425="","",VLOOKUP(E425,[3]List!BC:BF,4,FALSE)))</f>
        <v>19408267</v>
      </c>
      <c r="D425">
        <v>2177</v>
      </c>
      <c r="E425" s="21" t="s">
        <v>69</v>
      </c>
      <c r="G425" t="s">
        <v>71</v>
      </c>
      <c r="H425" t="s">
        <v>498</v>
      </c>
      <c r="I425" t="s">
        <v>73</v>
      </c>
      <c r="J425">
        <v>40</v>
      </c>
      <c r="K425" s="20" t="str">
        <f t="shared" si="33"/>
        <v>1</v>
      </c>
      <c r="L425" s="20" t="str">
        <f t="shared" si="32"/>
        <v xml:space="preserve">24/7/ 12 hours onsite SLA support requried </v>
      </c>
      <c r="S425" s="22"/>
      <c r="AJ425" s="22"/>
      <c r="AK425" s="22"/>
    </row>
    <row r="426" spans="1:37" customFormat="1" ht="15" hidden="1" customHeight="1">
      <c r="A426" s="20" t="str">
        <f>IF(E426="","",VLOOKUP(E426,[3]List!BC:BD,2,FALSE))</f>
        <v>[Main RC] SD-WAN with Firewall (Fortinet) (Non-taxable)</v>
      </c>
      <c r="B426" s="20">
        <f>IF(F426="Gateway","SDWAN Gateway",IF(E426="","",VLOOKUP(E426,[3]List!BC:BE,3,FALSE)))</f>
        <v>19408513</v>
      </c>
      <c r="C426" s="20">
        <f>IF(F426="Gateway","SDWAN Gateway",IF(E426="","",VLOOKUP(E426,[3]List!BC:BF,4,FALSE)))</f>
        <v>19408267</v>
      </c>
      <c r="D426">
        <v>2178</v>
      </c>
      <c r="E426" s="21" t="s">
        <v>69</v>
      </c>
      <c r="G426" t="s">
        <v>71</v>
      </c>
      <c r="H426" t="s">
        <v>499</v>
      </c>
      <c r="I426" t="s">
        <v>73</v>
      </c>
      <c r="J426">
        <v>40</v>
      </c>
      <c r="K426" s="20" t="str">
        <f t="shared" si="33"/>
        <v>1</v>
      </c>
      <c r="L426" s="20" t="str">
        <f t="shared" si="32"/>
        <v xml:space="preserve">24/7/ 12 hours onsite SLA support requried </v>
      </c>
      <c r="S426" s="22"/>
      <c r="AJ426" s="22"/>
      <c r="AK426" s="22"/>
    </row>
    <row r="427" spans="1:37" customFormat="1" ht="15" hidden="1" customHeight="1">
      <c r="A427" s="20" t="str">
        <f>IF(E427="","",VLOOKUP(E427,[3]List!BC:BD,2,FALSE))</f>
        <v>[Main RC] SD-WAN with Firewall (Fortinet) (Non-taxable)</v>
      </c>
      <c r="B427" s="20">
        <f>IF(F427="Gateway","SDWAN Gateway",IF(E427="","",VLOOKUP(E427,[3]List!BC:BE,3,FALSE)))</f>
        <v>19408513</v>
      </c>
      <c r="C427" s="20">
        <f>IF(F427="Gateway","SDWAN Gateway",IF(E427="","",VLOOKUP(E427,[3]List!BC:BF,4,FALSE)))</f>
        <v>19408267</v>
      </c>
      <c r="D427">
        <v>2179</v>
      </c>
      <c r="E427" s="21" t="s">
        <v>69</v>
      </c>
      <c r="G427" t="s">
        <v>71</v>
      </c>
      <c r="H427" t="s">
        <v>500</v>
      </c>
      <c r="I427" t="s">
        <v>73</v>
      </c>
      <c r="J427">
        <v>40</v>
      </c>
      <c r="K427" s="20" t="str">
        <f t="shared" si="33"/>
        <v>1</v>
      </c>
      <c r="L427" s="20" t="str">
        <f t="shared" si="32"/>
        <v xml:space="preserve">24/7/ 12 hours onsite SLA support requried </v>
      </c>
      <c r="S427" s="22"/>
      <c r="AJ427" s="22"/>
      <c r="AK427" s="22"/>
    </row>
    <row r="428" spans="1:37" customFormat="1" ht="15" hidden="1" customHeight="1">
      <c r="A428" s="20" t="str">
        <f>IF(E428="","",VLOOKUP(E428,[3]List!BC:BD,2,FALSE))</f>
        <v>[Main RC] SD-WAN with Firewall (Fortinet) (Non-taxable)</v>
      </c>
      <c r="B428" s="20">
        <f>IF(F428="Gateway","SDWAN Gateway",IF(E428="","",VLOOKUP(E428,[3]List!BC:BE,3,FALSE)))</f>
        <v>19408513</v>
      </c>
      <c r="C428" s="20">
        <f>IF(F428="Gateway","SDWAN Gateway",IF(E428="","",VLOOKUP(E428,[3]List!BC:BF,4,FALSE)))</f>
        <v>19408267</v>
      </c>
      <c r="D428">
        <v>2180</v>
      </c>
      <c r="E428" s="21" t="s">
        <v>69</v>
      </c>
      <c r="G428" t="s">
        <v>71</v>
      </c>
      <c r="H428" t="s">
        <v>501</v>
      </c>
      <c r="I428" t="s">
        <v>73</v>
      </c>
      <c r="J428">
        <v>40</v>
      </c>
      <c r="K428" s="20" t="str">
        <f t="shared" si="33"/>
        <v>1</v>
      </c>
      <c r="L428" s="20" t="str">
        <f t="shared" si="32"/>
        <v xml:space="preserve">24/7/ 12 hours onsite SLA support requried </v>
      </c>
      <c r="S428" s="22"/>
      <c r="AJ428" s="22"/>
      <c r="AK428" s="22"/>
    </row>
    <row r="429" spans="1:37" customFormat="1" ht="15" hidden="1" customHeight="1">
      <c r="A429" s="20" t="str">
        <f>IF(E429="","",VLOOKUP(E429,[3]List!BC:BD,2,FALSE))</f>
        <v>[Main RC] SD-WAN with Firewall (Fortinet) (Non-taxable)</v>
      </c>
      <c r="B429" s="20">
        <f>IF(F429="Gateway","SDWAN Gateway",IF(E429="","",VLOOKUP(E429,[3]List!BC:BE,3,FALSE)))</f>
        <v>19408513</v>
      </c>
      <c r="C429" s="20">
        <f>IF(F429="Gateway","SDWAN Gateway",IF(E429="","",VLOOKUP(E429,[3]List!BC:BF,4,FALSE)))</f>
        <v>19408267</v>
      </c>
      <c r="D429">
        <v>2182</v>
      </c>
      <c r="E429" s="21" t="s">
        <v>69</v>
      </c>
      <c r="G429" t="s">
        <v>71</v>
      </c>
      <c r="H429" t="s">
        <v>502</v>
      </c>
      <c r="I429" t="s">
        <v>73</v>
      </c>
      <c r="J429">
        <v>40</v>
      </c>
      <c r="K429" s="20" t="str">
        <f t="shared" si="33"/>
        <v>1</v>
      </c>
      <c r="L429" s="20" t="str">
        <f t="shared" si="32"/>
        <v xml:space="preserve">24/7/ 12 hours onsite SLA support requried </v>
      </c>
      <c r="S429" s="22"/>
      <c r="AJ429" s="22"/>
      <c r="AK429" s="22"/>
    </row>
    <row r="430" spans="1:37" customFormat="1" ht="15" hidden="1" customHeight="1">
      <c r="A430" s="20" t="str">
        <f>IF(E430="","",VLOOKUP(E430,[3]List!BC:BD,2,FALSE))</f>
        <v>[Main RC] SD-WAN with Firewall (Fortinet) (Non-taxable)</v>
      </c>
      <c r="B430" s="20">
        <f>IF(F430="Gateway","SDWAN Gateway",IF(E430="","",VLOOKUP(E430,[3]List!BC:BE,3,FALSE)))</f>
        <v>19408513</v>
      </c>
      <c r="C430" s="20">
        <f>IF(F430="Gateway","SDWAN Gateway",IF(E430="","",VLOOKUP(E430,[3]List!BC:BF,4,FALSE)))</f>
        <v>19408267</v>
      </c>
      <c r="D430">
        <v>2183</v>
      </c>
      <c r="E430" s="21" t="s">
        <v>69</v>
      </c>
      <c r="G430" t="s">
        <v>71</v>
      </c>
      <c r="H430" t="s">
        <v>503</v>
      </c>
      <c r="I430" t="s">
        <v>73</v>
      </c>
      <c r="J430">
        <v>40</v>
      </c>
      <c r="K430" s="20" t="str">
        <f t="shared" si="33"/>
        <v>1</v>
      </c>
      <c r="L430" s="20" t="str">
        <f t="shared" si="32"/>
        <v xml:space="preserve">24/7/ 12 hours onsite SLA support requried </v>
      </c>
      <c r="S430" s="22"/>
      <c r="AJ430" s="22"/>
      <c r="AK430" s="22"/>
    </row>
    <row r="431" spans="1:37" customFormat="1" ht="15" hidden="1" customHeight="1">
      <c r="A431" s="20" t="str">
        <f>IF(E431="","",VLOOKUP(E431,[3]List!BC:BD,2,FALSE))</f>
        <v>[Main RC] SD-WAN with Firewall (Fortinet) (Non-taxable)</v>
      </c>
      <c r="B431" s="20">
        <f>IF(F431="Gateway","SDWAN Gateway",IF(E431="","",VLOOKUP(E431,[3]List!BC:BE,3,FALSE)))</f>
        <v>19408513</v>
      </c>
      <c r="C431" s="20">
        <f>IF(F431="Gateway","SDWAN Gateway",IF(E431="","",VLOOKUP(E431,[3]List!BC:BF,4,FALSE)))</f>
        <v>19408267</v>
      </c>
      <c r="D431">
        <v>2188</v>
      </c>
      <c r="E431" s="21" t="s">
        <v>69</v>
      </c>
      <c r="G431" s="31" t="s">
        <v>71</v>
      </c>
      <c r="H431" t="s">
        <v>504</v>
      </c>
      <c r="I431" t="s">
        <v>140</v>
      </c>
      <c r="J431">
        <v>40</v>
      </c>
      <c r="K431" s="20" t="str">
        <f t="shared" si="33"/>
        <v>1</v>
      </c>
      <c r="L431" s="20" t="str">
        <f t="shared" si="32"/>
        <v>24/7/ 6 hours onsite support required</v>
      </c>
      <c r="S431" s="22"/>
      <c r="AJ431" s="22"/>
      <c r="AK431" s="22"/>
    </row>
    <row r="432" spans="1:37" customFormat="1" ht="15" hidden="1" customHeight="1">
      <c r="A432" s="20" t="str">
        <f>IF(E432="","",VLOOKUP(E432,[3]List!BC:BD,2,FALSE))</f>
        <v>[Main RC] SD-WAN with Firewall (Fortinet) (Non-taxable)</v>
      </c>
      <c r="B432" s="20">
        <f>IF(F432="Gateway","SDWAN Gateway",IF(E432="","",VLOOKUP(E432,[3]List!BC:BE,3,FALSE)))</f>
        <v>19408513</v>
      </c>
      <c r="C432" s="20">
        <f>IF(F432="Gateway","SDWAN Gateway",IF(E432="","",VLOOKUP(E432,[3]List!BC:BF,4,FALSE)))</f>
        <v>19408267</v>
      </c>
      <c r="D432">
        <v>2188</v>
      </c>
      <c r="E432" s="21" t="s">
        <v>69</v>
      </c>
      <c r="G432" s="31" t="s">
        <v>71</v>
      </c>
      <c r="H432" t="s">
        <v>504</v>
      </c>
      <c r="I432" t="s">
        <v>140</v>
      </c>
      <c r="J432">
        <v>40</v>
      </c>
      <c r="K432" s="20" t="str">
        <f t="shared" si="33"/>
        <v>1</v>
      </c>
      <c r="L432" s="20" t="str">
        <f t="shared" si="32"/>
        <v>24/7/ 6 hours onsite support required</v>
      </c>
      <c r="S432" s="22"/>
      <c r="AJ432" s="22"/>
      <c r="AK432" s="22"/>
    </row>
    <row r="433" spans="1:37" customFormat="1" ht="15" hidden="1" customHeight="1">
      <c r="A433" s="20" t="str">
        <f>IF(E433="","",VLOOKUP(E433,[3]List!BC:BD,2,FALSE))</f>
        <v>[Main RC] SD-WAN with Firewall (Fortinet) (Non-taxable)</v>
      </c>
      <c r="B433" s="20">
        <f>IF(F433="Gateway","SDWAN Gateway",IF(E433="","",VLOOKUP(E433,[3]List!BC:BE,3,FALSE)))</f>
        <v>19408513</v>
      </c>
      <c r="C433" s="20">
        <f>IF(F433="Gateway","SDWAN Gateway",IF(E433="","",VLOOKUP(E433,[3]List!BC:BF,4,FALSE)))</f>
        <v>19408267</v>
      </c>
      <c r="D433">
        <v>2196</v>
      </c>
      <c r="E433" s="21" t="s">
        <v>69</v>
      </c>
      <c r="G433" t="s">
        <v>71</v>
      </c>
      <c r="H433" t="s">
        <v>505</v>
      </c>
      <c r="I433" t="s">
        <v>73</v>
      </c>
      <c r="J433">
        <v>40</v>
      </c>
      <c r="K433" s="20" t="str">
        <f t="shared" si="33"/>
        <v>1</v>
      </c>
      <c r="L433" s="20" t="str">
        <f t="shared" si="32"/>
        <v xml:space="preserve">24/7/ 12 hours onsite SLA support requried </v>
      </c>
      <c r="S433" s="22"/>
      <c r="AJ433" s="22"/>
      <c r="AK433" s="22"/>
    </row>
    <row r="434" spans="1:37" customFormat="1" ht="15" hidden="1" customHeight="1">
      <c r="A434" s="20" t="str">
        <f>IF(E434="","",VLOOKUP(E434,[3]List!BC:BD,2,FALSE))</f>
        <v>[Main RC] SD-WAN with Firewall (Fortinet) (Non-taxable)</v>
      </c>
      <c r="B434" s="20">
        <f>IF(F434="Gateway","SDWAN Gateway",IF(E434="","",VLOOKUP(E434,[3]List!BC:BE,3,FALSE)))</f>
        <v>19408513</v>
      </c>
      <c r="C434" s="20">
        <f>IF(F434="Gateway","SDWAN Gateway",IF(E434="","",VLOOKUP(E434,[3]List!BC:BF,4,FALSE)))</f>
        <v>19408267</v>
      </c>
      <c r="D434">
        <v>2197</v>
      </c>
      <c r="E434" s="21" t="s">
        <v>69</v>
      </c>
      <c r="G434" t="s">
        <v>71</v>
      </c>
      <c r="H434" t="s">
        <v>506</v>
      </c>
      <c r="I434" t="s">
        <v>73</v>
      </c>
      <c r="J434">
        <v>40</v>
      </c>
      <c r="K434" s="20" t="str">
        <f t="shared" si="33"/>
        <v>1</v>
      </c>
      <c r="L434" s="20" t="str">
        <f t="shared" si="32"/>
        <v xml:space="preserve">24/7/ 12 hours onsite SLA support requried </v>
      </c>
      <c r="S434" s="22"/>
      <c r="AJ434" s="22"/>
      <c r="AK434" s="22"/>
    </row>
    <row r="435" spans="1:37" customFormat="1" ht="15" hidden="1" customHeight="1">
      <c r="D435">
        <v>2198</v>
      </c>
      <c r="E435" s="21" t="s">
        <v>69</v>
      </c>
      <c r="G435" s="31" t="s">
        <v>71</v>
      </c>
      <c r="H435" t="s">
        <v>507</v>
      </c>
      <c r="I435" t="s">
        <v>140</v>
      </c>
      <c r="J435">
        <v>1000</v>
      </c>
      <c r="K435" s="20" t="str">
        <f t="shared" si="33"/>
        <v>2</v>
      </c>
      <c r="L435" s="20" t="str">
        <f t="shared" si="32"/>
        <v>24/7/ 6 hours onsite support required</v>
      </c>
      <c r="S435" s="22"/>
      <c r="AJ435" s="22"/>
      <c r="AK435" s="22"/>
    </row>
    <row r="436" spans="1:37" customFormat="1" ht="15" hidden="1" customHeight="1">
      <c r="D436">
        <v>2198</v>
      </c>
      <c r="E436" s="21" t="s">
        <v>69</v>
      </c>
      <c r="G436" s="31" t="s">
        <v>71</v>
      </c>
      <c r="H436" t="s">
        <v>507</v>
      </c>
      <c r="I436" t="s">
        <v>140</v>
      </c>
      <c r="J436">
        <v>1000</v>
      </c>
      <c r="K436" s="20" t="str">
        <f t="shared" si="33"/>
        <v>2</v>
      </c>
      <c r="L436" s="20" t="str">
        <f t="shared" si="32"/>
        <v>24/7/ 6 hours onsite support required</v>
      </c>
      <c r="S436" s="22"/>
      <c r="AJ436" s="22"/>
      <c r="AK436" s="22"/>
    </row>
    <row r="437" spans="1:37" customFormat="1" ht="15" hidden="1" customHeight="1">
      <c r="A437" s="20" t="str">
        <f>IF(E437="","",VLOOKUP(E437,[3]List!BC:BD,2,FALSE))</f>
        <v>[Main RC] SD-WAN with Firewall (Fortinet) (Non-taxable)</v>
      </c>
      <c r="B437" s="20">
        <f>IF(F437="Gateway","SDWAN Gateway",IF(E437="","",VLOOKUP(E437,[3]List!BC:BE,3,FALSE)))</f>
        <v>19408513</v>
      </c>
      <c r="C437" s="20">
        <f>IF(F437="Gateway","SDWAN Gateway",IF(E437="","",VLOOKUP(E437,[3]List!BC:BF,4,FALSE)))</f>
        <v>19408267</v>
      </c>
      <c r="D437">
        <v>2201</v>
      </c>
      <c r="E437" s="21" t="s">
        <v>69</v>
      </c>
      <c r="G437" t="s">
        <v>71</v>
      </c>
      <c r="H437" t="s">
        <v>508</v>
      </c>
      <c r="I437" t="s">
        <v>73</v>
      </c>
      <c r="J437">
        <v>40</v>
      </c>
      <c r="K437" s="20" t="str">
        <f t="shared" si="33"/>
        <v>1</v>
      </c>
      <c r="L437" s="20" t="str">
        <f t="shared" si="32"/>
        <v xml:space="preserve">24/7/ 12 hours onsite SLA support requried </v>
      </c>
      <c r="S437" s="22"/>
      <c r="AJ437" s="22"/>
      <c r="AK437" s="22"/>
    </row>
    <row r="438" spans="1:37" customFormat="1" ht="15" hidden="1" customHeight="1">
      <c r="A438" s="20" t="str">
        <f>IF(E438="","",VLOOKUP(E438,[3]List!BC:BD,2,FALSE))</f>
        <v>[Main RC] SD-WAN with Firewall (Fortinet) (Non-taxable)</v>
      </c>
      <c r="B438" s="20">
        <f>IF(F438="Gateway","SDWAN Gateway",IF(E438="","",VLOOKUP(E438,[3]List!BC:BE,3,FALSE)))</f>
        <v>19408513</v>
      </c>
      <c r="C438" s="20">
        <f>IF(F438="Gateway","SDWAN Gateway",IF(E438="","",VLOOKUP(E438,[3]List!BC:BF,4,FALSE)))</f>
        <v>19408267</v>
      </c>
      <c r="D438">
        <v>2202</v>
      </c>
      <c r="E438" s="21" t="s">
        <v>69</v>
      </c>
      <c r="G438" t="s">
        <v>71</v>
      </c>
      <c r="H438" t="s">
        <v>509</v>
      </c>
      <c r="I438" t="s">
        <v>73</v>
      </c>
      <c r="J438">
        <v>40</v>
      </c>
      <c r="K438" s="20" t="str">
        <f t="shared" si="33"/>
        <v>1</v>
      </c>
      <c r="L438" s="20" t="str">
        <f t="shared" si="32"/>
        <v xml:space="preserve">24/7/ 12 hours onsite SLA support requried </v>
      </c>
      <c r="S438" s="22"/>
      <c r="AJ438" s="22"/>
      <c r="AK438" s="22"/>
    </row>
    <row r="439" spans="1:37" customFormat="1" ht="15" hidden="1" customHeight="1">
      <c r="A439" s="20" t="str">
        <f>IF(E439="","",VLOOKUP(E439,[3]List!BC:BD,2,FALSE))</f>
        <v>[Main RC] SD-WAN with Firewall (Fortinet) (Non-taxable)</v>
      </c>
      <c r="B439" s="20">
        <f>IF(F439="Gateway","SDWAN Gateway",IF(E439="","",VLOOKUP(E439,[3]List!BC:BE,3,FALSE)))</f>
        <v>19408513</v>
      </c>
      <c r="C439" s="20">
        <f>IF(F439="Gateway","SDWAN Gateway",IF(E439="","",VLOOKUP(E439,[3]List!BC:BF,4,FALSE)))</f>
        <v>19408267</v>
      </c>
      <c r="D439">
        <v>2203</v>
      </c>
      <c r="E439" s="21" t="s">
        <v>69</v>
      </c>
      <c r="G439" t="s">
        <v>71</v>
      </c>
      <c r="H439" t="s">
        <v>510</v>
      </c>
      <c r="I439" t="s">
        <v>73</v>
      </c>
      <c r="J439">
        <v>40</v>
      </c>
      <c r="K439" s="20" t="str">
        <f t="shared" si="33"/>
        <v>1</v>
      </c>
      <c r="L439" s="20" t="str">
        <f t="shared" si="32"/>
        <v xml:space="preserve">24/7/ 12 hours onsite SLA support requried </v>
      </c>
      <c r="S439" s="22"/>
      <c r="AJ439" s="22"/>
      <c r="AK439" s="22"/>
    </row>
    <row r="440" spans="1:37" customFormat="1" ht="15" hidden="1" customHeight="1">
      <c r="A440" s="20" t="str">
        <f>IF(E440="","",VLOOKUP(E440,[3]List!BC:BD,2,FALSE))</f>
        <v>[Main RC] SD-WAN with Firewall (Fortinet) (Non-taxable)</v>
      </c>
      <c r="B440" s="20">
        <f>IF(F440="Gateway","SDWAN Gateway",IF(E440="","",VLOOKUP(E440,[3]List!BC:BE,3,FALSE)))</f>
        <v>19408513</v>
      </c>
      <c r="C440" s="20">
        <f>IF(F440="Gateway","SDWAN Gateway",IF(E440="","",VLOOKUP(E440,[3]List!BC:BF,4,FALSE)))</f>
        <v>19408267</v>
      </c>
      <c r="D440">
        <v>2204</v>
      </c>
      <c r="E440" s="21" t="s">
        <v>69</v>
      </c>
      <c r="G440" t="s">
        <v>71</v>
      </c>
      <c r="H440" t="s">
        <v>511</v>
      </c>
      <c r="I440" t="s">
        <v>73</v>
      </c>
      <c r="J440">
        <v>40</v>
      </c>
      <c r="K440" s="20" t="str">
        <f t="shared" si="33"/>
        <v>1</v>
      </c>
      <c r="L440" s="20" t="str">
        <f t="shared" si="32"/>
        <v xml:space="preserve">24/7/ 12 hours onsite SLA support requried </v>
      </c>
      <c r="S440" s="22"/>
      <c r="AJ440" s="22"/>
      <c r="AK440" s="22"/>
    </row>
    <row r="441" spans="1:37" customFormat="1" ht="15" hidden="1" customHeight="1">
      <c r="A441" s="20" t="str">
        <f>IF(E441="","",VLOOKUP(E441,[3]List!BC:BD,2,FALSE))</f>
        <v>[Main RC] SD-WAN with Firewall (Fortinet) (Non-taxable)</v>
      </c>
      <c r="B441" s="20">
        <f>IF(F441="Gateway","SDWAN Gateway",IF(E441="","",VLOOKUP(E441,[3]List!BC:BE,3,FALSE)))</f>
        <v>19408513</v>
      </c>
      <c r="C441" s="20">
        <f>IF(F441="Gateway","SDWAN Gateway",IF(E441="","",VLOOKUP(E441,[3]List!BC:BF,4,FALSE)))</f>
        <v>19408267</v>
      </c>
      <c r="D441">
        <v>2206</v>
      </c>
      <c r="E441" s="21" t="s">
        <v>69</v>
      </c>
      <c r="G441" t="s">
        <v>71</v>
      </c>
      <c r="H441" t="s">
        <v>512</v>
      </c>
      <c r="I441" t="s">
        <v>73</v>
      </c>
      <c r="J441">
        <v>40</v>
      </c>
      <c r="K441" s="20" t="str">
        <f t="shared" si="33"/>
        <v>1</v>
      </c>
      <c r="L441" s="20" t="str">
        <f t="shared" si="32"/>
        <v xml:space="preserve">24/7/ 12 hours onsite SLA support requried </v>
      </c>
      <c r="S441" s="22"/>
      <c r="AJ441" s="22"/>
      <c r="AK441" s="22"/>
    </row>
    <row r="442" spans="1:37" customFormat="1" ht="15" hidden="1" customHeight="1">
      <c r="A442" s="20" t="str">
        <f>IF(E442="","",VLOOKUP(E442,[3]List!BC:BD,2,FALSE))</f>
        <v>[Main RC] SD-WAN with Firewall (Fortinet) (Non-taxable)</v>
      </c>
      <c r="B442" s="20">
        <f>IF(F442="Gateway","SDWAN Gateway",IF(E442="","",VLOOKUP(E442,[3]List!BC:BE,3,FALSE)))</f>
        <v>19408513</v>
      </c>
      <c r="C442" s="20">
        <f>IF(F442="Gateway","SDWAN Gateway",IF(E442="","",VLOOKUP(E442,[3]List!BC:BF,4,FALSE)))</f>
        <v>19408267</v>
      </c>
      <c r="D442">
        <v>2207</v>
      </c>
      <c r="E442" s="21" t="s">
        <v>69</v>
      </c>
      <c r="G442" t="s">
        <v>71</v>
      </c>
      <c r="H442" t="s">
        <v>513</v>
      </c>
      <c r="I442" t="s">
        <v>73</v>
      </c>
      <c r="J442">
        <v>40</v>
      </c>
      <c r="K442" s="20" t="str">
        <f t="shared" si="33"/>
        <v>1</v>
      </c>
      <c r="L442" s="20" t="str">
        <f t="shared" si="32"/>
        <v xml:space="preserve">24/7/ 12 hours onsite SLA support requried </v>
      </c>
      <c r="S442" s="22"/>
      <c r="AJ442" s="22"/>
      <c r="AK442" s="22"/>
    </row>
    <row r="443" spans="1:37" customFormat="1" ht="15" hidden="1" customHeight="1">
      <c r="A443" s="20" t="str">
        <f>IF(E443="","",VLOOKUP(E443,[3]List!BC:BD,2,FALSE))</f>
        <v>[Main RC] SD-WAN with Firewall (Fortinet) (Non-taxable)</v>
      </c>
      <c r="B443" s="20">
        <f>IF(F443="Gateway","SDWAN Gateway",IF(E443="","",VLOOKUP(E443,[3]List!BC:BE,3,FALSE)))</f>
        <v>19408513</v>
      </c>
      <c r="C443" s="20">
        <f>IF(F443="Gateway","SDWAN Gateway",IF(E443="","",VLOOKUP(E443,[3]List!BC:BF,4,FALSE)))</f>
        <v>19408267</v>
      </c>
      <c r="D443">
        <v>2209</v>
      </c>
      <c r="E443" s="21" t="s">
        <v>69</v>
      </c>
      <c r="G443" s="31" t="s">
        <v>71</v>
      </c>
      <c r="H443" t="s">
        <v>514</v>
      </c>
      <c r="I443" t="s">
        <v>140</v>
      </c>
      <c r="J443">
        <v>100</v>
      </c>
      <c r="K443" s="20" t="str">
        <f t="shared" si="33"/>
        <v>1</v>
      </c>
      <c r="L443" s="20" t="str">
        <f t="shared" si="32"/>
        <v>24/7/ 6 hours onsite support required</v>
      </c>
      <c r="S443" s="22"/>
      <c r="AJ443" s="22"/>
      <c r="AK443" s="22"/>
    </row>
    <row r="444" spans="1:37" customFormat="1" ht="15" hidden="1" customHeight="1">
      <c r="A444" s="20" t="str">
        <f>IF(E444="","",VLOOKUP(E444,[3]List!BC:BD,2,FALSE))</f>
        <v>[Main RC] SD-WAN with Firewall (Fortinet) (Non-taxable)</v>
      </c>
      <c r="B444" s="20">
        <f>IF(F444="Gateway","SDWAN Gateway",IF(E444="","",VLOOKUP(E444,[3]List!BC:BE,3,FALSE)))</f>
        <v>19408513</v>
      </c>
      <c r="C444" s="20">
        <f>IF(F444="Gateway","SDWAN Gateway",IF(E444="","",VLOOKUP(E444,[3]List!BC:BF,4,FALSE)))</f>
        <v>19408267</v>
      </c>
      <c r="D444">
        <v>2209</v>
      </c>
      <c r="E444" s="21" t="s">
        <v>69</v>
      </c>
      <c r="G444" s="31" t="s">
        <v>71</v>
      </c>
      <c r="H444" t="s">
        <v>514</v>
      </c>
      <c r="I444" t="s">
        <v>140</v>
      </c>
      <c r="J444">
        <v>100</v>
      </c>
      <c r="K444" s="20" t="str">
        <f t="shared" si="33"/>
        <v>1</v>
      </c>
      <c r="L444" s="20" t="str">
        <f t="shared" si="32"/>
        <v>24/7/ 6 hours onsite support required</v>
      </c>
      <c r="S444" s="22"/>
      <c r="AJ444" s="22"/>
      <c r="AK444" s="22"/>
    </row>
    <row r="445" spans="1:37" customFormat="1" ht="15" hidden="1" customHeight="1">
      <c r="A445" s="20" t="str">
        <f>IF(E445="","",VLOOKUP(E445,[3]List!BC:BD,2,FALSE))</f>
        <v>[Main RC] SD-WAN with Firewall (Fortinet) (Non-taxable)</v>
      </c>
      <c r="B445" s="20">
        <f>IF(F445="Gateway","SDWAN Gateway",IF(E445="","",VLOOKUP(E445,[3]List!BC:BE,3,FALSE)))</f>
        <v>19408513</v>
      </c>
      <c r="C445" s="20">
        <f>IF(F445="Gateway","SDWAN Gateway",IF(E445="","",VLOOKUP(E445,[3]List!BC:BF,4,FALSE)))</f>
        <v>19408267</v>
      </c>
      <c r="D445">
        <v>2212</v>
      </c>
      <c r="E445" s="21" t="s">
        <v>69</v>
      </c>
      <c r="G445" t="s">
        <v>71</v>
      </c>
      <c r="H445" t="s">
        <v>515</v>
      </c>
      <c r="I445" t="s">
        <v>73</v>
      </c>
      <c r="J445">
        <v>100</v>
      </c>
      <c r="K445" s="20" t="str">
        <f t="shared" si="33"/>
        <v>1</v>
      </c>
      <c r="L445" s="20" t="str">
        <f t="shared" si="32"/>
        <v xml:space="preserve">24/7/ 12 hours onsite SLA support requried </v>
      </c>
      <c r="S445" s="22"/>
      <c r="AJ445" s="22"/>
      <c r="AK445" s="22"/>
    </row>
    <row r="446" spans="1:37" customFormat="1" ht="15" hidden="1" customHeight="1">
      <c r="A446" s="20" t="str">
        <f>IF(E446="","",VLOOKUP(E446,[3]List!BC:BD,2,FALSE))</f>
        <v>[Main RC] SD-WAN with Firewall (Fortinet) (Non-taxable)</v>
      </c>
      <c r="B446" s="20">
        <f>IF(F446="Gateway","SDWAN Gateway",IF(E446="","",VLOOKUP(E446,[3]List!BC:BE,3,FALSE)))</f>
        <v>19408513</v>
      </c>
      <c r="C446" s="20">
        <f>IF(F446="Gateway","SDWAN Gateway",IF(E446="","",VLOOKUP(E446,[3]List!BC:BF,4,FALSE)))</f>
        <v>19408267</v>
      </c>
      <c r="D446">
        <v>2213</v>
      </c>
      <c r="E446" s="21" t="s">
        <v>69</v>
      </c>
      <c r="G446" t="s">
        <v>71</v>
      </c>
      <c r="H446" t="s">
        <v>516</v>
      </c>
      <c r="I446" t="s">
        <v>73</v>
      </c>
      <c r="J446">
        <v>40</v>
      </c>
      <c r="K446" s="20" t="str">
        <f t="shared" si="33"/>
        <v>1</v>
      </c>
      <c r="L446" s="20" t="str">
        <f t="shared" si="32"/>
        <v xml:space="preserve">24/7/ 12 hours onsite SLA support requried </v>
      </c>
      <c r="S446" s="22"/>
      <c r="AJ446" s="22"/>
      <c r="AK446" s="22"/>
    </row>
    <row r="447" spans="1:37" customFormat="1" ht="15" hidden="1" customHeight="1">
      <c r="A447" s="20" t="str">
        <f>IF(E447="","",VLOOKUP(E447,[3]List!BC:BD,2,FALSE))</f>
        <v>[Main RC] SD-WAN with Firewall (Fortinet) (Non-taxable)</v>
      </c>
      <c r="B447" s="20">
        <f>IF(F447="Gateway","SDWAN Gateway",IF(E447="","",VLOOKUP(E447,[3]List!BC:BE,3,FALSE)))</f>
        <v>19408513</v>
      </c>
      <c r="C447" s="20">
        <f>IF(F447="Gateway","SDWAN Gateway",IF(E447="","",VLOOKUP(E447,[3]List!BC:BF,4,FALSE)))</f>
        <v>19408267</v>
      </c>
      <c r="D447">
        <v>2215</v>
      </c>
      <c r="E447" s="21" t="s">
        <v>69</v>
      </c>
      <c r="G447" t="s">
        <v>71</v>
      </c>
      <c r="H447" t="s">
        <v>517</v>
      </c>
      <c r="I447" t="s">
        <v>73</v>
      </c>
      <c r="J447">
        <v>40</v>
      </c>
      <c r="K447" s="20" t="str">
        <f t="shared" si="33"/>
        <v>1</v>
      </c>
      <c r="L447" s="20" t="str">
        <f t="shared" si="32"/>
        <v xml:space="preserve">24/7/ 12 hours onsite SLA support requried </v>
      </c>
      <c r="S447" s="22"/>
      <c r="AJ447" s="22"/>
      <c r="AK447" s="22"/>
    </row>
    <row r="448" spans="1:37" customFormat="1" ht="15" hidden="1" customHeight="1">
      <c r="A448" s="20" t="str">
        <f>IF(E448="","",VLOOKUP(E448,[3]List!BC:BD,2,FALSE))</f>
        <v>[Main RC] SD-WAN with Firewall (Fortinet) (Non-taxable)</v>
      </c>
      <c r="B448" s="20">
        <f>IF(F448="Gateway","SDWAN Gateway",IF(E448="","",VLOOKUP(E448,[3]List!BC:BE,3,FALSE)))</f>
        <v>19408513</v>
      </c>
      <c r="C448" s="20">
        <f>IF(F448="Gateway","SDWAN Gateway",IF(E448="","",VLOOKUP(E448,[3]List!BC:BF,4,FALSE)))</f>
        <v>19408267</v>
      </c>
      <c r="D448">
        <v>2216</v>
      </c>
      <c r="E448" s="21" t="s">
        <v>69</v>
      </c>
      <c r="G448" t="s">
        <v>71</v>
      </c>
      <c r="H448" t="s">
        <v>518</v>
      </c>
      <c r="I448" t="s">
        <v>73</v>
      </c>
      <c r="J448">
        <v>40</v>
      </c>
      <c r="K448" s="20" t="str">
        <f t="shared" si="33"/>
        <v>1</v>
      </c>
      <c r="L448" s="20" t="str">
        <f t="shared" si="32"/>
        <v xml:space="preserve">24/7/ 12 hours onsite SLA support requried </v>
      </c>
      <c r="S448" s="22"/>
      <c r="AJ448" s="22"/>
      <c r="AK448" s="22"/>
    </row>
    <row r="449" spans="1:37" customFormat="1" ht="15" hidden="1" customHeight="1">
      <c r="A449" s="20" t="str">
        <f>IF(E449="","",VLOOKUP(E449,[3]List!BC:BD,2,FALSE))</f>
        <v>[Main RC] SD-WAN with Firewall (Fortinet) (Non-taxable)</v>
      </c>
      <c r="B449" s="20">
        <f>IF(F449="Gateway","SDWAN Gateway",IF(E449="","",VLOOKUP(E449,[3]List!BC:BE,3,FALSE)))</f>
        <v>19408513</v>
      </c>
      <c r="C449" s="20">
        <f>IF(F449="Gateway","SDWAN Gateway",IF(E449="","",VLOOKUP(E449,[3]List!BC:BF,4,FALSE)))</f>
        <v>19408267</v>
      </c>
      <c r="D449">
        <v>2221</v>
      </c>
      <c r="E449" s="21" t="s">
        <v>69</v>
      </c>
      <c r="G449" t="s">
        <v>71</v>
      </c>
      <c r="H449" t="s">
        <v>519</v>
      </c>
      <c r="I449" t="s">
        <v>73</v>
      </c>
      <c r="J449">
        <v>40</v>
      </c>
      <c r="K449" s="20" t="str">
        <f t="shared" si="33"/>
        <v>1</v>
      </c>
      <c r="L449" s="20" t="str">
        <f t="shared" si="32"/>
        <v xml:space="preserve">24/7/ 12 hours onsite SLA support requried </v>
      </c>
      <c r="S449" s="22"/>
      <c r="AJ449" s="22"/>
      <c r="AK449" s="22"/>
    </row>
    <row r="450" spans="1:37" customFormat="1" ht="15" hidden="1" customHeight="1">
      <c r="A450" s="20" t="str">
        <f>IF(E450="","",VLOOKUP(E450,[3]List!BC:BD,2,FALSE))</f>
        <v>[Main RC] SD-WAN with Firewall (Fortinet) (Non-taxable)</v>
      </c>
      <c r="B450" s="20">
        <f>IF(F450="Gateway","SDWAN Gateway",IF(E450="","",VLOOKUP(E450,[3]List!BC:BE,3,FALSE)))</f>
        <v>19408513</v>
      </c>
      <c r="C450" s="20">
        <f>IF(F450="Gateway","SDWAN Gateway",IF(E450="","",VLOOKUP(E450,[3]List!BC:BF,4,FALSE)))</f>
        <v>19408267</v>
      </c>
      <c r="D450">
        <v>2222</v>
      </c>
      <c r="E450" s="21" t="s">
        <v>69</v>
      </c>
      <c r="G450" t="s">
        <v>71</v>
      </c>
      <c r="H450" t="s">
        <v>520</v>
      </c>
      <c r="I450" t="s">
        <v>73</v>
      </c>
      <c r="J450">
        <v>40</v>
      </c>
      <c r="K450" s="20" t="str">
        <f t="shared" si="33"/>
        <v>1</v>
      </c>
      <c r="L450" s="20" t="str">
        <f t="shared" si="32"/>
        <v xml:space="preserve">24/7/ 12 hours onsite SLA support requried </v>
      </c>
      <c r="S450" s="22"/>
      <c r="AJ450" s="22"/>
      <c r="AK450" s="22"/>
    </row>
    <row r="451" spans="1:37" customFormat="1" ht="15" hidden="1" customHeight="1">
      <c r="A451" s="20" t="str">
        <f>IF(E451="","",VLOOKUP(E451,[3]List!BC:BD,2,FALSE))</f>
        <v>[Main RC] SD-WAN with Firewall (Fortinet) (Non-taxable)</v>
      </c>
      <c r="B451" s="20">
        <f>IF(F451="Gateway","SDWAN Gateway",IF(E451="","",VLOOKUP(E451,[3]List!BC:BE,3,FALSE)))</f>
        <v>19408513</v>
      </c>
      <c r="C451" s="20">
        <f>IF(F451="Gateway","SDWAN Gateway",IF(E451="","",VLOOKUP(E451,[3]List!BC:BF,4,FALSE)))</f>
        <v>19408267</v>
      </c>
      <c r="D451">
        <v>2223</v>
      </c>
      <c r="E451" s="21" t="s">
        <v>69</v>
      </c>
      <c r="G451" t="s">
        <v>71</v>
      </c>
      <c r="H451" t="s">
        <v>521</v>
      </c>
      <c r="I451" t="s">
        <v>73</v>
      </c>
      <c r="J451">
        <v>40</v>
      </c>
      <c r="K451" s="20" t="str">
        <f t="shared" si="33"/>
        <v>1</v>
      </c>
      <c r="L451" s="20" t="str">
        <f t="shared" si="32"/>
        <v xml:space="preserve">24/7/ 12 hours onsite SLA support requried </v>
      </c>
      <c r="S451" s="22"/>
      <c r="AJ451" s="22"/>
      <c r="AK451" s="22"/>
    </row>
    <row r="452" spans="1:37" customFormat="1" ht="15" hidden="1" customHeight="1">
      <c r="A452" s="20" t="str">
        <f>IF(E452="","",VLOOKUP(E452,[3]List!BC:BD,2,FALSE))</f>
        <v>[Main RC] SD-WAN with Firewall (Fortinet) (Non-taxable)</v>
      </c>
      <c r="B452" s="20">
        <f>IF(F452="Gateway","SDWAN Gateway",IF(E452="","",VLOOKUP(E452,[3]List!BC:BE,3,FALSE)))</f>
        <v>19408513</v>
      </c>
      <c r="C452" s="20">
        <f>IF(F452="Gateway","SDWAN Gateway",IF(E452="","",VLOOKUP(E452,[3]List!BC:BF,4,FALSE)))</f>
        <v>19408267</v>
      </c>
      <c r="D452">
        <v>2227</v>
      </c>
      <c r="E452" s="21" t="s">
        <v>69</v>
      </c>
      <c r="G452" t="s">
        <v>71</v>
      </c>
      <c r="H452" t="s">
        <v>522</v>
      </c>
      <c r="I452" t="s">
        <v>73</v>
      </c>
      <c r="J452">
        <v>40</v>
      </c>
      <c r="K452" s="20" t="str">
        <f t="shared" si="33"/>
        <v>1</v>
      </c>
      <c r="L452" s="20" t="str">
        <f t="shared" ref="L452:L515" si="34">IF(I452="non-redundant","24/7/ 12 hours onsite SLA support requried ","24/7/ 6 hours onsite support required")</f>
        <v xml:space="preserve">24/7/ 12 hours onsite SLA support requried </v>
      </c>
      <c r="S452" s="22"/>
      <c r="AJ452" s="22"/>
      <c r="AK452" s="22"/>
    </row>
    <row r="453" spans="1:37" customFormat="1" ht="15" hidden="1" customHeight="1">
      <c r="A453" s="20" t="str">
        <f>IF(E453="","",VLOOKUP(E453,[3]List!BC:BD,2,FALSE))</f>
        <v>[Main RC] SD-WAN with Firewall (Fortinet) (Non-taxable)</v>
      </c>
      <c r="B453" s="20">
        <f>IF(F453="Gateway","SDWAN Gateway",IF(E453="","",VLOOKUP(E453,[3]List!BC:BE,3,FALSE)))</f>
        <v>19408513</v>
      </c>
      <c r="C453" s="20">
        <f>IF(F453="Gateway","SDWAN Gateway",IF(E453="","",VLOOKUP(E453,[3]List!BC:BF,4,FALSE)))</f>
        <v>19408267</v>
      </c>
      <c r="D453">
        <v>2228</v>
      </c>
      <c r="E453" s="21" t="s">
        <v>69</v>
      </c>
      <c r="G453" t="s">
        <v>71</v>
      </c>
      <c r="H453" t="s">
        <v>523</v>
      </c>
      <c r="I453" t="s">
        <v>73</v>
      </c>
      <c r="J453">
        <v>40</v>
      </c>
      <c r="K453" s="20" t="str">
        <f t="shared" ref="K453:K516" si="35">IF(J453&lt;900, "1", "2")</f>
        <v>1</v>
      </c>
      <c r="L453" s="20" t="str">
        <f t="shared" si="34"/>
        <v xml:space="preserve">24/7/ 12 hours onsite SLA support requried </v>
      </c>
      <c r="S453" s="22"/>
      <c r="AJ453" s="22"/>
      <c r="AK453" s="22"/>
    </row>
    <row r="454" spans="1:37" customFormat="1" ht="15" hidden="1" customHeight="1">
      <c r="A454" s="20" t="str">
        <f>IF(E454="","",VLOOKUP(E454,[3]List!BC:BD,2,FALSE))</f>
        <v>[Main RC] SD-WAN with Firewall (Fortinet) (Non-taxable)</v>
      </c>
      <c r="B454" s="20">
        <f>IF(F454="Gateway","SDWAN Gateway",IF(E454="","",VLOOKUP(E454,[3]List!BC:BE,3,FALSE)))</f>
        <v>19408513</v>
      </c>
      <c r="C454" s="20">
        <f>IF(F454="Gateway","SDWAN Gateway",IF(E454="","",VLOOKUP(E454,[3]List!BC:BF,4,FALSE)))</f>
        <v>19408267</v>
      </c>
      <c r="D454">
        <v>2230</v>
      </c>
      <c r="E454" s="21" t="s">
        <v>69</v>
      </c>
      <c r="G454" t="s">
        <v>71</v>
      </c>
      <c r="H454" t="s">
        <v>524</v>
      </c>
      <c r="I454" t="s">
        <v>73</v>
      </c>
      <c r="J454">
        <v>40</v>
      </c>
      <c r="K454" s="20" t="str">
        <f t="shared" si="35"/>
        <v>1</v>
      </c>
      <c r="L454" s="20" t="str">
        <f t="shared" si="34"/>
        <v xml:space="preserve">24/7/ 12 hours onsite SLA support requried </v>
      </c>
      <c r="S454" s="22"/>
      <c r="AJ454" s="22"/>
      <c r="AK454" s="22"/>
    </row>
    <row r="455" spans="1:37" customFormat="1" ht="15" hidden="1" customHeight="1">
      <c r="A455" s="20" t="str">
        <f>IF(E455="","",VLOOKUP(E455,[3]List!BC:BD,2,FALSE))</f>
        <v>[Main RC] SD-WAN with Firewall (Fortinet) (Non-taxable)</v>
      </c>
      <c r="B455" s="20">
        <f>IF(F455="Gateway","SDWAN Gateway",IF(E455="","",VLOOKUP(E455,[3]List!BC:BE,3,FALSE)))</f>
        <v>19408513</v>
      </c>
      <c r="C455" s="20">
        <f>IF(F455="Gateway","SDWAN Gateway",IF(E455="","",VLOOKUP(E455,[3]List!BC:BF,4,FALSE)))</f>
        <v>19408267</v>
      </c>
      <c r="D455">
        <v>2238</v>
      </c>
      <c r="E455" s="21" t="s">
        <v>69</v>
      </c>
      <c r="G455" t="s">
        <v>71</v>
      </c>
      <c r="H455" t="s">
        <v>525</v>
      </c>
      <c r="I455" t="s">
        <v>73</v>
      </c>
      <c r="J455">
        <v>40</v>
      </c>
      <c r="K455" s="20" t="str">
        <f t="shared" si="35"/>
        <v>1</v>
      </c>
      <c r="L455" s="20" t="str">
        <f t="shared" si="34"/>
        <v xml:space="preserve">24/7/ 12 hours onsite SLA support requried </v>
      </c>
      <c r="S455" s="22"/>
      <c r="AJ455" s="22"/>
      <c r="AK455" s="22"/>
    </row>
    <row r="456" spans="1:37" customFormat="1" ht="15" hidden="1" customHeight="1">
      <c r="A456" s="20" t="str">
        <f>IF(E456="","",VLOOKUP(E456,[3]List!BC:BD,2,FALSE))</f>
        <v>[Main RC] SD-WAN with Firewall (Fortinet) (Non-taxable)</v>
      </c>
      <c r="B456" s="20">
        <f>IF(F456="Gateway","SDWAN Gateway",IF(E456="","",VLOOKUP(E456,[3]List!BC:BE,3,FALSE)))</f>
        <v>19408513</v>
      </c>
      <c r="C456" s="20">
        <f>IF(F456="Gateway","SDWAN Gateway",IF(E456="","",VLOOKUP(E456,[3]List!BC:BF,4,FALSE)))</f>
        <v>19408267</v>
      </c>
      <c r="D456">
        <v>2239</v>
      </c>
      <c r="E456" s="21" t="s">
        <v>69</v>
      </c>
      <c r="G456" t="s">
        <v>71</v>
      </c>
      <c r="H456" t="s">
        <v>526</v>
      </c>
      <c r="I456" t="s">
        <v>73</v>
      </c>
      <c r="J456">
        <v>40</v>
      </c>
      <c r="K456" s="20" t="str">
        <f t="shared" si="35"/>
        <v>1</v>
      </c>
      <c r="L456" s="20" t="str">
        <f t="shared" si="34"/>
        <v xml:space="preserve">24/7/ 12 hours onsite SLA support requried </v>
      </c>
      <c r="S456" s="22"/>
      <c r="AJ456" s="22"/>
      <c r="AK456" s="22"/>
    </row>
    <row r="457" spans="1:37" customFormat="1" ht="15" hidden="1" customHeight="1">
      <c r="A457" s="20" t="str">
        <f>IF(E457="","",VLOOKUP(E457,[3]List!BC:BD,2,FALSE))</f>
        <v>[Main RC] SD-WAN with Firewall (Fortinet) (Non-taxable)</v>
      </c>
      <c r="B457" s="20">
        <f>IF(F457="Gateway","SDWAN Gateway",IF(E457="","",VLOOKUP(E457,[3]List!BC:BE,3,FALSE)))</f>
        <v>19408513</v>
      </c>
      <c r="C457" s="20">
        <f>IF(F457="Gateway","SDWAN Gateway",IF(E457="","",VLOOKUP(E457,[3]List!BC:BF,4,FALSE)))</f>
        <v>19408267</v>
      </c>
      <c r="D457">
        <v>2241</v>
      </c>
      <c r="E457" s="21" t="s">
        <v>69</v>
      </c>
      <c r="G457" t="s">
        <v>71</v>
      </c>
      <c r="H457" t="s">
        <v>527</v>
      </c>
      <c r="I457" t="s">
        <v>73</v>
      </c>
      <c r="J457">
        <v>40</v>
      </c>
      <c r="K457" s="20" t="str">
        <f t="shared" si="35"/>
        <v>1</v>
      </c>
      <c r="L457" s="20" t="str">
        <f t="shared" si="34"/>
        <v xml:space="preserve">24/7/ 12 hours onsite SLA support requried </v>
      </c>
      <c r="S457" s="22"/>
      <c r="AJ457" s="22"/>
      <c r="AK457" s="22"/>
    </row>
    <row r="458" spans="1:37" customFormat="1" ht="15" hidden="1" customHeight="1">
      <c r="A458" s="20" t="str">
        <f>IF(E458="","",VLOOKUP(E458,[3]List!BC:BD,2,FALSE))</f>
        <v>[Main RC] SD-WAN with Firewall (Fortinet) (Non-taxable)</v>
      </c>
      <c r="B458" s="20">
        <f>IF(F458="Gateway","SDWAN Gateway",IF(E458="","",VLOOKUP(E458,[3]List!BC:BE,3,FALSE)))</f>
        <v>19408513</v>
      </c>
      <c r="C458" s="20">
        <f>IF(F458="Gateway","SDWAN Gateway",IF(E458="","",VLOOKUP(E458,[3]List!BC:BF,4,FALSE)))</f>
        <v>19408267</v>
      </c>
      <c r="D458">
        <v>2242</v>
      </c>
      <c r="E458" s="21" t="s">
        <v>69</v>
      </c>
      <c r="G458" t="s">
        <v>71</v>
      </c>
      <c r="H458" t="s">
        <v>528</v>
      </c>
      <c r="I458" t="s">
        <v>73</v>
      </c>
      <c r="J458">
        <v>40</v>
      </c>
      <c r="K458" s="20" t="str">
        <f t="shared" si="35"/>
        <v>1</v>
      </c>
      <c r="L458" s="20" t="str">
        <f t="shared" si="34"/>
        <v xml:space="preserve">24/7/ 12 hours onsite SLA support requried </v>
      </c>
      <c r="S458" s="22"/>
      <c r="AJ458" s="22"/>
      <c r="AK458" s="22"/>
    </row>
    <row r="459" spans="1:37" customFormat="1" ht="15" hidden="1" customHeight="1">
      <c r="A459" s="20" t="str">
        <f>IF(E459="","",VLOOKUP(E459,[3]List!BC:BD,2,FALSE))</f>
        <v>[Main RC] SD-WAN with Firewall (Fortinet) (Non-taxable)</v>
      </c>
      <c r="B459" s="20">
        <f>IF(F459="Gateway","SDWAN Gateway",IF(E459="","",VLOOKUP(E459,[3]List!BC:BE,3,FALSE)))</f>
        <v>19408513</v>
      </c>
      <c r="C459" s="20">
        <f>IF(F459="Gateway","SDWAN Gateway",IF(E459="","",VLOOKUP(E459,[3]List!BC:BF,4,FALSE)))</f>
        <v>19408267</v>
      </c>
      <c r="D459">
        <v>2243</v>
      </c>
      <c r="E459" s="21" t="s">
        <v>69</v>
      </c>
      <c r="G459" t="s">
        <v>71</v>
      </c>
      <c r="H459" t="s">
        <v>529</v>
      </c>
      <c r="I459" t="s">
        <v>73</v>
      </c>
      <c r="J459">
        <v>40</v>
      </c>
      <c r="K459" s="20" t="str">
        <f t="shared" si="35"/>
        <v>1</v>
      </c>
      <c r="L459" s="20" t="str">
        <f t="shared" si="34"/>
        <v xml:space="preserve">24/7/ 12 hours onsite SLA support requried </v>
      </c>
      <c r="S459" s="22"/>
      <c r="AJ459" s="22"/>
      <c r="AK459" s="22"/>
    </row>
    <row r="460" spans="1:37" customFormat="1" ht="15" hidden="1" customHeight="1">
      <c r="A460" s="20" t="str">
        <f>IF(E460="","",VLOOKUP(E460,[3]List!BC:BD,2,FALSE))</f>
        <v>[Main RC] SD-WAN with Firewall (Fortinet) (Non-taxable)</v>
      </c>
      <c r="B460" s="20">
        <f>IF(F460="Gateway","SDWAN Gateway",IF(E460="","",VLOOKUP(E460,[3]List!BC:BE,3,FALSE)))</f>
        <v>19408513</v>
      </c>
      <c r="C460" s="20">
        <f>IF(F460="Gateway","SDWAN Gateway",IF(E460="","",VLOOKUP(E460,[3]List!BC:BF,4,FALSE)))</f>
        <v>19408267</v>
      </c>
      <c r="D460">
        <v>2248</v>
      </c>
      <c r="E460" s="21" t="s">
        <v>69</v>
      </c>
      <c r="G460" t="s">
        <v>71</v>
      </c>
      <c r="H460" t="s">
        <v>530</v>
      </c>
      <c r="I460" t="s">
        <v>73</v>
      </c>
      <c r="J460">
        <v>40</v>
      </c>
      <c r="K460" s="20" t="str">
        <f t="shared" si="35"/>
        <v>1</v>
      </c>
      <c r="L460" s="20" t="str">
        <f t="shared" si="34"/>
        <v xml:space="preserve">24/7/ 12 hours onsite SLA support requried </v>
      </c>
      <c r="S460" s="22"/>
      <c r="AJ460" s="22"/>
      <c r="AK460" s="22"/>
    </row>
    <row r="461" spans="1:37" customFormat="1" ht="15" hidden="1" customHeight="1">
      <c r="A461" s="20" t="str">
        <f>IF(E461="","",VLOOKUP(E461,[3]List!BC:BD,2,FALSE))</f>
        <v>[Main RC] SD-WAN with Firewall (Fortinet) (Non-taxable)</v>
      </c>
      <c r="B461" s="20">
        <f>IF(F461="Gateway","SDWAN Gateway",IF(E461="","",VLOOKUP(E461,[3]List!BC:BE,3,FALSE)))</f>
        <v>19408513</v>
      </c>
      <c r="C461" s="20">
        <f>IF(F461="Gateway","SDWAN Gateway",IF(E461="","",VLOOKUP(E461,[3]List!BC:BF,4,FALSE)))</f>
        <v>19408267</v>
      </c>
      <c r="D461">
        <v>2253</v>
      </c>
      <c r="E461" s="21" t="s">
        <v>69</v>
      </c>
      <c r="G461" t="s">
        <v>71</v>
      </c>
      <c r="H461" t="s">
        <v>531</v>
      </c>
      <c r="I461" t="s">
        <v>73</v>
      </c>
      <c r="J461">
        <v>40</v>
      </c>
      <c r="K461" s="20" t="str">
        <f t="shared" si="35"/>
        <v>1</v>
      </c>
      <c r="L461" s="20" t="str">
        <f t="shared" si="34"/>
        <v xml:space="preserve">24/7/ 12 hours onsite SLA support requried </v>
      </c>
      <c r="S461" s="22"/>
      <c r="AJ461" s="22"/>
      <c r="AK461" s="22"/>
    </row>
    <row r="462" spans="1:37" customFormat="1" ht="15" hidden="1" customHeight="1">
      <c r="D462">
        <v>2264</v>
      </c>
      <c r="E462" s="21" t="s">
        <v>69</v>
      </c>
      <c r="G462" s="31" t="s">
        <v>71</v>
      </c>
      <c r="H462" t="s">
        <v>532</v>
      </c>
      <c r="I462" t="s">
        <v>140</v>
      </c>
      <c r="J462">
        <v>2000</v>
      </c>
      <c r="K462" s="20" t="str">
        <f t="shared" si="35"/>
        <v>2</v>
      </c>
      <c r="L462" s="20" t="str">
        <f t="shared" si="34"/>
        <v>24/7/ 6 hours onsite support required</v>
      </c>
      <c r="S462" s="22"/>
      <c r="AJ462" s="22"/>
      <c r="AK462" s="22"/>
    </row>
    <row r="463" spans="1:37" customFormat="1" ht="15" hidden="1" customHeight="1">
      <c r="D463">
        <v>2264</v>
      </c>
      <c r="E463" s="21" t="s">
        <v>69</v>
      </c>
      <c r="G463" s="31" t="s">
        <v>71</v>
      </c>
      <c r="H463" t="s">
        <v>532</v>
      </c>
      <c r="I463" t="s">
        <v>140</v>
      </c>
      <c r="J463">
        <v>2000</v>
      </c>
      <c r="K463" s="20" t="str">
        <f t="shared" si="35"/>
        <v>2</v>
      </c>
      <c r="L463" s="20" t="str">
        <f t="shared" si="34"/>
        <v>24/7/ 6 hours onsite support required</v>
      </c>
      <c r="S463" s="22"/>
      <c r="AJ463" s="22"/>
      <c r="AK463" s="22"/>
    </row>
    <row r="464" spans="1:37" customFormat="1" ht="15" hidden="1" customHeight="1">
      <c r="A464" s="20" t="str">
        <f>IF(E464="","",VLOOKUP(E464,[3]List!BC:BD,2,FALSE))</f>
        <v>[Main RC] SD-WAN with Firewall (Fortinet) (Non-taxable)</v>
      </c>
      <c r="B464" s="20">
        <f>IF(F464="Gateway","SDWAN Gateway",IF(E464="","",VLOOKUP(E464,[3]List!BC:BE,3,FALSE)))</f>
        <v>19408513</v>
      </c>
      <c r="C464" s="20">
        <f>IF(F464="Gateway","SDWAN Gateway",IF(E464="","",VLOOKUP(E464,[3]List!BC:BF,4,FALSE)))</f>
        <v>19408267</v>
      </c>
      <c r="D464">
        <v>2265</v>
      </c>
      <c r="E464" s="21" t="s">
        <v>69</v>
      </c>
      <c r="G464" t="s">
        <v>71</v>
      </c>
      <c r="H464" t="s">
        <v>533</v>
      </c>
      <c r="I464" t="s">
        <v>73</v>
      </c>
      <c r="J464">
        <v>40</v>
      </c>
      <c r="K464" s="20" t="str">
        <f t="shared" si="35"/>
        <v>1</v>
      </c>
      <c r="L464" s="20" t="str">
        <f t="shared" si="34"/>
        <v xml:space="preserve">24/7/ 12 hours onsite SLA support requried </v>
      </c>
      <c r="S464" s="22"/>
      <c r="AJ464" s="22"/>
      <c r="AK464" s="22"/>
    </row>
    <row r="465" spans="1:37" customFormat="1" ht="15" hidden="1" customHeight="1">
      <c r="A465" s="20" t="str">
        <f>IF(E465="","",VLOOKUP(E465,[3]List!BC:BD,2,FALSE))</f>
        <v>[Main RC] SD-WAN with Firewall (Fortinet) (Non-taxable)</v>
      </c>
      <c r="B465" s="20">
        <f>IF(F465="Gateway","SDWAN Gateway",IF(E465="","",VLOOKUP(E465,[3]List!BC:BE,3,FALSE)))</f>
        <v>19408513</v>
      </c>
      <c r="C465" s="20">
        <f>IF(F465="Gateway","SDWAN Gateway",IF(E465="","",VLOOKUP(E465,[3]List!BC:BF,4,FALSE)))</f>
        <v>19408267</v>
      </c>
      <c r="D465">
        <v>2266</v>
      </c>
      <c r="E465" s="21" t="s">
        <v>69</v>
      </c>
      <c r="G465" t="s">
        <v>71</v>
      </c>
      <c r="H465" t="s">
        <v>534</v>
      </c>
      <c r="I465" t="s">
        <v>73</v>
      </c>
      <c r="J465">
        <v>100</v>
      </c>
      <c r="K465" s="20" t="str">
        <f t="shared" si="35"/>
        <v>1</v>
      </c>
      <c r="L465" s="20" t="str">
        <f t="shared" si="34"/>
        <v xml:space="preserve">24/7/ 12 hours onsite SLA support requried </v>
      </c>
      <c r="S465" s="22"/>
      <c r="AJ465" s="22"/>
      <c r="AK465" s="22"/>
    </row>
    <row r="466" spans="1:37" customFormat="1" ht="15" hidden="1" customHeight="1">
      <c r="A466" s="20" t="str">
        <f>IF(E466="","",VLOOKUP(E466,[3]List!BC:BD,2,FALSE))</f>
        <v>[Main RC] SD-WAN with Firewall (Fortinet) (Non-taxable)</v>
      </c>
      <c r="B466" s="20">
        <f>IF(F466="Gateway","SDWAN Gateway",IF(E466="","",VLOOKUP(E466,[3]List!BC:BE,3,FALSE)))</f>
        <v>19408513</v>
      </c>
      <c r="C466" s="20">
        <f>IF(F466="Gateway","SDWAN Gateway",IF(E466="","",VLOOKUP(E466,[3]List!BC:BF,4,FALSE)))</f>
        <v>19408267</v>
      </c>
      <c r="D466">
        <v>2269</v>
      </c>
      <c r="E466" s="21" t="s">
        <v>69</v>
      </c>
      <c r="G466" t="s">
        <v>71</v>
      </c>
      <c r="H466" t="s">
        <v>535</v>
      </c>
      <c r="I466" t="s">
        <v>73</v>
      </c>
      <c r="J466">
        <v>40</v>
      </c>
      <c r="K466" s="20" t="str">
        <f t="shared" si="35"/>
        <v>1</v>
      </c>
      <c r="L466" s="20" t="str">
        <f t="shared" si="34"/>
        <v xml:space="preserve">24/7/ 12 hours onsite SLA support requried </v>
      </c>
      <c r="S466" s="22"/>
      <c r="AJ466" s="22"/>
      <c r="AK466" s="22"/>
    </row>
    <row r="467" spans="1:37" customFormat="1" ht="15" hidden="1" customHeight="1">
      <c r="A467" s="20" t="str">
        <f>IF(E467="","",VLOOKUP(E467,[3]List!BC:BD,2,FALSE))</f>
        <v>[Main RC] SD-WAN with Firewall (Fortinet) (Non-taxable)</v>
      </c>
      <c r="B467" s="20">
        <f>IF(F467="Gateway","SDWAN Gateway",IF(E467="","",VLOOKUP(E467,[3]List!BC:BE,3,FALSE)))</f>
        <v>19408513</v>
      </c>
      <c r="C467" s="20">
        <f>IF(F467="Gateway","SDWAN Gateway",IF(E467="","",VLOOKUP(E467,[3]List!BC:BF,4,FALSE)))</f>
        <v>19408267</v>
      </c>
      <c r="D467">
        <v>2271</v>
      </c>
      <c r="E467" s="21" t="s">
        <v>69</v>
      </c>
      <c r="G467" s="31" t="s">
        <v>71</v>
      </c>
      <c r="H467" t="s">
        <v>536</v>
      </c>
      <c r="I467" t="s">
        <v>140</v>
      </c>
      <c r="J467">
        <v>100</v>
      </c>
      <c r="K467" s="20" t="str">
        <f t="shared" si="35"/>
        <v>1</v>
      </c>
      <c r="L467" s="20" t="str">
        <f t="shared" si="34"/>
        <v>24/7/ 6 hours onsite support required</v>
      </c>
      <c r="S467" s="22"/>
      <c r="AJ467" s="22"/>
      <c r="AK467" s="22"/>
    </row>
    <row r="468" spans="1:37" customFormat="1" ht="15" hidden="1" customHeight="1">
      <c r="A468" s="20" t="str">
        <f>IF(E468="","",VLOOKUP(E468,[3]List!BC:BD,2,FALSE))</f>
        <v>[Main RC] SD-WAN with Firewall (Fortinet) (Non-taxable)</v>
      </c>
      <c r="B468" s="20">
        <f>IF(F468="Gateway","SDWAN Gateway",IF(E468="","",VLOOKUP(E468,[3]List!BC:BE,3,FALSE)))</f>
        <v>19408513</v>
      </c>
      <c r="C468" s="20">
        <f>IF(F468="Gateway","SDWAN Gateway",IF(E468="","",VLOOKUP(E468,[3]List!BC:BF,4,FALSE)))</f>
        <v>19408267</v>
      </c>
      <c r="D468">
        <v>2271</v>
      </c>
      <c r="E468" s="21" t="s">
        <v>69</v>
      </c>
      <c r="G468" s="31" t="s">
        <v>71</v>
      </c>
      <c r="H468" t="s">
        <v>536</v>
      </c>
      <c r="I468" t="s">
        <v>140</v>
      </c>
      <c r="J468">
        <v>100</v>
      </c>
      <c r="K468" s="20" t="str">
        <f t="shared" si="35"/>
        <v>1</v>
      </c>
      <c r="L468" s="20" t="str">
        <f t="shared" si="34"/>
        <v>24/7/ 6 hours onsite support required</v>
      </c>
      <c r="S468" s="22"/>
      <c r="AJ468" s="22"/>
      <c r="AK468" s="22"/>
    </row>
    <row r="469" spans="1:37" customFormat="1" ht="15" hidden="1" customHeight="1">
      <c r="A469" s="20" t="str">
        <f>IF(E469="","",VLOOKUP(E469,[3]List!BC:BD,2,FALSE))</f>
        <v>[Main RC] SD-WAN with Firewall (Fortinet) (Non-taxable)</v>
      </c>
      <c r="B469" s="20">
        <f>IF(F469="Gateway","SDWAN Gateway",IF(E469="","",VLOOKUP(E469,[3]List!BC:BE,3,FALSE)))</f>
        <v>19408513</v>
      </c>
      <c r="C469" s="20">
        <f>IF(F469="Gateway","SDWAN Gateway",IF(E469="","",VLOOKUP(E469,[3]List!BC:BF,4,FALSE)))</f>
        <v>19408267</v>
      </c>
      <c r="D469">
        <v>2272</v>
      </c>
      <c r="E469" s="21" t="s">
        <v>69</v>
      </c>
      <c r="G469" t="s">
        <v>71</v>
      </c>
      <c r="H469" t="s">
        <v>537</v>
      </c>
      <c r="I469" t="s">
        <v>73</v>
      </c>
      <c r="J469">
        <v>40</v>
      </c>
      <c r="K469" s="20" t="str">
        <f t="shared" si="35"/>
        <v>1</v>
      </c>
      <c r="L469" s="20" t="str">
        <f t="shared" si="34"/>
        <v xml:space="preserve">24/7/ 12 hours onsite SLA support requried </v>
      </c>
      <c r="S469" s="22"/>
      <c r="AJ469" s="22"/>
      <c r="AK469" s="22"/>
    </row>
    <row r="470" spans="1:37" customFormat="1" ht="15" hidden="1" customHeight="1">
      <c r="A470" s="20" t="str">
        <f>IF(E470="","",VLOOKUP(E470,[3]List!BC:BD,2,FALSE))</f>
        <v>[Main RC] SD-WAN with Firewall (Fortinet) (Non-taxable)</v>
      </c>
      <c r="B470" s="20">
        <f>IF(F470="Gateway","SDWAN Gateway",IF(E470="","",VLOOKUP(E470,[3]List!BC:BE,3,FALSE)))</f>
        <v>19408513</v>
      </c>
      <c r="C470" s="20">
        <f>IF(F470="Gateway","SDWAN Gateway",IF(E470="","",VLOOKUP(E470,[3]List!BC:BF,4,FALSE)))</f>
        <v>19408267</v>
      </c>
      <c r="D470">
        <v>2273</v>
      </c>
      <c r="E470" s="21" t="s">
        <v>69</v>
      </c>
      <c r="G470" t="s">
        <v>71</v>
      </c>
      <c r="H470" t="s">
        <v>538</v>
      </c>
      <c r="I470" t="s">
        <v>73</v>
      </c>
      <c r="J470">
        <v>40</v>
      </c>
      <c r="K470" s="20" t="str">
        <f t="shared" si="35"/>
        <v>1</v>
      </c>
      <c r="L470" s="20" t="str">
        <f t="shared" si="34"/>
        <v xml:space="preserve">24/7/ 12 hours onsite SLA support requried </v>
      </c>
      <c r="S470" s="22"/>
      <c r="AJ470" s="22"/>
      <c r="AK470" s="22"/>
    </row>
    <row r="471" spans="1:37" customFormat="1" ht="15" hidden="1" customHeight="1">
      <c r="A471" s="20" t="str">
        <f>IF(E471="","",VLOOKUP(E471,[3]List!BC:BD,2,FALSE))</f>
        <v>[Main RC] SD-WAN with Firewall (Fortinet) (Non-taxable)</v>
      </c>
      <c r="B471" s="20">
        <f>IF(F471="Gateway","SDWAN Gateway",IF(E471="","",VLOOKUP(E471,[3]List!BC:BE,3,FALSE)))</f>
        <v>19408513</v>
      </c>
      <c r="C471" s="20">
        <f>IF(F471="Gateway","SDWAN Gateway",IF(E471="","",VLOOKUP(E471,[3]List!BC:BF,4,FALSE)))</f>
        <v>19408267</v>
      </c>
      <c r="D471">
        <v>2274</v>
      </c>
      <c r="E471" s="21" t="s">
        <v>69</v>
      </c>
      <c r="G471" t="s">
        <v>71</v>
      </c>
      <c r="H471" t="s">
        <v>539</v>
      </c>
      <c r="I471" t="s">
        <v>73</v>
      </c>
      <c r="J471">
        <v>40</v>
      </c>
      <c r="K471" s="20" t="str">
        <f t="shared" si="35"/>
        <v>1</v>
      </c>
      <c r="L471" s="20" t="str">
        <f t="shared" si="34"/>
        <v xml:space="preserve">24/7/ 12 hours onsite SLA support requried </v>
      </c>
      <c r="S471" s="22"/>
      <c r="AJ471" s="22"/>
      <c r="AK471" s="22"/>
    </row>
    <row r="472" spans="1:37" customFormat="1" ht="15" hidden="1" customHeight="1">
      <c r="A472" s="20" t="str">
        <f>IF(E472="","",VLOOKUP(E472,[3]List!BC:BD,2,FALSE))</f>
        <v>[Main RC] SD-WAN with Firewall (Fortinet) (Non-taxable)</v>
      </c>
      <c r="B472" s="20">
        <f>IF(F472="Gateway","SDWAN Gateway",IF(E472="","",VLOOKUP(E472,[3]List!BC:BE,3,FALSE)))</f>
        <v>19408513</v>
      </c>
      <c r="C472" s="20">
        <f>IF(F472="Gateway","SDWAN Gateway",IF(E472="","",VLOOKUP(E472,[3]List!BC:BF,4,FALSE)))</f>
        <v>19408267</v>
      </c>
      <c r="D472">
        <v>2275</v>
      </c>
      <c r="E472" s="21" t="s">
        <v>69</v>
      </c>
      <c r="G472" t="s">
        <v>71</v>
      </c>
      <c r="H472" t="s">
        <v>354</v>
      </c>
      <c r="I472" t="s">
        <v>73</v>
      </c>
      <c r="J472">
        <v>40</v>
      </c>
      <c r="K472" s="20" t="str">
        <f t="shared" si="35"/>
        <v>1</v>
      </c>
      <c r="L472" s="20" t="str">
        <f t="shared" si="34"/>
        <v xml:space="preserve">24/7/ 12 hours onsite SLA support requried </v>
      </c>
      <c r="S472" s="22"/>
      <c r="AJ472" s="22"/>
      <c r="AK472" s="22"/>
    </row>
    <row r="473" spans="1:37" customFormat="1" ht="15" hidden="1" customHeight="1">
      <c r="A473" s="20" t="str">
        <f>IF(E473="","",VLOOKUP(E473,[3]List!BC:BD,2,FALSE))</f>
        <v>[Main RC] SD-WAN with Firewall (Fortinet) (Non-taxable)</v>
      </c>
      <c r="B473" s="20">
        <f>IF(F473="Gateway","SDWAN Gateway",IF(E473="","",VLOOKUP(E473,[3]List!BC:BE,3,FALSE)))</f>
        <v>19408513</v>
      </c>
      <c r="C473" s="20">
        <f>IF(F473="Gateway","SDWAN Gateway",IF(E473="","",VLOOKUP(E473,[3]List!BC:BF,4,FALSE)))</f>
        <v>19408267</v>
      </c>
      <c r="D473">
        <v>2278</v>
      </c>
      <c r="E473" s="21" t="s">
        <v>69</v>
      </c>
      <c r="G473" t="s">
        <v>71</v>
      </c>
      <c r="H473" t="s">
        <v>540</v>
      </c>
      <c r="I473" t="s">
        <v>73</v>
      </c>
      <c r="J473">
        <v>100</v>
      </c>
      <c r="K473" s="20" t="str">
        <f t="shared" si="35"/>
        <v>1</v>
      </c>
      <c r="L473" s="20" t="str">
        <f t="shared" si="34"/>
        <v xml:space="preserve">24/7/ 12 hours onsite SLA support requried </v>
      </c>
      <c r="S473" s="22"/>
      <c r="AJ473" s="22"/>
      <c r="AK473" s="22"/>
    </row>
    <row r="474" spans="1:37" customFormat="1" ht="15" hidden="1" customHeight="1">
      <c r="A474" s="20" t="str">
        <f>IF(E474="","",VLOOKUP(E474,[3]List!BC:BD,2,FALSE))</f>
        <v>[Main RC] SD-WAN with Firewall (Fortinet) (Non-taxable)</v>
      </c>
      <c r="B474" s="20">
        <f>IF(F474="Gateway","SDWAN Gateway",IF(E474="","",VLOOKUP(E474,[3]List!BC:BE,3,FALSE)))</f>
        <v>19408513</v>
      </c>
      <c r="C474" s="20">
        <f>IF(F474="Gateway","SDWAN Gateway",IF(E474="","",VLOOKUP(E474,[3]List!BC:BF,4,FALSE)))</f>
        <v>19408267</v>
      </c>
      <c r="D474">
        <v>2284</v>
      </c>
      <c r="E474" s="21" t="s">
        <v>69</v>
      </c>
      <c r="G474" t="s">
        <v>71</v>
      </c>
      <c r="H474" t="s">
        <v>541</v>
      </c>
      <c r="I474" t="s">
        <v>73</v>
      </c>
      <c r="J474">
        <v>40</v>
      </c>
      <c r="K474" s="20" t="str">
        <f t="shared" si="35"/>
        <v>1</v>
      </c>
      <c r="L474" s="20" t="str">
        <f t="shared" si="34"/>
        <v xml:space="preserve">24/7/ 12 hours onsite SLA support requried </v>
      </c>
      <c r="S474" s="22"/>
      <c r="AJ474" s="22"/>
      <c r="AK474" s="22"/>
    </row>
    <row r="475" spans="1:37" customFormat="1" ht="15" hidden="1" customHeight="1">
      <c r="A475" s="20" t="str">
        <f>IF(E475="","",VLOOKUP(E475,[3]List!BC:BD,2,FALSE))</f>
        <v>[Main RC] SD-WAN with Firewall (Fortinet) (Non-taxable)</v>
      </c>
      <c r="B475" s="20">
        <f>IF(F475="Gateway","SDWAN Gateway",IF(E475="","",VLOOKUP(E475,[3]List!BC:BE,3,FALSE)))</f>
        <v>19408513</v>
      </c>
      <c r="C475" s="20">
        <f>IF(F475="Gateway","SDWAN Gateway",IF(E475="","",VLOOKUP(E475,[3]List!BC:BF,4,FALSE)))</f>
        <v>19408267</v>
      </c>
      <c r="D475">
        <v>2285</v>
      </c>
      <c r="E475" s="21" t="s">
        <v>69</v>
      </c>
      <c r="G475" t="s">
        <v>71</v>
      </c>
      <c r="H475" t="s">
        <v>542</v>
      </c>
      <c r="I475" t="s">
        <v>73</v>
      </c>
      <c r="J475">
        <v>40</v>
      </c>
      <c r="K475" s="20" t="str">
        <f t="shared" si="35"/>
        <v>1</v>
      </c>
      <c r="L475" s="20" t="str">
        <f t="shared" si="34"/>
        <v xml:space="preserve">24/7/ 12 hours onsite SLA support requried </v>
      </c>
      <c r="S475" s="22"/>
      <c r="AJ475" s="22"/>
      <c r="AK475" s="22"/>
    </row>
    <row r="476" spans="1:37" customFormat="1" ht="15" hidden="1" customHeight="1">
      <c r="D476">
        <v>2287</v>
      </c>
      <c r="E476" s="21" t="s">
        <v>69</v>
      </c>
      <c r="G476" s="31" t="s">
        <v>71</v>
      </c>
      <c r="H476" t="s">
        <v>543</v>
      </c>
      <c r="I476" t="s">
        <v>140</v>
      </c>
      <c r="J476">
        <v>1000</v>
      </c>
      <c r="K476" s="20" t="str">
        <f t="shared" si="35"/>
        <v>2</v>
      </c>
      <c r="L476" s="20" t="str">
        <f t="shared" si="34"/>
        <v>24/7/ 6 hours onsite support required</v>
      </c>
      <c r="S476" s="22"/>
      <c r="AJ476" s="22"/>
      <c r="AK476" s="22"/>
    </row>
    <row r="477" spans="1:37" customFormat="1" ht="15" hidden="1" customHeight="1">
      <c r="D477">
        <v>2287</v>
      </c>
      <c r="E477" s="21" t="s">
        <v>69</v>
      </c>
      <c r="G477" s="31" t="s">
        <v>71</v>
      </c>
      <c r="H477" t="s">
        <v>543</v>
      </c>
      <c r="I477" t="s">
        <v>140</v>
      </c>
      <c r="J477">
        <v>1000</v>
      </c>
      <c r="K477" s="20" t="str">
        <f t="shared" si="35"/>
        <v>2</v>
      </c>
      <c r="L477" s="20" t="str">
        <f t="shared" si="34"/>
        <v>24/7/ 6 hours onsite support required</v>
      </c>
      <c r="S477" s="22"/>
      <c r="AJ477" s="22"/>
      <c r="AK477" s="22"/>
    </row>
    <row r="478" spans="1:37" customFormat="1" ht="15" hidden="1" customHeight="1">
      <c r="A478" s="20" t="str">
        <f>IF(E478="","",VLOOKUP(E478,[3]List!BC:BD,2,FALSE))</f>
        <v>[Main RC] SD-WAN with Firewall (Fortinet) (Non-taxable)</v>
      </c>
      <c r="B478" s="20">
        <f>IF(F478="Gateway","SDWAN Gateway",IF(E478="","",VLOOKUP(E478,[3]List!BC:BE,3,FALSE)))</f>
        <v>19408513</v>
      </c>
      <c r="C478" s="20">
        <f>IF(F478="Gateway","SDWAN Gateway",IF(E478="","",VLOOKUP(E478,[3]List!BC:BF,4,FALSE)))</f>
        <v>19408267</v>
      </c>
      <c r="D478">
        <v>2289</v>
      </c>
      <c r="E478" s="21" t="s">
        <v>69</v>
      </c>
      <c r="G478" t="s">
        <v>71</v>
      </c>
      <c r="H478" t="s">
        <v>544</v>
      </c>
      <c r="I478" t="s">
        <v>73</v>
      </c>
      <c r="J478">
        <v>40</v>
      </c>
      <c r="K478" s="20" t="str">
        <f t="shared" si="35"/>
        <v>1</v>
      </c>
      <c r="L478" s="20" t="str">
        <f t="shared" si="34"/>
        <v xml:space="preserve">24/7/ 12 hours onsite SLA support requried </v>
      </c>
      <c r="S478" s="22"/>
      <c r="AJ478" s="22"/>
      <c r="AK478" s="22"/>
    </row>
    <row r="479" spans="1:37" customFormat="1" ht="15" hidden="1" customHeight="1">
      <c r="A479" s="20" t="str">
        <f>IF(E479="","",VLOOKUP(E479,[3]List!BC:BD,2,FALSE))</f>
        <v>[Main RC] SD-WAN with Firewall (Fortinet) (Non-taxable)</v>
      </c>
      <c r="B479" s="20">
        <f>IF(F479="Gateway","SDWAN Gateway",IF(E479="","",VLOOKUP(E479,[3]List!BC:BE,3,FALSE)))</f>
        <v>19408513</v>
      </c>
      <c r="C479" s="20">
        <f>IF(F479="Gateway","SDWAN Gateway",IF(E479="","",VLOOKUP(E479,[3]List!BC:BF,4,FALSE)))</f>
        <v>19408267</v>
      </c>
      <c r="D479">
        <v>2292</v>
      </c>
      <c r="E479" s="21" t="s">
        <v>69</v>
      </c>
      <c r="G479" t="s">
        <v>71</v>
      </c>
      <c r="H479" t="s">
        <v>545</v>
      </c>
      <c r="I479" t="s">
        <v>73</v>
      </c>
      <c r="J479">
        <v>40</v>
      </c>
      <c r="K479" s="20" t="str">
        <f t="shared" si="35"/>
        <v>1</v>
      </c>
      <c r="L479" s="20" t="str">
        <f t="shared" si="34"/>
        <v xml:space="preserve">24/7/ 12 hours onsite SLA support requried </v>
      </c>
      <c r="S479" s="22"/>
      <c r="AJ479" s="22"/>
      <c r="AK479" s="22"/>
    </row>
    <row r="480" spans="1:37" customFormat="1" ht="15" hidden="1" customHeight="1">
      <c r="A480" s="20" t="str">
        <f>IF(E480="","",VLOOKUP(E480,[3]List!BC:BD,2,FALSE))</f>
        <v>[Main RC] SD-WAN with Firewall (Fortinet) (Non-taxable)</v>
      </c>
      <c r="B480" s="20">
        <f>IF(F480="Gateway","SDWAN Gateway",IF(E480="","",VLOOKUP(E480,[3]List!BC:BE,3,FALSE)))</f>
        <v>19408513</v>
      </c>
      <c r="C480" s="20">
        <f>IF(F480="Gateway","SDWAN Gateway",IF(E480="","",VLOOKUP(E480,[3]List!BC:BF,4,FALSE)))</f>
        <v>19408267</v>
      </c>
      <c r="D480">
        <v>2294</v>
      </c>
      <c r="E480" s="21" t="s">
        <v>69</v>
      </c>
      <c r="G480" t="s">
        <v>71</v>
      </c>
      <c r="H480" t="s">
        <v>546</v>
      </c>
      <c r="I480" t="s">
        <v>73</v>
      </c>
      <c r="J480">
        <v>40</v>
      </c>
      <c r="K480" s="20" t="str">
        <f t="shared" si="35"/>
        <v>1</v>
      </c>
      <c r="L480" s="20" t="str">
        <f t="shared" si="34"/>
        <v xml:space="preserve">24/7/ 12 hours onsite SLA support requried </v>
      </c>
      <c r="S480" s="22"/>
      <c r="AJ480" s="22"/>
      <c r="AK480" s="22"/>
    </row>
    <row r="481" spans="1:37" customFormat="1" ht="15" hidden="1" customHeight="1">
      <c r="A481" s="20" t="str">
        <f>IF(E481="","",VLOOKUP(E481,[3]List!BC:BD,2,FALSE))</f>
        <v>[Main RC] SD-WAN with Firewall (Fortinet) (Non-taxable)</v>
      </c>
      <c r="B481" s="20">
        <f>IF(F481="Gateway","SDWAN Gateway",IF(E481="","",VLOOKUP(E481,[3]List!BC:BE,3,FALSE)))</f>
        <v>19408513</v>
      </c>
      <c r="C481" s="20">
        <f>IF(F481="Gateway","SDWAN Gateway",IF(E481="","",VLOOKUP(E481,[3]List!BC:BF,4,FALSE)))</f>
        <v>19408267</v>
      </c>
      <c r="D481">
        <v>2295</v>
      </c>
      <c r="E481" s="21" t="s">
        <v>69</v>
      </c>
      <c r="G481" t="s">
        <v>71</v>
      </c>
      <c r="H481" t="s">
        <v>547</v>
      </c>
      <c r="I481" t="s">
        <v>73</v>
      </c>
      <c r="J481">
        <v>40</v>
      </c>
      <c r="K481" s="20" t="str">
        <f t="shared" si="35"/>
        <v>1</v>
      </c>
      <c r="L481" s="20" t="str">
        <f t="shared" si="34"/>
        <v xml:space="preserve">24/7/ 12 hours onsite SLA support requried </v>
      </c>
      <c r="S481" s="22"/>
      <c r="AJ481" s="22"/>
      <c r="AK481" s="22"/>
    </row>
    <row r="482" spans="1:37" customFormat="1" ht="15" hidden="1" customHeight="1">
      <c r="A482" s="20" t="str">
        <f>IF(E482="","",VLOOKUP(E482,[3]List!BC:BD,2,FALSE))</f>
        <v>[Main RC] SD-WAN with Firewall (Fortinet) (Non-taxable)</v>
      </c>
      <c r="B482" s="20">
        <f>IF(F482="Gateway","SDWAN Gateway",IF(E482="","",VLOOKUP(E482,[3]List!BC:BE,3,FALSE)))</f>
        <v>19408513</v>
      </c>
      <c r="C482" s="20">
        <f>IF(F482="Gateway","SDWAN Gateway",IF(E482="","",VLOOKUP(E482,[3]List!BC:BF,4,FALSE)))</f>
        <v>19408267</v>
      </c>
      <c r="D482">
        <v>2298</v>
      </c>
      <c r="E482" s="21" t="s">
        <v>69</v>
      </c>
      <c r="G482" t="s">
        <v>71</v>
      </c>
      <c r="H482" t="s">
        <v>548</v>
      </c>
      <c r="I482" t="s">
        <v>73</v>
      </c>
      <c r="J482">
        <v>40</v>
      </c>
      <c r="K482" s="20" t="str">
        <f t="shared" si="35"/>
        <v>1</v>
      </c>
      <c r="L482" s="20" t="str">
        <f t="shared" si="34"/>
        <v xml:space="preserve">24/7/ 12 hours onsite SLA support requried </v>
      </c>
      <c r="S482" s="22"/>
      <c r="AJ482" s="22"/>
      <c r="AK482" s="22"/>
    </row>
    <row r="483" spans="1:37" customFormat="1" ht="15" hidden="1" customHeight="1">
      <c r="A483" s="20" t="str">
        <f>IF(E483="","",VLOOKUP(E483,[3]List!BC:BD,2,FALSE))</f>
        <v>[Main RC] SD-WAN with Firewall (Fortinet) (Non-taxable)</v>
      </c>
      <c r="B483" s="20">
        <f>IF(F483="Gateway","SDWAN Gateway",IF(E483="","",VLOOKUP(E483,[3]List!BC:BE,3,FALSE)))</f>
        <v>19408513</v>
      </c>
      <c r="C483" s="20">
        <f>IF(F483="Gateway","SDWAN Gateway",IF(E483="","",VLOOKUP(E483,[3]List!BC:BF,4,FALSE)))</f>
        <v>19408267</v>
      </c>
      <c r="D483">
        <v>2305</v>
      </c>
      <c r="E483" s="21" t="s">
        <v>69</v>
      </c>
      <c r="G483" t="s">
        <v>71</v>
      </c>
      <c r="H483" t="s">
        <v>549</v>
      </c>
      <c r="I483" t="s">
        <v>73</v>
      </c>
      <c r="J483">
        <v>40</v>
      </c>
      <c r="K483" s="20" t="str">
        <f t="shared" si="35"/>
        <v>1</v>
      </c>
      <c r="L483" s="20" t="str">
        <f t="shared" si="34"/>
        <v xml:space="preserve">24/7/ 12 hours onsite SLA support requried </v>
      </c>
      <c r="S483" s="22"/>
      <c r="AJ483" s="22"/>
      <c r="AK483" s="22"/>
    </row>
    <row r="484" spans="1:37" customFormat="1" ht="15" hidden="1" customHeight="1">
      <c r="A484" s="20" t="str">
        <f>IF(E484="","",VLOOKUP(E484,[3]List!BC:BD,2,FALSE))</f>
        <v>[Main RC] SD-WAN with Firewall (Fortinet) (Non-taxable)</v>
      </c>
      <c r="B484" s="20">
        <f>IF(F484="Gateway","SDWAN Gateway",IF(E484="","",VLOOKUP(E484,[3]List!BC:BE,3,FALSE)))</f>
        <v>19408513</v>
      </c>
      <c r="C484" s="20">
        <f>IF(F484="Gateway","SDWAN Gateway",IF(E484="","",VLOOKUP(E484,[3]List!BC:BF,4,FALSE)))</f>
        <v>19408267</v>
      </c>
      <c r="D484">
        <v>2307</v>
      </c>
      <c r="E484" s="21" t="s">
        <v>69</v>
      </c>
      <c r="G484" t="s">
        <v>71</v>
      </c>
      <c r="H484" t="s">
        <v>550</v>
      </c>
      <c r="I484" t="s">
        <v>73</v>
      </c>
      <c r="J484">
        <v>40</v>
      </c>
      <c r="K484" s="20" t="str">
        <f t="shared" si="35"/>
        <v>1</v>
      </c>
      <c r="L484" s="20" t="str">
        <f t="shared" si="34"/>
        <v xml:space="preserve">24/7/ 12 hours onsite SLA support requried </v>
      </c>
      <c r="S484" s="22"/>
      <c r="AJ484" s="22"/>
      <c r="AK484" s="22"/>
    </row>
    <row r="485" spans="1:37" customFormat="1" ht="15" hidden="1" customHeight="1">
      <c r="A485" s="20" t="str">
        <f>IF(E485="","",VLOOKUP(E485,[3]List!BC:BD,2,FALSE))</f>
        <v>[Main RC] SD-WAN with Firewall (Fortinet) (Non-taxable)</v>
      </c>
      <c r="B485" s="20">
        <f>IF(F485="Gateway","SDWAN Gateway",IF(E485="","",VLOOKUP(E485,[3]List!BC:BE,3,FALSE)))</f>
        <v>19408513</v>
      </c>
      <c r="C485" s="20">
        <f>IF(F485="Gateway","SDWAN Gateway",IF(E485="","",VLOOKUP(E485,[3]List!BC:BF,4,FALSE)))</f>
        <v>19408267</v>
      </c>
      <c r="D485">
        <v>2309</v>
      </c>
      <c r="E485" s="21" t="s">
        <v>69</v>
      </c>
      <c r="G485" t="s">
        <v>71</v>
      </c>
      <c r="H485" t="s">
        <v>551</v>
      </c>
      <c r="I485" t="s">
        <v>73</v>
      </c>
      <c r="J485">
        <v>40</v>
      </c>
      <c r="K485" s="20" t="str">
        <f t="shared" si="35"/>
        <v>1</v>
      </c>
      <c r="L485" s="20" t="str">
        <f t="shared" si="34"/>
        <v xml:space="preserve">24/7/ 12 hours onsite SLA support requried </v>
      </c>
      <c r="S485" s="22"/>
      <c r="AJ485" s="22"/>
      <c r="AK485" s="22"/>
    </row>
    <row r="486" spans="1:37" customFormat="1" ht="15" hidden="1" customHeight="1">
      <c r="D486">
        <v>2312</v>
      </c>
      <c r="E486" s="21" t="s">
        <v>69</v>
      </c>
      <c r="G486" s="31" t="s">
        <v>71</v>
      </c>
      <c r="H486" t="s">
        <v>552</v>
      </c>
      <c r="I486" t="s">
        <v>140</v>
      </c>
      <c r="J486">
        <v>1000</v>
      </c>
      <c r="K486" s="20" t="str">
        <f t="shared" si="35"/>
        <v>2</v>
      </c>
      <c r="L486" s="20" t="str">
        <f t="shared" si="34"/>
        <v>24/7/ 6 hours onsite support required</v>
      </c>
      <c r="S486" s="22"/>
      <c r="AJ486" s="22"/>
      <c r="AK486" s="22"/>
    </row>
    <row r="487" spans="1:37" customFormat="1" ht="15" hidden="1" customHeight="1">
      <c r="D487">
        <v>2312</v>
      </c>
      <c r="E487" s="21" t="s">
        <v>69</v>
      </c>
      <c r="G487" s="31" t="s">
        <v>71</v>
      </c>
      <c r="H487" t="s">
        <v>552</v>
      </c>
      <c r="I487" t="s">
        <v>140</v>
      </c>
      <c r="J487">
        <v>1000</v>
      </c>
      <c r="K487" s="20" t="str">
        <f t="shared" si="35"/>
        <v>2</v>
      </c>
      <c r="L487" s="20" t="str">
        <f t="shared" si="34"/>
        <v>24/7/ 6 hours onsite support required</v>
      </c>
      <c r="S487" s="22"/>
      <c r="AJ487" s="22"/>
      <c r="AK487" s="22"/>
    </row>
    <row r="488" spans="1:37" customFormat="1" ht="15" hidden="1" customHeight="1">
      <c r="A488" s="20" t="str">
        <f>IF(E488="","",VLOOKUP(E488,[3]List!BC:BD,2,FALSE))</f>
        <v>[Main RC] SD-WAN with Firewall (Fortinet) (Non-taxable)</v>
      </c>
      <c r="B488" s="20">
        <f>IF(F488="Gateway","SDWAN Gateway",IF(E488="","",VLOOKUP(E488,[3]List!BC:BE,3,FALSE)))</f>
        <v>19408513</v>
      </c>
      <c r="C488" s="20">
        <f>IF(F488="Gateway","SDWAN Gateway",IF(E488="","",VLOOKUP(E488,[3]List!BC:BF,4,FALSE)))</f>
        <v>19408267</v>
      </c>
      <c r="D488">
        <v>2327</v>
      </c>
      <c r="E488" s="21" t="s">
        <v>69</v>
      </c>
      <c r="G488" t="s">
        <v>174</v>
      </c>
      <c r="H488" t="s">
        <v>553</v>
      </c>
      <c r="I488" t="s">
        <v>73</v>
      </c>
      <c r="J488">
        <v>100</v>
      </c>
      <c r="K488" s="20" t="str">
        <f t="shared" si="35"/>
        <v>1</v>
      </c>
      <c r="L488" s="20" t="str">
        <f t="shared" si="34"/>
        <v xml:space="preserve">24/7/ 12 hours onsite SLA support requried </v>
      </c>
      <c r="S488" s="22"/>
      <c r="AJ488" s="22"/>
      <c r="AK488" s="22"/>
    </row>
    <row r="489" spans="1:37" customFormat="1" ht="15" hidden="1" customHeight="1">
      <c r="A489" s="20" t="str">
        <f>IF(E489="","",VLOOKUP(E489,[3]List!BC:BD,2,FALSE))</f>
        <v>[Main RC] SD-WAN with Firewall (Fortinet) (Non-taxable)</v>
      </c>
      <c r="B489" s="20">
        <f>IF(F489="Gateway","SDWAN Gateway",IF(E489="","",VLOOKUP(E489,[3]List!BC:BE,3,FALSE)))</f>
        <v>19408513</v>
      </c>
      <c r="C489" s="20">
        <f>IF(F489="Gateway","SDWAN Gateway",IF(E489="","",VLOOKUP(E489,[3]List!BC:BF,4,FALSE)))</f>
        <v>19408267</v>
      </c>
      <c r="D489">
        <v>2328</v>
      </c>
      <c r="E489" s="21" t="s">
        <v>69</v>
      </c>
      <c r="G489" t="s">
        <v>381</v>
      </c>
      <c r="H489" t="s">
        <v>554</v>
      </c>
      <c r="I489" t="s">
        <v>73</v>
      </c>
      <c r="J489">
        <v>100</v>
      </c>
      <c r="K489" s="20" t="str">
        <f t="shared" si="35"/>
        <v>1</v>
      </c>
      <c r="L489" s="20" t="str">
        <f t="shared" si="34"/>
        <v xml:space="preserve">24/7/ 12 hours onsite SLA support requried </v>
      </c>
      <c r="S489" s="22"/>
      <c r="AJ489" s="22"/>
      <c r="AK489" s="22"/>
    </row>
    <row r="490" spans="1:37" customFormat="1" ht="15" hidden="1" customHeight="1">
      <c r="A490" s="20" t="str">
        <f>IF(E490="","",VLOOKUP(E490,[3]List!BC:BD,2,FALSE))</f>
        <v>[Main RC] SD-WAN with Firewall (Fortinet) (Non-taxable)</v>
      </c>
      <c r="B490" s="20">
        <f>IF(F490="Gateway","SDWAN Gateway",IF(E490="","",VLOOKUP(E490,[3]List!BC:BE,3,FALSE)))</f>
        <v>19408513</v>
      </c>
      <c r="C490" s="20">
        <f>IF(F490="Gateway","SDWAN Gateway",IF(E490="","",VLOOKUP(E490,[3]List!BC:BF,4,FALSE)))</f>
        <v>19408267</v>
      </c>
      <c r="D490">
        <v>2329</v>
      </c>
      <c r="E490" s="21" t="s">
        <v>69</v>
      </c>
      <c r="G490" t="s">
        <v>190</v>
      </c>
      <c r="H490" t="s">
        <v>555</v>
      </c>
      <c r="I490" t="s">
        <v>73</v>
      </c>
      <c r="J490">
        <v>100</v>
      </c>
      <c r="K490" s="20" t="str">
        <f t="shared" si="35"/>
        <v>1</v>
      </c>
      <c r="L490" s="20" t="str">
        <f t="shared" si="34"/>
        <v xml:space="preserve">24/7/ 12 hours onsite SLA support requried </v>
      </c>
      <c r="S490" s="22"/>
      <c r="AJ490" s="22"/>
      <c r="AK490" s="22"/>
    </row>
    <row r="491" spans="1:37" customFormat="1" ht="15" hidden="1" customHeight="1">
      <c r="A491" s="20" t="str">
        <f>IF(E491="","",VLOOKUP(E491,[3]List!BC:BD,2,FALSE))</f>
        <v>[Main RC] SD-WAN with Firewall (Fortinet) (Non-taxable)</v>
      </c>
      <c r="B491" s="20">
        <f>IF(F491="Gateway","SDWAN Gateway",IF(E491="","",VLOOKUP(E491,[3]List!BC:BE,3,FALSE)))</f>
        <v>19408513</v>
      </c>
      <c r="C491" s="20">
        <f>IF(F491="Gateway","SDWAN Gateway",IF(E491="","",VLOOKUP(E491,[3]List!BC:BF,4,FALSE)))</f>
        <v>19408267</v>
      </c>
      <c r="D491">
        <v>2330</v>
      </c>
      <c r="E491" s="21" t="s">
        <v>69</v>
      </c>
      <c r="G491" t="s">
        <v>190</v>
      </c>
      <c r="H491" t="s">
        <v>556</v>
      </c>
      <c r="I491" t="s">
        <v>73</v>
      </c>
      <c r="J491">
        <v>100</v>
      </c>
      <c r="K491" s="20" t="str">
        <f t="shared" si="35"/>
        <v>1</v>
      </c>
      <c r="L491" s="20" t="str">
        <f t="shared" si="34"/>
        <v xml:space="preserve">24/7/ 12 hours onsite SLA support requried </v>
      </c>
      <c r="S491" s="22"/>
      <c r="AJ491" s="22"/>
      <c r="AK491" s="22"/>
    </row>
    <row r="492" spans="1:37" customFormat="1" ht="15" hidden="1" customHeight="1">
      <c r="A492" s="20" t="str">
        <f>IF(E492="","",VLOOKUP(E492,[3]List!BC:BD,2,FALSE))</f>
        <v>[Main RC] SD-WAN with Firewall (Fortinet) (Non-taxable)</v>
      </c>
      <c r="B492" s="20">
        <f>IF(F492="Gateway","SDWAN Gateway",IF(E492="","",VLOOKUP(E492,[3]List!BC:BE,3,FALSE)))</f>
        <v>19408513</v>
      </c>
      <c r="C492" s="20">
        <f>IF(F492="Gateway","SDWAN Gateway",IF(E492="","",VLOOKUP(E492,[3]List!BC:BF,4,FALSE)))</f>
        <v>19408267</v>
      </c>
      <c r="D492">
        <v>2334</v>
      </c>
      <c r="E492" s="21" t="s">
        <v>69</v>
      </c>
      <c r="G492" t="s">
        <v>190</v>
      </c>
      <c r="H492" t="s">
        <v>556</v>
      </c>
      <c r="I492" t="s">
        <v>73</v>
      </c>
      <c r="J492">
        <v>100</v>
      </c>
      <c r="K492" s="20" t="str">
        <f t="shared" si="35"/>
        <v>1</v>
      </c>
      <c r="L492" s="20" t="str">
        <f t="shared" si="34"/>
        <v xml:space="preserve">24/7/ 12 hours onsite SLA support requried </v>
      </c>
      <c r="S492" s="22"/>
      <c r="AJ492" s="22"/>
      <c r="AK492" s="22"/>
    </row>
    <row r="493" spans="1:37" customFormat="1" ht="15" hidden="1" customHeight="1">
      <c r="A493" s="20" t="str">
        <f>IF(E493="","",VLOOKUP(E493,[3]List!BC:BD,2,FALSE))</f>
        <v>[Main RC] SD-WAN with Firewall (Fortinet) (Non-taxable)</v>
      </c>
      <c r="B493" s="20">
        <f>IF(F493="Gateway","SDWAN Gateway",IF(E493="","",VLOOKUP(E493,[3]List!BC:BE,3,FALSE)))</f>
        <v>19408513</v>
      </c>
      <c r="C493" s="20">
        <f>IF(F493="Gateway","SDWAN Gateway",IF(E493="","",VLOOKUP(E493,[3]List!BC:BF,4,FALSE)))</f>
        <v>19408267</v>
      </c>
      <c r="D493">
        <v>2336</v>
      </c>
      <c r="E493" s="21" t="s">
        <v>69</v>
      </c>
      <c r="G493" t="s">
        <v>190</v>
      </c>
      <c r="H493" t="s">
        <v>557</v>
      </c>
      <c r="I493" t="s">
        <v>73</v>
      </c>
      <c r="J493">
        <v>100</v>
      </c>
      <c r="K493" s="20" t="str">
        <f t="shared" si="35"/>
        <v>1</v>
      </c>
      <c r="L493" s="20" t="str">
        <f t="shared" si="34"/>
        <v xml:space="preserve">24/7/ 12 hours onsite SLA support requried </v>
      </c>
      <c r="S493" s="22"/>
      <c r="AJ493" s="22"/>
      <c r="AK493" s="22"/>
    </row>
    <row r="494" spans="1:37" customFormat="1" ht="15" hidden="1" customHeight="1">
      <c r="D494">
        <v>2338</v>
      </c>
      <c r="E494" s="21" t="s">
        <v>69</v>
      </c>
      <c r="G494" t="s">
        <v>190</v>
      </c>
      <c r="H494" t="s">
        <v>558</v>
      </c>
      <c r="I494" t="s">
        <v>73</v>
      </c>
      <c r="J494">
        <v>1000</v>
      </c>
      <c r="K494" s="20" t="str">
        <f t="shared" si="35"/>
        <v>2</v>
      </c>
      <c r="L494" s="20" t="str">
        <f t="shared" si="34"/>
        <v xml:space="preserve">24/7/ 12 hours onsite SLA support requried </v>
      </c>
      <c r="S494" s="22"/>
      <c r="AJ494" s="22"/>
      <c r="AK494" s="22"/>
    </row>
    <row r="495" spans="1:37" customFormat="1" ht="15" hidden="1" customHeight="1">
      <c r="A495" s="20" t="str">
        <f>IF(E495="","",VLOOKUP(E495,[3]List!BC:BD,2,FALSE))</f>
        <v>[Main RC] SD-WAN with Firewall (Fortinet) (Non-taxable)</v>
      </c>
      <c r="B495" s="20">
        <f>IF(F495="Gateway","SDWAN Gateway",IF(E495="","",VLOOKUP(E495,[3]List!BC:BE,3,FALSE)))</f>
        <v>19408513</v>
      </c>
      <c r="C495" s="20">
        <f>IF(F495="Gateway","SDWAN Gateway",IF(E495="","",VLOOKUP(E495,[3]List!BC:BF,4,FALSE)))</f>
        <v>19408267</v>
      </c>
      <c r="D495">
        <v>2339</v>
      </c>
      <c r="E495" s="21" t="s">
        <v>69</v>
      </c>
      <c r="G495" t="s">
        <v>190</v>
      </c>
      <c r="H495" t="s">
        <v>559</v>
      </c>
      <c r="I495" t="s">
        <v>73</v>
      </c>
      <c r="J495">
        <v>100</v>
      </c>
      <c r="K495" s="20" t="str">
        <f t="shared" si="35"/>
        <v>1</v>
      </c>
      <c r="L495" s="20" t="str">
        <f t="shared" si="34"/>
        <v xml:space="preserve">24/7/ 12 hours onsite SLA support requried </v>
      </c>
      <c r="S495" s="22"/>
      <c r="AJ495" s="22"/>
      <c r="AK495" s="22"/>
    </row>
    <row r="496" spans="1:37" customFormat="1" ht="15" hidden="1" customHeight="1">
      <c r="D496">
        <v>2340</v>
      </c>
      <c r="E496" s="21" t="s">
        <v>69</v>
      </c>
      <c r="G496" t="s">
        <v>190</v>
      </c>
      <c r="H496" t="s">
        <v>560</v>
      </c>
      <c r="I496" t="s">
        <v>73</v>
      </c>
      <c r="J496">
        <v>1000</v>
      </c>
      <c r="K496" s="20" t="str">
        <f t="shared" si="35"/>
        <v>2</v>
      </c>
      <c r="L496" s="20" t="str">
        <f t="shared" si="34"/>
        <v xml:space="preserve">24/7/ 12 hours onsite SLA support requried </v>
      </c>
      <c r="S496" s="22"/>
      <c r="AJ496" s="22"/>
      <c r="AK496" s="22"/>
    </row>
    <row r="497" spans="1:37" customFormat="1" ht="15" hidden="1" customHeight="1">
      <c r="A497" s="20" t="str">
        <f>IF(E497="","",VLOOKUP(E497,[3]List!BC:BD,2,FALSE))</f>
        <v>[Main RC] SD-WAN with Firewall (Fortinet) (Non-taxable)</v>
      </c>
      <c r="B497" s="20">
        <f>IF(F497="Gateway","SDWAN Gateway",IF(E497="","",VLOOKUP(E497,[3]List!BC:BE,3,FALSE)))</f>
        <v>19408513</v>
      </c>
      <c r="C497" s="20">
        <f>IF(F497="Gateway","SDWAN Gateway",IF(E497="","",VLOOKUP(E497,[3]List!BC:BF,4,FALSE)))</f>
        <v>19408267</v>
      </c>
      <c r="D497">
        <v>2341</v>
      </c>
      <c r="E497" s="21" t="s">
        <v>69</v>
      </c>
      <c r="G497" t="s">
        <v>190</v>
      </c>
      <c r="H497" t="s">
        <v>561</v>
      </c>
      <c r="I497" t="s">
        <v>73</v>
      </c>
      <c r="J497">
        <v>100</v>
      </c>
      <c r="K497" s="20" t="str">
        <f t="shared" si="35"/>
        <v>1</v>
      </c>
      <c r="L497" s="20" t="str">
        <f t="shared" si="34"/>
        <v xml:space="preserve">24/7/ 12 hours onsite SLA support requried </v>
      </c>
      <c r="S497" s="22"/>
      <c r="AJ497" s="22"/>
      <c r="AK497" s="22"/>
    </row>
    <row r="498" spans="1:37" customFormat="1" ht="15" hidden="1" customHeight="1">
      <c r="A498" s="20" t="str">
        <f>IF(E498="","",VLOOKUP(E498,[3]List!BC:BD,2,FALSE))</f>
        <v>[Main RC] SD-WAN with Firewall (Fortinet) (Non-taxable)</v>
      </c>
      <c r="B498" s="20">
        <f>IF(F498="Gateway","SDWAN Gateway",IF(E498="","",VLOOKUP(E498,[3]List!BC:BE,3,FALSE)))</f>
        <v>19408513</v>
      </c>
      <c r="C498" s="20">
        <f>IF(F498="Gateway","SDWAN Gateway",IF(E498="","",VLOOKUP(E498,[3]List!BC:BF,4,FALSE)))</f>
        <v>19408267</v>
      </c>
      <c r="D498">
        <v>2343</v>
      </c>
      <c r="E498" s="21" t="s">
        <v>69</v>
      </c>
      <c r="G498" t="s">
        <v>190</v>
      </c>
      <c r="H498" t="s">
        <v>562</v>
      </c>
      <c r="I498" t="s">
        <v>73</v>
      </c>
      <c r="J498">
        <v>40</v>
      </c>
      <c r="K498" s="20" t="str">
        <f t="shared" si="35"/>
        <v>1</v>
      </c>
      <c r="L498" s="20" t="str">
        <f t="shared" si="34"/>
        <v xml:space="preserve">24/7/ 12 hours onsite SLA support requried </v>
      </c>
      <c r="S498" s="22"/>
      <c r="AJ498" s="22"/>
      <c r="AK498" s="22"/>
    </row>
    <row r="499" spans="1:37" customFormat="1" ht="15" hidden="1" customHeight="1">
      <c r="A499" s="20" t="str">
        <f>IF(E499="","",VLOOKUP(E499,[3]List!BC:BD,2,FALSE))</f>
        <v>[Main RC] SD-WAN with Firewall (Fortinet) (Non-taxable)</v>
      </c>
      <c r="B499" s="20">
        <f>IF(F499="Gateway","SDWAN Gateway",IF(E499="","",VLOOKUP(E499,[3]List!BC:BE,3,FALSE)))</f>
        <v>19408513</v>
      </c>
      <c r="C499" s="20">
        <f>IF(F499="Gateway","SDWAN Gateway",IF(E499="","",VLOOKUP(E499,[3]List!BC:BF,4,FALSE)))</f>
        <v>19408267</v>
      </c>
      <c r="D499">
        <v>2344</v>
      </c>
      <c r="E499" s="21" t="s">
        <v>69</v>
      </c>
      <c r="G499" t="s">
        <v>190</v>
      </c>
      <c r="H499" t="s">
        <v>563</v>
      </c>
      <c r="I499" t="s">
        <v>73</v>
      </c>
      <c r="J499">
        <v>100</v>
      </c>
      <c r="K499" s="20" t="str">
        <f t="shared" si="35"/>
        <v>1</v>
      </c>
      <c r="L499" s="20" t="str">
        <f t="shared" si="34"/>
        <v xml:space="preserve">24/7/ 12 hours onsite SLA support requried </v>
      </c>
      <c r="S499" s="22"/>
      <c r="AJ499" s="22"/>
      <c r="AK499" s="22"/>
    </row>
    <row r="500" spans="1:37" customFormat="1" ht="15" hidden="1" customHeight="1">
      <c r="A500" s="20" t="str">
        <f>IF(E500="","",VLOOKUP(E500,[3]List!BC:BD,2,FALSE))</f>
        <v>[Main RC] SD-WAN with Firewall (Fortinet) (Non-taxable)</v>
      </c>
      <c r="B500" s="20">
        <f>IF(F500="Gateway","SDWAN Gateway",IF(E500="","",VLOOKUP(E500,[3]List!BC:BE,3,FALSE)))</f>
        <v>19408513</v>
      </c>
      <c r="C500" s="20">
        <f>IF(F500="Gateway","SDWAN Gateway",IF(E500="","",VLOOKUP(E500,[3]List!BC:BF,4,FALSE)))</f>
        <v>19408267</v>
      </c>
      <c r="D500">
        <v>2346</v>
      </c>
      <c r="E500" s="21" t="s">
        <v>69</v>
      </c>
      <c r="G500" t="s">
        <v>190</v>
      </c>
      <c r="H500" t="s">
        <v>564</v>
      </c>
      <c r="I500" t="s">
        <v>73</v>
      </c>
      <c r="J500">
        <v>100</v>
      </c>
      <c r="K500" s="20" t="str">
        <f t="shared" si="35"/>
        <v>1</v>
      </c>
      <c r="L500" s="20" t="str">
        <f t="shared" si="34"/>
        <v xml:space="preserve">24/7/ 12 hours onsite SLA support requried </v>
      </c>
      <c r="S500" s="22"/>
      <c r="AJ500" s="22"/>
      <c r="AK500" s="22"/>
    </row>
    <row r="501" spans="1:37" customFormat="1" ht="15" hidden="1" customHeight="1">
      <c r="A501" s="20" t="str">
        <f>IF(E501="","",VLOOKUP(E501,[3]List!BC:BD,2,FALSE))</f>
        <v>[Main RC] SD-WAN with Firewall (Fortinet) (Non-taxable)</v>
      </c>
      <c r="B501" s="20">
        <f>IF(F501="Gateway","SDWAN Gateway",IF(E501="","",VLOOKUP(E501,[3]List!BC:BE,3,FALSE)))</f>
        <v>19408513</v>
      </c>
      <c r="C501" s="20">
        <f>IF(F501="Gateway","SDWAN Gateway",IF(E501="","",VLOOKUP(E501,[3]List!BC:BF,4,FALSE)))</f>
        <v>19408267</v>
      </c>
      <c r="D501">
        <v>2347</v>
      </c>
      <c r="E501" s="21" t="s">
        <v>69</v>
      </c>
      <c r="G501" t="s">
        <v>190</v>
      </c>
      <c r="H501" t="s">
        <v>565</v>
      </c>
      <c r="I501" t="s">
        <v>73</v>
      </c>
      <c r="J501">
        <v>100</v>
      </c>
      <c r="K501" s="20" t="str">
        <f t="shared" si="35"/>
        <v>1</v>
      </c>
      <c r="L501" s="20" t="str">
        <f t="shared" si="34"/>
        <v xml:space="preserve">24/7/ 12 hours onsite SLA support requried </v>
      </c>
      <c r="S501" s="22"/>
      <c r="AJ501" s="22"/>
      <c r="AK501" s="22"/>
    </row>
    <row r="502" spans="1:37" customFormat="1" ht="15" hidden="1" customHeight="1">
      <c r="A502" s="20" t="str">
        <f>IF(E502="","",VLOOKUP(E502,[3]List!BC:BD,2,FALSE))</f>
        <v>[Main RC] SD-WAN with Firewall (Fortinet) (Non-taxable)</v>
      </c>
      <c r="B502" s="20">
        <f>IF(F502="Gateway","SDWAN Gateway",IF(E502="","",VLOOKUP(E502,[3]List!BC:BE,3,FALSE)))</f>
        <v>19408513</v>
      </c>
      <c r="C502" s="20">
        <f>IF(F502="Gateway","SDWAN Gateway",IF(E502="","",VLOOKUP(E502,[3]List!BC:BF,4,FALSE)))</f>
        <v>19408267</v>
      </c>
      <c r="D502">
        <v>2350</v>
      </c>
      <c r="E502" s="21" t="s">
        <v>69</v>
      </c>
      <c r="G502" t="s">
        <v>190</v>
      </c>
      <c r="H502" t="s">
        <v>566</v>
      </c>
      <c r="I502" t="s">
        <v>73</v>
      </c>
      <c r="J502">
        <v>100</v>
      </c>
      <c r="K502" s="20" t="str">
        <f t="shared" si="35"/>
        <v>1</v>
      </c>
      <c r="L502" s="20" t="str">
        <f t="shared" si="34"/>
        <v xml:space="preserve">24/7/ 12 hours onsite SLA support requried </v>
      </c>
      <c r="S502" s="22"/>
      <c r="AJ502" s="22"/>
      <c r="AK502" s="22"/>
    </row>
    <row r="503" spans="1:37" customFormat="1" ht="15" hidden="1" customHeight="1">
      <c r="A503" s="20" t="str">
        <f>IF(E503="","",VLOOKUP(E503,[3]List!BC:BD,2,FALSE))</f>
        <v>[Main RC] SD-WAN with Firewall (Fortinet) (Non-taxable)</v>
      </c>
      <c r="B503" s="20">
        <f>IF(F503="Gateway","SDWAN Gateway",IF(E503="","",VLOOKUP(E503,[3]List!BC:BE,3,FALSE)))</f>
        <v>19408513</v>
      </c>
      <c r="C503" s="20">
        <f>IF(F503="Gateway","SDWAN Gateway",IF(E503="","",VLOOKUP(E503,[3]List!BC:BF,4,FALSE)))</f>
        <v>19408267</v>
      </c>
      <c r="D503">
        <v>2351</v>
      </c>
      <c r="E503" s="21" t="s">
        <v>69</v>
      </c>
      <c r="G503" t="s">
        <v>190</v>
      </c>
      <c r="H503" t="s">
        <v>567</v>
      </c>
      <c r="I503" t="s">
        <v>73</v>
      </c>
      <c r="J503">
        <v>100</v>
      </c>
      <c r="K503" s="20" t="str">
        <f t="shared" si="35"/>
        <v>1</v>
      </c>
      <c r="L503" s="20" t="str">
        <f t="shared" si="34"/>
        <v xml:space="preserve">24/7/ 12 hours onsite SLA support requried </v>
      </c>
      <c r="S503" s="22"/>
      <c r="AJ503" s="22"/>
      <c r="AK503" s="22"/>
    </row>
    <row r="504" spans="1:37" customFormat="1" ht="15" hidden="1" customHeight="1">
      <c r="A504" s="20" t="str">
        <f>IF(E504="","",VLOOKUP(E504,[3]List!BC:BD,2,FALSE))</f>
        <v>[Main RC] SD-WAN with Firewall (Fortinet) (Non-taxable)</v>
      </c>
      <c r="B504" s="20">
        <f>IF(F504="Gateway","SDWAN Gateway",IF(E504="","",VLOOKUP(E504,[3]List!BC:BE,3,FALSE)))</f>
        <v>19408513</v>
      </c>
      <c r="C504" s="20">
        <f>IF(F504="Gateway","SDWAN Gateway",IF(E504="","",VLOOKUP(E504,[3]List!BC:BF,4,FALSE)))</f>
        <v>19408267</v>
      </c>
      <c r="D504">
        <v>2352</v>
      </c>
      <c r="E504" s="21" t="s">
        <v>69</v>
      </c>
      <c r="G504" t="s">
        <v>190</v>
      </c>
      <c r="H504" t="s">
        <v>568</v>
      </c>
      <c r="I504" t="s">
        <v>73</v>
      </c>
      <c r="J504">
        <v>100</v>
      </c>
      <c r="K504" s="20" t="str">
        <f t="shared" si="35"/>
        <v>1</v>
      </c>
      <c r="L504" s="20" t="str">
        <f t="shared" si="34"/>
        <v xml:space="preserve">24/7/ 12 hours onsite SLA support requried </v>
      </c>
      <c r="S504" s="22"/>
      <c r="AJ504" s="22"/>
      <c r="AK504" s="22"/>
    </row>
    <row r="505" spans="1:37" customFormat="1" ht="15" hidden="1" customHeight="1">
      <c r="D505">
        <v>2353</v>
      </c>
      <c r="E505" s="21" t="s">
        <v>69</v>
      </c>
      <c r="G505" s="31" t="s">
        <v>190</v>
      </c>
      <c r="H505" t="s">
        <v>569</v>
      </c>
      <c r="I505" t="s">
        <v>140</v>
      </c>
      <c r="J505">
        <v>1000</v>
      </c>
      <c r="K505" s="20" t="str">
        <f t="shared" si="35"/>
        <v>2</v>
      </c>
      <c r="L505" s="20" t="str">
        <f t="shared" si="34"/>
        <v>24/7/ 6 hours onsite support required</v>
      </c>
      <c r="S505" s="22"/>
      <c r="AJ505" s="22"/>
      <c r="AK505" s="22"/>
    </row>
    <row r="506" spans="1:37" customFormat="1" ht="15" hidden="1" customHeight="1">
      <c r="D506">
        <v>2353</v>
      </c>
      <c r="E506" s="21" t="s">
        <v>69</v>
      </c>
      <c r="G506" s="31" t="s">
        <v>190</v>
      </c>
      <c r="H506" t="s">
        <v>569</v>
      </c>
      <c r="I506" t="s">
        <v>140</v>
      </c>
      <c r="J506">
        <v>1000</v>
      </c>
      <c r="K506" s="20" t="str">
        <f t="shared" si="35"/>
        <v>2</v>
      </c>
      <c r="L506" s="20" t="str">
        <f t="shared" si="34"/>
        <v>24/7/ 6 hours onsite support required</v>
      </c>
      <c r="S506" s="22"/>
      <c r="AJ506" s="22"/>
      <c r="AK506" s="22"/>
    </row>
    <row r="507" spans="1:37" customFormat="1" ht="15" hidden="1" customHeight="1">
      <c r="A507" s="20" t="str">
        <f>IF(E507="","",VLOOKUP(E507,[3]List!BC:BD,2,FALSE))</f>
        <v>[Main RC] SD-WAN with Firewall (Fortinet) (Non-taxable)</v>
      </c>
      <c r="B507" s="20">
        <f>IF(F507="Gateway","SDWAN Gateway",IF(E507="","",VLOOKUP(E507,[3]List!BC:BE,3,FALSE)))</f>
        <v>19408513</v>
      </c>
      <c r="C507" s="20">
        <f>IF(F507="Gateway","SDWAN Gateway",IF(E507="","",VLOOKUP(E507,[3]List!BC:BF,4,FALSE)))</f>
        <v>19408267</v>
      </c>
      <c r="D507">
        <v>2354</v>
      </c>
      <c r="E507" s="21" t="s">
        <v>69</v>
      </c>
      <c r="G507" t="s">
        <v>190</v>
      </c>
      <c r="H507" t="s">
        <v>570</v>
      </c>
      <c r="I507" t="s">
        <v>73</v>
      </c>
      <c r="J507">
        <v>100</v>
      </c>
      <c r="K507" s="20" t="str">
        <f t="shared" si="35"/>
        <v>1</v>
      </c>
      <c r="L507" s="20" t="str">
        <f t="shared" si="34"/>
        <v xml:space="preserve">24/7/ 12 hours onsite SLA support requried </v>
      </c>
      <c r="S507" s="22"/>
      <c r="AJ507" s="22"/>
      <c r="AK507" s="22"/>
    </row>
    <row r="508" spans="1:37" customFormat="1" ht="15" hidden="1" customHeight="1">
      <c r="A508" s="20" t="str">
        <f>IF(E508="","",VLOOKUP(E508,[3]List!BC:BD,2,FALSE))</f>
        <v>[Main RC] SD-WAN with Firewall (Fortinet) (Non-taxable)</v>
      </c>
      <c r="B508" s="20">
        <f>IF(F508="Gateway","SDWAN Gateway",IF(E508="","",VLOOKUP(E508,[3]List!BC:BE,3,FALSE)))</f>
        <v>19408513</v>
      </c>
      <c r="C508" s="20">
        <f>IF(F508="Gateway","SDWAN Gateway",IF(E508="","",VLOOKUP(E508,[3]List!BC:BF,4,FALSE)))</f>
        <v>19408267</v>
      </c>
      <c r="D508">
        <v>2355</v>
      </c>
      <c r="E508" s="21" t="s">
        <v>69</v>
      </c>
      <c r="G508" t="s">
        <v>190</v>
      </c>
      <c r="H508" t="s">
        <v>571</v>
      </c>
      <c r="I508" t="s">
        <v>73</v>
      </c>
      <c r="J508">
        <v>40</v>
      </c>
      <c r="K508" s="20" t="str">
        <f t="shared" si="35"/>
        <v>1</v>
      </c>
      <c r="L508" s="20" t="str">
        <f t="shared" si="34"/>
        <v xml:space="preserve">24/7/ 12 hours onsite SLA support requried </v>
      </c>
      <c r="S508" s="22"/>
      <c r="AJ508" s="22"/>
      <c r="AK508" s="22"/>
    </row>
    <row r="509" spans="1:37" customFormat="1" ht="15" hidden="1" customHeight="1">
      <c r="A509" s="20" t="str">
        <f>IF(E509="","",VLOOKUP(E509,[3]List!BC:BD,2,FALSE))</f>
        <v>[Main RC] SD-WAN with Firewall (Fortinet) (Non-taxable)</v>
      </c>
      <c r="B509" s="20">
        <f>IF(F509="Gateway","SDWAN Gateway",IF(E509="","",VLOOKUP(E509,[3]List!BC:BE,3,FALSE)))</f>
        <v>19408513</v>
      </c>
      <c r="C509" s="20">
        <f>IF(F509="Gateway","SDWAN Gateway",IF(E509="","",VLOOKUP(E509,[3]List!BC:BF,4,FALSE)))</f>
        <v>19408267</v>
      </c>
      <c r="D509">
        <v>2356</v>
      </c>
      <c r="E509" s="21" t="s">
        <v>69</v>
      </c>
      <c r="G509" t="s">
        <v>190</v>
      </c>
      <c r="H509" t="s">
        <v>572</v>
      </c>
      <c r="I509" t="s">
        <v>73</v>
      </c>
      <c r="J509">
        <v>100</v>
      </c>
      <c r="K509" s="20" t="str">
        <f t="shared" si="35"/>
        <v>1</v>
      </c>
      <c r="L509" s="20" t="str">
        <f t="shared" si="34"/>
        <v xml:space="preserve">24/7/ 12 hours onsite SLA support requried </v>
      </c>
      <c r="S509" s="22"/>
      <c r="AJ509" s="22"/>
      <c r="AK509" s="22"/>
    </row>
    <row r="510" spans="1:37" customFormat="1" ht="15" hidden="1" customHeight="1">
      <c r="A510" s="20" t="str">
        <f>IF(E510="","",VLOOKUP(E510,[3]List!BC:BD,2,FALSE))</f>
        <v>[Main RC] SD-WAN with Firewall (Fortinet) (Non-taxable)</v>
      </c>
      <c r="B510" s="20">
        <f>IF(F510="Gateway","SDWAN Gateway",IF(E510="","",VLOOKUP(E510,[3]List!BC:BE,3,FALSE)))</f>
        <v>19408513</v>
      </c>
      <c r="C510" s="20">
        <f>IF(F510="Gateway","SDWAN Gateway",IF(E510="","",VLOOKUP(E510,[3]List!BC:BF,4,FALSE)))</f>
        <v>19408267</v>
      </c>
      <c r="D510">
        <v>2357</v>
      </c>
      <c r="E510" s="21" t="s">
        <v>69</v>
      </c>
      <c r="G510" t="s">
        <v>190</v>
      </c>
      <c r="H510" t="s">
        <v>573</v>
      </c>
      <c r="I510" t="s">
        <v>73</v>
      </c>
      <c r="J510">
        <v>500</v>
      </c>
      <c r="K510" s="20" t="str">
        <f t="shared" si="35"/>
        <v>1</v>
      </c>
      <c r="L510" s="20" t="str">
        <f t="shared" si="34"/>
        <v xml:space="preserve">24/7/ 12 hours onsite SLA support requried </v>
      </c>
      <c r="S510" s="22"/>
      <c r="AJ510" s="22"/>
      <c r="AK510" s="22"/>
    </row>
    <row r="511" spans="1:37" customFormat="1" ht="15" hidden="1" customHeight="1">
      <c r="A511" s="20" t="str">
        <f>IF(E511="","",VLOOKUP(E511,[3]List!BC:BD,2,FALSE))</f>
        <v>[Main RC] SD-WAN with Firewall (Fortinet) (Non-taxable)</v>
      </c>
      <c r="B511" s="20">
        <f>IF(F511="Gateway","SDWAN Gateway",IF(E511="","",VLOOKUP(E511,[3]List!BC:BE,3,FALSE)))</f>
        <v>19408513</v>
      </c>
      <c r="C511" s="20">
        <f>IF(F511="Gateway","SDWAN Gateway",IF(E511="","",VLOOKUP(E511,[3]List!BC:BF,4,FALSE)))</f>
        <v>19408267</v>
      </c>
      <c r="D511">
        <v>2358</v>
      </c>
      <c r="E511" s="21" t="s">
        <v>69</v>
      </c>
      <c r="G511" t="s">
        <v>190</v>
      </c>
      <c r="H511" t="s">
        <v>574</v>
      </c>
      <c r="I511" t="s">
        <v>73</v>
      </c>
      <c r="J511">
        <v>100</v>
      </c>
      <c r="K511" s="20" t="str">
        <f t="shared" si="35"/>
        <v>1</v>
      </c>
      <c r="L511" s="20" t="str">
        <f t="shared" si="34"/>
        <v xml:space="preserve">24/7/ 12 hours onsite SLA support requried </v>
      </c>
      <c r="S511" s="22"/>
      <c r="AJ511" s="22"/>
      <c r="AK511" s="22"/>
    </row>
    <row r="512" spans="1:37" customFormat="1" ht="15" hidden="1" customHeight="1">
      <c r="A512" s="20" t="str">
        <f>IF(E512="","",VLOOKUP(E512,[3]List!BC:BD,2,FALSE))</f>
        <v>[Main RC] SD-WAN with Firewall (Fortinet) (Non-taxable)</v>
      </c>
      <c r="B512" s="20">
        <f>IF(F512="Gateway","SDWAN Gateway",IF(E512="","",VLOOKUP(E512,[3]List!BC:BE,3,FALSE)))</f>
        <v>19408513</v>
      </c>
      <c r="C512" s="20">
        <f>IF(F512="Gateway","SDWAN Gateway",IF(E512="","",VLOOKUP(E512,[3]List!BC:BF,4,FALSE)))</f>
        <v>19408267</v>
      </c>
      <c r="D512">
        <v>2359</v>
      </c>
      <c r="E512" s="21" t="s">
        <v>69</v>
      </c>
      <c r="G512" t="s">
        <v>190</v>
      </c>
      <c r="H512" t="s">
        <v>575</v>
      </c>
      <c r="I512" t="s">
        <v>73</v>
      </c>
      <c r="J512">
        <v>100</v>
      </c>
      <c r="K512" s="20" t="str">
        <f t="shared" si="35"/>
        <v>1</v>
      </c>
      <c r="L512" s="20" t="str">
        <f t="shared" si="34"/>
        <v xml:space="preserve">24/7/ 12 hours onsite SLA support requried </v>
      </c>
      <c r="S512" s="22"/>
      <c r="AJ512" s="22"/>
      <c r="AK512" s="22"/>
    </row>
    <row r="513" spans="1:37" customFormat="1" ht="15" hidden="1" customHeight="1">
      <c r="A513" s="20" t="str">
        <f>IF(E513="","",VLOOKUP(E513,[3]List!BC:BD,2,FALSE))</f>
        <v>[Main RC] SD-WAN with Firewall (Fortinet) (Non-taxable)</v>
      </c>
      <c r="B513" s="20">
        <f>IF(F513="Gateway","SDWAN Gateway",IF(E513="","",VLOOKUP(E513,[3]List!BC:BE,3,FALSE)))</f>
        <v>19408513</v>
      </c>
      <c r="C513" s="20">
        <f>IF(F513="Gateway","SDWAN Gateway",IF(E513="","",VLOOKUP(E513,[3]List!BC:BF,4,FALSE)))</f>
        <v>19408267</v>
      </c>
      <c r="D513">
        <v>2360</v>
      </c>
      <c r="E513" s="21" t="s">
        <v>69</v>
      </c>
      <c r="G513" t="s">
        <v>190</v>
      </c>
      <c r="H513" t="s">
        <v>576</v>
      </c>
      <c r="I513" t="s">
        <v>73</v>
      </c>
      <c r="J513">
        <v>100</v>
      </c>
      <c r="K513" s="20" t="str">
        <f t="shared" si="35"/>
        <v>1</v>
      </c>
      <c r="L513" s="20" t="str">
        <f t="shared" si="34"/>
        <v xml:space="preserve">24/7/ 12 hours onsite SLA support requried </v>
      </c>
      <c r="S513" s="22"/>
      <c r="AJ513" s="22"/>
      <c r="AK513" s="22"/>
    </row>
    <row r="514" spans="1:37" customFormat="1" ht="15" hidden="1" customHeight="1">
      <c r="A514" s="20" t="str">
        <f>IF(E514="","",VLOOKUP(E514,[3]List!BC:BD,2,FALSE))</f>
        <v>[Main RC] SD-WAN with Firewall (Fortinet) (Non-taxable)</v>
      </c>
      <c r="B514" s="20">
        <f>IF(F514="Gateway","SDWAN Gateway",IF(E514="","",VLOOKUP(E514,[3]List!BC:BE,3,FALSE)))</f>
        <v>19408513</v>
      </c>
      <c r="C514" s="20">
        <f>IF(F514="Gateway","SDWAN Gateway",IF(E514="","",VLOOKUP(E514,[3]List!BC:BF,4,FALSE)))</f>
        <v>19408267</v>
      </c>
      <c r="D514">
        <v>2361</v>
      </c>
      <c r="E514" s="21" t="s">
        <v>69</v>
      </c>
      <c r="G514" t="s">
        <v>190</v>
      </c>
      <c r="H514" t="s">
        <v>577</v>
      </c>
      <c r="I514" t="s">
        <v>73</v>
      </c>
      <c r="J514">
        <v>100</v>
      </c>
      <c r="K514" s="20" t="str">
        <f t="shared" si="35"/>
        <v>1</v>
      </c>
      <c r="L514" s="20" t="str">
        <f t="shared" si="34"/>
        <v xml:space="preserve">24/7/ 12 hours onsite SLA support requried </v>
      </c>
      <c r="S514" s="22"/>
      <c r="AJ514" s="22"/>
      <c r="AK514" s="22"/>
    </row>
    <row r="515" spans="1:37" customFormat="1" ht="15" hidden="1" customHeight="1">
      <c r="A515" s="20" t="str">
        <f>IF(E515="","",VLOOKUP(E515,[3]List!BC:BD,2,FALSE))</f>
        <v>[Main RC] SD-WAN with Firewall (Fortinet) (Non-taxable)</v>
      </c>
      <c r="B515" s="20">
        <f>IF(F515="Gateway","SDWAN Gateway",IF(E515="","",VLOOKUP(E515,[3]List!BC:BE,3,FALSE)))</f>
        <v>19408513</v>
      </c>
      <c r="C515" s="20">
        <f>IF(F515="Gateway","SDWAN Gateway",IF(E515="","",VLOOKUP(E515,[3]List!BC:BF,4,FALSE)))</f>
        <v>19408267</v>
      </c>
      <c r="D515">
        <v>2362</v>
      </c>
      <c r="E515" s="21" t="s">
        <v>69</v>
      </c>
      <c r="G515" t="s">
        <v>190</v>
      </c>
      <c r="H515" t="s">
        <v>578</v>
      </c>
      <c r="I515" t="s">
        <v>73</v>
      </c>
      <c r="J515">
        <v>100</v>
      </c>
      <c r="K515" s="20" t="str">
        <f t="shared" si="35"/>
        <v>1</v>
      </c>
      <c r="L515" s="20" t="str">
        <f t="shared" si="34"/>
        <v xml:space="preserve">24/7/ 12 hours onsite SLA support requried </v>
      </c>
      <c r="S515" s="22"/>
      <c r="AJ515" s="22"/>
      <c r="AK515" s="22"/>
    </row>
    <row r="516" spans="1:37" customFormat="1" ht="15" hidden="1" customHeight="1">
      <c r="A516" s="20" t="str">
        <f>IF(E516="","",VLOOKUP(E516,[3]List!BC:BD,2,FALSE))</f>
        <v>[Main RC] SD-WAN with Firewall (Fortinet) (Non-taxable)</v>
      </c>
      <c r="B516" s="20">
        <f>IF(F516="Gateway","SDWAN Gateway",IF(E516="","",VLOOKUP(E516,[3]List!BC:BE,3,FALSE)))</f>
        <v>19408513</v>
      </c>
      <c r="C516" s="20">
        <f>IF(F516="Gateway","SDWAN Gateway",IF(E516="","",VLOOKUP(E516,[3]List!BC:BF,4,FALSE)))</f>
        <v>19408267</v>
      </c>
      <c r="D516">
        <v>2363</v>
      </c>
      <c r="E516" s="21" t="s">
        <v>69</v>
      </c>
      <c r="G516" t="s">
        <v>190</v>
      </c>
      <c r="H516" t="s">
        <v>579</v>
      </c>
      <c r="I516" t="s">
        <v>73</v>
      </c>
      <c r="J516">
        <v>40</v>
      </c>
      <c r="K516" s="20" t="str">
        <f t="shared" si="35"/>
        <v>1</v>
      </c>
      <c r="L516" s="20" t="str">
        <f t="shared" ref="L516:L579" si="36">IF(I516="non-redundant","24/7/ 12 hours onsite SLA support requried ","24/7/ 6 hours onsite support required")</f>
        <v xml:space="preserve">24/7/ 12 hours onsite SLA support requried </v>
      </c>
      <c r="S516" s="22"/>
      <c r="AJ516" s="22"/>
      <c r="AK516" s="22"/>
    </row>
    <row r="517" spans="1:37" customFormat="1" ht="15" hidden="1" customHeight="1">
      <c r="A517" s="20" t="str">
        <f>IF(E517="","",VLOOKUP(E517,[3]List!BC:BD,2,FALSE))</f>
        <v>[Main RC] SD-WAN with Firewall (Fortinet) (Non-taxable)</v>
      </c>
      <c r="B517" s="20">
        <f>IF(F517="Gateway","SDWAN Gateway",IF(E517="","",VLOOKUP(E517,[3]List!BC:BE,3,FALSE)))</f>
        <v>19408513</v>
      </c>
      <c r="C517" s="20">
        <f>IF(F517="Gateway","SDWAN Gateway",IF(E517="","",VLOOKUP(E517,[3]List!BC:BF,4,FALSE)))</f>
        <v>19408267</v>
      </c>
      <c r="D517">
        <v>2365</v>
      </c>
      <c r="E517" s="21" t="s">
        <v>69</v>
      </c>
      <c r="G517" t="s">
        <v>190</v>
      </c>
      <c r="H517" t="s">
        <v>580</v>
      </c>
      <c r="I517" t="s">
        <v>73</v>
      </c>
      <c r="J517">
        <v>100</v>
      </c>
      <c r="K517" s="20" t="str">
        <f t="shared" ref="K517:K580" si="37">IF(J517&lt;900, "1", "2")</f>
        <v>1</v>
      </c>
      <c r="L517" s="20" t="str">
        <f t="shared" si="36"/>
        <v xml:space="preserve">24/7/ 12 hours onsite SLA support requried </v>
      </c>
      <c r="S517" s="22"/>
      <c r="AJ517" s="22"/>
      <c r="AK517" s="22"/>
    </row>
    <row r="518" spans="1:37" customFormat="1" ht="15" hidden="1" customHeight="1">
      <c r="D518">
        <v>2366</v>
      </c>
      <c r="E518" s="21" t="s">
        <v>69</v>
      </c>
      <c r="G518" t="s">
        <v>190</v>
      </c>
      <c r="H518" t="s">
        <v>581</v>
      </c>
      <c r="I518" t="s">
        <v>73</v>
      </c>
      <c r="J518">
        <v>1000</v>
      </c>
      <c r="K518" s="20" t="str">
        <f t="shared" si="37"/>
        <v>2</v>
      </c>
      <c r="L518" s="20" t="str">
        <f t="shared" si="36"/>
        <v xml:space="preserve">24/7/ 12 hours onsite SLA support requried </v>
      </c>
      <c r="S518" s="22"/>
      <c r="AJ518" s="22"/>
      <c r="AK518" s="22"/>
    </row>
    <row r="519" spans="1:37" customFormat="1" ht="15" hidden="1" customHeight="1">
      <c r="A519" s="20" t="str">
        <f>IF(E519="","",VLOOKUP(E519,[3]List!BC:BD,2,FALSE))</f>
        <v>[Main RC] SD-WAN with Firewall (Fortinet) (Non-taxable)</v>
      </c>
      <c r="B519" s="20">
        <f>IF(F519="Gateway","SDWAN Gateway",IF(E519="","",VLOOKUP(E519,[3]List!BC:BE,3,FALSE)))</f>
        <v>19408513</v>
      </c>
      <c r="C519" s="20">
        <f>IF(F519="Gateway","SDWAN Gateway",IF(E519="","",VLOOKUP(E519,[3]List!BC:BF,4,FALSE)))</f>
        <v>19408267</v>
      </c>
      <c r="D519">
        <v>2367</v>
      </c>
      <c r="E519" s="21" t="s">
        <v>69</v>
      </c>
      <c r="G519" t="s">
        <v>190</v>
      </c>
      <c r="H519" t="s">
        <v>582</v>
      </c>
      <c r="I519" t="s">
        <v>73</v>
      </c>
      <c r="J519">
        <v>500</v>
      </c>
      <c r="K519" s="20" t="str">
        <f t="shared" si="37"/>
        <v>1</v>
      </c>
      <c r="L519" s="20" t="str">
        <f t="shared" si="36"/>
        <v xml:space="preserve">24/7/ 12 hours onsite SLA support requried </v>
      </c>
      <c r="S519" s="22"/>
      <c r="AJ519" s="22"/>
      <c r="AK519" s="22"/>
    </row>
    <row r="520" spans="1:37" customFormat="1" ht="15" hidden="1" customHeight="1">
      <c r="A520" s="20" t="str">
        <f>IF(E520="","",VLOOKUP(E520,[3]List!BC:BD,2,FALSE))</f>
        <v>[Main RC] SD-WAN with Firewall (Fortinet) (Non-taxable)</v>
      </c>
      <c r="B520" s="20">
        <f>IF(F520="Gateway","SDWAN Gateway",IF(E520="","",VLOOKUP(E520,[3]List!BC:BE,3,FALSE)))</f>
        <v>19408513</v>
      </c>
      <c r="C520" s="20">
        <f>IF(F520="Gateway","SDWAN Gateway",IF(E520="","",VLOOKUP(E520,[3]List!BC:BF,4,FALSE)))</f>
        <v>19408267</v>
      </c>
      <c r="D520">
        <v>2368</v>
      </c>
      <c r="E520" s="21" t="s">
        <v>69</v>
      </c>
      <c r="G520" t="s">
        <v>190</v>
      </c>
      <c r="H520" t="s">
        <v>583</v>
      </c>
      <c r="I520" t="s">
        <v>73</v>
      </c>
      <c r="J520">
        <v>500</v>
      </c>
      <c r="K520" s="20" t="str">
        <f t="shared" si="37"/>
        <v>1</v>
      </c>
      <c r="L520" s="20" t="str">
        <f t="shared" si="36"/>
        <v xml:space="preserve">24/7/ 12 hours onsite SLA support requried </v>
      </c>
      <c r="S520" s="22"/>
      <c r="AJ520" s="22"/>
      <c r="AK520" s="22"/>
    </row>
    <row r="521" spans="1:37" customFormat="1" ht="15" hidden="1" customHeight="1">
      <c r="A521" s="20" t="str">
        <f>IF(E521="","",VLOOKUP(E521,[3]List!BC:BD,2,FALSE))</f>
        <v>[Main RC] SD-WAN with Firewall (Fortinet) (Non-taxable)</v>
      </c>
      <c r="B521" s="20">
        <f>IF(F521="Gateway","SDWAN Gateway",IF(E521="","",VLOOKUP(E521,[3]List!BC:BE,3,FALSE)))</f>
        <v>19408513</v>
      </c>
      <c r="C521" s="20">
        <f>IF(F521="Gateway","SDWAN Gateway",IF(E521="","",VLOOKUP(E521,[3]List!BC:BF,4,FALSE)))</f>
        <v>19408267</v>
      </c>
      <c r="D521">
        <v>2369</v>
      </c>
      <c r="E521" s="21" t="s">
        <v>69</v>
      </c>
      <c r="G521" t="s">
        <v>176</v>
      </c>
      <c r="H521" t="s">
        <v>584</v>
      </c>
      <c r="I521" t="s">
        <v>73</v>
      </c>
      <c r="J521">
        <v>100</v>
      </c>
      <c r="K521" s="20" t="str">
        <f t="shared" si="37"/>
        <v>1</v>
      </c>
      <c r="L521" s="20" t="str">
        <f t="shared" si="36"/>
        <v xml:space="preserve">24/7/ 12 hours onsite SLA support requried </v>
      </c>
      <c r="S521" s="22"/>
      <c r="AJ521" s="22"/>
      <c r="AK521" s="22"/>
    </row>
    <row r="522" spans="1:37" customFormat="1" ht="15" hidden="1" customHeight="1">
      <c r="A522" s="20" t="str">
        <f>IF(E522="","",VLOOKUP(E522,[3]List!BC:BD,2,FALSE))</f>
        <v>[Main RC] SD-WAN with Firewall (Fortinet) (Non-taxable)</v>
      </c>
      <c r="B522" s="20">
        <f>IF(F522="Gateway","SDWAN Gateway",IF(E522="","",VLOOKUP(E522,[3]List!BC:BE,3,FALSE)))</f>
        <v>19408513</v>
      </c>
      <c r="C522" s="20">
        <f>IF(F522="Gateway","SDWAN Gateway",IF(E522="","",VLOOKUP(E522,[3]List!BC:BF,4,FALSE)))</f>
        <v>19408267</v>
      </c>
      <c r="D522">
        <v>2370</v>
      </c>
      <c r="E522" s="21" t="s">
        <v>69</v>
      </c>
      <c r="G522" s="31" t="s">
        <v>134</v>
      </c>
      <c r="H522" t="s">
        <v>585</v>
      </c>
      <c r="I522" t="s">
        <v>140</v>
      </c>
      <c r="J522">
        <v>500</v>
      </c>
      <c r="K522" s="20" t="str">
        <f t="shared" si="37"/>
        <v>1</v>
      </c>
      <c r="L522" s="20" t="str">
        <f t="shared" si="36"/>
        <v>24/7/ 6 hours onsite support required</v>
      </c>
      <c r="S522" s="22"/>
      <c r="AJ522" s="22"/>
      <c r="AK522" s="22"/>
    </row>
    <row r="523" spans="1:37" customFormat="1" ht="15" hidden="1" customHeight="1">
      <c r="A523" s="20" t="str">
        <f>IF(E523="","",VLOOKUP(E523,[3]List!BC:BD,2,FALSE))</f>
        <v>[Main RC] SD-WAN with Firewall (Fortinet) (Non-taxable)</v>
      </c>
      <c r="B523" s="20">
        <f>IF(F523="Gateway","SDWAN Gateway",IF(E523="","",VLOOKUP(E523,[3]List!BC:BE,3,FALSE)))</f>
        <v>19408513</v>
      </c>
      <c r="C523" s="20">
        <f>IF(F523="Gateway","SDWAN Gateway",IF(E523="","",VLOOKUP(E523,[3]List!BC:BF,4,FALSE)))</f>
        <v>19408267</v>
      </c>
      <c r="D523">
        <v>2370</v>
      </c>
      <c r="E523" s="21" t="s">
        <v>69</v>
      </c>
      <c r="G523" s="31" t="s">
        <v>134</v>
      </c>
      <c r="H523" t="s">
        <v>585</v>
      </c>
      <c r="I523" t="s">
        <v>140</v>
      </c>
      <c r="J523">
        <v>500</v>
      </c>
      <c r="K523" s="20" t="str">
        <f t="shared" si="37"/>
        <v>1</v>
      </c>
      <c r="L523" s="20" t="str">
        <f t="shared" si="36"/>
        <v>24/7/ 6 hours onsite support required</v>
      </c>
      <c r="S523" s="22"/>
      <c r="AJ523" s="22"/>
      <c r="AK523" s="22"/>
    </row>
    <row r="524" spans="1:37" customFormat="1" ht="15" hidden="1" customHeight="1">
      <c r="A524" s="20" t="str">
        <f>IF(E524="","",VLOOKUP(E524,[3]List!BC:BD,2,FALSE))</f>
        <v>[Main RC] SD-WAN with Firewall (Fortinet) (Non-taxable)</v>
      </c>
      <c r="B524" s="20">
        <f>IF(F524="Gateway","SDWAN Gateway",IF(E524="","",VLOOKUP(E524,[3]List!BC:BE,3,FALSE)))</f>
        <v>19408513</v>
      </c>
      <c r="C524" s="20">
        <f>IF(F524="Gateway","SDWAN Gateway",IF(E524="","",VLOOKUP(E524,[3]List!BC:BF,4,FALSE)))</f>
        <v>19408267</v>
      </c>
      <c r="D524">
        <v>2371</v>
      </c>
      <c r="E524" s="21" t="s">
        <v>69</v>
      </c>
      <c r="G524" s="31" t="s">
        <v>134</v>
      </c>
      <c r="H524" t="s">
        <v>586</v>
      </c>
      <c r="I524" t="s">
        <v>140</v>
      </c>
      <c r="J524">
        <v>500</v>
      </c>
      <c r="K524" s="20" t="str">
        <f t="shared" si="37"/>
        <v>1</v>
      </c>
      <c r="L524" s="20" t="str">
        <f t="shared" si="36"/>
        <v>24/7/ 6 hours onsite support required</v>
      </c>
      <c r="S524" s="22"/>
      <c r="AJ524" s="22"/>
      <c r="AK524" s="22"/>
    </row>
    <row r="525" spans="1:37" customFormat="1" ht="15" hidden="1" customHeight="1">
      <c r="A525" s="20" t="str">
        <f>IF(E525="","",VLOOKUP(E525,[3]List!BC:BD,2,FALSE))</f>
        <v>[Main RC] SD-WAN with Firewall (Fortinet) (Non-taxable)</v>
      </c>
      <c r="B525" s="20">
        <f>IF(F525="Gateway","SDWAN Gateway",IF(E525="","",VLOOKUP(E525,[3]List!BC:BE,3,FALSE)))</f>
        <v>19408513</v>
      </c>
      <c r="C525" s="20">
        <f>IF(F525="Gateway","SDWAN Gateway",IF(E525="","",VLOOKUP(E525,[3]List!BC:BF,4,FALSE)))</f>
        <v>19408267</v>
      </c>
      <c r="D525">
        <v>2374</v>
      </c>
      <c r="E525" s="21" t="s">
        <v>69</v>
      </c>
      <c r="G525" t="s">
        <v>153</v>
      </c>
      <c r="H525" t="s">
        <v>587</v>
      </c>
      <c r="I525" t="s">
        <v>73</v>
      </c>
      <c r="J525">
        <v>40</v>
      </c>
      <c r="K525" s="20" t="str">
        <f t="shared" si="37"/>
        <v>1</v>
      </c>
      <c r="L525" s="20" t="str">
        <f t="shared" si="36"/>
        <v xml:space="preserve">24/7/ 12 hours onsite SLA support requried </v>
      </c>
      <c r="S525" s="22"/>
      <c r="AJ525" s="22"/>
      <c r="AK525" s="22"/>
    </row>
    <row r="526" spans="1:37" customFormat="1" ht="15" hidden="1" customHeight="1">
      <c r="A526" s="20" t="str">
        <f>IF(E526="","",VLOOKUP(E526,[3]List!BC:BD,2,FALSE))</f>
        <v>[Main RC] SD-WAN with Firewall (Fortinet) (Non-taxable)</v>
      </c>
      <c r="B526" s="20">
        <f>IF(F526="Gateway","SDWAN Gateway",IF(E526="","",VLOOKUP(E526,[3]List!BC:BE,3,FALSE)))</f>
        <v>19408513</v>
      </c>
      <c r="C526" s="20">
        <f>IF(F526="Gateway","SDWAN Gateway",IF(E526="","",VLOOKUP(E526,[3]List!BC:BF,4,FALSE)))</f>
        <v>19408267</v>
      </c>
      <c r="D526">
        <v>2375</v>
      </c>
      <c r="E526" s="21" t="s">
        <v>69</v>
      </c>
      <c r="G526" s="31" t="s">
        <v>153</v>
      </c>
      <c r="H526" t="s">
        <v>588</v>
      </c>
      <c r="I526" t="s">
        <v>140</v>
      </c>
      <c r="J526">
        <v>500</v>
      </c>
      <c r="K526" s="20" t="str">
        <f t="shared" si="37"/>
        <v>1</v>
      </c>
      <c r="L526" s="20" t="str">
        <f t="shared" si="36"/>
        <v>24/7/ 6 hours onsite support required</v>
      </c>
      <c r="S526" s="22"/>
      <c r="AJ526" s="22"/>
      <c r="AK526" s="22"/>
    </row>
    <row r="527" spans="1:37" customFormat="1" ht="15" hidden="1" customHeight="1">
      <c r="A527" s="20" t="str">
        <f>IF(E527="","",VLOOKUP(E527,[3]List!BC:BD,2,FALSE))</f>
        <v>[Main RC] SD-WAN with Firewall (Fortinet) (Non-taxable)</v>
      </c>
      <c r="B527" s="20">
        <f>IF(F527="Gateway","SDWAN Gateway",IF(E527="","",VLOOKUP(E527,[3]List!BC:BE,3,FALSE)))</f>
        <v>19408513</v>
      </c>
      <c r="C527" s="20">
        <f>IF(F527="Gateway","SDWAN Gateway",IF(E527="","",VLOOKUP(E527,[3]List!BC:BF,4,FALSE)))</f>
        <v>19408267</v>
      </c>
      <c r="D527">
        <v>2375</v>
      </c>
      <c r="E527" s="21" t="s">
        <v>69</v>
      </c>
      <c r="G527" s="31" t="s">
        <v>153</v>
      </c>
      <c r="H527" t="s">
        <v>588</v>
      </c>
      <c r="I527" t="s">
        <v>140</v>
      </c>
      <c r="J527">
        <v>500</v>
      </c>
      <c r="K527" s="20" t="str">
        <f t="shared" si="37"/>
        <v>1</v>
      </c>
      <c r="L527" s="20" t="str">
        <f t="shared" si="36"/>
        <v>24/7/ 6 hours onsite support required</v>
      </c>
      <c r="S527" s="22"/>
      <c r="AJ527" s="22"/>
      <c r="AK527" s="22"/>
    </row>
    <row r="528" spans="1:37" customFormat="1" ht="15" hidden="1" customHeight="1">
      <c r="A528" s="20" t="str">
        <f>IF(E528="","",VLOOKUP(E528,[3]List!BC:BD,2,FALSE))</f>
        <v>[Main RC] SD-WAN with Firewall (Fortinet) (Non-taxable)</v>
      </c>
      <c r="B528" s="20">
        <f>IF(F528="Gateway","SDWAN Gateway",IF(E528="","",VLOOKUP(E528,[3]List!BC:BE,3,FALSE)))</f>
        <v>19408513</v>
      </c>
      <c r="C528" s="20">
        <f>IF(F528="Gateway","SDWAN Gateway",IF(E528="","",VLOOKUP(E528,[3]List!BC:BF,4,FALSE)))</f>
        <v>19408267</v>
      </c>
      <c r="D528">
        <v>2376</v>
      </c>
      <c r="E528" s="21" t="s">
        <v>69</v>
      </c>
      <c r="G528" t="s">
        <v>357</v>
      </c>
      <c r="H528" t="s">
        <v>589</v>
      </c>
      <c r="I528" t="s">
        <v>73</v>
      </c>
      <c r="J528">
        <v>40</v>
      </c>
      <c r="K528" s="20" t="str">
        <f t="shared" si="37"/>
        <v>1</v>
      </c>
      <c r="L528" s="20" t="str">
        <f t="shared" si="36"/>
        <v xml:space="preserve">24/7/ 12 hours onsite SLA support requried </v>
      </c>
      <c r="S528" s="22"/>
      <c r="AJ528" s="22"/>
      <c r="AK528" s="22"/>
    </row>
    <row r="529" spans="1:37" customFormat="1" ht="15" hidden="1" customHeight="1">
      <c r="A529" s="20" t="str">
        <f>IF(E529="","",VLOOKUP(E529,[3]List!BC:BD,2,FALSE))</f>
        <v>[Main RC] SD-WAN with Firewall (Fortinet) (Non-taxable)</v>
      </c>
      <c r="B529" s="20">
        <f>IF(F529="Gateway","SDWAN Gateway",IF(E529="","",VLOOKUP(E529,[3]List!BC:BE,3,FALSE)))</f>
        <v>19408513</v>
      </c>
      <c r="C529" s="20">
        <f>IF(F529="Gateway","SDWAN Gateway",IF(E529="","",VLOOKUP(E529,[3]List!BC:BF,4,FALSE)))</f>
        <v>19408267</v>
      </c>
      <c r="D529">
        <v>2377</v>
      </c>
      <c r="E529" s="21" t="s">
        <v>69</v>
      </c>
      <c r="G529" t="s">
        <v>357</v>
      </c>
      <c r="H529" t="s">
        <v>590</v>
      </c>
      <c r="I529" t="s">
        <v>73</v>
      </c>
      <c r="J529">
        <v>40</v>
      </c>
      <c r="K529" s="20" t="str">
        <f t="shared" si="37"/>
        <v>1</v>
      </c>
      <c r="L529" s="20" t="str">
        <f t="shared" si="36"/>
        <v xml:space="preserve">24/7/ 12 hours onsite SLA support requried </v>
      </c>
      <c r="S529" s="22"/>
      <c r="AJ529" s="22"/>
      <c r="AK529" s="22"/>
    </row>
    <row r="530" spans="1:37" customFormat="1" ht="15" hidden="1" customHeight="1">
      <c r="A530" s="20" t="str">
        <f>IF(E530="","",VLOOKUP(E530,[3]List!BC:BD,2,FALSE))</f>
        <v>[Main RC] SD-WAN with Firewall (Fortinet) (Non-taxable)</v>
      </c>
      <c r="B530" s="20">
        <f>IF(F530="Gateway","SDWAN Gateway",IF(E530="","",VLOOKUP(E530,[3]List!BC:BE,3,FALSE)))</f>
        <v>19408513</v>
      </c>
      <c r="C530" s="20">
        <f>IF(F530="Gateway","SDWAN Gateway",IF(E530="","",VLOOKUP(E530,[3]List!BC:BF,4,FALSE)))</f>
        <v>19408267</v>
      </c>
      <c r="D530">
        <v>2378</v>
      </c>
      <c r="E530" s="21" t="s">
        <v>69</v>
      </c>
      <c r="G530" t="s">
        <v>357</v>
      </c>
      <c r="H530" t="s">
        <v>591</v>
      </c>
      <c r="I530" t="s">
        <v>73</v>
      </c>
      <c r="J530">
        <v>40</v>
      </c>
      <c r="K530" s="20" t="str">
        <f t="shared" si="37"/>
        <v>1</v>
      </c>
      <c r="L530" s="20" t="str">
        <f t="shared" si="36"/>
        <v xml:space="preserve">24/7/ 12 hours onsite SLA support requried </v>
      </c>
      <c r="S530" s="22"/>
      <c r="AJ530" s="22"/>
      <c r="AK530" s="22"/>
    </row>
    <row r="531" spans="1:37" customFormat="1" ht="15" hidden="1" customHeight="1">
      <c r="A531" s="20" t="str">
        <f>IF(E531="","",VLOOKUP(E531,[3]List!BC:BD,2,FALSE))</f>
        <v>[Main RC] SD-WAN with Firewall (Fortinet) (Non-taxable)</v>
      </c>
      <c r="B531" s="20">
        <f>IF(F531="Gateway","SDWAN Gateway",IF(E531="","",VLOOKUP(E531,[3]List!BC:BE,3,FALSE)))</f>
        <v>19408513</v>
      </c>
      <c r="C531" s="20">
        <f>IF(F531="Gateway","SDWAN Gateway",IF(E531="","",VLOOKUP(E531,[3]List!BC:BF,4,FALSE)))</f>
        <v>19408267</v>
      </c>
      <c r="D531">
        <v>2379</v>
      </c>
      <c r="E531" s="21" t="s">
        <v>69</v>
      </c>
      <c r="G531" t="s">
        <v>357</v>
      </c>
      <c r="H531" t="s">
        <v>592</v>
      </c>
      <c r="I531" t="s">
        <v>73</v>
      </c>
      <c r="J531">
        <v>100</v>
      </c>
      <c r="K531" s="20" t="str">
        <f t="shared" si="37"/>
        <v>1</v>
      </c>
      <c r="L531" s="20" t="str">
        <f t="shared" si="36"/>
        <v xml:space="preserve">24/7/ 12 hours onsite SLA support requried </v>
      </c>
      <c r="S531" s="22"/>
      <c r="AJ531" s="22"/>
      <c r="AK531" s="22"/>
    </row>
    <row r="532" spans="1:37" customFormat="1" ht="15" hidden="1" customHeight="1">
      <c r="A532" s="20" t="str">
        <f>IF(E532="","",VLOOKUP(E532,[3]List!BC:BD,2,FALSE))</f>
        <v>[Main RC] SD-WAN with Firewall (Fortinet) (Non-taxable)</v>
      </c>
      <c r="B532" s="20">
        <f>IF(F532="Gateway","SDWAN Gateway",IF(E532="","",VLOOKUP(E532,[3]List!BC:BE,3,FALSE)))</f>
        <v>19408513</v>
      </c>
      <c r="C532" s="20">
        <f>IF(F532="Gateway","SDWAN Gateway",IF(E532="","",VLOOKUP(E532,[3]List!BC:BF,4,FALSE)))</f>
        <v>19408267</v>
      </c>
      <c r="D532">
        <v>2380</v>
      </c>
      <c r="E532" s="21" t="s">
        <v>69</v>
      </c>
      <c r="G532" t="s">
        <v>357</v>
      </c>
      <c r="H532" t="s">
        <v>593</v>
      </c>
      <c r="I532" t="s">
        <v>73</v>
      </c>
      <c r="J532">
        <v>40</v>
      </c>
      <c r="K532" s="20" t="str">
        <f t="shared" si="37"/>
        <v>1</v>
      </c>
      <c r="L532" s="20" t="str">
        <f t="shared" si="36"/>
        <v xml:space="preserve">24/7/ 12 hours onsite SLA support requried </v>
      </c>
      <c r="S532" s="22"/>
      <c r="AJ532" s="22"/>
      <c r="AK532" s="22"/>
    </row>
    <row r="533" spans="1:37" customFormat="1" ht="15" hidden="1" customHeight="1">
      <c r="A533" s="20" t="str">
        <f>IF(E533="","",VLOOKUP(E533,[3]List!BC:BD,2,FALSE))</f>
        <v>[Main RC] SD-WAN with Firewall (Fortinet) (Non-taxable)</v>
      </c>
      <c r="B533" s="20">
        <f>IF(F533="Gateway","SDWAN Gateway",IF(E533="","",VLOOKUP(E533,[3]List!BC:BE,3,FALSE)))</f>
        <v>19408513</v>
      </c>
      <c r="C533" s="20">
        <f>IF(F533="Gateway","SDWAN Gateway",IF(E533="","",VLOOKUP(E533,[3]List!BC:BF,4,FALSE)))</f>
        <v>19408267</v>
      </c>
      <c r="D533">
        <v>2381</v>
      </c>
      <c r="E533" s="21" t="s">
        <v>69</v>
      </c>
      <c r="G533" t="s">
        <v>357</v>
      </c>
      <c r="H533" t="s">
        <v>594</v>
      </c>
      <c r="I533" t="s">
        <v>73</v>
      </c>
      <c r="J533">
        <v>40</v>
      </c>
      <c r="K533" s="20" t="str">
        <f t="shared" si="37"/>
        <v>1</v>
      </c>
      <c r="L533" s="20" t="str">
        <f t="shared" si="36"/>
        <v xml:space="preserve">24/7/ 12 hours onsite SLA support requried </v>
      </c>
      <c r="S533" s="22"/>
      <c r="AJ533" s="22"/>
      <c r="AK533" s="22"/>
    </row>
    <row r="534" spans="1:37" customFormat="1" ht="15" hidden="1" customHeight="1">
      <c r="A534" s="20" t="str">
        <f>IF(E534="","",VLOOKUP(E534,[3]List!BC:BD,2,FALSE))</f>
        <v>[Main RC] SD-WAN with Firewall (Fortinet) (Non-taxable)</v>
      </c>
      <c r="B534" s="20">
        <f>IF(F534="Gateway","SDWAN Gateway",IF(E534="","",VLOOKUP(E534,[3]List!BC:BE,3,FALSE)))</f>
        <v>19408513</v>
      </c>
      <c r="C534" s="20">
        <f>IF(F534="Gateway","SDWAN Gateway",IF(E534="","",VLOOKUP(E534,[3]List!BC:BF,4,FALSE)))</f>
        <v>19408267</v>
      </c>
      <c r="D534">
        <v>2385</v>
      </c>
      <c r="E534" s="21" t="s">
        <v>69</v>
      </c>
      <c r="G534" t="s">
        <v>137</v>
      </c>
      <c r="H534" t="s">
        <v>595</v>
      </c>
      <c r="I534" t="s">
        <v>73</v>
      </c>
      <c r="J534">
        <v>40</v>
      </c>
      <c r="K534" s="20" t="str">
        <f t="shared" si="37"/>
        <v>1</v>
      </c>
      <c r="L534" s="20" t="str">
        <f t="shared" si="36"/>
        <v xml:space="preserve">24/7/ 12 hours onsite SLA support requried </v>
      </c>
      <c r="S534" s="22"/>
      <c r="AJ534" s="22"/>
      <c r="AK534" s="22"/>
    </row>
    <row r="535" spans="1:37" customFormat="1" ht="15" hidden="1" customHeight="1">
      <c r="A535" s="20" t="str">
        <f>IF(E535="","",VLOOKUP(E535,[3]List!BC:BD,2,FALSE))</f>
        <v>[Main RC] SD-WAN with Firewall (Fortinet) (Non-taxable)</v>
      </c>
      <c r="B535" s="20">
        <f>IF(F535="Gateway","SDWAN Gateway",IF(E535="","",VLOOKUP(E535,[3]List!BC:BE,3,FALSE)))</f>
        <v>19408513</v>
      </c>
      <c r="C535" s="20">
        <f>IF(F535="Gateway","SDWAN Gateway",IF(E535="","",VLOOKUP(E535,[3]List!BC:BF,4,FALSE)))</f>
        <v>19408267</v>
      </c>
      <c r="D535">
        <v>2387</v>
      </c>
      <c r="E535" s="21" t="s">
        <v>69</v>
      </c>
      <c r="G535" t="s">
        <v>390</v>
      </c>
      <c r="H535" t="s">
        <v>596</v>
      </c>
      <c r="I535" t="s">
        <v>73</v>
      </c>
      <c r="J535">
        <v>40</v>
      </c>
      <c r="K535" s="20" t="str">
        <f t="shared" si="37"/>
        <v>1</v>
      </c>
      <c r="L535" s="20" t="str">
        <f t="shared" si="36"/>
        <v xml:space="preserve">24/7/ 12 hours onsite SLA support requried </v>
      </c>
      <c r="S535" s="22"/>
      <c r="AJ535" s="22"/>
      <c r="AK535" s="22"/>
    </row>
    <row r="536" spans="1:37" customFormat="1" ht="15" hidden="1" customHeight="1">
      <c r="A536" s="20" t="str">
        <f>IF(E536="","",VLOOKUP(E536,[3]List!BC:BD,2,FALSE))</f>
        <v>[Main RC] SD-WAN with Firewall (Fortinet) (Non-taxable)</v>
      </c>
      <c r="B536" s="20">
        <f>IF(F536="Gateway","SDWAN Gateway",IF(E536="","",VLOOKUP(E536,[3]List!BC:BE,3,FALSE)))</f>
        <v>19408513</v>
      </c>
      <c r="C536" s="20">
        <f>IF(F536="Gateway","SDWAN Gateway",IF(E536="","",VLOOKUP(E536,[3]List!BC:BF,4,FALSE)))</f>
        <v>19408267</v>
      </c>
      <c r="D536">
        <v>2389</v>
      </c>
      <c r="E536" s="21" t="s">
        <v>69</v>
      </c>
      <c r="G536" t="s">
        <v>279</v>
      </c>
      <c r="H536" t="s">
        <v>597</v>
      </c>
      <c r="I536" t="s">
        <v>73</v>
      </c>
      <c r="J536">
        <v>100</v>
      </c>
      <c r="K536" s="20" t="str">
        <f t="shared" si="37"/>
        <v>1</v>
      </c>
      <c r="L536" s="20" t="str">
        <f t="shared" si="36"/>
        <v xml:space="preserve">24/7/ 12 hours onsite SLA support requried </v>
      </c>
      <c r="S536" s="22"/>
      <c r="AJ536" s="22"/>
      <c r="AK536" s="22"/>
    </row>
    <row r="537" spans="1:37" customFormat="1" ht="15" hidden="1" customHeight="1">
      <c r="A537" s="20" t="str">
        <f>IF(E537="","",VLOOKUP(E537,[3]List!BC:BD,2,FALSE))</f>
        <v>[Main RC] SD-WAN with Firewall (Fortinet) (Non-taxable)</v>
      </c>
      <c r="B537" s="20">
        <f>IF(F537="Gateway","SDWAN Gateway",IF(E537="","",VLOOKUP(E537,[3]List!BC:BE,3,FALSE)))</f>
        <v>19408513</v>
      </c>
      <c r="C537" s="20">
        <f>IF(F537="Gateway","SDWAN Gateway",IF(E537="","",VLOOKUP(E537,[3]List!BC:BF,4,FALSE)))</f>
        <v>19408267</v>
      </c>
      <c r="D537">
        <v>2390</v>
      </c>
      <c r="E537" s="21" t="s">
        <v>69</v>
      </c>
      <c r="G537" t="s">
        <v>157</v>
      </c>
      <c r="H537" t="s">
        <v>598</v>
      </c>
      <c r="I537" t="s">
        <v>73</v>
      </c>
      <c r="J537">
        <v>100</v>
      </c>
      <c r="K537" s="20" t="str">
        <f t="shared" si="37"/>
        <v>1</v>
      </c>
      <c r="L537" s="20" t="str">
        <f t="shared" si="36"/>
        <v xml:space="preserve">24/7/ 12 hours onsite SLA support requried </v>
      </c>
      <c r="S537" s="22"/>
      <c r="AJ537" s="22"/>
      <c r="AK537" s="22"/>
    </row>
    <row r="538" spans="1:37" customFormat="1" ht="15" hidden="1" customHeight="1">
      <c r="A538" s="20" t="str">
        <f>IF(E538="","",VLOOKUP(E538,[3]List!BC:BD,2,FALSE))</f>
        <v>[Main RC] SD-WAN with Firewall (Fortinet) (Non-taxable)</v>
      </c>
      <c r="B538" s="20">
        <f>IF(F538="Gateway","SDWAN Gateway",IF(E538="","",VLOOKUP(E538,[3]List!BC:BE,3,FALSE)))</f>
        <v>19408513</v>
      </c>
      <c r="C538" s="20">
        <f>IF(F538="Gateway","SDWAN Gateway",IF(E538="","",VLOOKUP(E538,[3]List!BC:BF,4,FALSE)))</f>
        <v>19408267</v>
      </c>
      <c r="D538">
        <v>2391</v>
      </c>
      <c r="E538" s="21" t="s">
        <v>69</v>
      </c>
      <c r="G538" t="s">
        <v>442</v>
      </c>
      <c r="H538" t="s">
        <v>599</v>
      </c>
      <c r="I538" t="s">
        <v>73</v>
      </c>
      <c r="J538">
        <v>40</v>
      </c>
      <c r="K538" s="20" t="str">
        <f t="shared" si="37"/>
        <v>1</v>
      </c>
      <c r="L538" s="20" t="str">
        <f t="shared" si="36"/>
        <v xml:space="preserve">24/7/ 12 hours onsite SLA support requried </v>
      </c>
      <c r="S538" s="22"/>
      <c r="AJ538" s="22"/>
      <c r="AK538" s="22"/>
    </row>
    <row r="539" spans="1:37" customFormat="1" ht="15" hidden="1" customHeight="1">
      <c r="A539" s="20" t="str">
        <f>IF(E539="","",VLOOKUP(E539,[3]List!BC:BD,2,FALSE))</f>
        <v>[Main RC] SD-WAN with Firewall (Fortinet) (Non-taxable)</v>
      </c>
      <c r="B539" s="20">
        <f>IF(F539="Gateway","SDWAN Gateway",IF(E539="","",VLOOKUP(E539,[3]List!BC:BE,3,FALSE)))</f>
        <v>19408513</v>
      </c>
      <c r="C539" s="20">
        <f>IF(F539="Gateway","SDWAN Gateway",IF(E539="","",VLOOKUP(E539,[3]List!BC:BF,4,FALSE)))</f>
        <v>19408267</v>
      </c>
      <c r="D539">
        <v>2393</v>
      </c>
      <c r="E539" s="21" t="s">
        <v>69</v>
      </c>
      <c r="G539" t="s">
        <v>365</v>
      </c>
      <c r="H539" t="s">
        <v>600</v>
      </c>
      <c r="I539" t="s">
        <v>73</v>
      </c>
      <c r="J539">
        <v>100</v>
      </c>
      <c r="K539" s="20" t="str">
        <f t="shared" si="37"/>
        <v>1</v>
      </c>
      <c r="L539" s="20" t="str">
        <f t="shared" si="36"/>
        <v xml:space="preserve">24/7/ 12 hours onsite SLA support requried </v>
      </c>
      <c r="S539" s="22"/>
      <c r="AJ539" s="22"/>
      <c r="AK539" s="22"/>
    </row>
    <row r="540" spans="1:37" customFormat="1" ht="15" hidden="1" customHeight="1">
      <c r="A540" s="20" t="str">
        <f>IF(E540="","",VLOOKUP(E540,[3]List!BC:BD,2,FALSE))</f>
        <v>[Main RC] SD-WAN with Firewall (Fortinet) (Non-taxable)</v>
      </c>
      <c r="B540" s="20">
        <f>IF(F540="Gateway","SDWAN Gateway",IF(E540="","",VLOOKUP(E540,[3]List!BC:BE,3,FALSE)))</f>
        <v>19408513</v>
      </c>
      <c r="C540" s="20">
        <f>IF(F540="Gateway","SDWAN Gateway",IF(E540="","",VLOOKUP(E540,[3]List!BC:BF,4,FALSE)))</f>
        <v>19408267</v>
      </c>
      <c r="D540">
        <v>2394</v>
      </c>
      <c r="E540" s="21" t="s">
        <v>69</v>
      </c>
      <c r="G540" t="s">
        <v>394</v>
      </c>
      <c r="H540" t="s">
        <v>601</v>
      </c>
      <c r="I540" t="s">
        <v>73</v>
      </c>
      <c r="J540">
        <v>40</v>
      </c>
      <c r="K540" s="20" t="str">
        <f t="shared" si="37"/>
        <v>1</v>
      </c>
      <c r="L540" s="20" t="str">
        <f t="shared" si="36"/>
        <v xml:space="preserve">24/7/ 12 hours onsite SLA support requried </v>
      </c>
      <c r="S540" s="22"/>
      <c r="AJ540" s="22"/>
      <c r="AK540" s="22"/>
    </row>
    <row r="541" spans="1:37" customFormat="1" ht="15" hidden="1" customHeight="1">
      <c r="A541" s="20" t="str">
        <f>IF(E541="","",VLOOKUP(E541,[3]List!BC:BD,2,FALSE))</f>
        <v>[Main RC] SD-WAN with Firewall (Fortinet) (Non-taxable)</v>
      </c>
      <c r="B541" s="20">
        <f>IF(F541="Gateway","SDWAN Gateway",IF(E541="","",VLOOKUP(E541,[3]List!BC:BE,3,FALSE)))</f>
        <v>19408513</v>
      </c>
      <c r="C541" s="20">
        <f>IF(F541="Gateway","SDWAN Gateway",IF(E541="","",VLOOKUP(E541,[3]List!BC:BF,4,FALSE)))</f>
        <v>19408267</v>
      </c>
      <c r="D541">
        <v>2396</v>
      </c>
      <c r="E541" s="21" t="s">
        <v>69</v>
      </c>
      <c r="G541" s="31" t="s">
        <v>144</v>
      </c>
      <c r="H541" t="s">
        <v>602</v>
      </c>
      <c r="I541" t="s">
        <v>140</v>
      </c>
      <c r="J541">
        <v>500</v>
      </c>
      <c r="K541" s="20" t="str">
        <f t="shared" si="37"/>
        <v>1</v>
      </c>
      <c r="L541" s="20" t="str">
        <f t="shared" si="36"/>
        <v>24/7/ 6 hours onsite support required</v>
      </c>
      <c r="S541" s="22"/>
      <c r="AJ541" s="22"/>
      <c r="AK541" s="22"/>
    </row>
    <row r="542" spans="1:37" customFormat="1" ht="15" hidden="1" customHeight="1">
      <c r="A542" s="20" t="str">
        <f>IF(E542="","",VLOOKUP(E542,[3]List!BC:BD,2,FALSE))</f>
        <v>[Main RC] SD-WAN with Firewall (Fortinet) (Non-taxable)</v>
      </c>
      <c r="B542" s="20">
        <f>IF(F542="Gateway","SDWAN Gateway",IF(E542="","",VLOOKUP(E542,[3]List!BC:BE,3,FALSE)))</f>
        <v>19408513</v>
      </c>
      <c r="C542" s="20">
        <f>IF(F542="Gateway","SDWAN Gateway",IF(E542="","",VLOOKUP(E542,[3]List!BC:BF,4,FALSE)))</f>
        <v>19408267</v>
      </c>
      <c r="D542">
        <v>2396</v>
      </c>
      <c r="E542" s="21" t="s">
        <v>69</v>
      </c>
      <c r="G542" s="31" t="s">
        <v>144</v>
      </c>
      <c r="H542" t="s">
        <v>602</v>
      </c>
      <c r="I542" t="s">
        <v>140</v>
      </c>
      <c r="J542">
        <v>500</v>
      </c>
      <c r="K542" s="20" t="str">
        <f t="shared" si="37"/>
        <v>1</v>
      </c>
      <c r="L542" s="20" t="str">
        <f t="shared" si="36"/>
        <v>24/7/ 6 hours onsite support required</v>
      </c>
      <c r="S542" s="22"/>
      <c r="AJ542" s="22"/>
      <c r="AK542" s="22"/>
    </row>
    <row r="543" spans="1:37" customFormat="1" ht="15" hidden="1" customHeight="1">
      <c r="A543" s="20" t="str">
        <f>IF(E543="","",VLOOKUP(E543,[3]List!BC:BD,2,FALSE))</f>
        <v>[Main RC] SD-WAN with Firewall (Fortinet) (Non-taxable)</v>
      </c>
      <c r="B543" s="20">
        <f>IF(F543="Gateway","SDWAN Gateway",IF(E543="","",VLOOKUP(E543,[3]List!BC:BE,3,FALSE)))</f>
        <v>19408513</v>
      </c>
      <c r="C543" s="20">
        <f>IF(F543="Gateway","SDWAN Gateway",IF(E543="","",VLOOKUP(E543,[3]List!BC:BF,4,FALSE)))</f>
        <v>19408267</v>
      </c>
      <c r="D543">
        <v>2401</v>
      </c>
      <c r="E543" s="21" t="s">
        <v>69</v>
      </c>
      <c r="G543" t="s">
        <v>236</v>
      </c>
      <c r="H543" t="s">
        <v>603</v>
      </c>
      <c r="I543" t="s">
        <v>73</v>
      </c>
      <c r="J543">
        <v>40</v>
      </c>
      <c r="K543" s="20" t="str">
        <f t="shared" si="37"/>
        <v>1</v>
      </c>
      <c r="L543" s="20" t="str">
        <f t="shared" si="36"/>
        <v xml:space="preserve">24/7/ 12 hours onsite SLA support requried </v>
      </c>
      <c r="S543" s="22"/>
      <c r="AJ543" s="22"/>
      <c r="AK543" s="22"/>
    </row>
    <row r="544" spans="1:37" customFormat="1" ht="15" hidden="1" customHeight="1">
      <c r="A544" s="20" t="str">
        <f>IF(E544="","",VLOOKUP(E544,[3]List!BC:BD,2,FALSE))</f>
        <v>[Main RC] SD-WAN with Firewall (Fortinet) (Non-taxable)</v>
      </c>
      <c r="B544" s="20">
        <f>IF(F544="Gateway","SDWAN Gateway",IF(E544="","",VLOOKUP(E544,[3]List!BC:BE,3,FALSE)))</f>
        <v>19408513</v>
      </c>
      <c r="C544" s="20">
        <f>IF(F544="Gateway","SDWAN Gateway",IF(E544="","",VLOOKUP(E544,[3]List!BC:BF,4,FALSE)))</f>
        <v>19408267</v>
      </c>
      <c r="D544">
        <v>2402</v>
      </c>
      <c r="E544" s="21" t="s">
        <v>69</v>
      </c>
      <c r="G544" t="s">
        <v>236</v>
      </c>
      <c r="H544" t="s">
        <v>604</v>
      </c>
      <c r="I544" t="s">
        <v>73</v>
      </c>
      <c r="J544">
        <v>40</v>
      </c>
      <c r="K544" s="20" t="str">
        <f t="shared" si="37"/>
        <v>1</v>
      </c>
      <c r="L544" s="20" t="str">
        <f t="shared" si="36"/>
        <v xml:space="preserve">24/7/ 12 hours onsite SLA support requried </v>
      </c>
      <c r="S544" s="22"/>
      <c r="AJ544" s="22"/>
      <c r="AK544" s="22"/>
    </row>
    <row r="545" spans="1:37" customFormat="1" ht="15" hidden="1" customHeight="1">
      <c r="A545" s="20" t="str">
        <f>IF(E545="","",VLOOKUP(E545,[3]List!BC:BD,2,FALSE))</f>
        <v>[Main RC] SD-WAN with Firewall (Fortinet) (Non-taxable)</v>
      </c>
      <c r="B545" s="20">
        <f>IF(F545="Gateway","SDWAN Gateway",IF(E545="","",VLOOKUP(E545,[3]List!BC:BE,3,FALSE)))</f>
        <v>19408513</v>
      </c>
      <c r="C545" s="20">
        <f>IF(F545="Gateway","SDWAN Gateway",IF(E545="","",VLOOKUP(E545,[3]List!BC:BF,4,FALSE)))</f>
        <v>19408267</v>
      </c>
      <c r="D545">
        <v>2403</v>
      </c>
      <c r="E545" s="21" t="s">
        <v>69</v>
      </c>
      <c r="G545" t="s">
        <v>236</v>
      </c>
      <c r="H545" t="s">
        <v>605</v>
      </c>
      <c r="I545" t="s">
        <v>73</v>
      </c>
      <c r="J545">
        <v>500</v>
      </c>
      <c r="K545" s="20" t="str">
        <f t="shared" si="37"/>
        <v>1</v>
      </c>
      <c r="L545" s="20" t="str">
        <f t="shared" si="36"/>
        <v xml:space="preserve">24/7/ 12 hours onsite SLA support requried </v>
      </c>
      <c r="S545" s="22"/>
      <c r="AJ545" s="22"/>
      <c r="AK545" s="22"/>
    </row>
    <row r="546" spans="1:37" customFormat="1" ht="15" hidden="1" customHeight="1">
      <c r="A546" s="20" t="str">
        <f>IF(E546="","",VLOOKUP(E546,[3]List!BC:BD,2,FALSE))</f>
        <v>[Main RC] SD-WAN with Firewall (Fortinet) (Non-taxable)</v>
      </c>
      <c r="B546" s="20">
        <f>IF(F546="Gateway","SDWAN Gateway",IF(E546="","",VLOOKUP(E546,[3]List!BC:BE,3,FALSE)))</f>
        <v>19408513</v>
      </c>
      <c r="C546" s="20">
        <f>IF(F546="Gateway","SDWAN Gateway",IF(E546="","",VLOOKUP(E546,[3]List!BC:BF,4,FALSE)))</f>
        <v>19408267</v>
      </c>
      <c r="D546">
        <v>2409</v>
      </c>
      <c r="E546" s="21" t="s">
        <v>69</v>
      </c>
      <c r="G546" t="s">
        <v>236</v>
      </c>
      <c r="H546" t="s">
        <v>606</v>
      </c>
      <c r="I546" t="s">
        <v>73</v>
      </c>
      <c r="J546">
        <v>40</v>
      </c>
      <c r="K546" s="20" t="str">
        <f t="shared" si="37"/>
        <v>1</v>
      </c>
      <c r="L546" s="20" t="str">
        <f t="shared" si="36"/>
        <v xml:space="preserve">24/7/ 12 hours onsite SLA support requried </v>
      </c>
      <c r="S546" s="22"/>
      <c r="AJ546" s="22"/>
      <c r="AK546" s="22"/>
    </row>
    <row r="547" spans="1:37" customFormat="1" ht="15" hidden="1" customHeight="1">
      <c r="A547" s="20" t="str">
        <f>IF(E547="","",VLOOKUP(E547,[3]List!BC:BD,2,FALSE))</f>
        <v>[Main RC] SD-WAN with Firewall (Fortinet) (Non-taxable)</v>
      </c>
      <c r="B547" s="20">
        <f>IF(F547="Gateway","SDWAN Gateway",IF(E547="","",VLOOKUP(E547,[3]List!BC:BE,3,FALSE)))</f>
        <v>19408513</v>
      </c>
      <c r="C547" s="20">
        <f>IF(F547="Gateway","SDWAN Gateway",IF(E547="","",VLOOKUP(E547,[3]List!BC:BF,4,FALSE)))</f>
        <v>19408267</v>
      </c>
      <c r="D547">
        <v>2411</v>
      </c>
      <c r="E547" s="21" t="s">
        <v>69</v>
      </c>
      <c r="G547" t="s">
        <v>236</v>
      </c>
      <c r="H547" t="s">
        <v>607</v>
      </c>
      <c r="I547" t="s">
        <v>73</v>
      </c>
      <c r="J547">
        <v>40</v>
      </c>
      <c r="K547" s="20" t="str">
        <f t="shared" si="37"/>
        <v>1</v>
      </c>
      <c r="L547" s="20" t="str">
        <f t="shared" si="36"/>
        <v xml:space="preserve">24/7/ 12 hours onsite SLA support requried </v>
      </c>
      <c r="S547" s="22"/>
      <c r="AJ547" s="22"/>
      <c r="AK547" s="22"/>
    </row>
    <row r="548" spans="1:37" customFormat="1" ht="15" hidden="1" customHeight="1">
      <c r="A548" s="20" t="str">
        <f>IF(E548="","",VLOOKUP(E548,[3]List!BC:BD,2,FALSE))</f>
        <v>[Main RC] SD-WAN with Firewall (Fortinet) (Non-taxable)</v>
      </c>
      <c r="B548" s="20">
        <f>IF(F548="Gateway","SDWAN Gateway",IF(E548="","",VLOOKUP(E548,[3]List!BC:BE,3,FALSE)))</f>
        <v>19408513</v>
      </c>
      <c r="C548" s="20">
        <f>IF(F548="Gateway","SDWAN Gateway",IF(E548="","",VLOOKUP(E548,[3]List!BC:BF,4,FALSE)))</f>
        <v>19408267</v>
      </c>
      <c r="D548">
        <v>2413</v>
      </c>
      <c r="E548" s="21" t="s">
        <v>69</v>
      </c>
      <c r="G548" s="31" t="s">
        <v>236</v>
      </c>
      <c r="H548" t="s">
        <v>608</v>
      </c>
      <c r="I548" t="s">
        <v>140</v>
      </c>
      <c r="J548">
        <v>500</v>
      </c>
      <c r="K548" s="20" t="str">
        <f t="shared" si="37"/>
        <v>1</v>
      </c>
      <c r="L548" s="20" t="str">
        <f t="shared" si="36"/>
        <v>24/7/ 6 hours onsite support required</v>
      </c>
      <c r="S548" s="22"/>
      <c r="AJ548" s="22"/>
      <c r="AK548" s="22"/>
    </row>
    <row r="549" spans="1:37" customFormat="1" ht="15" hidden="1" customHeight="1">
      <c r="A549" s="20" t="str">
        <f>IF(E549="","",VLOOKUP(E549,[3]List!BC:BD,2,FALSE))</f>
        <v>[Main RC] SD-WAN with Firewall (Fortinet) (Non-taxable)</v>
      </c>
      <c r="B549" s="20">
        <f>IF(F549="Gateway","SDWAN Gateway",IF(E549="","",VLOOKUP(E549,[3]List!BC:BE,3,FALSE)))</f>
        <v>19408513</v>
      </c>
      <c r="C549" s="20">
        <f>IF(F549="Gateway","SDWAN Gateway",IF(E549="","",VLOOKUP(E549,[3]List!BC:BF,4,FALSE)))</f>
        <v>19408267</v>
      </c>
      <c r="D549">
        <v>2413</v>
      </c>
      <c r="E549" s="21" t="s">
        <v>69</v>
      </c>
      <c r="G549" s="31" t="s">
        <v>236</v>
      </c>
      <c r="H549" t="s">
        <v>608</v>
      </c>
      <c r="I549" t="s">
        <v>140</v>
      </c>
      <c r="J549">
        <v>500</v>
      </c>
      <c r="K549" s="20" t="str">
        <f t="shared" si="37"/>
        <v>1</v>
      </c>
      <c r="L549" s="20" t="str">
        <f t="shared" si="36"/>
        <v>24/7/ 6 hours onsite support required</v>
      </c>
      <c r="S549" s="22"/>
      <c r="AJ549" s="22"/>
      <c r="AK549" s="22"/>
    </row>
    <row r="550" spans="1:37" customFormat="1" ht="15" hidden="1" customHeight="1">
      <c r="A550" s="20" t="str">
        <f>IF(E550="","",VLOOKUP(E550,[3]List!BC:BD,2,FALSE))</f>
        <v>[Main RC] SD-WAN with Firewall (Fortinet) (Non-taxable)</v>
      </c>
      <c r="B550" s="20">
        <f>IF(F550="Gateway","SDWAN Gateway",IF(E550="","",VLOOKUP(E550,[3]List!BC:BE,3,FALSE)))</f>
        <v>19408513</v>
      </c>
      <c r="C550" s="20">
        <f>IF(F550="Gateway","SDWAN Gateway",IF(E550="","",VLOOKUP(E550,[3]List!BC:BF,4,FALSE)))</f>
        <v>19408267</v>
      </c>
      <c r="D550">
        <v>2417</v>
      </c>
      <c r="E550" s="21" t="s">
        <v>69</v>
      </c>
      <c r="G550" t="s">
        <v>212</v>
      </c>
      <c r="H550" t="s">
        <v>609</v>
      </c>
      <c r="I550" t="s">
        <v>73</v>
      </c>
      <c r="J550">
        <v>100</v>
      </c>
      <c r="K550" s="20" t="str">
        <f t="shared" si="37"/>
        <v>1</v>
      </c>
      <c r="L550" s="20" t="str">
        <f t="shared" si="36"/>
        <v xml:space="preserve">24/7/ 12 hours onsite SLA support requried </v>
      </c>
      <c r="S550" s="22"/>
      <c r="AJ550" s="22"/>
      <c r="AK550" s="22"/>
    </row>
    <row r="551" spans="1:37" customFormat="1" ht="15" hidden="1" customHeight="1">
      <c r="A551" s="20" t="str">
        <f>IF(E551="","",VLOOKUP(E551,[3]List!BC:BD,2,FALSE))</f>
        <v>[Main RC] SD-WAN with Firewall (Fortinet) (Non-taxable)</v>
      </c>
      <c r="B551" s="20">
        <f>IF(F551="Gateway","SDWAN Gateway",IF(E551="","",VLOOKUP(E551,[3]List!BC:BE,3,FALSE)))</f>
        <v>19408513</v>
      </c>
      <c r="C551" s="20">
        <f>IF(F551="Gateway","SDWAN Gateway",IF(E551="","",VLOOKUP(E551,[3]List!BC:BF,4,FALSE)))</f>
        <v>19408267</v>
      </c>
      <c r="D551">
        <v>2418</v>
      </c>
      <c r="E551" s="21" t="s">
        <v>69</v>
      </c>
      <c r="G551" t="s">
        <v>212</v>
      </c>
      <c r="H551" t="s">
        <v>610</v>
      </c>
      <c r="I551" t="s">
        <v>73</v>
      </c>
      <c r="J551">
        <v>40</v>
      </c>
      <c r="K551" s="20" t="str">
        <f t="shared" si="37"/>
        <v>1</v>
      </c>
      <c r="L551" s="20" t="str">
        <f t="shared" si="36"/>
        <v xml:space="preserve">24/7/ 12 hours onsite SLA support requried </v>
      </c>
      <c r="S551" s="22"/>
      <c r="AJ551" s="22"/>
      <c r="AK551" s="22"/>
    </row>
    <row r="552" spans="1:37" customFormat="1" ht="15" hidden="1" customHeight="1">
      <c r="A552" s="20" t="str">
        <f>IF(E552="","",VLOOKUP(E552,[3]List!BC:BD,2,FALSE))</f>
        <v>[Main RC] SD-WAN with Firewall (Fortinet) (Non-taxable)</v>
      </c>
      <c r="B552" s="20">
        <f>IF(F552="Gateway","SDWAN Gateway",IF(E552="","",VLOOKUP(E552,[3]List!BC:BE,3,FALSE)))</f>
        <v>19408513</v>
      </c>
      <c r="C552" s="20">
        <f>IF(F552="Gateway","SDWAN Gateway",IF(E552="","",VLOOKUP(E552,[3]List!BC:BF,4,FALSE)))</f>
        <v>19408267</v>
      </c>
      <c r="D552">
        <v>2419</v>
      </c>
      <c r="E552" s="21" t="s">
        <v>69</v>
      </c>
      <c r="G552" t="s">
        <v>212</v>
      </c>
      <c r="H552" t="s">
        <v>611</v>
      </c>
      <c r="I552" t="s">
        <v>73</v>
      </c>
      <c r="J552">
        <v>40</v>
      </c>
      <c r="K552" s="20" t="str">
        <f t="shared" si="37"/>
        <v>1</v>
      </c>
      <c r="L552" s="20" t="str">
        <f t="shared" si="36"/>
        <v xml:space="preserve">24/7/ 12 hours onsite SLA support requried </v>
      </c>
      <c r="S552" s="22"/>
      <c r="AJ552" s="22"/>
      <c r="AK552" s="22"/>
    </row>
    <row r="553" spans="1:37" customFormat="1" ht="15" hidden="1" customHeight="1">
      <c r="A553" s="20" t="str">
        <f>IF(E553="","",VLOOKUP(E553,[3]List!BC:BD,2,FALSE))</f>
        <v>[Main RC] SD-WAN with Firewall (Fortinet) (Non-taxable)</v>
      </c>
      <c r="B553" s="20">
        <f>IF(F553="Gateway","SDWAN Gateway",IF(E553="","",VLOOKUP(E553,[3]List!BC:BE,3,FALSE)))</f>
        <v>19408513</v>
      </c>
      <c r="C553" s="20">
        <f>IF(F553="Gateway","SDWAN Gateway",IF(E553="","",VLOOKUP(E553,[3]List!BC:BF,4,FALSE)))</f>
        <v>19408267</v>
      </c>
      <c r="D553">
        <v>2420</v>
      </c>
      <c r="E553" s="21" t="s">
        <v>69</v>
      </c>
      <c r="G553" t="s">
        <v>212</v>
      </c>
      <c r="H553" t="s">
        <v>612</v>
      </c>
      <c r="I553" t="s">
        <v>73</v>
      </c>
      <c r="J553">
        <v>40</v>
      </c>
      <c r="K553" s="20" t="str">
        <f t="shared" si="37"/>
        <v>1</v>
      </c>
      <c r="L553" s="20" t="str">
        <f t="shared" si="36"/>
        <v xml:space="preserve">24/7/ 12 hours onsite SLA support requried </v>
      </c>
      <c r="S553" s="22"/>
      <c r="AJ553" s="22"/>
      <c r="AK553" s="22"/>
    </row>
    <row r="554" spans="1:37" customFormat="1" ht="15" hidden="1" customHeight="1">
      <c r="A554" s="20" t="str">
        <f>IF(E554="","",VLOOKUP(E554,[3]List!BC:BD,2,FALSE))</f>
        <v>[Main RC] SD-WAN with Firewall (Fortinet) (Non-taxable)</v>
      </c>
      <c r="B554" s="20">
        <f>IF(F554="Gateway","SDWAN Gateway",IF(E554="","",VLOOKUP(E554,[3]List!BC:BE,3,FALSE)))</f>
        <v>19408513</v>
      </c>
      <c r="C554" s="20">
        <f>IF(F554="Gateway","SDWAN Gateway",IF(E554="","",VLOOKUP(E554,[3]List!BC:BF,4,FALSE)))</f>
        <v>19408267</v>
      </c>
      <c r="D554">
        <v>2422</v>
      </c>
      <c r="E554" s="21" t="s">
        <v>69</v>
      </c>
      <c r="G554" t="s">
        <v>196</v>
      </c>
      <c r="H554" t="s">
        <v>613</v>
      </c>
      <c r="I554" t="s">
        <v>73</v>
      </c>
      <c r="J554">
        <v>100</v>
      </c>
      <c r="K554" s="20" t="str">
        <f t="shared" si="37"/>
        <v>1</v>
      </c>
      <c r="L554" s="20" t="str">
        <f t="shared" si="36"/>
        <v xml:space="preserve">24/7/ 12 hours onsite SLA support requried </v>
      </c>
      <c r="S554" s="22"/>
      <c r="AJ554" s="22"/>
      <c r="AK554" s="22"/>
    </row>
    <row r="555" spans="1:37" customFormat="1" ht="15" hidden="1" customHeight="1">
      <c r="A555" s="20" t="str">
        <f>IF(E555="","",VLOOKUP(E555,[3]List!BC:BD,2,FALSE))</f>
        <v>[Main RC] SD-WAN with Firewall (Fortinet) (Non-taxable)</v>
      </c>
      <c r="B555" s="20">
        <f>IF(F555="Gateway","SDWAN Gateway",IF(E555="","",VLOOKUP(E555,[3]List!BC:BE,3,FALSE)))</f>
        <v>19408513</v>
      </c>
      <c r="C555" s="20">
        <f>IF(F555="Gateway","SDWAN Gateway",IF(E555="","",VLOOKUP(E555,[3]List!BC:BF,4,FALSE)))</f>
        <v>19408267</v>
      </c>
      <c r="D555">
        <v>2432</v>
      </c>
      <c r="E555" s="21" t="s">
        <v>69</v>
      </c>
      <c r="G555" t="s">
        <v>178</v>
      </c>
      <c r="H555" t="s">
        <v>614</v>
      </c>
      <c r="I555" t="s">
        <v>73</v>
      </c>
      <c r="J555">
        <v>500</v>
      </c>
      <c r="K555" s="20" t="str">
        <f t="shared" si="37"/>
        <v>1</v>
      </c>
      <c r="L555" s="20" t="str">
        <f t="shared" si="36"/>
        <v xml:space="preserve">24/7/ 12 hours onsite SLA support requried </v>
      </c>
      <c r="S555" s="22"/>
      <c r="AJ555" s="22"/>
      <c r="AK555" s="22"/>
    </row>
    <row r="556" spans="1:37" customFormat="1" ht="15" hidden="1" customHeight="1">
      <c r="A556" s="20" t="str">
        <f>IF(E556="","",VLOOKUP(E556,[3]List!BC:BD,2,FALSE))</f>
        <v>[Main RC] SD-WAN with Firewall (Fortinet) (Non-taxable)</v>
      </c>
      <c r="B556" s="20">
        <f>IF(F556="Gateway","SDWAN Gateway",IF(E556="","",VLOOKUP(E556,[3]List!BC:BE,3,FALSE)))</f>
        <v>19408513</v>
      </c>
      <c r="C556" s="20">
        <f>IF(F556="Gateway","SDWAN Gateway",IF(E556="","",VLOOKUP(E556,[3]List!BC:BF,4,FALSE)))</f>
        <v>19408267</v>
      </c>
      <c r="D556">
        <v>2439</v>
      </c>
      <c r="E556" s="21" t="s">
        <v>69</v>
      </c>
      <c r="G556" s="31" t="s">
        <v>148</v>
      </c>
      <c r="H556" t="s">
        <v>615</v>
      </c>
      <c r="I556" t="s">
        <v>140</v>
      </c>
      <c r="J556">
        <v>500</v>
      </c>
      <c r="K556" s="20" t="str">
        <f t="shared" si="37"/>
        <v>1</v>
      </c>
      <c r="L556" s="20" t="str">
        <f t="shared" si="36"/>
        <v>24/7/ 6 hours onsite support required</v>
      </c>
      <c r="S556" s="22"/>
      <c r="AJ556" s="22"/>
      <c r="AK556" s="22"/>
    </row>
    <row r="557" spans="1:37" customFormat="1" ht="15" hidden="1" customHeight="1">
      <c r="A557" s="20" t="str">
        <f>IF(E557="","",VLOOKUP(E557,[3]List!BC:BD,2,FALSE))</f>
        <v>[Main RC] SD-WAN with Firewall (Fortinet) (Non-taxable)</v>
      </c>
      <c r="B557" s="20">
        <f>IF(F557="Gateway","SDWAN Gateway",IF(E557="","",VLOOKUP(E557,[3]List!BC:BE,3,FALSE)))</f>
        <v>19408513</v>
      </c>
      <c r="C557" s="20">
        <f>IF(F557="Gateway","SDWAN Gateway",IF(E557="","",VLOOKUP(E557,[3]List!BC:BF,4,FALSE)))</f>
        <v>19408267</v>
      </c>
      <c r="D557">
        <v>2439</v>
      </c>
      <c r="E557" s="21" t="s">
        <v>69</v>
      </c>
      <c r="G557" s="31" t="s">
        <v>148</v>
      </c>
      <c r="H557" t="s">
        <v>615</v>
      </c>
      <c r="I557" t="s">
        <v>140</v>
      </c>
      <c r="J557">
        <v>500</v>
      </c>
      <c r="K557" s="20" t="str">
        <f t="shared" si="37"/>
        <v>1</v>
      </c>
      <c r="L557" s="20" t="str">
        <f t="shared" si="36"/>
        <v>24/7/ 6 hours onsite support required</v>
      </c>
      <c r="S557" s="22"/>
      <c r="AJ557" s="22"/>
      <c r="AK557" s="22"/>
    </row>
    <row r="558" spans="1:37" customFormat="1" ht="15" hidden="1" customHeight="1">
      <c r="A558" s="20" t="str">
        <f>IF(E558="","",VLOOKUP(E558,[3]List!BC:BD,2,FALSE))</f>
        <v>[Main RC] SD-WAN with Firewall (Fortinet) (Non-taxable)</v>
      </c>
      <c r="B558" s="20">
        <f>IF(F558="Gateway","SDWAN Gateway",IF(E558="","",VLOOKUP(E558,[3]List!BC:BE,3,FALSE)))</f>
        <v>19408513</v>
      </c>
      <c r="C558" s="20">
        <f>IF(F558="Gateway","SDWAN Gateway",IF(E558="","",VLOOKUP(E558,[3]List!BC:BF,4,FALSE)))</f>
        <v>19408267</v>
      </c>
      <c r="D558">
        <v>2443</v>
      </c>
      <c r="E558" s="21" t="s">
        <v>69</v>
      </c>
      <c r="G558" s="31" t="s">
        <v>339</v>
      </c>
      <c r="H558" t="s">
        <v>616</v>
      </c>
      <c r="I558" t="s">
        <v>140</v>
      </c>
      <c r="J558">
        <v>500</v>
      </c>
      <c r="K558" s="20" t="str">
        <f t="shared" si="37"/>
        <v>1</v>
      </c>
      <c r="L558" s="20" t="str">
        <f t="shared" si="36"/>
        <v>24/7/ 6 hours onsite support required</v>
      </c>
      <c r="S558" s="22"/>
      <c r="AJ558" s="22"/>
      <c r="AK558" s="22"/>
    </row>
    <row r="559" spans="1:37" customFormat="1" ht="15" hidden="1" customHeight="1">
      <c r="A559" s="20" t="str">
        <f>IF(E559="","",VLOOKUP(E559,[3]List!BC:BD,2,FALSE))</f>
        <v>[Main RC] SD-WAN with Firewall (Fortinet) (Non-taxable)</v>
      </c>
      <c r="B559" s="20">
        <f>IF(F559="Gateway","SDWAN Gateway",IF(E559="","",VLOOKUP(E559,[3]List!BC:BE,3,FALSE)))</f>
        <v>19408513</v>
      </c>
      <c r="C559" s="20">
        <f>IF(F559="Gateway","SDWAN Gateway",IF(E559="","",VLOOKUP(E559,[3]List!BC:BF,4,FALSE)))</f>
        <v>19408267</v>
      </c>
      <c r="D559">
        <v>2443</v>
      </c>
      <c r="E559" s="21" t="s">
        <v>69</v>
      </c>
      <c r="G559" s="31" t="s">
        <v>339</v>
      </c>
      <c r="H559" t="s">
        <v>616</v>
      </c>
      <c r="I559" t="s">
        <v>140</v>
      </c>
      <c r="J559">
        <v>500</v>
      </c>
      <c r="K559" s="20" t="str">
        <f t="shared" si="37"/>
        <v>1</v>
      </c>
      <c r="L559" s="20" t="str">
        <f t="shared" si="36"/>
        <v>24/7/ 6 hours onsite support required</v>
      </c>
      <c r="S559" s="22"/>
      <c r="AJ559" s="22"/>
      <c r="AK559" s="22"/>
    </row>
    <row r="560" spans="1:37" customFormat="1" ht="15" hidden="1" customHeight="1">
      <c r="A560" s="20" t="str">
        <f>IF(E560="","",VLOOKUP(E560,[3]List!BC:BD,2,FALSE))</f>
        <v>[Main RC] SD-WAN with Firewall (Fortinet) (Non-taxable)</v>
      </c>
      <c r="B560" s="20">
        <f>IF(F560="Gateway","SDWAN Gateway",IF(E560="","",VLOOKUP(E560,[3]List!BC:BE,3,FALSE)))</f>
        <v>19408513</v>
      </c>
      <c r="C560" s="20">
        <f>IF(F560="Gateway","SDWAN Gateway",IF(E560="","",VLOOKUP(E560,[3]List!BC:BF,4,FALSE)))</f>
        <v>19408267</v>
      </c>
      <c r="D560">
        <v>2445</v>
      </c>
      <c r="E560" s="21" t="s">
        <v>69</v>
      </c>
      <c r="G560" t="s">
        <v>181</v>
      </c>
      <c r="H560" t="s">
        <v>617</v>
      </c>
      <c r="I560" t="s">
        <v>73</v>
      </c>
      <c r="J560">
        <v>40</v>
      </c>
      <c r="K560" s="20" t="str">
        <f t="shared" si="37"/>
        <v>1</v>
      </c>
      <c r="L560" s="20" t="str">
        <f t="shared" si="36"/>
        <v xml:space="preserve">24/7/ 12 hours onsite SLA support requried </v>
      </c>
      <c r="S560" s="22"/>
      <c r="AJ560" s="22"/>
      <c r="AK560" s="22"/>
    </row>
    <row r="561" spans="1:37" customFormat="1" ht="15" hidden="1" customHeight="1">
      <c r="A561" s="20" t="str">
        <f>IF(E561="","",VLOOKUP(E561,[3]List!BC:BD,2,FALSE))</f>
        <v>[Main RC] SD-WAN with Firewall (Fortinet) (Non-taxable)</v>
      </c>
      <c r="B561" s="20">
        <f>IF(F561="Gateway","SDWAN Gateway",IF(E561="","",VLOOKUP(E561,[3]List!BC:BE,3,FALSE)))</f>
        <v>19408513</v>
      </c>
      <c r="C561" s="20">
        <f>IF(F561="Gateway","SDWAN Gateway",IF(E561="","",VLOOKUP(E561,[3]List!BC:BF,4,FALSE)))</f>
        <v>19408267</v>
      </c>
      <c r="D561">
        <v>2446</v>
      </c>
      <c r="E561" s="21" t="s">
        <v>69</v>
      </c>
      <c r="G561" t="s">
        <v>181</v>
      </c>
      <c r="H561" t="s">
        <v>618</v>
      </c>
      <c r="I561" t="s">
        <v>73</v>
      </c>
      <c r="J561">
        <v>40</v>
      </c>
      <c r="K561" s="20" t="str">
        <f t="shared" si="37"/>
        <v>1</v>
      </c>
      <c r="L561" s="20" t="str">
        <f t="shared" si="36"/>
        <v xml:space="preserve">24/7/ 12 hours onsite SLA support requried </v>
      </c>
      <c r="S561" s="22"/>
      <c r="AJ561" s="22"/>
      <c r="AK561" s="22"/>
    </row>
    <row r="562" spans="1:37" customFormat="1" ht="15" hidden="1" customHeight="1">
      <c r="D562">
        <v>2447</v>
      </c>
      <c r="E562" s="21" t="s">
        <v>69</v>
      </c>
      <c r="G562" s="31" t="s">
        <v>181</v>
      </c>
      <c r="H562" t="s">
        <v>619</v>
      </c>
      <c r="I562" t="s">
        <v>140</v>
      </c>
      <c r="J562">
        <v>1000</v>
      </c>
      <c r="K562" s="20" t="str">
        <f t="shared" si="37"/>
        <v>2</v>
      </c>
      <c r="L562" s="20" t="str">
        <f t="shared" si="36"/>
        <v>24/7/ 6 hours onsite support required</v>
      </c>
      <c r="S562" s="22"/>
      <c r="AJ562" s="22"/>
      <c r="AK562" s="22"/>
    </row>
    <row r="563" spans="1:37" customFormat="1" ht="15" hidden="1" customHeight="1">
      <c r="D563">
        <v>2447</v>
      </c>
      <c r="E563" s="21" t="s">
        <v>69</v>
      </c>
      <c r="G563" s="31" t="s">
        <v>181</v>
      </c>
      <c r="H563" t="s">
        <v>619</v>
      </c>
      <c r="I563" t="s">
        <v>140</v>
      </c>
      <c r="J563">
        <v>1000</v>
      </c>
      <c r="K563" s="20" t="str">
        <f t="shared" si="37"/>
        <v>2</v>
      </c>
      <c r="L563" s="20" t="str">
        <f t="shared" si="36"/>
        <v>24/7/ 6 hours onsite support required</v>
      </c>
      <c r="S563" s="22"/>
      <c r="AJ563" s="22"/>
      <c r="AK563" s="22"/>
    </row>
    <row r="564" spans="1:37" customFormat="1" ht="15" hidden="1" customHeight="1">
      <c r="A564" s="20" t="str">
        <f>IF(E564="","",VLOOKUP(E564,[3]List!BC:BD,2,FALSE))</f>
        <v>[Main RC] SD-WAN with Firewall (Fortinet) (Non-taxable)</v>
      </c>
      <c r="B564" s="20">
        <f>IF(F564="Gateway","SDWAN Gateway",IF(E564="","",VLOOKUP(E564,[3]List!BC:BE,3,FALSE)))</f>
        <v>19408513</v>
      </c>
      <c r="C564" s="20">
        <f>IF(F564="Gateway","SDWAN Gateway",IF(E564="","",VLOOKUP(E564,[3]List!BC:BF,4,FALSE)))</f>
        <v>19408267</v>
      </c>
      <c r="D564">
        <v>2448</v>
      </c>
      <c r="E564" s="21" t="s">
        <v>69</v>
      </c>
      <c r="G564" t="s">
        <v>181</v>
      </c>
      <c r="H564" t="s">
        <v>620</v>
      </c>
      <c r="I564" t="s">
        <v>73</v>
      </c>
      <c r="J564">
        <v>40</v>
      </c>
      <c r="K564" s="20" t="str">
        <f t="shared" si="37"/>
        <v>1</v>
      </c>
      <c r="L564" s="20" t="str">
        <f t="shared" si="36"/>
        <v xml:space="preserve">24/7/ 12 hours onsite SLA support requried </v>
      </c>
      <c r="S564" s="22"/>
      <c r="AJ564" s="22"/>
      <c r="AK564" s="22"/>
    </row>
    <row r="565" spans="1:37" customFormat="1" ht="15" hidden="1" customHeight="1">
      <c r="A565" s="20" t="str">
        <f>IF(E565="","",VLOOKUP(E565,[3]List!BC:BD,2,FALSE))</f>
        <v>[Main RC] SD-WAN with Firewall (Fortinet) (Non-taxable)</v>
      </c>
      <c r="B565" s="20">
        <f>IF(F565="Gateway","SDWAN Gateway",IF(E565="","",VLOOKUP(E565,[3]List!BC:BE,3,FALSE)))</f>
        <v>19408513</v>
      </c>
      <c r="C565" s="20">
        <f>IF(F565="Gateway","SDWAN Gateway",IF(E565="","",VLOOKUP(E565,[3]List!BC:BF,4,FALSE)))</f>
        <v>19408267</v>
      </c>
      <c r="D565">
        <v>2452</v>
      </c>
      <c r="E565" s="21" t="s">
        <v>69</v>
      </c>
      <c r="G565" t="s">
        <v>181</v>
      </c>
      <c r="H565" t="s">
        <v>621</v>
      </c>
      <c r="I565" t="s">
        <v>73</v>
      </c>
      <c r="J565">
        <v>100</v>
      </c>
      <c r="K565" s="20" t="str">
        <f t="shared" si="37"/>
        <v>1</v>
      </c>
      <c r="L565" s="20" t="str">
        <f t="shared" si="36"/>
        <v xml:space="preserve">24/7/ 12 hours onsite SLA support requried </v>
      </c>
      <c r="S565" s="22"/>
      <c r="AJ565" s="22"/>
      <c r="AK565" s="22"/>
    </row>
    <row r="566" spans="1:37" customFormat="1" ht="15" hidden="1" customHeight="1">
      <c r="A566" s="20" t="str">
        <f>IF(E566="","",VLOOKUP(E566,[3]List!BC:BD,2,FALSE))</f>
        <v>[Main RC] SD-WAN with Firewall (Fortinet) (Non-taxable)</v>
      </c>
      <c r="B566" s="20">
        <f>IF(F566="Gateway","SDWAN Gateway",IF(E566="","",VLOOKUP(E566,[3]List!BC:BE,3,FALSE)))</f>
        <v>19408513</v>
      </c>
      <c r="C566" s="20">
        <f>IF(F566="Gateway","SDWAN Gateway",IF(E566="","",VLOOKUP(E566,[3]List!BC:BF,4,FALSE)))</f>
        <v>19408267</v>
      </c>
      <c r="D566">
        <v>2453</v>
      </c>
      <c r="E566" s="21" t="s">
        <v>69</v>
      </c>
      <c r="G566" t="s">
        <v>181</v>
      </c>
      <c r="H566" t="s">
        <v>622</v>
      </c>
      <c r="I566" t="s">
        <v>73</v>
      </c>
      <c r="J566">
        <v>40</v>
      </c>
      <c r="K566" s="20" t="str">
        <f t="shared" si="37"/>
        <v>1</v>
      </c>
      <c r="L566" s="20" t="str">
        <f t="shared" si="36"/>
        <v xml:space="preserve">24/7/ 12 hours onsite SLA support requried </v>
      </c>
      <c r="S566" s="22"/>
      <c r="AJ566" s="22"/>
      <c r="AK566" s="22"/>
    </row>
    <row r="567" spans="1:37" customFormat="1" ht="15" hidden="1" customHeight="1">
      <c r="A567" s="20" t="str">
        <f>IF(E567="","",VLOOKUP(E567,[3]List!BC:BD,2,FALSE))</f>
        <v>[Main RC] SD-WAN with Firewall (Fortinet) (Non-taxable)</v>
      </c>
      <c r="B567" s="20">
        <f>IF(F567="Gateway","SDWAN Gateway",IF(E567="","",VLOOKUP(E567,[3]List!BC:BE,3,FALSE)))</f>
        <v>19408513</v>
      </c>
      <c r="C567" s="20">
        <f>IF(F567="Gateway","SDWAN Gateway",IF(E567="","",VLOOKUP(E567,[3]List!BC:BF,4,FALSE)))</f>
        <v>19408267</v>
      </c>
      <c r="D567">
        <v>2454</v>
      </c>
      <c r="E567" s="21" t="s">
        <v>69</v>
      </c>
      <c r="G567" t="s">
        <v>181</v>
      </c>
      <c r="H567" t="s">
        <v>623</v>
      </c>
      <c r="I567" t="s">
        <v>73</v>
      </c>
      <c r="J567">
        <v>40</v>
      </c>
      <c r="K567" s="20" t="str">
        <f t="shared" si="37"/>
        <v>1</v>
      </c>
      <c r="L567" s="20" t="str">
        <f t="shared" si="36"/>
        <v xml:space="preserve">24/7/ 12 hours onsite SLA support requried </v>
      </c>
      <c r="S567" s="22"/>
      <c r="AJ567" s="22"/>
      <c r="AK567" s="22"/>
    </row>
    <row r="568" spans="1:37" customFormat="1" ht="15" hidden="1" customHeight="1">
      <c r="A568" s="20" t="str">
        <f>IF(E568="","",VLOOKUP(E568,[3]List!BC:BD,2,FALSE))</f>
        <v>[Main RC] SD-WAN with Firewall (Fortinet) (Non-taxable)</v>
      </c>
      <c r="B568" s="20">
        <f>IF(F568="Gateway","SDWAN Gateway",IF(E568="","",VLOOKUP(E568,[3]List!BC:BE,3,FALSE)))</f>
        <v>19408513</v>
      </c>
      <c r="C568" s="20">
        <f>IF(F568="Gateway","SDWAN Gateway",IF(E568="","",VLOOKUP(E568,[3]List!BC:BF,4,FALSE)))</f>
        <v>19408267</v>
      </c>
      <c r="D568">
        <v>2455</v>
      </c>
      <c r="E568" s="21" t="s">
        <v>69</v>
      </c>
      <c r="G568" t="s">
        <v>181</v>
      </c>
      <c r="H568" t="s">
        <v>624</v>
      </c>
      <c r="I568" t="s">
        <v>73</v>
      </c>
      <c r="J568">
        <v>40</v>
      </c>
      <c r="K568" s="20" t="str">
        <f t="shared" si="37"/>
        <v>1</v>
      </c>
      <c r="L568" s="20" t="str">
        <f t="shared" si="36"/>
        <v xml:space="preserve">24/7/ 12 hours onsite SLA support requried </v>
      </c>
      <c r="S568" s="22"/>
      <c r="AJ568" s="22"/>
      <c r="AK568" s="22"/>
    </row>
    <row r="569" spans="1:37" customFormat="1" ht="15" hidden="1" customHeight="1">
      <c r="A569" s="20" t="str">
        <f>IF(E569="","",VLOOKUP(E569,[3]List!BC:BD,2,FALSE))</f>
        <v>[Main RC] SD-WAN with Firewall (Fortinet) (Non-taxable)</v>
      </c>
      <c r="B569" s="20">
        <f>IF(F569="Gateway","SDWAN Gateway",IF(E569="","",VLOOKUP(E569,[3]List!BC:BE,3,FALSE)))</f>
        <v>19408513</v>
      </c>
      <c r="C569" s="20">
        <f>IF(F569="Gateway","SDWAN Gateway",IF(E569="","",VLOOKUP(E569,[3]List!BC:BF,4,FALSE)))</f>
        <v>19408267</v>
      </c>
      <c r="D569">
        <v>2456</v>
      </c>
      <c r="E569" s="21" t="s">
        <v>69</v>
      </c>
      <c r="G569" t="s">
        <v>181</v>
      </c>
      <c r="H569" t="s">
        <v>625</v>
      </c>
      <c r="I569" t="s">
        <v>73</v>
      </c>
      <c r="J569">
        <v>40</v>
      </c>
      <c r="K569" s="20" t="str">
        <f t="shared" si="37"/>
        <v>1</v>
      </c>
      <c r="L569" s="20" t="str">
        <f t="shared" si="36"/>
        <v xml:space="preserve">24/7/ 12 hours onsite SLA support requried </v>
      </c>
      <c r="S569" s="22"/>
      <c r="AJ569" s="22"/>
      <c r="AK569" s="22"/>
    </row>
    <row r="570" spans="1:37" customFormat="1" ht="15" hidden="1" customHeight="1">
      <c r="A570" s="20" t="str">
        <f>IF(E570="","",VLOOKUP(E570,[3]List!BC:BD,2,FALSE))</f>
        <v>[Main RC] SD-WAN with Firewall (Fortinet) (Non-taxable)</v>
      </c>
      <c r="B570" s="20">
        <f>IF(F570="Gateway","SDWAN Gateway",IF(E570="","",VLOOKUP(E570,[3]List!BC:BE,3,FALSE)))</f>
        <v>19408513</v>
      </c>
      <c r="C570" s="20">
        <f>IF(F570="Gateway","SDWAN Gateway",IF(E570="","",VLOOKUP(E570,[3]List!BC:BF,4,FALSE)))</f>
        <v>19408267</v>
      </c>
      <c r="D570">
        <v>2457</v>
      </c>
      <c r="E570" s="21" t="s">
        <v>69</v>
      </c>
      <c r="G570" t="s">
        <v>181</v>
      </c>
      <c r="H570" t="s">
        <v>626</v>
      </c>
      <c r="I570" t="s">
        <v>73</v>
      </c>
      <c r="J570">
        <v>40</v>
      </c>
      <c r="K570" s="20" t="str">
        <f t="shared" si="37"/>
        <v>1</v>
      </c>
      <c r="L570" s="20" t="str">
        <f t="shared" si="36"/>
        <v xml:space="preserve">24/7/ 12 hours onsite SLA support requried </v>
      </c>
      <c r="S570" s="22"/>
      <c r="AJ570" s="22"/>
      <c r="AK570" s="22"/>
    </row>
    <row r="571" spans="1:37" customFormat="1" ht="15" hidden="1" customHeight="1">
      <c r="A571" s="20" t="str">
        <f>IF(E571="","",VLOOKUP(E571,[3]List!BC:BD,2,FALSE))</f>
        <v>[Main RC] SD-WAN with Firewall (Fortinet) (Non-taxable)</v>
      </c>
      <c r="B571" s="20">
        <f>IF(F571="Gateway","SDWAN Gateway",IF(E571="","",VLOOKUP(E571,[3]List!BC:BE,3,FALSE)))</f>
        <v>19408513</v>
      </c>
      <c r="C571" s="20">
        <f>IF(F571="Gateway","SDWAN Gateway",IF(E571="","",VLOOKUP(E571,[3]List!BC:BF,4,FALSE)))</f>
        <v>19408267</v>
      </c>
      <c r="D571">
        <v>2459</v>
      </c>
      <c r="E571" s="21" t="s">
        <v>69</v>
      </c>
      <c r="G571" t="s">
        <v>181</v>
      </c>
      <c r="H571" t="s">
        <v>627</v>
      </c>
      <c r="I571" t="s">
        <v>73</v>
      </c>
      <c r="J571">
        <v>100</v>
      </c>
      <c r="K571" s="20" t="str">
        <f t="shared" si="37"/>
        <v>1</v>
      </c>
      <c r="L571" s="20" t="str">
        <f t="shared" si="36"/>
        <v xml:space="preserve">24/7/ 12 hours onsite SLA support requried </v>
      </c>
      <c r="S571" s="22"/>
      <c r="AJ571" s="22"/>
      <c r="AK571" s="22"/>
    </row>
    <row r="572" spans="1:37" customFormat="1" ht="15" hidden="1" customHeight="1">
      <c r="A572" s="20" t="str">
        <f>IF(E572="","",VLOOKUP(E572,[3]List!BC:BD,2,FALSE))</f>
        <v>[Main RC] SD-WAN with Firewall (Fortinet) (Non-taxable)</v>
      </c>
      <c r="B572" s="20">
        <f>IF(F572="Gateway","SDWAN Gateway",IF(E572="","",VLOOKUP(E572,[3]List!BC:BE,3,FALSE)))</f>
        <v>19408513</v>
      </c>
      <c r="C572" s="20">
        <f>IF(F572="Gateway","SDWAN Gateway",IF(E572="","",VLOOKUP(E572,[3]List!BC:BF,4,FALSE)))</f>
        <v>19408267</v>
      </c>
      <c r="D572">
        <v>2460</v>
      </c>
      <c r="E572" s="21" t="s">
        <v>69</v>
      </c>
      <c r="G572" t="s">
        <v>181</v>
      </c>
      <c r="H572" t="s">
        <v>628</v>
      </c>
      <c r="I572" t="s">
        <v>73</v>
      </c>
      <c r="J572">
        <v>500</v>
      </c>
      <c r="K572" s="20" t="str">
        <f t="shared" si="37"/>
        <v>1</v>
      </c>
      <c r="L572" s="20" t="str">
        <f t="shared" si="36"/>
        <v xml:space="preserve">24/7/ 12 hours onsite SLA support requried </v>
      </c>
      <c r="S572" s="22"/>
      <c r="AJ572" s="22"/>
      <c r="AK572" s="22"/>
    </row>
    <row r="573" spans="1:37" customFormat="1" ht="15" hidden="1" customHeight="1">
      <c r="A573" s="20" t="str">
        <f>IF(E573="","",VLOOKUP(E573,[3]List!BC:BD,2,FALSE))</f>
        <v>[Main RC] SD-WAN with Firewall (Fortinet) (Non-taxable)</v>
      </c>
      <c r="B573" s="20">
        <f>IF(F573="Gateway","SDWAN Gateway",IF(E573="","",VLOOKUP(E573,[3]List!BC:BE,3,FALSE)))</f>
        <v>19408513</v>
      </c>
      <c r="C573" s="20">
        <f>IF(F573="Gateway","SDWAN Gateway",IF(E573="","",VLOOKUP(E573,[3]List!BC:BF,4,FALSE)))</f>
        <v>19408267</v>
      </c>
      <c r="D573">
        <v>2467</v>
      </c>
      <c r="E573" s="21" t="s">
        <v>69</v>
      </c>
      <c r="G573" t="s">
        <v>146</v>
      </c>
      <c r="H573" t="s">
        <v>629</v>
      </c>
      <c r="I573" t="s">
        <v>73</v>
      </c>
      <c r="J573">
        <v>40</v>
      </c>
      <c r="K573" s="20" t="str">
        <f t="shared" si="37"/>
        <v>1</v>
      </c>
      <c r="L573" s="20" t="str">
        <f t="shared" si="36"/>
        <v xml:space="preserve">24/7/ 12 hours onsite SLA support requried </v>
      </c>
      <c r="S573" s="22"/>
      <c r="AJ573" s="22"/>
      <c r="AK573" s="22"/>
    </row>
    <row r="574" spans="1:37" customFormat="1" ht="15" hidden="1" customHeight="1">
      <c r="A574" s="20" t="str">
        <f>IF(E574="","",VLOOKUP(E574,[3]List!BC:BD,2,FALSE))</f>
        <v>[Main RC] SD-WAN with Firewall (Fortinet) (Non-taxable)</v>
      </c>
      <c r="B574" s="20">
        <f>IF(F574="Gateway","SDWAN Gateway",IF(E574="","",VLOOKUP(E574,[3]List!BC:BE,3,FALSE)))</f>
        <v>19408513</v>
      </c>
      <c r="C574" s="20">
        <f>IF(F574="Gateway","SDWAN Gateway",IF(E574="","",VLOOKUP(E574,[3]List!BC:BF,4,FALSE)))</f>
        <v>19408267</v>
      </c>
      <c r="D574">
        <v>2502</v>
      </c>
      <c r="E574" s="21" t="s">
        <v>69</v>
      </c>
      <c r="G574" t="s">
        <v>137</v>
      </c>
      <c r="H574" t="s">
        <v>630</v>
      </c>
      <c r="I574" t="s">
        <v>73</v>
      </c>
      <c r="J574">
        <v>100</v>
      </c>
      <c r="K574" s="20" t="str">
        <f t="shared" si="37"/>
        <v>1</v>
      </c>
      <c r="L574" s="20" t="str">
        <f t="shared" si="36"/>
        <v xml:space="preserve">24/7/ 12 hours onsite SLA support requried </v>
      </c>
      <c r="S574" s="22"/>
      <c r="AJ574" s="22"/>
      <c r="AK574" s="22"/>
    </row>
    <row r="575" spans="1:37" customFormat="1" ht="15" hidden="1" customHeight="1">
      <c r="A575" s="20" t="str">
        <f>IF(E575="","",VLOOKUP(E575,[3]List!BC:BD,2,FALSE))</f>
        <v>[Main RC] SD-WAN with Firewall (Fortinet) (Non-taxable)</v>
      </c>
      <c r="B575" s="20">
        <f>IF(F575="Gateway","SDWAN Gateway",IF(E575="","",VLOOKUP(E575,[3]List!BC:BE,3,FALSE)))</f>
        <v>19408513</v>
      </c>
      <c r="C575" s="20">
        <f>IF(F575="Gateway","SDWAN Gateway",IF(E575="","",VLOOKUP(E575,[3]List!BC:BF,4,FALSE)))</f>
        <v>19408267</v>
      </c>
      <c r="D575">
        <v>2503</v>
      </c>
      <c r="E575" s="21" t="s">
        <v>69</v>
      </c>
      <c r="G575" t="s">
        <v>151</v>
      </c>
      <c r="H575" t="s">
        <v>631</v>
      </c>
      <c r="I575" t="s">
        <v>73</v>
      </c>
      <c r="J575">
        <v>40</v>
      </c>
      <c r="K575" s="20" t="str">
        <f t="shared" si="37"/>
        <v>1</v>
      </c>
      <c r="L575" s="20" t="str">
        <f t="shared" si="36"/>
        <v xml:space="preserve">24/7/ 12 hours onsite SLA support requried </v>
      </c>
      <c r="S575" s="22"/>
      <c r="AJ575" s="22"/>
      <c r="AK575" s="22"/>
    </row>
    <row r="576" spans="1:37" customFormat="1" ht="15" hidden="1" customHeight="1">
      <c r="A576" s="20" t="str">
        <f>IF(E576="","",VLOOKUP(E576,[3]List!BC:BD,2,FALSE))</f>
        <v>[Main RC] SD-WAN with Firewall (Fortinet) (Non-taxable)</v>
      </c>
      <c r="B576" s="20">
        <f>IF(F576="Gateway","SDWAN Gateway",IF(E576="","",VLOOKUP(E576,[3]List!BC:BE,3,FALSE)))</f>
        <v>19408513</v>
      </c>
      <c r="C576" s="20">
        <f>IF(F576="Gateway","SDWAN Gateway",IF(E576="","",VLOOKUP(E576,[3]List!BC:BF,4,FALSE)))</f>
        <v>19408267</v>
      </c>
      <c r="D576">
        <v>2504</v>
      </c>
      <c r="E576" s="21" t="s">
        <v>69</v>
      </c>
      <c r="G576" t="s">
        <v>185</v>
      </c>
      <c r="H576" t="s">
        <v>632</v>
      </c>
      <c r="I576" t="s">
        <v>73</v>
      </c>
      <c r="J576">
        <v>40</v>
      </c>
      <c r="K576" s="20" t="str">
        <f t="shared" si="37"/>
        <v>1</v>
      </c>
      <c r="L576" s="20" t="str">
        <f t="shared" si="36"/>
        <v xml:space="preserve">24/7/ 12 hours onsite SLA support requried </v>
      </c>
      <c r="S576" s="22"/>
      <c r="AJ576" s="22"/>
      <c r="AK576" s="22"/>
    </row>
    <row r="577" spans="1:37" customFormat="1" ht="15" hidden="1" customHeight="1">
      <c r="A577" s="20" t="str">
        <f>IF(E577="","",VLOOKUP(E577,[3]List!BC:BD,2,FALSE))</f>
        <v>[Main RC] SD-WAN with Firewall (Fortinet) (Non-taxable)</v>
      </c>
      <c r="B577" s="20">
        <f>IF(F577="Gateway","SDWAN Gateway",IF(E577="","",VLOOKUP(E577,[3]List!BC:BE,3,FALSE)))</f>
        <v>19408513</v>
      </c>
      <c r="C577" s="20">
        <f>IF(F577="Gateway","SDWAN Gateway",IF(E577="","",VLOOKUP(E577,[3]List!BC:BF,4,FALSE)))</f>
        <v>19408267</v>
      </c>
      <c r="D577">
        <v>2505</v>
      </c>
      <c r="E577" s="21" t="s">
        <v>69</v>
      </c>
      <c r="G577" t="s">
        <v>71</v>
      </c>
      <c r="H577" t="s">
        <v>633</v>
      </c>
      <c r="I577" t="s">
        <v>73</v>
      </c>
      <c r="J577">
        <v>40</v>
      </c>
      <c r="K577" s="20" t="str">
        <f t="shared" si="37"/>
        <v>1</v>
      </c>
      <c r="L577" s="20" t="str">
        <f t="shared" si="36"/>
        <v xml:space="preserve">24/7/ 12 hours onsite SLA support requried </v>
      </c>
      <c r="S577" s="22"/>
      <c r="AJ577" s="22"/>
      <c r="AK577" s="22"/>
    </row>
    <row r="578" spans="1:37" customFormat="1" ht="15" hidden="1" customHeight="1">
      <c r="A578" s="20" t="str">
        <f>IF(E578="","",VLOOKUP(E578,[3]List!BC:BD,2,FALSE))</f>
        <v>[Main RC] SD-WAN with Firewall (Fortinet) (Non-taxable)</v>
      </c>
      <c r="B578" s="20">
        <f>IF(F578="Gateway","SDWAN Gateway",IF(E578="","",VLOOKUP(E578,[3]List!BC:BE,3,FALSE)))</f>
        <v>19408513</v>
      </c>
      <c r="C578" s="20">
        <f>IF(F578="Gateway","SDWAN Gateway",IF(E578="","",VLOOKUP(E578,[3]List!BC:BF,4,FALSE)))</f>
        <v>19408267</v>
      </c>
      <c r="D578">
        <v>2507</v>
      </c>
      <c r="E578" s="21" t="s">
        <v>69</v>
      </c>
      <c r="G578" t="s">
        <v>146</v>
      </c>
      <c r="H578" t="s">
        <v>634</v>
      </c>
      <c r="I578" t="s">
        <v>73</v>
      </c>
      <c r="J578">
        <v>40</v>
      </c>
      <c r="K578" s="20" t="str">
        <f t="shared" si="37"/>
        <v>1</v>
      </c>
      <c r="L578" s="20" t="str">
        <f t="shared" si="36"/>
        <v xml:space="preserve">24/7/ 12 hours onsite SLA support requried </v>
      </c>
      <c r="S578" s="22"/>
      <c r="AJ578" s="22"/>
      <c r="AK578" s="22"/>
    </row>
    <row r="579" spans="1:37" customFormat="1" ht="15" hidden="1" customHeight="1">
      <c r="A579" s="20" t="str">
        <f>IF(E579="","",VLOOKUP(E579,[3]List!BC:BD,2,FALSE))</f>
        <v>[Main RC] SD-WAN with Firewall (Fortinet) (Non-taxable)</v>
      </c>
      <c r="B579" s="20">
        <f>IF(F579="Gateway","SDWAN Gateway",IF(E579="","",VLOOKUP(E579,[3]List!BC:BE,3,FALSE)))</f>
        <v>19408513</v>
      </c>
      <c r="C579" s="20">
        <f>IF(F579="Gateway","SDWAN Gateway",IF(E579="","",VLOOKUP(E579,[3]List!BC:BF,4,FALSE)))</f>
        <v>19408267</v>
      </c>
      <c r="D579">
        <v>2508</v>
      </c>
      <c r="E579" s="21" t="s">
        <v>69</v>
      </c>
      <c r="G579" t="s">
        <v>244</v>
      </c>
      <c r="H579" t="s">
        <v>635</v>
      </c>
      <c r="I579" t="s">
        <v>73</v>
      </c>
      <c r="J579">
        <v>100</v>
      </c>
      <c r="K579" s="20" t="str">
        <f t="shared" si="37"/>
        <v>1</v>
      </c>
      <c r="L579" s="20" t="str">
        <f t="shared" si="36"/>
        <v xml:space="preserve">24/7/ 12 hours onsite SLA support requried </v>
      </c>
      <c r="S579" s="22"/>
      <c r="AJ579" s="22"/>
      <c r="AK579" s="22"/>
    </row>
    <row r="580" spans="1:37" customFormat="1" ht="15" hidden="1" customHeight="1">
      <c r="A580" s="20" t="str">
        <f>IF(E580="","",VLOOKUP(E580,[3]List!BC:BD,2,FALSE))</f>
        <v>[Main RC] SD-WAN with Firewall (Fortinet) (Non-taxable)</v>
      </c>
      <c r="B580" s="20">
        <f>IF(F580="Gateway","SDWAN Gateway",IF(E580="","",VLOOKUP(E580,[3]List!BC:BE,3,FALSE)))</f>
        <v>19408513</v>
      </c>
      <c r="C580" s="20">
        <f>IF(F580="Gateway","SDWAN Gateway",IF(E580="","",VLOOKUP(E580,[3]List!BC:BF,4,FALSE)))</f>
        <v>19408267</v>
      </c>
      <c r="D580">
        <v>2509</v>
      </c>
      <c r="E580" s="21" t="s">
        <v>69</v>
      </c>
      <c r="G580" t="s">
        <v>71</v>
      </c>
      <c r="H580" t="s">
        <v>636</v>
      </c>
      <c r="I580" t="s">
        <v>73</v>
      </c>
      <c r="J580">
        <v>40</v>
      </c>
      <c r="K580" s="20" t="str">
        <f t="shared" si="37"/>
        <v>1</v>
      </c>
      <c r="L580" s="20" t="str">
        <f t="shared" ref="L580:L643" si="38">IF(I580="non-redundant","24/7/ 12 hours onsite SLA support requried ","24/7/ 6 hours onsite support required")</f>
        <v xml:space="preserve">24/7/ 12 hours onsite SLA support requried </v>
      </c>
      <c r="S580" s="22"/>
      <c r="AJ580" s="22"/>
      <c r="AK580" s="22"/>
    </row>
    <row r="581" spans="1:37" customFormat="1" ht="15" hidden="1" customHeight="1">
      <c r="D581">
        <v>2510</v>
      </c>
      <c r="E581" s="21" t="s">
        <v>69</v>
      </c>
      <c r="G581" s="31" t="s">
        <v>236</v>
      </c>
      <c r="H581" t="s">
        <v>637</v>
      </c>
      <c r="I581" t="s">
        <v>140</v>
      </c>
      <c r="J581">
        <v>1000</v>
      </c>
      <c r="K581" s="20" t="str">
        <f t="shared" ref="K581:K644" si="39">IF(J581&lt;900, "1", "2")</f>
        <v>2</v>
      </c>
      <c r="L581" s="20" t="str">
        <f t="shared" si="38"/>
        <v>24/7/ 6 hours onsite support required</v>
      </c>
      <c r="S581" s="22"/>
      <c r="AJ581" s="22"/>
      <c r="AK581" s="22"/>
    </row>
    <row r="582" spans="1:37" customFormat="1" ht="15" hidden="1" customHeight="1">
      <c r="D582">
        <v>2510</v>
      </c>
      <c r="E582" s="21" t="s">
        <v>69</v>
      </c>
      <c r="G582" s="31" t="s">
        <v>236</v>
      </c>
      <c r="H582" t="s">
        <v>637</v>
      </c>
      <c r="I582" t="s">
        <v>140</v>
      </c>
      <c r="J582">
        <v>1000</v>
      </c>
      <c r="K582" s="20" t="str">
        <f t="shared" si="39"/>
        <v>2</v>
      </c>
      <c r="L582" s="20" t="str">
        <f t="shared" si="38"/>
        <v>24/7/ 6 hours onsite support required</v>
      </c>
      <c r="S582" s="22"/>
      <c r="AJ582" s="22"/>
      <c r="AK582" s="22"/>
    </row>
    <row r="583" spans="1:37" customFormat="1" ht="15" hidden="1" customHeight="1">
      <c r="A583" s="20" t="str">
        <f>IF(E583="","",VLOOKUP(E583,[3]List!BC:BD,2,FALSE))</f>
        <v>[Main RC] SD-WAN with Firewall (Fortinet) (Non-taxable)</v>
      </c>
      <c r="B583" s="20">
        <f>IF(F583="Gateway","SDWAN Gateway",IF(E583="","",VLOOKUP(E583,[3]List!BC:BE,3,FALSE)))</f>
        <v>19408513</v>
      </c>
      <c r="C583" s="20">
        <f>IF(F583="Gateway","SDWAN Gateway",IF(E583="","",VLOOKUP(E583,[3]List!BC:BF,4,FALSE)))</f>
        <v>19408267</v>
      </c>
      <c r="D583">
        <v>2512</v>
      </c>
      <c r="E583" s="21" t="s">
        <v>69</v>
      </c>
      <c r="G583" t="s">
        <v>217</v>
      </c>
      <c r="H583" t="s">
        <v>638</v>
      </c>
      <c r="I583" t="s">
        <v>73</v>
      </c>
      <c r="J583">
        <v>100</v>
      </c>
      <c r="K583" s="20" t="str">
        <f t="shared" si="39"/>
        <v>1</v>
      </c>
      <c r="L583" s="20" t="str">
        <f t="shared" si="38"/>
        <v xml:space="preserve">24/7/ 12 hours onsite SLA support requried </v>
      </c>
      <c r="S583" s="22"/>
      <c r="AJ583" s="22"/>
      <c r="AK583" s="22"/>
    </row>
    <row r="584" spans="1:37" customFormat="1" ht="15" hidden="1" customHeight="1">
      <c r="A584" s="20" t="str">
        <f>IF(E584="","",VLOOKUP(E584,[3]List!BC:BD,2,FALSE))</f>
        <v>[Main RC] SD-WAN with Firewall (Fortinet) (Non-taxable)</v>
      </c>
      <c r="B584" s="20">
        <f>IF(F584="Gateway","SDWAN Gateway",IF(E584="","",VLOOKUP(E584,[3]List!BC:BE,3,FALSE)))</f>
        <v>19408513</v>
      </c>
      <c r="C584" s="20">
        <f>IF(F584="Gateway","SDWAN Gateway",IF(E584="","",VLOOKUP(E584,[3]List!BC:BF,4,FALSE)))</f>
        <v>19408267</v>
      </c>
      <c r="D584">
        <v>2513</v>
      </c>
      <c r="E584" s="21" t="s">
        <v>69</v>
      </c>
      <c r="G584" t="s">
        <v>153</v>
      </c>
      <c r="H584" t="s">
        <v>639</v>
      </c>
      <c r="I584" t="s">
        <v>73</v>
      </c>
      <c r="J584">
        <v>40</v>
      </c>
      <c r="K584" s="20" t="str">
        <f t="shared" si="39"/>
        <v>1</v>
      </c>
      <c r="L584" s="20" t="str">
        <f t="shared" si="38"/>
        <v xml:space="preserve">24/7/ 12 hours onsite SLA support requried </v>
      </c>
      <c r="S584" s="22"/>
      <c r="AJ584" s="22"/>
      <c r="AK584" s="22"/>
    </row>
    <row r="585" spans="1:37" customFormat="1" ht="15" hidden="1" customHeight="1">
      <c r="A585" s="20" t="str">
        <f>IF(E585="","",VLOOKUP(E585,[3]List!BC:BD,2,FALSE))</f>
        <v>[Main RC] SD-WAN with Firewall (Fortinet) (Non-taxable)</v>
      </c>
      <c r="B585" s="20">
        <f>IF(F585="Gateway","SDWAN Gateway",IF(E585="","",VLOOKUP(E585,[3]List!BC:BE,3,FALSE)))</f>
        <v>19408513</v>
      </c>
      <c r="C585" s="20">
        <f>IF(F585="Gateway","SDWAN Gateway",IF(E585="","",VLOOKUP(E585,[3]List!BC:BF,4,FALSE)))</f>
        <v>19408267</v>
      </c>
      <c r="D585">
        <v>2515</v>
      </c>
      <c r="E585" s="21" t="s">
        <v>69</v>
      </c>
      <c r="G585" t="s">
        <v>178</v>
      </c>
      <c r="H585" t="s">
        <v>640</v>
      </c>
      <c r="I585" t="s">
        <v>73</v>
      </c>
      <c r="J585">
        <v>100</v>
      </c>
      <c r="K585" s="20" t="str">
        <f t="shared" si="39"/>
        <v>1</v>
      </c>
      <c r="L585" s="20" t="str">
        <f t="shared" si="38"/>
        <v xml:space="preserve">24/7/ 12 hours onsite SLA support requried </v>
      </c>
      <c r="S585" s="22"/>
      <c r="AJ585" s="22"/>
      <c r="AK585" s="22"/>
    </row>
    <row r="586" spans="1:37" customFormat="1" ht="15" hidden="1" customHeight="1">
      <c r="A586" s="20" t="str">
        <f>IF(E586="","",VLOOKUP(E586,[3]List!BC:BD,2,FALSE))</f>
        <v>[Main RC] SD-WAN with Firewall (Fortinet) (Non-taxable)</v>
      </c>
      <c r="B586" s="20">
        <f>IF(F586="Gateway","SDWAN Gateway",IF(E586="","",VLOOKUP(E586,[3]List!BC:BE,3,FALSE)))</f>
        <v>19408513</v>
      </c>
      <c r="C586" s="20">
        <f>IF(F586="Gateway","SDWAN Gateway",IF(E586="","",VLOOKUP(E586,[3]List!BC:BF,4,FALSE)))</f>
        <v>19408267</v>
      </c>
      <c r="D586">
        <v>2516</v>
      </c>
      <c r="E586" s="21" t="s">
        <v>69</v>
      </c>
      <c r="G586" t="s">
        <v>71</v>
      </c>
      <c r="H586" t="s">
        <v>532</v>
      </c>
      <c r="I586" t="s">
        <v>73</v>
      </c>
      <c r="J586">
        <v>40</v>
      </c>
      <c r="K586" s="20" t="str">
        <f t="shared" si="39"/>
        <v>1</v>
      </c>
      <c r="L586" s="20" t="str">
        <f t="shared" si="38"/>
        <v xml:space="preserve">24/7/ 12 hours onsite SLA support requried </v>
      </c>
      <c r="S586" s="22"/>
      <c r="AJ586" s="22"/>
      <c r="AK586" s="22"/>
    </row>
    <row r="587" spans="1:37" customFormat="1" ht="15" hidden="1" customHeight="1">
      <c r="A587" s="20" t="str">
        <f>IF(E587="","",VLOOKUP(E587,[3]List!BC:BD,2,FALSE))</f>
        <v>[Main RC] SD-WAN with Firewall (Fortinet) (Non-taxable)</v>
      </c>
      <c r="B587" s="20">
        <f>IF(F587="Gateway","SDWAN Gateway",IF(E587="","",VLOOKUP(E587,[3]List!BC:BE,3,FALSE)))</f>
        <v>19408513</v>
      </c>
      <c r="C587" s="20">
        <f>IF(F587="Gateway","SDWAN Gateway",IF(E587="","",VLOOKUP(E587,[3]List!BC:BF,4,FALSE)))</f>
        <v>19408267</v>
      </c>
      <c r="D587">
        <v>2517</v>
      </c>
      <c r="E587" s="21" t="s">
        <v>69</v>
      </c>
      <c r="G587" t="s">
        <v>270</v>
      </c>
      <c r="H587" t="s">
        <v>641</v>
      </c>
      <c r="I587" t="s">
        <v>73</v>
      </c>
      <c r="J587">
        <v>40</v>
      </c>
      <c r="K587" s="20" t="str">
        <f t="shared" si="39"/>
        <v>1</v>
      </c>
      <c r="L587" s="20" t="str">
        <f t="shared" si="38"/>
        <v xml:space="preserve">24/7/ 12 hours onsite SLA support requried </v>
      </c>
      <c r="S587" s="22"/>
      <c r="AJ587" s="22"/>
      <c r="AK587" s="22"/>
    </row>
    <row r="588" spans="1:37" customFormat="1" ht="15" hidden="1" customHeight="1">
      <c r="A588" s="20" t="str">
        <f>IF(E588="","",VLOOKUP(E588,[3]List!BC:BD,2,FALSE))</f>
        <v>[Main RC] SD-WAN with Firewall (Fortinet) (Non-taxable)</v>
      </c>
      <c r="B588" s="20">
        <f>IF(F588="Gateway","SDWAN Gateway",IF(E588="","",VLOOKUP(E588,[3]List!BC:BE,3,FALSE)))</f>
        <v>19408513</v>
      </c>
      <c r="C588" s="20">
        <f>IF(F588="Gateway","SDWAN Gateway",IF(E588="","",VLOOKUP(E588,[3]List!BC:BF,4,FALSE)))</f>
        <v>19408267</v>
      </c>
      <c r="D588">
        <v>2518</v>
      </c>
      <c r="E588" s="21" t="s">
        <v>69</v>
      </c>
      <c r="G588" t="s">
        <v>71</v>
      </c>
      <c r="H588" t="s">
        <v>642</v>
      </c>
      <c r="I588" t="s">
        <v>73</v>
      </c>
      <c r="J588">
        <v>40</v>
      </c>
      <c r="K588" s="20" t="str">
        <f t="shared" si="39"/>
        <v>1</v>
      </c>
      <c r="L588" s="20" t="str">
        <f t="shared" si="38"/>
        <v xml:space="preserve">24/7/ 12 hours onsite SLA support requried </v>
      </c>
      <c r="S588" s="22"/>
      <c r="AJ588" s="22"/>
      <c r="AK588" s="22"/>
    </row>
    <row r="589" spans="1:37" customFormat="1" ht="15" hidden="1" customHeight="1">
      <c r="A589" s="20" t="str">
        <f>IF(E589="","",VLOOKUP(E589,[3]List!BC:BD,2,FALSE))</f>
        <v>[Main RC] SD-WAN with Firewall (Fortinet) (Non-taxable)</v>
      </c>
      <c r="B589" s="20">
        <f>IF(F589="Gateway","SDWAN Gateway",IF(E589="","",VLOOKUP(E589,[3]List!BC:BE,3,FALSE)))</f>
        <v>19408513</v>
      </c>
      <c r="C589" s="20">
        <f>IF(F589="Gateway","SDWAN Gateway",IF(E589="","",VLOOKUP(E589,[3]List!BC:BF,4,FALSE)))</f>
        <v>19408267</v>
      </c>
      <c r="D589">
        <v>2519</v>
      </c>
      <c r="E589" s="21" t="s">
        <v>69</v>
      </c>
      <c r="G589" s="31" t="s">
        <v>153</v>
      </c>
      <c r="H589" t="s">
        <v>643</v>
      </c>
      <c r="I589" t="s">
        <v>140</v>
      </c>
      <c r="J589">
        <v>500</v>
      </c>
      <c r="K589" s="20" t="str">
        <f t="shared" si="39"/>
        <v>1</v>
      </c>
      <c r="L589" s="20" t="str">
        <f t="shared" si="38"/>
        <v>24/7/ 6 hours onsite support required</v>
      </c>
      <c r="S589" s="22"/>
      <c r="AJ589" s="22"/>
      <c r="AK589" s="22"/>
    </row>
    <row r="590" spans="1:37" customFormat="1" ht="15" hidden="1" customHeight="1">
      <c r="A590" s="20" t="str">
        <f>IF(E590="","",VLOOKUP(E590,[3]List!BC:BD,2,FALSE))</f>
        <v>[Main RC] SD-WAN with Firewall (Fortinet) (Non-taxable)</v>
      </c>
      <c r="B590" s="20">
        <f>IF(F590="Gateway","SDWAN Gateway",IF(E590="","",VLOOKUP(E590,[3]List!BC:BE,3,FALSE)))</f>
        <v>19408513</v>
      </c>
      <c r="C590" s="20">
        <f>IF(F590="Gateway","SDWAN Gateway",IF(E590="","",VLOOKUP(E590,[3]List!BC:BF,4,FALSE)))</f>
        <v>19408267</v>
      </c>
      <c r="D590">
        <v>2519</v>
      </c>
      <c r="E590" s="21" t="s">
        <v>69</v>
      </c>
      <c r="G590" s="31" t="s">
        <v>153</v>
      </c>
      <c r="H590" t="s">
        <v>643</v>
      </c>
      <c r="I590" t="s">
        <v>140</v>
      </c>
      <c r="J590">
        <v>500</v>
      </c>
      <c r="K590" s="20" t="str">
        <f t="shared" si="39"/>
        <v>1</v>
      </c>
      <c r="L590" s="20" t="str">
        <f t="shared" si="38"/>
        <v>24/7/ 6 hours onsite support required</v>
      </c>
      <c r="S590" s="22"/>
      <c r="AJ590" s="22"/>
      <c r="AK590" s="22"/>
    </row>
    <row r="591" spans="1:37" customFormat="1" ht="15" hidden="1" customHeight="1">
      <c r="A591" s="20" t="str">
        <f>IF(E591="","",VLOOKUP(E591,[3]List!BC:BD,2,FALSE))</f>
        <v>[Main RC] SD-WAN with Firewall (Fortinet) (Non-taxable)</v>
      </c>
      <c r="B591" s="20">
        <f>IF(F591="Gateway","SDWAN Gateway",IF(E591="","",VLOOKUP(E591,[3]List!BC:BE,3,FALSE)))</f>
        <v>19408513</v>
      </c>
      <c r="C591" s="20">
        <f>IF(F591="Gateway","SDWAN Gateway",IF(E591="","",VLOOKUP(E591,[3]List!BC:BF,4,FALSE)))</f>
        <v>19408267</v>
      </c>
      <c r="D591">
        <v>2522</v>
      </c>
      <c r="E591" s="21" t="s">
        <v>69</v>
      </c>
      <c r="G591" t="s">
        <v>71</v>
      </c>
      <c r="H591" t="s">
        <v>532</v>
      </c>
      <c r="I591" t="s">
        <v>73</v>
      </c>
      <c r="J591">
        <v>40</v>
      </c>
      <c r="K591" s="20" t="str">
        <f t="shared" si="39"/>
        <v>1</v>
      </c>
      <c r="L591" s="20" t="str">
        <f t="shared" si="38"/>
        <v xml:space="preserve">24/7/ 12 hours onsite SLA support requried </v>
      </c>
      <c r="S591" s="22"/>
      <c r="AJ591" s="22"/>
      <c r="AK591" s="22"/>
    </row>
    <row r="592" spans="1:37" customFormat="1" ht="15" hidden="1" customHeight="1">
      <c r="A592" s="20" t="str">
        <f>IF(E592="","",VLOOKUP(E592,[3]List!BC:BD,2,FALSE))</f>
        <v>[Main RC] SD-WAN with Firewall (Fortinet) (Non-taxable)</v>
      </c>
      <c r="B592" s="20">
        <f>IF(F592="Gateway","SDWAN Gateway",IF(E592="","",VLOOKUP(E592,[3]List!BC:BE,3,FALSE)))</f>
        <v>19408513</v>
      </c>
      <c r="C592" s="20">
        <f>IF(F592="Gateway","SDWAN Gateway",IF(E592="","",VLOOKUP(E592,[3]List!BC:BF,4,FALSE)))</f>
        <v>19408267</v>
      </c>
      <c r="D592">
        <v>2523</v>
      </c>
      <c r="E592" s="21" t="s">
        <v>69</v>
      </c>
      <c r="G592" t="s">
        <v>71</v>
      </c>
      <c r="H592" t="s">
        <v>644</v>
      </c>
      <c r="I592" t="s">
        <v>73</v>
      </c>
      <c r="J592">
        <v>40</v>
      </c>
      <c r="K592" s="20" t="str">
        <f t="shared" si="39"/>
        <v>1</v>
      </c>
      <c r="L592" s="20" t="str">
        <f t="shared" si="38"/>
        <v xml:space="preserve">24/7/ 12 hours onsite SLA support requried </v>
      </c>
      <c r="S592" s="22"/>
      <c r="AJ592" s="22"/>
      <c r="AK592" s="22"/>
    </row>
    <row r="593" spans="1:37" customFormat="1" ht="15" hidden="1" customHeight="1">
      <c r="A593" s="20" t="str">
        <f>IF(E593="","",VLOOKUP(E593,[3]List!BC:BD,2,FALSE))</f>
        <v>[Main RC] SD-WAN with Firewall (Fortinet) (Non-taxable)</v>
      </c>
      <c r="B593" s="20">
        <f>IF(F593="Gateway","SDWAN Gateway",IF(E593="","",VLOOKUP(E593,[3]List!BC:BE,3,FALSE)))</f>
        <v>19408513</v>
      </c>
      <c r="C593" s="20">
        <f>IF(F593="Gateway","SDWAN Gateway",IF(E593="","",VLOOKUP(E593,[3]List!BC:BF,4,FALSE)))</f>
        <v>19408267</v>
      </c>
      <c r="D593">
        <v>2525</v>
      </c>
      <c r="E593" s="21" t="s">
        <v>69</v>
      </c>
      <c r="G593" t="s">
        <v>256</v>
      </c>
      <c r="H593" t="s">
        <v>645</v>
      </c>
      <c r="I593" t="s">
        <v>73</v>
      </c>
      <c r="J593">
        <v>40</v>
      </c>
      <c r="K593" s="20" t="str">
        <f t="shared" si="39"/>
        <v>1</v>
      </c>
      <c r="L593" s="20" t="str">
        <f t="shared" si="38"/>
        <v xml:space="preserve">24/7/ 12 hours onsite SLA support requried </v>
      </c>
      <c r="S593" s="22"/>
      <c r="AJ593" s="22"/>
      <c r="AK593" s="22"/>
    </row>
    <row r="594" spans="1:37" customFormat="1" ht="15" hidden="1" customHeight="1">
      <c r="A594" s="20" t="str">
        <f>IF(E594="","",VLOOKUP(E594,[3]List!BC:BD,2,FALSE))</f>
        <v>[Main RC] SD-WAN with Firewall (Fortinet) (Non-taxable)</v>
      </c>
      <c r="B594" s="20">
        <f>IF(F594="Gateway","SDWAN Gateway",IF(E594="","",VLOOKUP(E594,[3]List!BC:BE,3,FALSE)))</f>
        <v>19408513</v>
      </c>
      <c r="C594" s="20">
        <f>IF(F594="Gateway","SDWAN Gateway",IF(E594="","",VLOOKUP(E594,[3]List!BC:BF,4,FALSE)))</f>
        <v>19408267</v>
      </c>
      <c r="D594">
        <v>2530</v>
      </c>
      <c r="E594" s="21" t="s">
        <v>69</v>
      </c>
      <c r="G594" t="s">
        <v>181</v>
      </c>
      <c r="H594" t="s">
        <v>646</v>
      </c>
      <c r="I594" t="s">
        <v>73</v>
      </c>
      <c r="J594">
        <v>40</v>
      </c>
      <c r="K594" s="20" t="str">
        <f t="shared" si="39"/>
        <v>1</v>
      </c>
      <c r="L594" s="20" t="str">
        <f t="shared" si="38"/>
        <v xml:space="preserve">24/7/ 12 hours onsite SLA support requried </v>
      </c>
      <c r="S594" s="22"/>
      <c r="AJ594" s="22"/>
      <c r="AK594" s="22"/>
    </row>
    <row r="595" spans="1:37" customFormat="1" ht="15" hidden="1" customHeight="1">
      <c r="A595" s="20" t="str">
        <f>IF(E595="","",VLOOKUP(E595,[3]List!BC:BD,2,FALSE))</f>
        <v>[Main RC] SD-WAN with Firewall (Fortinet) (Non-taxable)</v>
      </c>
      <c r="B595" s="20">
        <f>IF(F595="Gateway","SDWAN Gateway",IF(E595="","",VLOOKUP(E595,[3]List!BC:BE,3,FALSE)))</f>
        <v>19408513</v>
      </c>
      <c r="C595" s="20">
        <f>IF(F595="Gateway","SDWAN Gateway",IF(E595="","",VLOOKUP(E595,[3]List!BC:BF,4,FALSE)))</f>
        <v>19408267</v>
      </c>
      <c r="D595">
        <v>2532</v>
      </c>
      <c r="E595" s="21" t="s">
        <v>69</v>
      </c>
      <c r="G595" t="s">
        <v>181</v>
      </c>
      <c r="H595" t="s">
        <v>647</v>
      </c>
      <c r="I595" t="s">
        <v>73</v>
      </c>
      <c r="J595">
        <v>40</v>
      </c>
      <c r="K595" s="20" t="str">
        <f t="shared" si="39"/>
        <v>1</v>
      </c>
      <c r="L595" s="20" t="str">
        <f t="shared" si="38"/>
        <v xml:space="preserve">24/7/ 12 hours onsite SLA support requried </v>
      </c>
      <c r="S595" s="22"/>
      <c r="AJ595" s="22"/>
      <c r="AK595" s="22"/>
    </row>
    <row r="596" spans="1:37" customFormat="1" ht="15" hidden="1" customHeight="1">
      <c r="A596" s="20" t="str">
        <f>IF(E596="","",VLOOKUP(E596,[3]List!BC:BD,2,FALSE))</f>
        <v>[Main RC] SD-WAN with Firewall (Fortinet) (Non-taxable)</v>
      </c>
      <c r="B596" s="20">
        <f>IF(F596="Gateway","SDWAN Gateway",IF(E596="","",VLOOKUP(E596,[3]List!BC:BE,3,FALSE)))</f>
        <v>19408513</v>
      </c>
      <c r="C596" s="20">
        <f>IF(F596="Gateway","SDWAN Gateway",IF(E596="","",VLOOKUP(E596,[3]List!BC:BF,4,FALSE)))</f>
        <v>19408267</v>
      </c>
      <c r="D596">
        <v>2533</v>
      </c>
      <c r="E596" s="21" t="s">
        <v>69</v>
      </c>
      <c r="G596" t="s">
        <v>181</v>
      </c>
      <c r="H596" t="s">
        <v>648</v>
      </c>
      <c r="I596" t="s">
        <v>73</v>
      </c>
      <c r="J596">
        <v>100</v>
      </c>
      <c r="K596" s="20" t="str">
        <f t="shared" si="39"/>
        <v>1</v>
      </c>
      <c r="L596" s="20" t="str">
        <f t="shared" si="38"/>
        <v xml:space="preserve">24/7/ 12 hours onsite SLA support requried </v>
      </c>
      <c r="S596" s="22"/>
      <c r="AJ596" s="22"/>
      <c r="AK596" s="22"/>
    </row>
    <row r="597" spans="1:37" customFormat="1" ht="15" hidden="1" customHeight="1">
      <c r="A597" s="20" t="str">
        <f>IF(E597="","",VLOOKUP(E597,[3]List!BC:BD,2,FALSE))</f>
        <v>[Main RC] SD-WAN with Firewall (Fortinet) (Non-taxable)</v>
      </c>
      <c r="B597" s="20">
        <f>IF(F597="Gateway","SDWAN Gateway",IF(E597="","",VLOOKUP(E597,[3]List!BC:BE,3,FALSE)))</f>
        <v>19408513</v>
      </c>
      <c r="C597" s="20">
        <f>IF(F597="Gateway","SDWAN Gateway",IF(E597="","",VLOOKUP(E597,[3]List!BC:BF,4,FALSE)))</f>
        <v>19408267</v>
      </c>
      <c r="D597">
        <v>2535</v>
      </c>
      <c r="E597" s="21" t="s">
        <v>69</v>
      </c>
      <c r="G597" t="s">
        <v>181</v>
      </c>
      <c r="H597" t="s">
        <v>649</v>
      </c>
      <c r="I597" t="s">
        <v>73</v>
      </c>
      <c r="J597">
        <v>100</v>
      </c>
      <c r="K597" s="20" t="str">
        <f t="shared" si="39"/>
        <v>1</v>
      </c>
      <c r="L597" s="20" t="str">
        <f t="shared" si="38"/>
        <v xml:space="preserve">24/7/ 12 hours onsite SLA support requried </v>
      </c>
      <c r="S597" s="22"/>
      <c r="AJ597" s="22"/>
      <c r="AK597" s="22"/>
    </row>
    <row r="598" spans="1:37" customFormat="1" ht="15" hidden="1" customHeight="1">
      <c r="A598" s="20" t="str">
        <f>IF(E598="","",VLOOKUP(E598,[3]List!BC:BD,2,FALSE))</f>
        <v>[Main RC] SD-WAN with Firewall (Fortinet) (Non-taxable)</v>
      </c>
      <c r="B598" s="20">
        <f>IF(F598="Gateway","SDWAN Gateway",IF(E598="","",VLOOKUP(E598,[3]List!BC:BE,3,FALSE)))</f>
        <v>19408513</v>
      </c>
      <c r="C598" s="20">
        <f>IF(F598="Gateway","SDWAN Gateway",IF(E598="","",VLOOKUP(E598,[3]List!BC:BF,4,FALSE)))</f>
        <v>19408267</v>
      </c>
      <c r="D598">
        <v>2537</v>
      </c>
      <c r="E598" s="21" t="s">
        <v>69</v>
      </c>
      <c r="G598" t="s">
        <v>190</v>
      </c>
      <c r="H598" t="s">
        <v>650</v>
      </c>
      <c r="I598" t="s">
        <v>73</v>
      </c>
      <c r="J598">
        <v>100</v>
      </c>
      <c r="K598" s="20" t="str">
        <f t="shared" si="39"/>
        <v>1</v>
      </c>
      <c r="L598" s="20" t="str">
        <f t="shared" si="38"/>
        <v xml:space="preserve">24/7/ 12 hours onsite SLA support requried </v>
      </c>
      <c r="S598" s="22"/>
      <c r="AJ598" s="22"/>
      <c r="AK598" s="22"/>
    </row>
    <row r="599" spans="1:37" customFormat="1" ht="15" hidden="1" customHeight="1">
      <c r="D599">
        <v>2538</v>
      </c>
      <c r="E599" s="21" t="s">
        <v>69</v>
      </c>
      <c r="G599" s="31" t="s">
        <v>190</v>
      </c>
      <c r="H599" t="s">
        <v>569</v>
      </c>
      <c r="I599" t="s">
        <v>140</v>
      </c>
      <c r="J599">
        <v>1000</v>
      </c>
      <c r="K599" s="20" t="str">
        <f t="shared" si="39"/>
        <v>2</v>
      </c>
      <c r="L599" s="20" t="str">
        <f t="shared" si="38"/>
        <v>24/7/ 6 hours onsite support required</v>
      </c>
      <c r="S599" s="22"/>
      <c r="AJ599" s="22"/>
      <c r="AK599" s="22"/>
    </row>
    <row r="600" spans="1:37" customFormat="1" ht="15" hidden="1" customHeight="1">
      <c r="D600">
        <v>2538</v>
      </c>
      <c r="E600" s="21" t="s">
        <v>69</v>
      </c>
      <c r="G600" s="31" t="s">
        <v>190</v>
      </c>
      <c r="H600" t="s">
        <v>569</v>
      </c>
      <c r="I600" t="s">
        <v>140</v>
      </c>
      <c r="J600">
        <v>1000</v>
      </c>
      <c r="K600" s="20" t="str">
        <f t="shared" si="39"/>
        <v>2</v>
      </c>
      <c r="L600" s="20" t="str">
        <f t="shared" si="38"/>
        <v>24/7/ 6 hours onsite support required</v>
      </c>
      <c r="S600" s="22"/>
      <c r="AJ600" s="22"/>
      <c r="AK600" s="22"/>
    </row>
    <row r="601" spans="1:37" customFormat="1" ht="15" hidden="1" customHeight="1">
      <c r="A601" s="20" t="str">
        <f>IF(E601="","",VLOOKUP(E601,[3]List!BC:BD,2,FALSE))</f>
        <v>[Main RC] SD-WAN with Firewall (Fortinet) (Non-taxable)</v>
      </c>
      <c r="B601" s="20">
        <f>IF(F601="Gateway","SDWAN Gateway",IF(E601="","",VLOOKUP(E601,[3]List!BC:BE,3,FALSE)))</f>
        <v>19408513</v>
      </c>
      <c r="C601" s="20">
        <f>IF(F601="Gateway","SDWAN Gateway",IF(E601="","",VLOOKUP(E601,[3]List!BC:BF,4,FALSE)))</f>
        <v>19408267</v>
      </c>
      <c r="D601">
        <v>2546</v>
      </c>
      <c r="E601" s="21" t="s">
        <v>69</v>
      </c>
      <c r="G601" t="s">
        <v>651</v>
      </c>
      <c r="H601" t="s">
        <v>652</v>
      </c>
      <c r="I601" t="s">
        <v>73</v>
      </c>
      <c r="J601">
        <v>40</v>
      </c>
      <c r="K601" s="20" t="str">
        <f t="shared" si="39"/>
        <v>1</v>
      </c>
      <c r="L601" s="20" t="str">
        <f t="shared" si="38"/>
        <v xml:space="preserve">24/7/ 12 hours onsite SLA support requried </v>
      </c>
      <c r="S601" s="22"/>
      <c r="AJ601" s="22"/>
      <c r="AK601" s="22"/>
    </row>
    <row r="602" spans="1:37" customFormat="1" ht="15" hidden="1" customHeight="1">
      <c r="A602" s="20" t="str">
        <f>IF(E602="","",VLOOKUP(E602,[3]List!BC:BD,2,FALSE))</f>
        <v>[Main RC] SD-WAN with Firewall (Fortinet) (Non-taxable)</v>
      </c>
      <c r="B602" s="20">
        <f>IF(F602="Gateway","SDWAN Gateway",IF(E602="","",VLOOKUP(E602,[3]List!BC:BE,3,FALSE)))</f>
        <v>19408513</v>
      </c>
      <c r="C602" s="20">
        <f>IF(F602="Gateway","SDWAN Gateway",IF(E602="","",VLOOKUP(E602,[3]List!BC:BF,4,FALSE)))</f>
        <v>19408267</v>
      </c>
      <c r="D602">
        <v>2549</v>
      </c>
      <c r="E602" s="21" t="s">
        <v>69</v>
      </c>
      <c r="G602" t="s">
        <v>71</v>
      </c>
      <c r="H602" t="s">
        <v>653</v>
      </c>
      <c r="I602" t="s">
        <v>73</v>
      </c>
      <c r="J602">
        <v>40</v>
      </c>
      <c r="K602" s="20" t="str">
        <f t="shared" si="39"/>
        <v>1</v>
      </c>
      <c r="L602" s="20" t="str">
        <f t="shared" si="38"/>
        <v xml:space="preserve">24/7/ 12 hours onsite SLA support requried </v>
      </c>
      <c r="S602" s="22"/>
      <c r="AJ602" s="22"/>
      <c r="AK602" s="22"/>
    </row>
    <row r="603" spans="1:37" customFormat="1" ht="15" hidden="1" customHeight="1">
      <c r="A603" s="20" t="str">
        <f>IF(E603="","",VLOOKUP(E603,[3]List!BC:BD,2,FALSE))</f>
        <v>[Main RC] SD-WAN with Firewall (Fortinet) (Non-taxable)</v>
      </c>
      <c r="B603" s="20">
        <f>IF(F603="Gateway","SDWAN Gateway",IF(E603="","",VLOOKUP(E603,[3]List!BC:BE,3,FALSE)))</f>
        <v>19408513</v>
      </c>
      <c r="C603" s="20">
        <f>IF(F603="Gateway","SDWAN Gateway",IF(E603="","",VLOOKUP(E603,[3]List!BC:BF,4,FALSE)))</f>
        <v>19408267</v>
      </c>
      <c r="D603">
        <v>2553</v>
      </c>
      <c r="E603" s="21" t="s">
        <v>69</v>
      </c>
      <c r="G603" t="s">
        <v>71</v>
      </c>
      <c r="H603" t="s">
        <v>502</v>
      </c>
      <c r="I603" t="s">
        <v>73</v>
      </c>
      <c r="J603">
        <v>40</v>
      </c>
      <c r="K603" s="20" t="str">
        <f t="shared" si="39"/>
        <v>1</v>
      </c>
      <c r="L603" s="20" t="str">
        <f t="shared" si="38"/>
        <v xml:space="preserve">24/7/ 12 hours onsite SLA support requried </v>
      </c>
      <c r="S603" s="22"/>
      <c r="AJ603" s="22"/>
      <c r="AK603" s="22"/>
    </row>
    <row r="604" spans="1:37" customFormat="1" ht="15" hidden="1" customHeight="1">
      <c r="A604" s="20" t="str">
        <f>IF(E604="","",VLOOKUP(E604,[3]List!BC:BD,2,FALSE))</f>
        <v>[Main RC] SD-WAN with Firewall (Fortinet) (Non-taxable)</v>
      </c>
      <c r="B604" s="20">
        <f>IF(F604="Gateway","SDWAN Gateway",IF(E604="","",VLOOKUP(E604,[3]List!BC:BE,3,FALSE)))</f>
        <v>19408513</v>
      </c>
      <c r="C604" s="20">
        <f>IF(F604="Gateway","SDWAN Gateway",IF(E604="","",VLOOKUP(E604,[3]List!BC:BF,4,FALSE)))</f>
        <v>19408267</v>
      </c>
      <c r="D604">
        <v>2556</v>
      </c>
      <c r="E604" s="21" t="s">
        <v>69</v>
      </c>
      <c r="G604" t="s">
        <v>71</v>
      </c>
      <c r="H604" t="s">
        <v>654</v>
      </c>
      <c r="I604" t="s">
        <v>73</v>
      </c>
      <c r="J604">
        <v>40</v>
      </c>
      <c r="K604" s="20" t="str">
        <f t="shared" si="39"/>
        <v>1</v>
      </c>
      <c r="L604" s="20" t="str">
        <f t="shared" si="38"/>
        <v xml:space="preserve">24/7/ 12 hours onsite SLA support requried </v>
      </c>
      <c r="S604" s="22"/>
      <c r="AJ604" s="22"/>
      <c r="AK604" s="22"/>
    </row>
    <row r="605" spans="1:37" customFormat="1" ht="15" hidden="1" customHeight="1">
      <c r="A605" s="20" t="str">
        <f>IF(E605="","",VLOOKUP(E605,[3]List!BC:BD,2,FALSE))</f>
        <v>[Main RC] SD-WAN with Firewall (Fortinet) (Non-taxable)</v>
      </c>
      <c r="B605" s="20">
        <f>IF(F605="Gateway","SDWAN Gateway",IF(E605="","",VLOOKUP(E605,[3]List!BC:BE,3,FALSE)))</f>
        <v>19408513</v>
      </c>
      <c r="C605" s="20">
        <f>IF(F605="Gateway","SDWAN Gateway",IF(E605="","",VLOOKUP(E605,[3]List!BC:BF,4,FALSE)))</f>
        <v>19408267</v>
      </c>
      <c r="D605">
        <v>2562</v>
      </c>
      <c r="E605" s="21" t="s">
        <v>69</v>
      </c>
      <c r="G605" t="s">
        <v>233</v>
      </c>
      <c r="H605" t="s">
        <v>655</v>
      </c>
      <c r="I605" t="s">
        <v>73</v>
      </c>
      <c r="J605">
        <v>40</v>
      </c>
      <c r="K605" s="20" t="str">
        <f t="shared" si="39"/>
        <v>1</v>
      </c>
      <c r="L605" s="20" t="str">
        <f t="shared" si="38"/>
        <v xml:space="preserve">24/7/ 12 hours onsite SLA support requried </v>
      </c>
      <c r="S605" s="22"/>
      <c r="AJ605" s="22"/>
      <c r="AK605" s="22"/>
    </row>
    <row r="606" spans="1:37" customFormat="1" ht="15" hidden="1" customHeight="1">
      <c r="A606" s="20" t="str">
        <f>IF(E606="","",VLOOKUP(E606,[3]List!BC:BD,2,FALSE))</f>
        <v>[Main RC] SD-WAN with Firewall (Fortinet) (Non-taxable)</v>
      </c>
      <c r="B606" s="20">
        <f>IF(F606="Gateway","SDWAN Gateway",IF(E606="","",VLOOKUP(E606,[3]List!BC:BE,3,FALSE)))</f>
        <v>19408513</v>
      </c>
      <c r="C606" s="20">
        <f>IF(F606="Gateway","SDWAN Gateway",IF(E606="","",VLOOKUP(E606,[3]List!BC:BF,4,FALSE)))</f>
        <v>19408267</v>
      </c>
      <c r="D606">
        <v>2566</v>
      </c>
      <c r="E606" s="21" t="s">
        <v>69</v>
      </c>
      <c r="G606" t="s">
        <v>71</v>
      </c>
      <c r="H606" t="s">
        <v>552</v>
      </c>
      <c r="I606" t="s">
        <v>73</v>
      </c>
      <c r="J606">
        <v>40</v>
      </c>
      <c r="K606" s="20" t="str">
        <f t="shared" si="39"/>
        <v>1</v>
      </c>
      <c r="L606" s="20" t="str">
        <f t="shared" si="38"/>
        <v xml:space="preserve">24/7/ 12 hours onsite SLA support requried </v>
      </c>
      <c r="S606" s="22"/>
      <c r="AJ606" s="22"/>
      <c r="AK606" s="22"/>
    </row>
    <row r="607" spans="1:37" customFormat="1" ht="15" hidden="1" customHeight="1">
      <c r="A607" s="20" t="str">
        <f>IF(E607="","",VLOOKUP(E607,[3]List!BC:BD,2,FALSE))</f>
        <v>[Main RC] SD-WAN with Firewall (Fortinet) (Non-taxable)</v>
      </c>
      <c r="B607" s="20">
        <f>IF(F607="Gateway","SDWAN Gateway",IF(E607="","",VLOOKUP(E607,[3]List!BC:BE,3,FALSE)))</f>
        <v>19408513</v>
      </c>
      <c r="C607" s="20">
        <f>IF(F607="Gateway","SDWAN Gateway",IF(E607="","",VLOOKUP(E607,[3]List!BC:BF,4,FALSE)))</f>
        <v>19408267</v>
      </c>
      <c r="D607">
        <v>2568</v>
      </c>
      <c r="E607" s="21" t="s">
        <v>69</v>
      </c>
      <c r="G607" t="s">
        <v>71</v>
      </c>
      <c r="H607" t="s">
        <v>656</v>
      </c>
      <c r="I607" t="s">
        <v>73</v>
      </c>
      <c r="J607">
        <v>40</v>
      </c>
      <c r="K607" s="20" t="str">
        <f t="shared" si="39"/>
        <v>1</v>
      </c>
      <c r="L607" s="20" t="str">
        <f t="shared" si="38"/>
        <v xml:space="preserve">24/7/ 12 hours onsite SLA support requried </v>
      </c>
      <c r="S607" s="22"/>
      <c r="AJ607" s="22"/>
      <c r="AK607" s="22"/>
    </row>
    <row r="608" spans="1:37" customFormat="1" ht="15" hidden="1" customHeight="1">
      <c r="A608" s="20" t="str">
        <f>IF(E608="","",VLOOKUP(E608,[3]List!BC:BD,2,FALSE))</f>
        <v>[Main RC] SD-WAN with Firewall (Fortinet) (Non-taxable)</v>
      </c>
      <c r="B608" s="20">
        <f>IF(F608="Gateway","SDWAN Gateway",IF(E608="","",VLOOKUP(E608,[3]List!BC:BE,3,FALSE)))</f>
        <v>19408513</v>
      </c>
      <c r="C608" s="20">
        <f>IF(F608="Gateway","SDWAN Gateway",IF(E608="","",VLOOKUP(E608,[3]List!BC:BF,4,FALSE)))</f>
        <v>19408267</v>
      </c>
      <c r="D608">
        <v>2569</v>
      </c>
      <c r="E608" s="21" t="s">
        <v>69</v>
      </c>
      <c r="G608" t="s">
        <v>151</v>
      </c>
      <c r="H608" t="s">
        <v>657</v>
      </c>
      <c r="I608" t="s">
        <v>73</v>
      </c>
      <c r="J608">
        <v>40</v>
      </c>
      <c r="K608" s="20" t="str">
        <f t="shared" si="39"/>
        <v>1</v>
      </c>
      <c r="L608" s="20" t="str">
        <f t="shared" si="38"/>
        <v xml:space="preserve">24/7/ 12 hours onsite SLA support requried </v>
      </c>
      <c r="S608" s="22"/>
      <c r="AJ608" s="22"/>
      <c r="AK608" s="22"/>
    </row>
    <row r="609" spans="1:65" customFormat="1" ht="15" hidden="1" customHeight="1">
      <c r="A609" s="20" t="str">
        <f>IF(E609="","",VLOOKUP(E609,[3]List!BC:BD,2,FALSE))</f>
        <v>[Main RC] SD-WAN with Firewall (Fortinet) (Non-taxable)</v>
      </c>
      <c r="B609" s="20">
        <f>IF(F609="Gateway","SDWAN Gateway",IF(E609="","",VLOOKUP(E609,[3]List!BC:BE,3,FALSE)))</f>
        <v>19408513</v>
      </c>
      <c r="C609" s="20">
        <f>IF(F609="Gateway","SDWAN Gateway",IF(E609="","",VLOOKUP(E609,[3]List!BC:BF,4,FALSE)))</f>
        <v>19408267</v>
      </c>
      <c r="D609">
        <v>2573</v>
      </c>
      <c r="E609" s="21" t="s">
        <v>69</v>
      </c>
      <c r="G609" t="s">
        <v>71</v>
      </c>
      <c r="H609" t="s">
        <v>658</v>
      </c>
      <c r="I609" t="s">
        <v>73</v>
      </c>
      <c r="J609">
        <v>40</v>
      </c>
      <c r="K609" s="20" t="str">
        <f t="shared" si="39"/>
        <v>1</v>
      </c>
      <c r="L609" s="20" t="str">
        <f t="shared" si="38"/>
        <v xml:space="preserve">24/7/ 12 hours onsite SLA support requried </v>
      </c>
      <c r="S609" s="22"/>
      <c r="AJ609" s="22"/>
      <c r="AK609" s="22"/>
    </row>
    <row r="610" spans="1:65" customFormat="1" ht="15" hidden="1" customHeight="1">
      <c r="A610" s="20" t="str">
        <f>IF(E610="","",VLOOKUP(E610,[3]List!BC:BD,2,FALSE))</f>
        <v>[Main RC] SD-WAN with Firewall (Fortinet) (Non-taxable)</v>
      </c>
      <c r="B610" s="20">
        <f>IF(F610="Gateway","SDWAN Gateway",IF(E610="","",VLOOKUP(E610,[3]List!BC:BE,3,FALSE)))</f>
        <v>19408513</v>
      </c>
      <c r="C610" s="20">
        <f>IF(F610="Gateway","SDWAN Gateway",IF(E610="","",VLOOKUP(E610,[3]List!BC:BF,4,FALSE)))</f>
        <v>19408267</v>
      </c>
      <c r="D610">
        <v>3001</v>
      </c>
      <c r="E610" s="21" t="s">
        <v>69</v>
      </c>
      <c r="F610" t="s">
        <v>70</v>
      </c>
      <c r="G610" t="s">
        <v>659</v>
      </c>
      <c r="H610" t="s">
        <v>660</v>
      </c>
      <c r="I610" t="s">
        <v>73</v>
      </c>
      <c r="J610">
        <v>40</v>
      </c>
      <c r="K610" s="20" t="str">
        <f t="shared" si="39"/>
        <v>1</v>
      </c>
      <c r="L610" s="20" t="str">
        <f t="shared" si="38"/>
        <v xml:space="preserve">24/7/ 12 hours onsite SLA support requried </v>
      </c>
      <c r="S610" s="22"/>
      <c r="U610" t="str">
        <f>IF(COUNTIF(BM610, "*PRMA*"),"No", "Yes")</f>
        <v>Yes</v>
      </c>
      <c r="AB610" t="s">
        <v>74</v>
      </c>
      <c r="AC610" t="s">
        <v>661</v>
      </c>
      <c r="AJ610" s="22"/>
      <c r="AK610" s="22"/>
      <c r="BM610" s="41" t="e">
        <f>VLOOKUP(H610,Sheet1!A:B,2,FALSE)</f>
        <v>#N/A</v>
      </c>
    </row>
    <row r="611" spans="1:65" customFormat="1" ht="15" hidden="1" customHeight="1">
      <c r="A611" s="20" t="str">
        <f>IF(E611="","",VLOOKUP(E611,[3]List!BC:BD,2,FALSE))</f>
        <v>[Main RC] SD-WAN with Firewall (Fortinet) (Non-taxable)</v>
      </c>
      <c r="B611" s="20">
        <f>IF(F611="Gateway","SDWAN Gateway",IF(E611="","",VLOOKUP(E611,[3]List!BC:BE,3,FALSE)))</f>
        <v>19408513</v>
      </c>
      <c r="C611" s="20">
        <f>IF(F611="Gateway","SDWAN Gateway",IF(E611="","",VLOOKUP(E611,[3]List!BC:BF,4,FALSE)))</f>
        <v>19408267</v>
      </c>
      <c r="D611">
        <v>3004</v>
      </c>
      <c r="E611" s="21" t="s">
        <v>69</v>
      </c>
      <c r="F611" t="s">
        <v>70</v>
      </c>
      <c r="G611" s="31" t="s">
        <v>659</v>
      </c>
      <c r="H611" t="s">
        <v>662</v>
      </c>
      <c r="I611" t="s">
        <v>140</v>
      </c>
      <c r="J611">
        <v>500</v>
      </c>
      <c r="K611" s="20" t="str">
        <f t="shared" si="39"/>
        <v>1</v>
      </c>
      <c r="L611" s="20" t="str">
        <f t="shared" si="38"/>
        <v>24/7/ 6 hours onsite support required</v>
      </c>
      <c r="S611" s="22"/>
      <c r="T611" t="str">
        <f>IF(U611="Yes", K611," ")</f>
        <v>1</v>
      </c>
      <c r="U611" t="str">
        <f t="shared" ref="U611:U674" si="40">IF(COUNTIF(BM611, "*PRMA*"),"No", "Yes")</f>
        <v>Yes</v>
      </c>
      <c r="AB611" t="s">
        <v>74</v>
      </c>
      <c r="AC611" t="s">
        <v>661</v>
      </c>
      <c r="AJ611" s="22"/>
      <c r="AK611" s="22"/>
      <c r="BM611" s="41" t="e">
        <f>VLOOKUP(H611,Sheet1!A:B,2,FALSE)</f>
        <v>#N/A</v>
      </c>
    </row>
    <row r="612" spans="1:65" customFormat="1" ht="15" hidden="1" customHeight="1">
      <c r="A612" s="20" t="str">
        <f>IF(E612="","",VLOOKUP(E612,[3]List!BC:BD,2,FALSE))</f>
        <v>[Main RC] SD-WAN with Firewall (Fortinet) (Non-taxable)</v>
      </c>
      <c r="B612" s="20">
        <f>IF(F612="Gateway","SDWAN Gateway",IF(E612="","",VLOOKUP(E612,[3]List!BC:BE,3,FALSE)))</f>
        <v>19408513</v>
      </c>
      <c r="C612" s="20">
        <f>IF(F612="Gateway","SDWAN Gateway",IF(E612="","",VLOOKUP(E612,[3]List!BC:BF,4,FALSE)))</f>
        <v>19408267</v>
      </c>
      <c r="D612">
        <v>3004</v>
      </c>
      <c r="E612" s="21" t="s">
        <v>69</v>
      </c>
      <c r="F612" t="s">
        <v>70</v>
      </c>
      <c r="G612" s="31" t="s">
        <v>659</v>
      </c>
      <c r="H612" t="s">
        <v>662</v>
      </c>
      <c r="I612" t="s">
        <v>140</v>
      </c>
      <c r="J612">
        <v>500</v>
      </c>
      <c r="K612" s="20" t="str">
        <f t="shared" si="39"/>
        <v>1</v>
      </c>
      <c r="L612" s="20" t="str">
        <f t="shared" si="38"/>
        <v>24/7/ 6 hours onsite support required</v>
      </c>
      <c r="S612" s="22"/>
      <c r="T612" t="str">
        <f>IF(U612="Yes", K612," ")</f>
        <v>1</v>
      </c>
      <c r="U612" t="str">
        <f t="shared" si="40"/>
        <v>Yes</v>
      </c>
      <c r="AB612" t="s">
        <v>74</v>
      </c>
      <c r="AC612" t="s">
        <v>661</v>
      </c>
      <c r="AJ612" s="22"/>
      <c r="AK612" s="22"/>
      <c r="BM612" s="41" t="e">
        <f>VLOOKUP(H612,Sheet1!A:B,2,FALSE)</f>
        <v>#N/A</v>
      </c>
    </row>
    <row r="613" spans="1:65" customFormat="1" ht="15" hidden="1" customHeight="1">
      <c r="A613" s="20" t="str">
        <f>IF(E613="","",VLOOKUP(E613,[3]List!BC:BD,2,FALSE))</f>
        <v>[Main RC] SD-WAN with Firewall (Fortinet) (Non-taxable)</v>
      </c>
      <c r="B613" s="20">
        <f>IF(F613="Gateway","SDWAN Gateway",IF(E613="","",VLOOKUP(E613,[3]List!BC:BE,3,FALSE)))</f>
        <v>19408513</v>
      </c>
      <c r="C613" s="20">
        <f>IF(F613="Gateway","SDWAN Gateway",IF(E613="","",VLOOKUP(E613,[3]List!BC:BF,4,FALSE)))</f>
        <v>19408267</v>
      </c>
      <c r="D613">
        <v>3005</v>
      </c>
      <c r="E613" s="21" t="s">
        <v>69</v>
      </c>
      <c r="F613" t="s">
        <v>70</v>
      </c>
      <c r="G613" t="s">
        <v>659</v>
      </c>
      <c r="H613" t="s">
        <v>663</v>
      </c>
      <c r="I613" t="s">
        <v>73</v>
      </c>
      <c r="J613">
        <v>100</v>
      </c>
      <c r="K613" s="20" t="str">
        <f t="shared" si="39"/>
        <v>1</v>
      </c>
      <c r="L613" s="20" t="str">
        <f t="shared" si="38"/>
        <v xml:space="preserve">24/7/ 12 hours onsite SLA support requried </v>
      </c>
      <c r="S613" s="22"/>
      <c r="U613" t="str">
        <f t="shared" si="40"/>
        <v>Yes</v>
      </c>
      <c r="AB613" t="s">
        <v>74</v>
      </c>
      <c r="AC613" t="s">
        <v>661</v>
      </c>
      <c r="AJ613" s="22"/>
      <c r="AK613" s="22"/>
      <c r="BM613" s="41" t="e">
        <f>VLOOKUP(H613,Sheet1!A:B,2,FALSE)</f>
        <v>#N/A</v>
      </c>
    </row>
    <row r="614" spans="1:65" customFormat="1" ht="15" hidden="1" customHeight="1">
      <c r="A614" s="20" t="str">
        <f>IF(E614="","",VLOOKUP(E614,[3]List!BC:BD,2,FALSE))</f>
        <v>[Main RC] SD-WAN with Firewall (Fortinet) (Non-taxable)</v>
      </c>
      <c r="B614" s="20">
        <f>IF(F614="Gateway","SDWAN Gateway",IF(E614="","",VLOOKUP(E614,[3]List!BC:BE,3,FALSE)))</f>
        <v>19408513</v>
      </c>
      <c r="C614" s="20">
        <f>IF(F614="Gateway","SDWAN Gateway",IF(E614="","",VLOOKUP(E614,[3]List!BC:BF,4,FALSE)))</f>
        <v>19408267</v>
      </c>
      <c r="D614">
        <v>3009</v>
      </c>
      <c r="E614" s="21" t="s">
        <v>69</v>
      </c>
      <c r="F614" t="s">
        <v>70</v>
      </c>
      <c r="G614" t="s">
        <v>659</v>
      </c>
      <c r="H614" t="s">
        <v>664</v>
      </c>
      <c r="I614" t="s">
        <v>73</v>
      </c>
      <c r="J614">
        <v>40</v>
      </c>
      <c r="K614" s="20" t="str">
        <f t="shared" si="39"/>
        <v>1</v>
      </c>
      <c r="L614" s="20" t="str">
        <f t="shared" si="38"/>
        <v xml:space="preserve">24/7/ 12 hours onsite SLA support requried </v>
      </c>
      <c r="S614" s="22"/>
      <c r="U614" t="str">
        <f t="shared" si="40"/>
        <v>Yes</v>
      </c>
      <c r="AB614" t="s">
        <v>74</v>
      </c>
      <c r="AC614" t="s">
        <v>661</v>
      </c>
      <c r="AJ614" s="22"/>
      <c r="AK614" s="22"/>
      <c r="BM614" s="41" t="e">
        <f>VLOOKUP(H614,Sheet1!A:B,2,FALSE)</f>
        <v>#N/A</v>
      </c>
    </row>
    <row r="615" spans="1:65" customFormat="1" ht="15" hidden="1" customHeight="1">
      <c r="A615" s="20" t="str">
        <f>IF(E615="","",VLOOKUP(E615,[3]List!BC:BD,2,FALSE))</f>
        <v>[Main RC] SD-WAN with Firewall (Fortinet) (Non-taxable)</v>
      </c>
      <c r="B615" s="20">
        <f>IF(F615="Gateway","SDWAN Gateway",IF(E615="","",VLOOKUP(E615,[3]List!BC:BE,3,FALSE)))</f>
        <v>19408513</v>
      </c>
      <c r="C615" s="20">
        <f>IF(F615="Gateway","SDWAN Gateway",IF(E615="","",VLOOKUP(E615,[3]List!BC:BF,4,FALSE)))</f>
        <v>19408267</v>
      </c>
      <c r="D615">
        <v>3014</v>
      </c>
      <c r="E615" s="21" t="s">
        <v>69</v>
      </c>
      <c r="F615" t="s">
        <v>70</v>
      </c>
      <c r="G615" t="s">
        <v>659</v>
      </c>
      <c r="H615" t="s">
        <v>665</v>
      </c>
      <c r="I615" t="s">
        <v>73</v>
      </c>
      <c r="J615">
        <v>40</v>
      </c>
      <c r="K615" s="20" t="str">
        <f t="shared" si="39"/>
        <v>1</v>
      </c>
      <c r="L615" s="20" t="str">
        <f t="shared" si="38"/>
        <v xml:space="preserve">24/7/ 12 hours onsite SLA support requried </v>
      </c>
      <c r="S615" s="22"/>
      <c r="U615" t="str">
        <f t="shared" si="40"/>
        <v>Yes</v>
      </c>
      <c r="AB615" t="s">
        <v>74</v>
      </c>
      <c r="AC615" t="s">
        <v>661</v>
      </c>
      <c r="AJ615" s="22"/>
      <c r="AK615" s="22"/>
      <c r="BM615" s="41" t="e">
        <f>VLOOKUP(H615,Sheet1!A:B,2,FALSE)</f>
        <v>#N/A</v>
      </c>
    </row>
    <row r="616" spans="1:65" customFormat="1" ht="15" hidden="1" customHeight="1">
      <c r="A616" s="20" t="str">
        <f>IF(E616="","",VLOOKUP(E616,[3]List!BC:BD,2,FALSE))</f>
        <v>[Main RC] SD-WAN with Firewall (Fortinet) (Non-taxable)</v>
      </c>
      <c r="B616" s="20">
        <f>IF(F616="Gateway","SDWAN Gateway",IF(E616="","",VLOOKUP(E616,[3]List!BC:BE,3,FALSE)))</f>
        <v>19408513</v>
      </c>
      <c r="C616" s="20">
        <f>IF(F616="Gateway","SDWAN Gateway",IF(E616="","",VLOOKUP(E616,[3]List!BC:BF,4,FALSE)))</f>
        <v>19408267</v>
      </c>
      <c r="D616">
        <v>3016</v>
      </c>
      <c r="E616" s="21" t="s">
        <v>69</v>
      </c>
      <c r="F616" t="s">
        <v>70</v>
      </c>
      <c r="G616" t="s">
        <v>666</v>
      </c>
      <c r="H616" t="s">
        <v>667</v>
      </c>
      <c r="I616" t="s">
        <v>73</v>
      </c>
      <c r="J616">
        <v>40</v>
      </c>
      <c r="K616" s="20" t="str">
        <f t="shared" si="39"/>
        <v>1</v>
      </c>
      <c r="L616" s="20" t="str">
        <f t="shared" si="38"/>
        <v xml:space="preserve">24/7/ 12 hours onsite SLA support requried </v>
      </c>
      <c r="S616" s="22"/>
      <c r="U616" t="str">
        <f t="shared" si="40"/>
        <v>Yes</v>
      </c>
      <c r="AB616" t="s">
        <v>74</v>
      </c>
      <c r="AC616" t="s">
        <v>661</v>
      </c>
      <c r="AJ616" s="22"/>
      <c r="AK616" s="22"/>
      <c r="BM616" s="41" t="e">
        <f>VLOOKUP(H616,Sheet1!A:B,2,FALSE)</f>
        <v>#N/A</v>
      </c>
    </row>
    <row r="617" spans="1:65" customFormat="1" ht="15" hidden="1" customHeight="1">
      <c r="A617" s="20" t="str">
        <f>IF(E617="","",VLOOKUP(E617,[3]List!BC:BD,2,FALSE))</f>
        <v>[Main RC] SD-WAN with Firewall (Fortinet) (Non-taxable)</v>
      </c>
      <c r="B617" s="20">
        <f>IF(F617="Gateway","SDWAN Gateway",IF(E617="","",VLOOKUP(E617,[3]List!BC:BE,3,FALSE)))</f>
        <v>19408513</v>
      </c>
      <c r="C617" s="20">
        <f>IF(F617="Gateway","SDWAN Gateway",IF(E617="","",VLOOKUP(E617,[3]List!BC:BF,4,FALSE)))</f>
        <v>19408267</v>
      </c>
      <c r="D617">
        <v>3017</v>
      </c>
      <c r="E617" s="21" t="s">
        <v>69</v>
      </c>
      <c r="F617" t="s">
        <v>70</v>
      </c>
      <c r="G617" t="s">
        <v>666</v>
      </c>
      <c r="H617" t="s">
        <v>668</v>
      </c>
      <c r="I617" t="s">
        <v>73</v>
      </c>
      <c r="J617">
        <v>40</v>
      </c>
      <c r="K617" s="20" t="str">
        <f t="shared" si="39"/>
        <v>1</v>
      </c>
      <c r="L617" s="20" t="str">
        <f t="shared" si="38"/>
        <v xml:space="preserve">24/7/ 12 hours onsite SLA support requried </v>
      </c>
      <c r="S617" s="22"/>
      <c r="U617" t="str">
        <f t="shared" si="40"/>
        <v>Yes</v>
      </c>
      <c r="AB617" t="s">
        <v>74</v>
      </c>
      <c r="AC617" t="s">
        <v>661</v>
      </c>
      <c r="AJ617" s="22"/>
      <c r="AK617" s="22"/>
      <c r="BM617" s="41" t="e">
        <f>VLOOKUP(H617,Sheet1!A:B,2,FALSE)</f>
        <v>#N/A</v>
      </c>
    </row>
    <row r="618" spans="1:65" customFormat="1" ht="15" hidden="1" customHeight="1">
      <c r="A618" s="20" t="str">
        <f>IF(E618="","",VLOOKUP(E618,[3]List!BC:BD,2,FALSE))</f>
        <v>[Main RC] SD-WAN with Firewall (Fortinet) (Non-taxable)</v>
      </c>
      <c r="B618" s="20">
        <f>IF(F618="Gateway","SDWAN Gateway",IF(E618="","",VLOOKUP(E618,[3]List!BC:BE,3,FALSE)))</f>
        <v>19408513</v>
      </c>
      <c r="C618" s="20">
        <f>IF(F618="Gateway","SDWAN Gateway",IF(E618="","",VLOOKUP(E618,[3]List!BC:BF,4,FALSE)))</f>
        <v>19408267</v>
      </c>
      <c r="D618">
        <v>3018</v>
      </c>
      <c r="E618" s="21" t="s">
        <v>69</v>
      </c>
      <c r="F618" t="s">
        <v>70</v>
      </c>
      <c r="G618" t="s">
        <v>659</v>
      </c>
      <c r="H618" t="s">
        <v>669</v>
      </c>
      <c r="I618" t="s">
        <v>73</v>
      </c>
      <c r="J618">
        <v>40</v>
      </c>
      <c r="K618" s="20" t="str">
        <f t="shared" si="39"/>
        <v>1</v>
      </c>
      <c r="L618" s="20" t="str">
        <f t="shared" si="38"/>
        <v xml:space="preserve">24/7/ 12 hours onsite SLA support requried </v>
      </c>
      <c r="S618" s="22"/>
      <c r="U618" t="str">
        <f t="shared" si="40"/>
        <v>Yes</v>
      </c>
      <c r="AB618" t="s">
        <v>74</v>
      </c>
      <c r="AC618" t="s">
        <v>661</v>
      </c>
      <c r="AJ618" s="22"/>
      <c r="AK618" s="22"/>
      <c r="BM618" s="41" t="e">
        <f>VLOOKUP(H618,Sheet1!A:B,2,FALSE)</f>
        <v>#N/A</v>
      </c>
    </row>
    <row r="619" spans="1:65" customFormat="1" ht="15" hidden="1" customHeight="1">
      <c r="A619" s="20" t="str">
        <f>IF(E619="","",VLOOKUP(E619,[3]List!BC:BD,2,FALSE))</f>
        <v>[Main RC] SD-WAN with Firewall (Fortinet) (Non-taxable)</v>
      </c>
      <c r="B619" s="20">
        <f>IF(F619="Gateway","SDWAN Gateway",IF(E619="","",VLOOKUP(E619,[3]List!BC:BE,3,FALSE)))</f>
        <v>19408513</v>
      </c>
      <c r="C619" s="20">
        <f>IF(F619="Gateway","SDWAN Gateway",IF(E619="","",VLOOKUP(E619,[3]List!BC:BF,4,FALSE)))</f>
        <v>19408267</v>
      </c>
      <c r="D619">
        <v>3021</v>
      </c>
      <c r="E619" s="21" t="s">
        <v>69</v>
      </c>
      <c r="F619" t="s">
        <v>70</v>
      </c>
      <c r="G619" t="s">
        <v>659</v>
      </c>
      <c r="H619" t="s">
        <v>670</v>
      </c>
      <c r="I619" t="s">
        <v>73</v>
      </c>
      <c r="J619">
        <v>40</v>
      </c>
      <c r="K619" s="20" t="str">
        <f t="shared" si="39"/>
        <v>1</v>
      </c>
      <c r="L619" s="20" t="str">
        <f t="shared" si="38"/>
        <v xml:space="preserve">24/7/ 12 hours onsite SLA support requried </v>
      </c>
      <c r="S619" s="22"/>
      <c r="U619" t="str">
        <f t="shared" si="40"/>
        <v>Yes</v>
      </c>
      <c r="AB619" t="s">
        <v>74</v>
      </c>
      <c r="AC619" t="s">
        <v>661</v>
      </c>
      <c r="AJ619" s="22"/>
      <c r="AK619" s="22"/>
      <c r="BM619" s="41" t="e">
        <f>VLOOKUP(H619,Sheet1!A:B,2,FALSE)</f>
        <v>#N/A</v>
      </c>
    </row>
    <row r="620" spans="1:65" customFormat="1" ht="15" hidden="1" customHeight="1">
      <c r="A620" s="20" t="str">
        <f>IF(E620="","",VLOOKUP(E620,[3]List!BC:BD,2,FALSE))</f>
        <v>[Main RC] SD-WAN with Firewall (Fortinet) (Non-taxable)</v>
      </c>
      <c r="B620" s="20">
        <f>IF(F620="Gateway","SDWAN Gateway",IF(E620="","",VLOOKUP(E620,[3]List!BC:BE,3,FALSE)))</f>
        <v>19408513</v>
      </c>
      <c r="C620" s="20">
        <f>IF(F620="Gateway","SDWAN Gateway",IF(E620="","",VLOOKUP(E620,[3]List!BC:BF,4,FALSE)))</f>
        <v>19408267</v>
      </c>
      <c r="D620">
        <v>3031</v>
      </c>
      <c r="E620" s="21" t="s">
        <v>69</v>
      </c>
      <c r="F620" t="s">
        <v>70</v>
      </c>
      <c r="G620" t="s">
        <v>659</v>
      </c>
      <c r="H620" t="s">
        <v>671</v>
      </c>
      <c r="I620" t="s">
        <v>73</v>
      </c>
      <c r="J620">
        <v>40</v>
      </c>
      <c r="K620" s="20" t="str">
        <f t="shared" si="39"/>
        <v>1</v>
      </c>
      <c r="L620" s="20" t="str">
        <f t="shared" si="38"/>
        <v xml:space="preserve">24/7/ 12 hours onsite SLA support requried </v>
      </c>
      <c r="S620" s="22"/>
      <c r="U620" t="str">
        <f t="shared" si="40"/>
        <v>Yes</v>
      </c>
      <c r="AB620" t="s">
        <v>74</v>
      </c>
      <c r="AC620" t="s">
        <v>661</v>
      </c>
      <c r="AJ620" s="22"/>
      <c r="AK620" s="22"/>
      <c r="BM620" s="41" t="e">
        <f>VLOOKUP(H620,Sheet1!A:B,2,FALSE)</f>
        <v>#N/A</v>
      </c>
    </row>
    <row r="621" spans="1:65" customFormat="1" ht="15" hidden="1" customHeight="1">
      <c r="A621" s="20" t="str">
        <f>IF(E621="","",VLOOKUP(E621,[3]List!BC:BD,2,FALSE))</f>
        <v>[Main RC] SD-WAN with Firewall (Fortinet) (Non-taxable)</v>
      </c>
      <c r="B621" s="20">
        <f>IF(F621="Gateway","SDWAN Gateway",IF(E621="","",VLOOKUP(E621,[3]List!BC:BE,3,FALSE)))</f>
        <v>19408513</v>
      </c>
      <c r="C621" s="20">
        <f>IF(F621="Gateway","SDWAN Gateway",IF(E621="","",VLOOKUP(E621,[3]List!BC:BF,4,FALSE)))</f>
        <v>19408267</v>
      </c>
      <c r="D621">
        <v>3033</v>
      </c>
      <c r="E621" s="21" t="s">
        <v>69</v>
      </c>
      <c r="F621" t="s">
        <v>70</v>
      </c>
      <c r="G621" t="s">
        <v>659</v>
      </c>
      <c r="H621" t="s">
        <v>672</v>
      </c>
      <c r="I621" t="s">
        <v>73</v>
      </c>
      <c r="J621">
        <v>40</v>
      </c>
      <c r="K621" s="20" t="str">
        <f t="shared" si="39"/>
        <v>1</v>
      </c>
      <c r="L621" s="20" t="str">
        <f t="shared" si="38"/>
        <v xml:space="preserve">24/7/ 12 hours onsite SLA support requried </v>
      </c>
      <c r="S621" s="22"/>
      <c r="U621" t="str">
        <f t="shared" si="40"/>
        <v>Yes</v>
      </c>
      <c r="AB621" t="s">
        <v>74</v>
      </c>
      <c r="AC621" t="s">
        <v>661</v>
      </c>
      <c r="AJ621" s="22"/>
      <c r="AK621" s="22"/>
      <c r="BM621" s="41" t="e">
        <f>VLOOKUP(H621,Sheet1!A:B,2,FALSE)</f>
        <v>#N/A</v>
      </c>
    </row>
    <row r="622" spans="1:65" customFormat="1" ht="15" hidden="1" customHeight="1">
      <c r="A622" s="20" t="str">
        <f>IF(E622="","",VLOOKUP(E622,[3]List!BC:BD,2,FALSE))</f>
        <v>[Main RC] SD-WAN with Firewall (Fortinet) (Non-taxable)</v>
      </c>
      <c r="B622" s="20">
        <f>IF(F622="Gateway","SDWAN Gateway",IF(E622="","",VLOOKUP(E622,[3]List!BC:BE,3,FALSE)))</f>
        <v>19408513</v>
      </c>
      <c r="C622" s="20">
        <f>IF(F622="Gateway","SDWAN Gateway",IF(E622="","",VLOOKUP(E622,[3]List!BC:BF,4,FALSE)))</f>
        <v>19408267</v>
      </c>
      <c r="D622">
        <v>3034</v>
      </c>
      <c r="E622" s="21" t="s">
        <v>69</v>
      </c>
      <c r="F622" t="s">
        <v>70</v>
      </c>
      <c r="G622" t="s">
        <v>659</v>
      </c>
      <c r="H622" t="s">
        <v>673</v>
      </c>
      <c r="I622" t="s">
        <v>73</v>
      </c>
      <c r="J622">
        <v>40</v>
      </c>
      <c r="K622" s="20" t="str">
        <f t="shared" si="39"/>
        <v>1</v>
      </c>
      <c r="L622" s="20" t="str">
        <f t="shared" si="38"/>
        <v xml:space="preserve">24/7/ 12 hours onsite SLA support requried </v>
      </c>
      <c r="S622" s="22"/>
      <c r="U622" t="str">
        <f t="shared" si="40"/>
        <v>Yes</v>
      </c>
      <c r="AB622" t="s">
        <v>74</v>
      </c>
      <c r="AC622" t="s">
        <v>661</v>
      </c>
      <c r="AJ622" s="22"/>
      <c r="AK622" s="22"/>
      <c r="BM622" s="41" t="e">
        <f>VLOOKUP(H622,Sheet1!A:B,2,FALSE)</f>
        <v>#N/A</v>
      </c>
    </row>
    <row r="623" spans="1:65" customFormat="1" ht="15" hidden="1" customHeight="1">
      <c r="A623" s="20" t="str">
        <f>IF(E623="","",VLOOKUP(E623,[3]List!BC:BD,2,FALSE))</f>
        <v>[Main RC] SD-WAN with Firewall (Fortinet) (Non-taxable)</v>
      </c>
      <c r="B623" s="20">
        <f>IF(F623="Gateway","SDWAN Gateway",IF(E623="","",VLOOKUP(E623,[3]List!BC:BE,3,FALSE)))</f>
        <v>19408513</v>
      </c>
      <c r="C623" s="20">
        <f>IF(F623="Gateway","SDWAN Gateway",IF(E623="","",VLOOKUP(E623,[3]List!BC:BF,4,FALSE)))</f>
        <v>19408267</v>
      </c>
      <c r="D623">
        <v>3035</v>
      </c>
      <c r="E623" s="21" t="s">
        <v>69</v>
      </c>
      <c r="F623" t="s">
        <v>70</v>
      </c>
      <c r="G623" t="s">
        <v>659</v>
      </c>
      <c r="H623" t="s">
        <v>674</v>
      </c>
      <c r="I623" t="s">
        <v>73</v>
      </c>
      <c r="J623">
        <v>40</v>
      </c>
      <c r="K623" s="20" t="str">
        <f t="shared" si="39"/>
        <v>1</v>
      </c>
      <c r="L623" s="20" t="str">
        <f t="shared" si="38"/>
        <v xml:space="preserve">24/7/ 12 hours onsite SLA support requried </v>
      </c>
      <c r="S623" s="22"/>
      <c r="U623" t="str">
        <f t="shared" si="40"/>
        <v>Yes</v>
      </c>
      <c r="AB623" t="s">
        <v>74</v>
      </c>
      <c r="AC623" t="s">
        <v>661</v>
      </c>
      <c r="AJ623" s="22"/>
      <c r="AK623" s="22"/>
      <c r="BM623" s="41" t="e">
        <f>VLOOKUP(H623,Sheet1!A:B,2,FALSE)</f>
        <v>#N/A</v>
      </c>
    </row>
    <row r="624" spans="1:65" customFormat="1" ht="15" hidden="1" customHeight="1">
      <c r="A624" s="20" t="str">
        <f>IF(E624="","",VLOOKUP(E624,[3]List!BC:BD,2,FALSE))</f>
        <v>[Main RC] SD-WAN with Firewall (Fortinet) (Non-taxable)</v>
      </c>
      <c r="B624" s="20">
        <f>IF(F624="Gateway","SDWAN Gateway",IF(E624="","",VLOOKUP(E624,[3]List!BC:BE,3,FALSE)))</f>
        <v>19408513</v>
      </c>
      <c r="C624" s="20">
        <f>IF(F624="Gateway","SDWAN Gateway",IF(E624="","",VLOOKUP(E624,[3]List!BC:BF,4,FALSE)))</f>
        <v>19408267</v>
      </c>
      <c r="D624">
        <v>3039</v>
      </c>
      <c r="E624" s="21" t="s">
        <v>69</v>
      </c>
      <c r="F624" t="s">
        <v>70</v>
      </c>
      <c r="G624" t="s">
        <v>659</v>
      </c>
      <c r="H624" t="s">
        <v>675</v>
      </c>
      <c r="I624" t="s">
        <v>73</v>
      </c>
      <c r="J624">
        <v>40</v>
      </c>
      <c r="K624" s="20" t="str">
        <f t="shared" si="39"/>
        <v>1</v>
      </c>
      <c r="L624" s="20" t="str">
        <f t="shared" si="38"/>
        <v xml:space="preserve">24/7/ 12 hours onsite SLA support requried </v>
      </c>
      <c r="S624" s="22"/>
      <c r="U624" t="str">
        <f t="shared" si="40"/>
        <v>Yes</v>
      </c>
      <c r="AB624" t="s">
        <v>74</v>
      </c>
      <c r="AC624" t="s">
        <v>661</v>
      </c>
      <c r="AJ624" s="22"/>
      <c r="AK624" s="22"/>
      <c r="BM624" s="41" t="e">
        <f>VLOOKUP(H624,Sheet1!A:B,2,FALSE)</f>
        <v>#N/A</v>
      </c>
    </row>
    <row r="625" spans="1:75" ht="15" hidden="1" customHeight="1">
      <c r="A625" s="20" t="str">
        <f>IF(E625="","",VLOOKUP(E625,[3]List!BC:BD,2,FALSE))</f>
        <v>[Main RC] SD-WAN with Firewall (Fortinet) (Non-taxable)</v>
      </c>
      <c r="B625" s="20">
        <f>IF(F625="Gateway","SDWAN Gateway",IF(E625="","",VLOOKUP(E625,[3]List!BC:BE,3,FALSE)))</f>
        <v>19408513</v>
      </c>
      <c r="C625" s="20">
        <f>IF(F625="Gateway","SDWAN Gateway",IF(E625="","",VLOOKUP(E625,[3]List!BC:BF,4,FALSE)))</f>
        <v>19408267</v>
      </c>
      <c r="D625">
        <v>3040</v>
      </c>
      <c r="E625" s="21" t="s">
        <v>69</v>
      </c>
      <c r="F625" t="s">
        <v>70</v>
      </c>
      <c r="G625" t="s">
        <v>666</v>
      </c>
      <c r="H625" t="s">
        <v>676</v>
      </c>
      <c r="I625" t="s">
        <v>73</v>
      </c>
      <c r="J625">
        <v>40</v>
      </c>
      <c r="K625" s="20" t="str">
        <f t="shared" si="39"/>
        <v>1</v>
      </c>
      <c r="L625" s="20" t="str">
        <f t="shared" si="38"/>
        <v xml:space="preserve">24/7/ 12 hours onsite SLA support requried </v>
      </c>
      <c r="U625" t="str">
        <f t="shared" si="40"/>
        <v>Yes</v>
      </c>
      <c r="AB625" t="s">
        <v>74</v>
      </c>
      <c r="AC625" t="s">
        <v>661</v>
      </c>
      <c r="BM625" s="41" t="e">
        <f>VLOOKUP(H625,Sheet1!A:B,2,FALSE)</f>
        <v>#N/A</v>
      </c>
      <c r="BO625"/>
      <c r="BP625"/>
      <c r="BQ625"/>
      <c r="BR625"/>
      <c r="BS625"/>
      <c r="BT625"/>
      <c r="BU625"/>
    </row>
    <row r="626" spans="1:75" ht="15" hidden="1" customHeight="1">
      <c r="A626" s="20" t="str">
        <f>IF(E626="","",VLOOKUP(E626,[3]List!BC:BD,2,FALSE))</f>
        <v>[Main RC] SD-WAN with Firewall (Fortinet) (Non-taxable)</v>
      </c>
      <c r="B626" s="20">
        <f>IF(F626="Gateway","SDWAN Gateway",IF(E626="","",VLOOKUP(E626,[3]List!BC:BE,3,FALSE)))</f>
        <v>19408513</v>
      </c>
      <c r="C626" s="20">
        <f>IF(F626="Gateway","SDWAN Gateway",IF(E626="","",VLOOKUP(E626,[3]List!BC:BF,4,FALSE)))</f>
        <v>19408267</v>
      </c>
      <c r="D626">
        <v>3042</v>
      </c>
      <c r="E626" s="21" t="s">
        <v>69</v>
      </c>
      <c r="F626" t="s">
        <v>70</v>
      </c>
      <c r="G626" t="s">
        <v>666</v>
      </c>
      <c r="H626" t="s">
        <v>677</v>
      </c>
      <c r="I626" t="s">
        <v>73</v>
      </c>
      <c r="J626">
        <v>40</v>
      </c>
      <c r="K626" s="20" t="str">
        <f t="shared" si="39"/>
        <v>1</v>
      </c>
      <c r="L626" s="20" t="str">
        <f t="shared" si="38"/>
        <v xml:space="preserve">24/7/ 12 hours onsite SLA support requried </v>
      </c>
      <c r="U626" t="str">
        <f t="shared" si="40"/>
        <v>Yes</v>
      </c>
      <c r="AB626" t="s">
        <v>74</v>
      </c>
      <c r="AC626" t="s">
        <v>661</v>
      </c>
      <c r="BM626" s="41" t="e">
        <f>VLOOKUP(H626,Sheet1!A:B,2,FALSE)</f>
        <v>#N/A</v>
      </c>
      <c r="BO626"/>
      <c r="BP626"/>
      <c r="BQ626"/>
      <c r="BR626"/>
      <c r="BS626"/>
      <c r="BT626"/>
      <c r="BU626"/>
    </row>
    <row r="627" spans="1:75" ht="15" customHeight="1">
      <c r="A627" s="20" t="e">
        <f>IF(E627="","",VLOOKUP(E627,[4]List!BC:BD,2,FALSE))</f>
        <v>#N/A</v>
      </c>
      <c r="B627" s="20" t="e">
        <f>IF(F627="Gateway","SDWAN Gateway",IF(E627="","",VLOOKUP(E627,[4]List!BC:BE,3,FALSE)))</f>
        <v>#N/A</v>
      </c>
      <c r="C627" s="20" t="e">
        <f>IF(F627="Gateway","SDWAN Gateway",IF(E627="","",VLOOKUP(E627,[4]List!BC:BF,4,FALSE)))</f>
        <v>#N/A</v>
      </c>
      <c r="D627">
        <v>3202</v>
      </c>
      <c r="E627" s="21" t="s">
        <v>69</v>
      </c>
      <c r="F627" t="s">
        <v>70</v>
      </c>
      <c r="G627" t="s">
        <v>678</v>
      </c>
      <c r="H627" t="s">
        <v>1014</v>
      </c>
      <c r="I627" t="s">
        <v>73</v>
      </c>
      <c r="J627">
        <v>500</v>
      </c>
      <c r="K627" s="20" t="str">
        <f t="shared" si="39"/>
        <v>1</v>
      </c>
      <c r="L627" s="20" t="str">
        <f t="shared" si="38"/>
        <v xml:space="preserve">24/7/ 12 hours onsite SLA support requried </v>
      </c>
      <c r="U627" t="str">
        <f t="shared" si="40"/>
        <v>Yes</v>
      </c>
      <c r="AB627" t="s">
        <v>74</v>
      </c>
      <c r="AC627" t="s">
        <v>661</v>
      </c>
      <c r="BM627" s="41" t="str">
        <f>VLOOKUP(H627,Sheet1!A:B,2,FALSE)</f>
        <v>11x1 FortiCare</v>
      </c>
      <c r="BO627" s="115">
        <v>574</v>
      </c>
      <c r="BP627" s="115">
        <v>531</v>
      </c>
      <c r="BQ627" s="115" t="s">
        <v>998</v>
      </c>
      <c r="BR627" s="115">
        <v>203</v>
      </c>
      <c r="BS627" s="115">
        <v>50</v>
      </c>
      <c r="BT627" s="115">
        <v>450</v>
      </c>
      <c r="BU627" s="115">
        <v>1800</v>
      </c>
    </row>
    <row r="628" spans="1:75" ht="15" customHeight="1">
      <c r="A628" s="20" t="e">
        <f>IF(E628="","",VLOOKUP(E628,[4]List!BC:BD,2,FALSE))</f>
        <v>#N/A</v>
      </c>
      <c r="B628" s="20" t="e">
        <f>IF(F628="Gateway","SDWAN Gateway",IF(E628="","",VLOOKUP(E628,[4]List!BC:BE,3,FALSE)))</f>
        <v>#N/A</v>
      </c>
      <c r="C628" s="20" t="e">
        <f>IF(F628="Gateway","SDWAN Gateway",IF(E628="","",VLOOKUP(E628,[4]List!BC:BF,4,FALSE)))</f>
        <v>#N/A</v>
      </c>
      <c r="D628">
        <v>3205</v>
      </c>
      <c r="E628" s="21" t="s">
        <v>69</v>
      </c>
      <c r="F628" t="s">
        <v>70</v>
      </c>
      <c r="G628" t="s">
        <v>678</v>
      </c>
      <c r="H628" t="s">
        <v>1015</v>
      </c>
      <c r="I628" t="s">
        <v>73</v>
      </c>
      <c r="J628">
        <v>100</v>
      </c>
      <c r="K628" s="20" t="str">
        <f t="shared" si="39"/>
        <v>1</v>
      </c>
      <c r="L628" s="20" t="str">
        <f t="shared" si="38"/>
        <v xml:space="preserve">24/7/ 12 hours onsite SLA support requried </v>
      </c>
      <c r="U628" t="str">
        <f t="shared" si="40"/>
        <v>No</v>
      </c>
      <c r="AB628" t="s">
        <v>74</v>
      </c>
      <c r="AC628" t="s">
        <v>661</v>
      </c>
      <c r="BM628" s="41" t="str">
        <f>VLOOKUP(H628,Sheet1!A:B,2,FALSE)</f>
        <v>Full PRMA</v>
      </c>
      <c r="BO628" s="115">
        <v>574</v>
      </c>
      <c r="BP628" s="115" t="s">
        <v>998</v>
      </c>
      <c r="BQ628" s="115">
        <v>793</v>
      </c>
      <c r="BR628" s="115" t="s">
        <v>998</v>
      </c>
      <c r="BS628" s="115">
        <v>50</v>
      </c>
      <c r="BT628" s="115">
        <v>450</v>
      </c>
      <c r="BU628" s="115" t="s">
        <v>998</v>
      </c>
    </row>
    <row r="629" spans="1:75" ht="15" customHeight="1">
      <c r="A629" s="20" t="e">
        <f>IF(E629="","",VLOOKUP(E629,[4]List!BC:BD,2,FALSE))</f>
        <v>#N/A</v>
      </c>
      <c r="B629" s="20" t="e">
        <f>IF(F629="Gateway","SDWAN Gateway",IF(E629="","",VLOOKUP(E629,[4]List!BC:BE,3,FALSE)))</f>
        <v>#N/A</v>
      </c>
      <c r="C629" s="20" t="e">
        <f>IF(F629="Gateway","SDWAN Gateway",IF(E629="","",VLOOKUP(E629,[4]List!BC:BF,4,FALSE)))</f>
        <v>#N/A</v>
      </c>
      <c r="D629">
        <v>3207</v>
      </c>
      <c r="E629" s="21" t="s">
        <v>69</v>
      </c>
      <c r="F629" t="s">
        <v>70</v>
      </c>
      <c r="G629" t="s">
        <v>678</v>
      </c>
      <c r="H629" t="s">
        <v>1016</v>
      </c>
      <c r="I629" t="s">
        <v>73</v>
      </c>
      <c r="J629">
        <v>40</v>
      </c>
      <c r="K629" s="20" t="str">
        <f t="shared" si="39"/>
        <v>1</v>
      </c>
      <c r="L629" s="20" t="str">
        <f t="shared" si="38"/>
        <v xml:space="preserve">24/7/ 12 hours onsite SLA support requried </v>
      </c>
      <c r="U629" t="str">
        <f t="shared" si="40"/>
        <v>Yes</v>
      </c>
      <c r="AB629" t="s">
        <v>74</v>
      </c>
      <c r="AC629" t="s">
        <v>661</v>
      </c>
      <c r="BM629" s="41" t="str">
        <f>VLOOKUP(H629,Sheet1!A:B,2,FALSE)</f>
        <v>11x1 FortiCare</v>
      </c>
      <c r="BO629" s="115">
        <v>574</v>
      </c>
      <c r="BP629" s="115">
        <v>531</v>
      </c>
      <c r="BQ629" s="115" t="s">
        <v>998</v>
      </c>
      <c r="BR629" s="115">
        <v>203</v>
      </c>
      <c r="BS629" s="115">
        <v>50</v>
      </c>
      <c r="BT629" s="115">
        <v>450</v>
      </c>
      <c r="BU629" s="115">
        <v>1800</v>
      </c>
    </row>
    <row r="630" spans="1:75" ht="15" customHeight="1">
      <c r="A630" s="20" t="e">
        <f>IF(E630="","",VLOOKUP(E630,[4]List!BC:BD,2,FALSE))</f>
        <v>#N/A</v>
      </c>
      <c r="B630" s="20" t="e">
        <f>IF(F630="Gateway","SDWAN Gateway",IF(E630="","",VLOOKUP(E630,[4]List!BC:BE,3,FALSE)))</f>
        <v>#N/A</v>
      </c>
      <c r="C630" s="20" t="e">
        <f>IF(F630="Gateway","SDWAN Gateway",IF(E630="","",VLOOKUP(E630,[4]List!BC:BF,4,FALSE)))</f>
        <v>#N/A</v>
      </c>
      <c r="D630">
        <v>3208</v>
      </c>
      <c r="E630" s="21" t="s">
        <v>69</v>
      </c>
      <c r="F630" t="s">
        <v>70</v>
      </c>
      <c r="G630" t="s">
        <v>678</v>
      </c>
      <c r="H630" t="s">
        <v>1017</v>
      </c>
      <c r="I630" t="s">
        <v>73</v>
      </c>
      <c r="J630">
        <v>40</v>
      </c>
      <c r="K630" s="20" t="str">
        <f t="shared" si="39"/>
        <v>1</v>
      </c>
      <c r="L630" s="20" t="str">
        <f t="shared" si="38"/>
        <v xml:space="preserve">24/7/ 12 hours onsite SLA support requried </v>
      </c>
      <c r="U630" t="str">
        <f t="shared" si="40"/>
        <v>Yes</v>
      </c>
      <c r="AB630" t="s">
        <v>74</v>
      </c>
      <c r="AC630" t="s">
        <v>661</v>
      </c>
      <c r="BM630" s="41" t="e">
        <f>VLOOKUP(H630,Sheet1!A:B,2,FALSE)</f>
        <v>#N/A</v>
      </c>
      <c r="BO630" s="115">
        <v>574</v>
      </c>
      <c r="BP630" s="115">
        <v>531</v>
      </c>
      <c r="BQ630" s="115" t="s">
        <v>998</v>
      </c>
      <c r="BR630" s="115">
        <v>203</v>
      </c>
      <c r="BS630" s="115">
        <v>50</v>
      </c>
      <c r="BT630" s="115">
        <v>450</v>
      </c>
      <c r="BU630" s="115">
        <v>1800</v>
      </c>
    </row>
    <row r="631" spans="1:75" ht="15" customHeight="1">
      <c r="A631" s="20" t="e">
        <f>IF(E631="","",VLOOKUP(E631,[4]List!BC:BD,2,FALSE))</f>
        <v>#N/A</v>
      </c>
      <c r="B631" s="20" t="e">
        <f>IF(F631="Gateway","SDWAN Gateway",IF(E631="","",VLOOKUP(E631,[4]List!BC:BE,3,FALSE)))</f>
        <v>#N/A</v>
      </c>
      <c r="C631" s="20" t="e">
        <f>IF(F631="Gateway","SDWAN Gateway",IF(E631="","",VLOOKUP(E631,[4]List!BC:BF,4,FALSE)))</f>
        <v>#N/A</v>
      </c>
      <c r="D631">
        <v>3209</v>
      </c>
      <c r="E631" s="21" t="s">
        <v>69</v>
      </c>
      <c r="F631" t="s">
        <v>70</v>
      </c>
      <c r="G631" t="s">
        <v>678</v>
      </c>
      <c r="H631" t="s">
        <v>1018</v>
      </c>
      <c r="I631" t="s">
        <v>73</v>
      </c>
      <c r="J631">
        <v>40</v>
      </c>
      <c r="K631" s="20" t="str">
        <f t="shared" si="39"/>
        <v>1</v>
      </c>
      <c r="L631" s="20" t="str">
        <f t="shared" si="38"/>
        <v xml:space="preserve">24/7/ 12 hours onsite SLA support requried </v>
      </c>
      <c r="U631" t="str">
        <f t="shared" si="40"/>
        <v>Yes</v>
      </c>
      <c r="AB631" t="s">
        <v>74</v>
      </c>
      <c r="AC631" t="s">
        <v>661</v>
      </c>
      <c r="BM631" s="41" t="str">
        <f>VLOOKUP(H631,Sheet1!A:B,2,FALSE)</f>
        <v>Next Day Delivery</v>
      </c>
      <c r="BO631" s="115">
        <v>574</v>
      </c>
      <c r="BP631" s="115">
        <v>531</v>
      </c>
      <c r="BQ631" s="115" t="s">
        <v>998</v>
      </c>
      <c r="BR631" s="115">
        <v>203</v>
      </c>
      <c r="BS631" s="115">
        <v>50</v>
      </c>
      <c r="BT631" s="115">
        <v>450</v>
      </c>
      <c r="BU631" s="115">
        <v>1800</v>
      </c>
    </row>
    <row r="632" spans="1:75" ht="15" customHeight="1">
      <c r="A632" s="20" t="e">
        <f>IF(E632="","",VLOOKUP(E632,[4]List!BC:BD,2,FALSE))</f>
        <v>#N/A</v>
      </c>
      <c r="B632" s="20" t="e">
        <f>IF(F632="Gateway","SDWAN Gateway",IF(E632="","",VLOOKUP(E632,[4]List!BC:BE,3,FALSE)))</f>
        <v>#N/A</v>
      </c>
      <c r="C632" s="20" t="e">
        <f>IF(F632="Gateway","SDWAN Gateway",IF(E632="","",VLOOKUP(E632,[4]List!BC:BF,4,FALSE)))</f>
        <v>#N/A</v>
      </c>
      <c r="D632">
        <v>3210</v>
      </c>
      <c r="E632" s="21" t="s">
        <v>69</v>
      </c>
      <c r="F632" t="s">
        <v>70</v>
      </c>
      <c r="G632" t="s">
        <v>678</v>
      </c>
      <c r="H632" t="s">
        <v>1019</v>
      </c>
      <c r="I632" t="s">
        <v>73</v>
      </c>
      <c r="J632">
        <v>500</v>
      </c>
      <c r="K632" s="20" t="str">
        <f t="shared" si="39"/>
        <v>1</v>
      </c>
      <c r="L632" s="20" t="str">
        <f t="shared" si="38"/>
        <v xml:space="preserve">24/7/ 12 hours onsite SLA support requried </v>
      </c>
      <c r="U632" t="str">
        <f t="shared" si="40"/>
        <v>Yes</v>
      </c>
      <c r="AB632" t="s">
        <v>74</v>
      </c>
      <c r="AC632" t="s">
        <v>661</v>
      </c>
      <c r="BM632" s="41" t="e">
        <f>VLOOKUP(H632,Sheet1!A:B,2,FALSE)</f>
        <v>#N/A</v>
      </c>
      <c r="BO632" s="115">
        <v>574</v>
      </c>
      <c r="BP632" s="115">
        <v>531</v>
      </c>
      <c r="BQ632" s="115" t="s">
        <v>998</v>
      </c>
      <c r="BR632" s="115">
        <v>203</v>
      </c>
      <c r="BS632" s="115">
        <v>50</v>
      </c>
      <c r="BT632" s="115">
        <v>450</v>
      </c>
      <c r="BU632" s="115">
        <v>1800</v>
      </c>
    </row>
    <row r="633" spans="1:75" ht="15" customHeight="1">
      <c r="A633" s="20" t="e">
        <f>IF(E633="","",VLOOKUP(E633,[4]List!BC:BD,2,FALSE))</f>
        <v>#N/A</v>
      </c>
      <c r="B633" s="20" t="e">
        <f>IF(F633="Gateway","SDWAN Gateway",IF(E633="","",VLOOKUP(E633,[4]List!BC:BE,3,FALSE)))</f>
        <v>#N/A</v>
      </c>
      <c r="C633" s="20" t="e">
        <f>IF(F633="Gateway","SDWAN Gateway",IF(E633="","",VLOOKUP(E633,[4]List!BC:BF,4,FALSE)))</f>
        <v>#N/A</v>
      </c>
      <c r="D633">
        <v>3211</v>
      </c>
      <c r="E633" s="21" t="s">
        <v>69</v>
      </c>
      <c r="F633" t="s">
        <v>70</v>
      </c>
      <c r="G633" s="31" t="s">
        <v>678</v>
      </c>
      <c r="H633" t="s">
        <v>1020</v>
      </c>
      <c r="I633" t="s">
        <v>140</v>
      </c>
      <c r="J633">
        <v>500</v>
      </c>
      <c r="K633" s="20" t="str">
        <f t="shared" si="39"/>
        <v>1</v>
      </c>
      <c r="L633" s="20" t="str">
        <f t="shared" si="38"/>
        <v>24/7/ 6 hours onsite support required</v>
      </c>
      <c r="U633" t="str">
        <f t="shared" si="40"/>
        <v>Yes</v>
      </c>
      <c r="AB633" t="s">
        <v>74</v>
      </c>
      <c r="AC633" t="s">
        <v>661</v>
      </c>
      <c r="BM633" s="41" t="e">
        <f>VLOOKUP(H633,Sheet1!A:B,2,FALSE)</f>
        <v>#N/A</v>
      </c>
      <c r="BO633" s="115">
        <v>574</v>
      </c>
      <c r="BP633" s="115">
        <v>531</v>
      </c>
      <c r="BQ633" s="115" t="s">
        <v>998</v>
      </c>
      <c r="BR633" s="115">
        <v>203</v>
      </c>
      <c r="BS633" s="115">
        <v>50</v>
      </c>
      <c r="BT633" s="115">
        <v>450</v>
      </c>
      <c r="BU633" s="115">
        <v>1800</v>
      </c>
    </row>
    <row r="634" spans="1:75" ht="15" customHeight="1">
      <c r="A634" s="20" t="e">
        <f>IF(E634="","",VLOOKUP(E634,[4]List!BC:BD,2,FALSE))</f>
        <v>#N/A</v>
      </c>
      <c r="B634" s="20" t="e">
        <f>IF(F634="Gateway","SDWAN Gateway",IF(E634="","",VLOOKUP(E634,[4]List!BC:BE,3,FALSE)))</f>
        <v>#N/A</v>
      </c>
      <c r="C634" s="20" t="e">
        <f>IF(F634="Gateway","SDWAN Gateway",IF(E634="","",VLOOKUP(E634,[4]List!BC:BF,4,FALSE)))</f>
        <v>#N/A</v>
      </c>
      <c r="D634">
        <v>3211</v>
      </c>
      <c r="E634" s="21" t="s">
        <v>69</v>
      </c>
      <c r="F634" t="s">
        <v>70</v>
      </c>
      <c r="G634" s="31" t="s">
        <v>678</v>
      </c>
      <c r="H634" t="s">
        <v>1020</v>
      </c>
      <c r="I634" t="s">
        <v>140</v>
      </c>
      <c r="J634">
        <v>500</v>
      </c>
      <c r="K634" s="20" t="str">
        <f t="shared" si="39"/>
        <v>1</v>
      </c>
      <c r="L634" s="20" t="str">
        <f t="shared" si="38"/>
        <v>24/7/ 6 hours onsite support required</v>
      </c>
      <c r="U634" t="s">
        <v>945</v>
      </c>
      <c r="AB634" t="s">
        <v>74</v>
      </c>
      <c r="AC634" t="s">
        <v>661</v>
      </c>
      <c r="BM634" s="41" t="e">
        <f>VLOOKUP(H634,Sheet1!A:B,2,FALSE)</f>
        <v>#N/A</v>
      </c>
      <c r="BO634" s="115">
        <v>574</v>
      </c>
      <c r="BP634" s="115">
        <v>531</v>
      </c>
      <c r="BQ634" s="115" t="s">
        <v>998</v>
      </c>
      <c r="BR634" s="115">
        <v>203</v>
      </c>
      <c r="BS634" s="115">
        <v>50</v>
      </c>
      <c r="BT634" s="115">
        <v>450</v>
      </c>
      <c r="BU634" s="115">
        <v>1800</v>
      </c>
    </row>
    <row r="635" spans="1:75" ht="15" customHeight="1">
      <c r="A635" s="20" t="e">
        <f>IF(E635="","",VLOOKUP(E635,[4]List!BC:BD,2,FALSE))</f>
        <v>#N/A</v>
      </c>
      <c r="B635" s="20" t="e">
        <f>IF(F635="Gateway","SDWAN Gateway",IF(E635="","",VLOOKUP(E635,[4]List!BC:BE,3,FALSE)))</f>
        <v>#N/A</v>
      </c>
      <c r="C635" s="20" t="e">
        <f>IF(F635="Gateway","SDWAN Gateway",IF(E635="","",VLOOKUP(E635,[4]List!BC:BF,4,FALSE)))</f>
        <v>#N/A</v>
      </c>
      <c r="D635">
        <v>3212</v>
      </c>
      <c r="E635" s="21" t="s">
        <v>69</v>
      </c>
      <c r="F635" t="s">
        <v>70</v>
      </c>
      <c r="G635" s="31" t="s">
        <v>678</v>
      </c>
      <c r="H635" t="s">
        <v>1021</v>
      </c>
      <c r="I635" t="s">
        <v>140</v>
      </c>
      <c r="J635">
        <v>1000</v>
      </c>
      <c r="K635" s="20">
        <v>3</v>
      </c>
      <c r="L635" s="20" t="str">
        <f t="shared" si="38"/>
        <v>24/7/ 6 hours onsite support required</v>
      </c>
      <c r="U635" t="str">
        <f t="shared" si="40"/>
        <v>Yes</v>
      </c>
      <c r="AB635" t="s">
        <v>74</v>
      </c>
      <c r="AC635" t="s">
        <v>661</v>
      </c>
      <c r="BM635" s="41" t="str">
        <f>VLOOKUP(H635,Sheet1!A:B,2,FALSE)</f>
        <v>Next Day Delivery</v>
      </c>
      <c r="BO635" s="103">
        <v>1286</v>
      </c>
      <c r="BP635" s="103">
        <v>1198</v>
      </c>
      <c r="BQ635" s="104" t="s">
        <v>998</v>
      </c>
      <c r="BR635" s="103">
        <v>124</v>
      </c>
      <c r="BS635" s="103">
        <v>50</v>
      </c>
      <c r="BT635" s="103">
        <v>450</v>
      </c>
      <c r="BU635" s="104">
        <v>1800</v>
      </c>
    </row>
    <row r="636" spans="1:75" ht="15" customHeight="1">
      <c r="A636" s="20" t="e">
        <f>IF(E636="","",VLOOKUP(E636,[4]List!BC:BD,2,FALSE))</f>
        <v>#N/A</v>
      </c>
      <c r="B636" s="20" t="e">
        <f>IF(F636="Gateway","SDWAN Gateway",IF(E636="","",VLOOKUP(E636,[4]List!BC:BE,3,FALSE)))</f>
        <v>#N/A</v>
      </c>
      <c r="C636" s="20" t="e">
        <f>IF(F636="Gateway","SDWAN Gateway",IF(E636="","",VLOOKUP(E636,[4]List!BC:BF,4,FALSE)))</f>
        <v>#N/A</v>
      </c>
      <c r="D636">
        <v>3212</v>
      </c>
      <c r="E636" s="21" t="s">
        <v>69</v>
      </c>
      <c r="F636" t="s">
        <v>70</v>
      </c>
      <c r="G636" s="31" t="s">
        <v>678</v>
      </c>
      <c r="H636" t="s">
        <v>1021</v>
      </c>
      <c r="I636" t="s">
        <v>140</v>
      </c>
      <c r="J636">
        <v>1000</v>
      </c>
      <c r="K636" s="20">
        <v>3</v>
      </c>
      <c r="L636" s="20" t="str">
        <f t="shared" si="38"/>
        <v>24/7/ 6 hours onsite support required</v>
      </c>
      <c r="U636" t="s">
        <v>945</v>
      </c>
      <c r="AB636" t="s">
        <v>74</v>
      </c>
      <c r="AC636" t="s">
        <v>661</v>
      </c>
      <c r="BM636" s="41" t="str">
        <f>VLOOKUP(H636,Sheet1!A:B,2,FALSE)</f>
        <v>Next Day Delivery</v>
      </c>
      <c r="BO636" s="103">
        <v>1286</v>
      </c>
      <c r="BP636" s="103">
        <v>1198</v>
      </c>
      <c r="BQ636" s="104" t="s">
        <v>998</v>
      </c>
      <c r="BR636" s="103">
        <v>124</v>
      </c>
      <c r="BS636" s="103">
        <v>50</v>
      </c>
      <c r="BT636" s="103">
        <v>450</v>
      </c>
      <c r="BU636" s="104">
        <v>1800</v>
      </c>
    </row>
    <row r="637" spans="1:75" ht="15" customHeight="1">
      <c r="A637" s="20" t="e">
        <f>IF(E637="","",VLOOKUP(E637,[4]List!BC:BD,2,FALSE))</f>
        <v>#N/A</v>
      </c>
      <c r="B637" s="20" t="e">
        <f>IF(F637="Gateway","SDWAN Gateway",IF(E637="","",VLOOKUP(E637,[4]List!BC:BE,3,FALSE)))</f>
        <v>#N/A</v>
      </c>
      <c r="C637" s="20" t="e">
        <f>IF(F637="Gateway","SDWAN Gateway",IF(E637="","",VLOOKUP(E637,[4]List!BC:BF,4,FALSE)))</f>
        <v>#N/A</v>
      </c>
      <c r="D637">
        <v>3214</v>
      </c>
      <c r="E637" s="21" t="s">
        <v>69</v>
      </c>
      <c r="F637" t="s">
        <v>70</v>
      </c>
      <c r="G637" t="s">
        <v>678</v>
      </c>
      <c r="H637" t="s">
        <v>1022</v>
      </c>
      <c r="I637" t="s">
        <v>73</v>
      </c>
      <c r="J637">
        <v>40</v>
      </c>
      <c r="K637" s="20" t="str">
        <f t="shared" si="39"/>
        <v>1</v>
      </c>
      <c r="L637" s="20" t="str">
        <f t="shared" si="38"/>
        <v xml:space="preserve">24/7/ 12 hours onsite SLA support requried </v>
      </c>
      <c r="U637" t="str">
        <f t="shared" si="40"/>
        <v>Yes</v>
      </c>
      <c r="AB637" t="s">
        <v>74</v>
      </c>
      <c r="AC637" t="s">
        <v>661</v>
      </c>
      <c r="BM637" s="41" t="e">
        <f>VLOOKUP(H637,Sheet1!A:B,2,FALSE)</f>
        <v>#N/A</v>
      </c>
      <c r="BO637" s="115">
        <v>574</v>
      </c>
      <c r="BP637" s="115">
        <v>531</v>
      </c>
      <c r="BQ637" s="115" t="s">
        <v>998</v>
      </c>
      <c r="BR637" s="115">
        <v>203</v>
      </c>
      <c r="BS637" s="115">
        <v>50</v>
      </c>
      <c r="BT637" s="115">
        <v>450</v>
      </c>
      <c r="BU637" s="115">
        <v>1800</v>
      </c>
    </row>
    <row r="638" spans="1:75" ht="15" customHeight="1">
      <c r="A638" s="20" t="e">
        <f>IF(E638="","",VLOOKUP(E638,[4]List!BC:BD,2,FALSE))</f>
        <v>#N/A</v>
      </c>
      <c r="B638" s="20" t="e">
        <f>IF(F638="Gateway","SDWAN Gateway",IF(E638="","",VLOOKUP(E638,[4]List!BC:BE,3,FALSE)))</f>
        <v>#N/A</v>
      </c>
      <c r="C638" s="20" t="e">
        <f>IF(F638="Gateway","SDWAN Gateway",IF(E638="","",VLOOKUP(E638,[4]List!BC:BF,4,FALSE)))</f>
        <v>#N/A</v>
      </c>
      <c r="D638">
        <v>3215</v>
      </c>
      <c r="E638" s="21" t="s">
        <v>69</v>
      </c>
      <c r="F638" t="s">
        <v>70</v>
      </c>
      <c r="G638" s="31" t="s">
        <v>678</v>
      </c>
      <c r="H638" t="s">
        <v>1023</v>
      </c>
      <c r="I638" t="s">
        <v>140</v>
      </c>
      <c r="J638">
        <v>100</v>
      </c>
      <c r="K638" s="20" t="str">
        <f t="shared" si="39"/>
        <v>1</v>
      </c>
      <c r="L638" s="20" t="str">
        <f t="shared" si="38"/>
        <v>24/7/ 6 hours onsite support required</v>
      </c>
      <c r="U638" t="str">
        <f t="shared" si="40"/>
        <v>Yes</v>
      </c>
      <c r="AB638" t="s">
        <v>74</v>
      </c>
      <c r="AC638" t="s">
        <v>661</v>
      </c>
      <c r="BM638" s="41" t="e">
        <f>VLOOKUP(H638,Sheet1!A:B,2,FALSE)</f>
        <v>#N/A</v>
      </c>
      <c r="BO638" s="115">
        <v>574</v>
      </c>
      <c r="BP638" s="115">
        <v>531</v>
      </c>
      <c r="BQ638" s="115" t="s">
        <v>998</v>
      </c>
      <c r="BR638" s="115">
        <v>203</v>
      </c>
      <c r="BS638" s="115">
        <v>50</v>
      </c>
      <c r="BT638" s="115">
        <v>450</v>
      </c>
      <c r="BU638" s="115">
        <v>1800</v>
      </c>
    </row>
    <row r="639" spans="1:75" ht="15" customHeight="1">
      <c r="A639" s="20" t="e">
        <f>IF(E639="","",VLOOKUP(E639,[4]List!BC:BD,2,FALSE))</f>
        <v>#N/A</v>
      </c>
      <c r="B639" s="20" t="e">
        <f>IF(F639="Gateway","SDWAN Gateway",IF(E639="","",VLOOKUP(E639,[4]List!BC:BE,3,FALSE)))</f>
        <v>#N/A</v>
      </c>
      <c r="C639" s="20" t="e">
        <f>IF(F639="Gateway","SDWAN Gateway",IF(E639="","",VLOOKUP(E639,[4]List!BC:BF,4,FALSE)))</f>
        <v>#N/A</v>
      </c>
      <c r="D639">
        <v>3215</v>
      </c>
      <c r="E639" s="21" t="s">
        <v>69</v>
      </c>
      <c r="F639" t="s">
        <v>70</v>
      </c>
      <c r="G639" s="31" t="s">
        <v>678</v>
      </c>
      <c r="H639" t="s">
        <v>1023</v>
      </c>
      <c r="I639" t="s">
        <v>140</v>
      </c>
      <c r="J639">
        <v>100</v>
      </c>
      <c r="K639" s="20" t="str">
        <f t="shared" si="39"/>
        <v>1</v>
      </c>
      <c r="L639" s="20" t="str">
        <f t="shared" si="38"/>
        <v>24/7/ 6 hours onsite support required</v>
      </c>
      <c r="U639" t="s">
        <v>945</v>
      </c>
      <c r="AB639" t="s">
        <v>74</v>
      </c>
      <c r="AC639" t="s">
        <v>661</v>
      </c>
      <c r="BM639" s="41" t="e">
        <f>VLOOKUP(H639,Sheet1!A:B,2,FALSE)</f>
        <v>#N/A</v>
      </c>
      <c r="BO639" s="115">
        <v>574</v>
      </c>
      <c r="BP639" s="115">
        <v>531</v>
      </c>
      <c r="BQ639" s="115" t="s">
        <v>998</v>
      </c>
      <c r="BR639" s="115">
        <v>203</v>
      </c>
      <c r="BS639" s="115">
        <v>50</v>
      </c>
      <c r="BT639" s="115">
        <v>450</v>
      </c>
      <c r="BU639" s="115">
        <v>1800</v>
      </c>
    </row>
    <row r="640" spans="1:75" s="100" customFormat="1" ht="15" customHeight="1">
      <c r="A640" s="99" t="e">
        <f>IF(E640="","",VLOOKUP(E640,[4]List!BC:BD,2,FALSE))</f>
        <v>#N/A</v>
      </c>
      <c r="B640" s="99" t="e">
        <f>IF(F640="Gateway","SDWAN Gateway",IF(E640="","",VLOOKUP(E640,[4]List!BC:BE,3,FALSE)))</f>
        <v>#N/A</v>
      </c>
      <c r="C640" s="99" t="e">
        <f>IF(F640="Gateway","SDWAN Gateway",IF(E640="","",VLOOKUP(E640,[4]List!BC:BF,4,FALSE)))</f>
        <v>#N/A</v>
      </c>
      <c r="D640" s="100">
        <v>3218</v>
      </c>
      <c r="E640" s="101" t="s">
        <v>69</v>
      </c>
      <c r="F640" s="100" t="s">
        <v>70</v>
      </c>
      <c r="G640" s="100" t="s">
        <v>678</v>
      </c>
      <c r="H640" s="100" t="s">
        <v>1337</v>
      </c>
      <c r="I640" s="100" t="s">
        <v>140</v>
      </c>
      <c r="J640" s="100">
        <v>500</v>
      </c>
      <c r="K640" s="99" t="str">
        <f t="shared" si="39"/>
        <v>1</v>
      </c>
      <c r="L640" s="99" t="str">
        <f t="shared" si="38"/>
        <v>24/7/ 6 hours onsite support required</v>
      </c>
      <c r="P640"/>
      <c r="Q640"/>
      <c r="R640"/>
      <c r="S640" s="22"/>
      <c r="T640"/>
      <c r="U640" s="100" t="str">
        <f t="shared" si="40"/>
        <v>Yes</v>
      </c>
      <c r="V640"/>
      <c r="W640"/>
      <c r="X640"/>
      <c r="Y640"/>
      <c r="Z640"/>
      <c r="AA640"/>
      <c r="AB640" s="100" t="s">
        <v>74</v>
      </c>
      <c r="AC640" s="100" t="s">
        <v>661</v>
      </c>
      <c r="AD640"/>
      <c r="AE640"/>
      <c r="AF640"/>
      <c r="AG640"/>
      <c r="AH640"/>
      <c r="AI640"/>
      <c r="AJ640" s="22"/>
      <c r="AK640" s="22"/>
      <c r="AL640"/>
      <c r="AM640"/>
      <c r="AN640"/>
      <c r="AO640"/>
      <c r="AP640"/>
      <c r="AQ640"/>
      <c r="AR640"/>
      <c r="AS640"/>
      <c r="AT640"/>
      <c r="AU640"/>
      <c r="AV640"/>
      <c r="AW640"/>
      <c r="AX640"/>
      <c r="AY640"/>
      <c r="AZ640"/>
      <c r="BA640"/>
      <c r="BB640"/>
      <c r="BC640"/>
      <c r="BD640"/>
      <c r="BE640"/>
      <c r="BF640"/>
      <c r="BG640"/>
      <c r="BH640"/>
      <c r="BI640"/>
      <c r="BJ640"/>
      <c r="BK640"/>
      <c r="BL640"/>
      <c r="BM640" s="100" t="e">
        <f>VLOOKUP(H640,Sheet1!A:B,2,FALSE)</f>
        <v>#N/A</v>
      </c>
      <c r="BO640" s="116"/>
      <c r="BP640" s="116"/>
      <c r="BQ640" s="116"/>
      <c r="BR640" s="116"/>
      <c r="BS640" s="116"/>
      <c r="BT640" s="116"/>
      <c r="BU640" s="116"/>
      <c r="BW640" s="100" t="s">
        <v>1001</v>
      </c>
    </row>
    <row r="641" spans="1:75" s="100" customFormat="1" ht="15" customHeight="1">
      <c r="A641" s="99" t="e">
        <f>IF(E641="","",VLOOKUP(E641,[4]List!BC:BD,2,FALSE))</f>
        <v>#N/A</v>
      </c>
      <c r="B641" s="99" t="e">
        <f>IF(F641="Gateway","SDWAN Gateway",IF(E641="","",VLOOKUP(E641,[4]List!BC:BE,3,FALSE)))</f>
        <v>#N/A</v>
      </c>
      <c r="C641" s="99" t="e">
        <f>IF(F641="Gateway","SDWAN Gateway",IF(E641="","",VLOOKUP(E641,[4]List!BC:BF,4,FALSE)))</f>
        <v>#N/A</v>
      </c>
      <c r="D641" s="100">
        <v>3218</v>
      </c>
      <c r="E641" s="101" t="s">
        <v>69</v>
      </c>
      <c r="F641" s="100" t="s">
        <v>70</v>
      </c>
      <c r="G641" s="100" t="s">
        <v>678</v>
      </c>
      <c r="H641" s="100" t="s">
        <v>1337</v>
      </c>
      <c r="I641" s="100" t="s">
        <v>140</v>
      </c>
      <c r="J641" s="100">
        <v>500</v>
      </c>
      <c r="K641" s="99" t="str">
        <f t="shared" si="39"/>
        <v>1</v>
      </c>
      <c r="L641" s="99" t="str">
        <f t="shared" si="38"/>
        <v>24/7/ 6 hours onsite support required</v>
      </c>
      <c r="P641"/>
      <c r="Q641"/>
      <c r="R641"/>
      <c r="S641" s="22"/>
      <c r="T641"/>
      <c r="U641" s="100" t="str">
        <f t="shared" si="40"/>
        <v>Yes</v>
      </c>
      <c r="V641"/>
      <c r="W641"/>
      <c r="X641"/>
      <c r="Y641"/>
      <c r="Z641"/>
      <c r="AA641"/>
      <c r="AB641" s="100" t="s">
        <v>74</v>
      </c>
      <c r="AC641" s="100" t="s">
        <v>661</v>
      </c>
      <c r="AD641"/>
      <c r="AE641"/>
      <c r="AF641"/>
      <c r="AG641"/>
      <c r="AH641"/>
      <c r="AI641"/>
      <c r="AJ641" s="22"/>
      <c r="AK641" s="22"/>
      <c r="AL641"/>
      <c r="AM641"/>
      <c r="AN641"/>
      <c r="AO641"/>
      <c r="AP641"/>
      <c r="AQ641"/>
      <c r="AR641"/>
      <c r="AS641"/>
      <c r="AT641"/>
      <c r="AU641"/>
      <c r="AV641"/>
      <c r="AW641"/>
      <c r="AX641"/>
      <c r="AY641"/>
      <c r="AZ641"/>
      <c r="BA641"/>
      <c r="BB641"/>
      <c r="BC641"/>
      <c r="BD641"/>
      <c r="BE641"/>
      <c r="BF641"/>
      <c r="BG641"/>
      <c r="BH641"/>
      <c r="BI641"/>
      <c r="BJ641"/>
      <c r="BK641"/>
      <c r="BL641"/>
      <c r="BM641" s="100" t="e">
        <f>VLOOKUP(H641,Sheet1!A:B,2,FALSE)</f>
        <v>#N/A</v>
      </c>
      <c r="BO641" s="116"/>
      <c r="BP641" s="116"/>
      <c r="BQ641" s="116"/>
      <c r="BR641" s="116"/>
      <c r="BS641" s="116"/>
      <c r="BT641" s="116"/>
      <c r="BU641" s="116"/>
      <c r="BW641" s="100" t="s">
        <v>1001</v>
      </c>
    </row>
    <row r="642" spans="1:75" s="100" customFormat="1" ht="15" customHeight="1">
      <c r="A642" s="99" t="e">
        <f>IF(E642="","",VLOOKUP(E642,[4]List!BC:BD,2,FALSE))</f>
        <v>#N/A</v>
      </c>
      <c r="B642" s="99" t="e">
        <f>IF(F642="Gateway","SDWAN Gateway",IF(E642="","",VLOOKUP(E642,[4]List!BC:BE,3,FALSE)))</f>
        <v>#N/A</v>
      </c>
      <c r="C642" s="99" t="e">
        <f>IF(F642="Gateway","SDWAN Gateway",IF(E642="","",VLOOKUP(E642,[4]List!BC:BF,4,FALSE)))</f>
        <v>#N/A</v>
      </c>
      <c r="D642" s="100">
        <v>3219</v>
      </c>
      <c r="E642" s="101" t="s">
        <v>69</v>
      </c>
      <c r="F642" s="100" t="s">
        <v>70</v>
      </c>
      <c r="G642" s="100" t="s">
        <v>678</v>
      </c>
      <c r="H642" s="100" t="s">
        <v>1024</v>
      </c>
      <c r="I642" s="100" t="s">
        <v>73</v>
      </c>
      <c r="J642" s="100">
        <v>40</v>
      </c>
      <c r="K642" s="99" t="str">
        <f t="shared" si="39"/>
        <v>1</v>
      </c>
      <c r="L642" s="99" t="str">
        <f t="shared" si="38"/>
        <v xml:space="preserve">24/7/ 12 hours onsite SLA support requried </v>
      </c>
      <c r="P642"/>
      <c r="Q642"/>
      <c r="R642"/>
      <c r="S642" s="22"/>
      <c r="T642"/>
      <c r="U642" s="100" t="str">
        <f t="shared" si="40"/>
        <v>Yes</v>
      </c>
      <c r="V642"/>
      <c r="W642"/>
      <c r="X642"/>
      <c r="Y642"/>
      <c r="Z642"/>
      <c r="AA642"/>
      <c r="AB642" s="100" t="s">
        <v>74</v>
      </c>
      <c r="AC642" s="100" t="s">
        <v>661</v>
      </c>
      <c r="AD642"/>
      <c r="AE642"/>
      <c r="AF642"/>
      <c r="AG642"/>
      <c r="AH642"/>
      <c r="AI642"/>
      <c r="AJ642" s="22"/>
      <c r="AK642" s="22"/>
      <c r="AL642"/>
      <c r="AM642"/>
      <c r="AN642"/>
      <c r="AO642"/>
      <c r="AP642"/>
      <c r="AQ642"/>
      <c r="AR642"/>
      <c r="AS642"/>
      <c r="AT642"/>
      <c r="AU642"/>
      <c r="AV642"/>
      <c r="AW642"/>
      <c r="AX642"/>
      <c r="AY642"/>
      <c r="AZ642"/>
      <c r="BA642"/>
      <c r="BB642"/>
      <c r="BC642"/>
      <c r="BD642"/>
      <c r="BE642"/>
      <c r="BF642"/>
      <c r="BG642"/>
      <c r="BH642"/>
      <c r="BI642"/>
      <c r="BJ642"/>
      <c r="BK642"/>
      <c r="BL642"/>
      <c r="BM642" s="100" t="e">
        <f>VLOOKUP(H642,Sheet1!A:B,2,FALSE)</f>
        <v>#N/A</v>
      </c>
      <c r="BO642" s="116"/>
      <c r="BP642" s="116"/>
      <c r="BQ642" s="116"/>
      <c r="BR642" s="116"/>
      <c r="BS642" s="116"/>
      <c r="BT642" s="116"/>
      <c r="BU642" s="116"/>
      <c r="BW642" s="100" t="s">
        <v>1001</v>
      </c>
    </row>
    <row r="643" spans="1:75" s="100" customFormat="1" ht="15" customHeight="1">
      <c r="A643" s="99" t="e">
        <f>IF(E643="","",VLOOKUP(E643,[4]List!BC:BD,2,FALSE))</f>
        <v>#N/A</v>
      </c>
      <c r="B643" s="99" t="e">
        <f>IF(F643="Gateway","SDWAN Gateway",IF(E643="","",VLOOKUP(E643,[4]List!BC:BE,3,FALSE)))</f>
        <v>#N/A</v>
      </c>
      <c r="C643" s="99" t="e">
        <f>IF(F643="Gateway","SDWAN Gateway",IF(E643="","",VLOOKUP(E643,[4]List!BC:BF,4,FALSE)))</f>
        <v>#N/A</v>
      </c>
      <c r="D643" s="100">
        <v>3220</v>
      </c>
      <c r="E643" s="101" t="s">
        <v>69</v>
      </c>
      <c r="F643" s="100" t="s">
        <v>70</v>
      </c>
      <c r="G643" s="100" t="s">
        <v>678</v>
      </c>
      <c r="H643" s="100" t="s">
        <v>1005</v>
      </c>
      <c r="I643" s="100" t="s">
        <v>73</v>
      </c>
      <c r="J643" s="100">
        <v>40</v>
      </c>
      <c r="K643" s="99" t="str">
        <f t="shared" si="39"/>
        <v>1</v>
      </c>
      <c r="L643" s="99" t="str">
        <f t="shared" si="38"/>
        <v xml:space="preserve">24/7/ 12 hours onsite SLA support requried </v>
      </c>
      <c r="P643"/>
      <c r="Q643"/>
      <c r="R643"/>
      <c r="S643" s="22"/>
      <c r="T643"/>
      <c r="U643" s="100" t="str">
        <f t="shared" si="40"/>
        <v>Yes</v>
      </c>
      <c r="V643"/>
      <c r="W643"/>
      <c r="X643"/>
      <c r="Y643"/>
      <c r="Z643"/>
      <c r="AA643"/>
      <c r="AB643" s="100" t="s">
        <v>74</v>
      </c>
      <c r="AC643" s="100" t="s">
        <v>661</v>
      </c>
      <c r="AD643"/>
      <c r="AE643"/>
      <c r="AF643"/>
      <c r="AG643"/>
      <c r="AH643"/>
      <c r="AI643"/>
      <c r="AJ643" s="22"/>
      <c r="AK643" s="22"/>
      <c r="AL643"/>
      <c r="AM643"/>
      <c r="AN643"/>
      <c r="AO643"/>
      <c r="AP643"/>
      <c r="AQ643"/>
      <c r="AR643"/>
      <c r="AS643"/>
      <c r="AT643"/>
      <c r="AU643"/>
      <c r="AV643"/>
      <c r="AW643"/>
      <c r="AX643"/>
      <c r="AY643"/>
      <c r="AZ643"/>
      <c r="BA643"/>
      <c r="BB643"/>
      <c r="BC643"/>
      <c r="BD643"/>
      <c r="BE643"/>
      <c r="BF643"/>
      <c r="BG643"/>
      <c r="BH643"/>
      <c r="BI643"/>
      <c r="BJ643"/>
      <c r="BK643"/>
      <c r="BL643"/>
      <c r="BM643" s="100" t="e">
        <f>VLOOKUP(H643,Sheet1!A:B,2,FALSE)</f>
        <v>#N/A</v>
      </c>
      <c r="BO643" s="116"/>
      <c r="BP643" s="116"/>
      <c r="BQ643" s="116"/>
      <c r="BR643" s="116"/>
      <c r="BS643" s="116"/>
      <c r="BT643" s="116"/>
      <c r="BU643" s="116"/>
      <c r="BW643" s="100" t="s">
        <v>1001</v>
      </c>
    </row>
    <row r="644" spans="1:75" ht="15" hidden="1" customHeight="1">
      <c r="A644" s="20" t="str">
        <f>IF(E644="","",VLOOKUP(E644,[3]List!BC:BD,2,FALSE))</f>
        <v>[Main RC] SD-WAN with Firewall (Fortinet) (Non-taxable)</v>
      </c>
      <c r="B644" s="20">
        <f>IF(F644="Gateway","SDWAN Gateway",IF(E644="","",VLOOKUP(E644,[3]List!BC:BE,3,FALSE)))</f>
        <v>19408513</v>
      </c>
      <c r="C644" s="20">
        <f>IF(F644="Gateway","SDWAN Gateway",IF(E644="","",VLOOKUP(E644,[3]List!BC:BF,4,FALSE)))</f>
        <v>19408267</v>
      </c>
      <c r="D644">
        <v>3221</v>
      </c>
      <c r="E644" s="21" t="s">
        <v>69</v>
      </c>
      <c r="F644" t="s">
        <v>70</v>
      </c>
      <c r="G644" t="s">
        <v>679</v>
      </c>
      <c r="H644" t="s">
        <v>680</v>
      </c>
      <c r="I644" t="s">
        <v>73</v>
      </c>
      <c r="J644">
        <v>500</v>
      </c>
      <c r="K644" s="20" t="str">
        <f t="shared" si="39"/>
        <v>1</v>
      </c>
      <c r="L644" s="20" t="str">
        <f t="shared" ref="L644:L707" si="41">IF(I644="non-redundant","24/7/ 12 hours onsite SLA support requried ","24/7/ 6 hours onsite support required")</f>
        <v xml:space="preserve">24/7/ 12 hours onsite SLA support requried </v>
      </c>
      <c r="U644" t="str">
        <f t="shared" si="40"/>
        <v>Yes</v>
      </c>
      <c r="AB644" t="s">
        <v>74</v>
      </c>
      <c r="AC644" t="s">
        <v>661</v>
      </c>
      <c r="BM644" s="41" t="e">
        <f>VLOOKUP(H644,Sheet1!A:B,2,FALSE)</f>
        <v>#N/A</v>
      </c>
      <c r="BO644"/>
      <c r="BP644"/>
      <c r="BQ644"/>
      <c r="BR644"/>
      <c r="BS644"/>
      <c r="BT644"/>
      <c r="BU644"/>
    </row>
    <row r="645" spans="1:75" ht="15" customHeight="1">
      <c r="A645" s="20" t="e">
        <f>IF(E645="","",VLOOKUP(E645,[4]List!BC:BD,2,FALSE))</f>
        <v>#N/A</v>
      </c>
      <c r="B645" s="20" t="e">
        <f>IF(F645="Gateway","SDWAN Gateway",IF(E645="","",VLOOKUP(E645,[4]List!BC:BE,3,FALSE)))</f>
        <v>#N/A</v>
      </c>
      <c r="C645" s="20" t="e">
        <f>IF(F645="Gateway","SDWAN Gateway",IF(E645="","",VLOOKUP(E645,[4]List!BC:BF,4,FALSE)))</f>
        <v>#N/A</v>
      </c>
      <c r="D645">
        <v>3223</v>
      </c>
      <c r="E645" s="21" t="s">
        <v>69</v>
      </c>
      <c r="F645" t="s">
        <v>70</v>
      </c>
      <c r="G645" t="s">
        <v>678</v>
      </c>
      <c r="H645" t="s">
        <v>1025</v>
      </c>
      <c r="I645" t="s">
        <v>73</v>
      </c>
      <c r="J645">
        <v>40</v>
      </c>
      <c r="K645" s="20" t="str">
        <f t="shared" ref="K645:K708" si="42">IF(J645&lt;900, "1", "2")</f>
        <v>1</v>
      </c>
      <c r="L645" s="20" t="str">
        <f t="shared" si="41"/>
        <v xml:space="preserve">24/7/ 12 hours onsite SLA support requried </v>
      </c>
      <c r="U645" t="str">
        <f t="shared" si="40"/>
        <v>Yes</v>
      </c>
      <c r="AB645" t="s">
        <v>74</v>
      </c>
      <c r="AC645" t="s">
        <v>661</v>
      </c>
      <c r="BM645" s="41" t="e">
        <f>VLOOKUP(H645,Sheet1!A:B,2,FALSE)</f>
        <v>#N/A</v>
      </c>
      <c r="BO645" s="115">
        <v>574</v>
      </c>
      <c r="BP645" s="115">
        <v>531</v>
      </c>
      <c r="BQ645" s="115" t="s">
        <v>998</v>
      </c>
      <c r="BR645" s="115">
        <v>203</v>
      </c>
      <c r="BS645" s="115">
        <v>50</v>
      </c>
      <c r="BT645" s="115">
        <v>450</v>
      </c>
      <c r="BU645" s="115">
        <v>1800</v>
      </c>
    </row>
    <row r="646" spans="1:75" ht="15" customHeight="1">
      <c r="A646" s="20" t="e">
        <f>IF(E646="","",VLOOKUP(E646,[4]List!BC:BD,2,FALSE))</f>
        <v>#N/A</v>
      </c>
      <c r="B646" s="20" t="e">
        <f>IF(F646="Gateway","SDWAN Gateway",IF(E646="","",VLOOKUP(E646,[4]List!BC:BE,3,FALSE)))</f>
        <v>#N/A</v>
      </c>
      <c r="C646" s="20" t="e">
        <f>IF(F646="Gateway","SDWAN Gateway",IF(E646="","",VLOOKUP(E646,[4]List!BC:BF,4,FALSE)))</f>
        <v>#N/A</v>
      </c>
      <c r="D646">
        <v>3224</v>
      </c>
      <c r="E646" s="21" t="s">
        <v>69</v>
      </c>
      <c r="F646" t="s">
        <v>70</v>
      </c>
      <c r="G646" t="s">
        <v>678</v>
      </c>
      <c r="H646" t="s">
        <v>1026</v>
      </c>
      <c r="I646" t="s">
        <v>73</v>
      </c>
      <c r="J646">
        <v>40</v>
      </c>
      <c r="K646" s="20" t="str">
        <f t="shared" si="42"/>
        <v>1</v>
      </c>
      <c r="L646" s="20" t="str">
        <f t="shared" si="41"/>
        <v xml:space="preserve">24/7/ 12 hours onsite SLA support requried </v>
      </c>
      <c r="U646" t="str">
        <f t="shared" si="40"/>
        <v>Yes</v>
      </c>
      <c r="AB646" t="s">
        <v>74</v>
      </c>
      <c r="AC646" t="s">
        <v>661</v>
      </c>
      <c r="BM646" s="41" t="e">
        <f>VLOOKUP(H646,Sheet1!A:B,2,FALSE)</f>
        <v>#N/A</v>
      </c>
      <c r="BO646" s="115">
        <v>574</v>
      </c>
      <c r="BP646" s="115">
        <v>531</v>
      </c>
      <c r="BQ646" s="115" t="s">
        <v>998</v>
      </c>
      <c r="BR646" s="115">
        <v>203</v>
      </c>
      <c r="BS646" s="115">
        <v>50</v>
      </c>
      <c r="BT646" s="115">
        <v>450</v>
      </c>
      <c r="BU646" s="115">
        <v>1800</v>
      </c>
    </row>
    <row r="647" spans="1:75" ht="15" customHeight="1">
      <c r="A647" s="20" t="e">
        <f>IF(E647="","",VLOOKUP(E647,[4]List!BC:BD,2,FALSE))</f>
        <v>#N/A</v>
      </c>
      <c r="B647" s="20" t="e">
        <f>IF(F647="Gateway","SDWAN Gateway",IF(E647="","",VLOOKUP(E647,[4]List!BC:BE,3,FALSE)))</f>
        <v>#N/A</v>
      </c>
      <c r="C647" s="20" t="e">
        <f>IF(F647="Gateway","SDWAN Gateway",IF(E647="","",VLOOKUP(E647,[4]List!BC:BF,4,FALSE)))</f>
        <v>#N/A</v>
      </c>
      <c r="D647">
        <v>3225</v>
      </c>
      <c r="E647" s="21" t="s">
        <v>69</v>
      </c>
      <c r="F647" t="s">
        <v>70</v>
      </c>
      <c r="G647" s="31" t="s">
        <v>678</v>
      </c>
      <c r="H647" t="s">
        <v>1027</v>
      </c>
      <c r="I647" t="s">
        <v>140</v>
      </c>
      <c r="J647">
        <v>100</v>
      </c>
      <c r="K647" s="20" t="str">
        <f t="shared" si="42"/>
        <v>1</v>
      </c>
      <c r="L647" s="20" t="str">
        <f t="shared" si="41"/>
        <v>24/7/ 6 hours onsite support required</v>
      </c>
      <c r="U647" t="str">
        <f t="shared" si="40"/>
        <v>Yes</v>
      </c>
      <c r="AB647" t="s">
        <v>74</v>
      </c>
      <c r="AC647" t="s">
        <v>661</v>
      </c>
      <c r="BM647" s="41" t="e">
        <f>VLOOKUP(H647,Sheet1!A:B,2,FALSE)</f>
        <v>#N/A</v>
      </c>
      <c r="BO647" s="115">
        <v>574</v>
      </c>
      <c r="BP647" s="115">
        <v>531</v>
      </c>
      <c r="BQ647" s="115" t="s">
        <v>998</v>
      </c>
      <c r="BR647" s="115">
        <v>203</v>
      </c>
      <c r="BS647" s="115">
        <v>50</v>
      </c>
      <c r="BT647" s="115">
        <v>450</v>
      </c>
      <c r="BU647" s="115">
        <v>1800</v>
      </c>
    </row>
    <row r="648" spans="1:75" ht="15" customHeight="1">
      <c r="A648" s="20" t="e">
        <f>IF(E648="","",VLOOKUP(E648,[4]List!BC:BD,2,FALSE))</f>
        <v>#N/A</v>
      </c>
      <c r="B648" s="20" t="e">
        <f>IF(F648="Gateway","SDWAN Gateway",IF(E648="","",VLOOKUP(E648,[4]List!BC:BE,3,FALSE)))</f>
        <v>#N/A</v>
      </c>
      <c r="C648" s="20" t="e">
        <f>IF(F648="Gateway","SDWAN Gateway",IF(E648="","",VLOOKUP(E648,[4]List!BC:BF,4,FALSE)))</f>
        <v>#N/A</v>
      </c>
      <c r="D648">
        <v>3225</v>
      </c>
      <c r="E648" s="21" t="s">
        <v>69</v>
      </c>
      <c r="F648" t="s">
        <v>70</v>
      </c>
      <c r="G648" s="31" t="s">
        <v>678</v>
      </c>
      <c r="H648" t="s">
        <v>1027</v>
      </c>
      <c r="I648" t="s">
        <v>140</v>
      </c>
      <c r="J648">
        <v>100</v>
      </c>
      <c r="K648" s="20" t="str">
        <f t="shared" si="42"/>
        <v>1</v>
      </c>
      <c r="L648" s="20" t="str">
        <f t="shared" si="41"/>
        <v>24/7/ 6 hours onsite support required</v>
      </c>
      <c r="U648" t="s">
        <v>945</v>
      </c>
      <c r="AB648" t="s">
        <v>74</v>
      </c>
      <c r="AC648" t="s">
        <v>661</v>
      </c>
      <c r="BM648" s="41" t="e">
        <f>VLOOKUP(H648,Sheet1!A:B,2,FALSE)</f>
        <v>#N/A</v>
      </c>
      <c r="BO648" s="115">
        <v>574</v>
      </c>
      <c r="BP648" s="115">
        <v>531</v>
      </c>
      <c r="BQ648" s="115" t="s">
        <v>998</v>
      </c>
      <c r="BR648" s="115">
        <v>203</v>
      </c>
      <c r="BS648" s="115">
        <v>50</v>
      </c>
      <c r="BT648" s="115">
        <v>450</v>
      </c>
      <c r="BU648" s="115">
        <v>1800</v>
      </c>
    </row>
    <row r="649" spans="1:75" ht="15" customHeight="1">
      <c r="A649" s="20" t="e">
        <f>IF(E649="","",VLOOKUP(E649,[4]List!BC:BD,2,FALSE))</f>
        <v>#N/A</v>
      </c>
      <c r="B649" s="20" t="e">
        <f>IF(F649="Gateway","SDWAN Gateway",IF(E649="","",VLOOKUP(E649,[4]List!BC:BE,3,FALSE)))</f>
        <v>#N/A</v>
      </c>
      <c r="C649" s="20" t="e">
        <f>IF(F649="Gateway","SDWAN Gateway",IF(E649="","",VLOOKUP(E649,[4]List!BC:BF,4,FALSE)))</f>
        <v>#N/A</v>
      </c>
      <c r="D649">
        <v>3231</v>
      </c>
      <c r="E649" s="21" t="s">
        <v>69</v>
      </c>
      <c r="F649" t="s">
        <v>70</v>
      </c>
      <c r="G649" t="s">
        <v>678</v>
      </c>
      <c r="H649" t="s">
        <v>1028</v>
      </c>
      <c r="I649" t="s">
        <v>73</v>
      </c>
      <c r="J649">
        <v>100</v>
      </c>
      <c r="K649" s="20" t="str">
        <f t="shared" si="42"/>
        <v>1</v>
      </c>
      <c r="L649" s="20" t="str">
        <f t="shared" si="41"/>
        <v xml:space="preserve">24/7/ 12 hours onsite SLA support requried </v>
      </c>
      <c r="U649" t="str">
        <f t="shared" si="40"/>
        <v>Yes</v>
      </c>
      <c r="AB649" t="s">
        <v>74</v>
      </c>
      <c r="AC649" t="s">
        <v>661</v>
      </c>
      <c r="BM649" s="41" t="e">
        <f>VLOOKUP(H649,Sheet1!A:B,2,FALSE)</f>
        <v>#N/A</v>
      </c>
      <c r="BO649" s="115">
        <v>574</v>
      </c>
      <c r="BP649" s="115">
        <v>531</v>
      </c>
      <c r="BQ649" s="115" t="s">
        <v>998</v>
      </c>
      <c r="BR649" s="115">
        <v>203</v>
      </c>
      <c r="BS649" s="115">
        <v>50</v>
      </c>
      <c r="BT649" s="115">
        <v>450</v>
      </c>
      <c r="BU649" s="115">
        <v>1800</v>
      </c>
    </row>
    <row r="650" spans="1:75" ht="15" customHeight="1">
      <c r="A650" s="20" t="e">
        <f>IF(E650="","",VLOOKUP(E650,[4]List!BC:BD,2,FALSE))</f>
        <v>#N/A</v>
      </c>
      <c r="B650" s="20" t="e">
        <f>IF(F650="Gateway","SDWAN Gateway",IF(E650="","",VLOOKUP(E650,[4]List!BC:BE,3,FALSE)))</f>
        <v>#N/A</v>
      </c>
      <c r="C650" s="20" t="e">
        <f>IF(F650="Gateway","SDWAN Gateway",IF(E650="","",VLOOKUP(E650,[4]List!BC:BF,4,FALSE)))</f>
        <v>#N/A</v>
      </c>
      <c r="D650">
        <v>3233</v>
      </c>
      <c r="E650" s="21" t="s">
        <v>69</v>
      </c>
      <c r="F650" t="s">
        <v>70</v>
      </c>
      <c r="G650" t="s">
        <v>678</v>
      </c>
      <c r="H650" t="s">
        <v>1029</v>
      </c>
      <c r="I650" t="s">
        <v>73</v>
      </c>
      <c r="J650">
        <v>100</v>
      </c>
      <c r="K650" s="20" t="str">
        <f t="shared" si="42"/>
        <v>1</v>
      </c>
      <c r="L650" s="20" t="str">
        <f t="shared" si="41"/>
        <v xml:space="preserve">24/7/ 12 hours onsite SLA support requried </v>
      </c>
      <c r="U650" t="str">
        <f t="shared" si="40"/>
        <v>Yes</v>
      </c>
      <c r="AB650" t="s">
        <v>74</v>
      </c>
      <c r="AC650" t="s">
        <v>661</v>
      </c>
      <c r="BM650" s="41" t="str">
        <f>VLOOKUP(H650,Sheet1!A:B,2,FALSE)</f>
        <v>11x1 FortiCare</v>
      </c>
      <c r="BO650" s="115">
        <v>574</v>
      </c>
      <c r="BP650" s="115">
        <v>531</v>
      </c>
      <c r="BQ650" s="115" t="s">
        <v>998</v>
      </c>
      <c r="BR650" s="115">
        <v>203</v>
      </c>
      <c r="BS650" s="115">
        <v>50</v>
      </c>
      <c r="BT650" s="115">
        <v>450</v>
      </c>
      <c r="BU650" s="115">
        <v>1800</v>
      </c>
    </row>
    <row r="651" spans="1:75" ht="15" customHeight="1">
      <c r="A651" s="20" t="e">
        <f>IF(E651="","",VLOOKUP(E651,[4]List!BC:BD,2,FALSE))</f>
        <v>#N/A</v>
      </c>
      <c r="B651" s="20" t="e">
        <f>IF(F651="Gateway","SDWAN Gateway",IF(E651="","",VLOOKUP(E651,[4]List!BC:BE,3,FALSE)))</f>
        <v>#N/A</v>
      </c>
      <c r="C651" s="20" t="e">
        <f>IF(F651="Gateway","SDWAN Gateway",IF(E651="","",VLOOKUP(E651,[4]List!BC:BF,4,FALSE)))</f>
        <v>#N/A</v>
      </c>
      <c r="D651">
        <v>3250</v>
      </c>
      <c r="E651" s="21" t="s">
        <v>69</v>
      </c>
      <c r="F651" t="s">
        <v>70</v>
      </c>
      <c r="G651" s="31" t="s">
        <v>678</v>
      </c>
      <c r="H651" t="s">
        <v>1030</v>
      </c>
      <c r="I651" t="s">
        <v>140</v>
      </c>
      <c r="J651">
        <v>1000</v>
      </c>
      <c r="K651" s="20">
        <v>3</v>
      </c>
      <c r="L651" s="20" t="str">
        <f t="shared" si="41"/>
        <v>24/7/ 6 hours onsite support required</v>
      </c>
      <c r="U651" t="str">
        <f t="shared" si="40"/>
        <v>No</v>
      </c>
      <c r="AB651" t="s">
        <v>74</v>
      </c>
      <c r="AC651" t="s">
        <v>661</v>
      </c>
      <c r="BM651" s="41" t="str">
        <f>VLOOKUP(H651,Sheet1!A:B,2,FALSE)</f>
        <v>Full PRMA</v>
      </c>
      <c r="BO651" s="103">
        <v>1286</v>
      </c>
      <c r="BP651" s="104" t="s">
        <v>998</v>
      </c>
      <c r="BQ651" s="103">
        <v>793</v>
      </c>
      <c r="BR651" s="104" t="s">
        <v>998</v>
      </c>
      <c r="BS651" s="103">
        <v>50</v>
      </c>
      <c r="BT651" s="103">
        <v>450</v>
      </c>
      <c r="BU651" s="104" t="s">
        <v>998</v>
      </c>
    </row>
    <row r="652" spans="1:75" ht="15" customHeight="1">
      <c r="A652" s="20" t="e">
        <f>IF(E652="","",VLOOKUP(E652,[4]List!BC:BD,2,FALSE))</f>
        <v>#N/A</v>
      </c>
      <c r="B652" s="20" t="e">
        <f>IF(F652="Gateway","SDWAN Gateway",IF(E652="","",VLOOKUP(E652,[4]List!BC:BE,3,FALSE)))</f>
        <v>#N/A</v>
      </c>
      <c r="C652" s="20" t="e">
        <f>IF(F652="Gateway","SDWAN Gateway",IF(E652="","",VLOOKUP(E652,[4]List!BC:BF,4,FALSE)))</f>
        <v>#N/A</v>
      </c>
      <c r="D652">
        <v>3250</v>
      </c>
      <c r="E652" s="21" t="s">
        <v>69</v>
      </c>
      <c r="F652" t="s">
        <v>70</v>
      </c>
      <c r="G652" s="31" t="s">
        <v>678</v>
      </c>
      <c r="H652" t="s">
        <v>1030</v>
      </c>
      <c r="I652" t="s">
        <v>140</v>
      </c>
      <c r="J652">
        <v>1000</v>
      </c>
      <c r="K652" s="20">
        <v>3</v>
      </c>
      <c r="L652" s="20" t="str">
        <f t="shared" si="41"/>
        <v>24/7/ 6 hours onsite support required</v>
      </c>
      <c r="U652" t="str">
        <f t="shared" si="40"/>
        <v>No</v>
      </c>
      <c r="AB652" t="s">
        <v>74</v>
      </c>
      <c r="AC652" t="s">
        <v>661</v>
      </c>
      <c r="BM652" s="41" t="str">
        <f>VLOOKUP(H652,Sheet1!A:B,2,FALSE)</f>
        <v>Full PRMA</v>
      </c>
      <c r="BO652" s="103">
        <v>1286</v>
      </c>
      <c r="BP652" s="104" t="s">
        <v>998</v>
      </c>
      <c r="BQ652" s="103">
        <v>793</v>
      </c>
      <c r="BR652" s="104" t="s">
        <v>998</v>
      </c>
      <c r="BS652" s="103">
        <v>50</v>
      </c>
      <c r="BT652" s="103">
        <v>450</v>
      </c>
      <c r="BU652" s="104" t="s">
        <v>998</v>
      </c>
    </row>
    <row r="653" spans="1:75" ht="15" customHeight="1">
      <c r="A653" s="20" t="e">
        <f>IF(E653="","",VLOOKUP(E653,[4]List!BC:BD,2,FALSE))</f>
        <v>#N/A</v>
      </c>
      <c r="B653" s="20" t="e">
        <f>IF(F653="Gateway","SDWAN Gateway",IF(E653="","",VLOOKUP(E653,[4]List!BC:BE,3,FALSE)))</f>
        <v>#N/A</v>
      </c>
      <c r="C653" s="20" t="e">
        <f>IF(F653="Gateway","SDWAN Gateway",IF(E653="","",VLOOKUP(E653,[4]List!BC:BF,4,FALSE)))</f>
        <v>#N/A</v>
      </c>
      <c r="D653">
        <v>3258</v>
      </c>
      <c r="E653" s="21" t="s">
        <v>69</v>
      </c>
      <c r="F653" t="s">
        <v>70</v>
      </c>
      <c r="G653" t="s">
        <v>678</v>
      </c>
      <c r="H653" t="s">
        <v>1009</v>
      </c>
      <c r="I653" t="s">
        <v>73</v>
      </c>
      <c r="J653">
        <v>40</v>
      </c>
      <c r="K653" s="20" t="str">
        <f t="shared" si="42"/>
        <v>1</v>
      </c>
      <c r="L653" s="20" t="str">
        <f t="shared" si="41"/>
        <v xml:space="preserve">24/7/ 12 hours onsite SLA support requried </v>
      </c>
      <c r="U653" t="str">
        <f t="shared" si="40"/>
        <v>Yes</v>
      </c>
      <c r="AB653" t="s">
        <v>74</v>
      </c>
      <c r="AC653" t="s">
        <v>661</v>
      </c>
      <c r="BM653" s="41" t="e">
        <f>VLOOKUP(H653,Sheet1!A:B,2,FALSE)</f>
        <v>#N/A</v>
      </c>
      <c r="BO653" s="115">
        <v>574</v>
      </c>
      <c r="BP653" s="115" t="s">
        <v>998</v>
      </c>
      <c r="BQ653" s="115" t="s">
        <v>998</v>
      </c>
      <c r="BR653" s="115">
        <v>203</v>
      </c>
      <c r="BS653" s="115">
        <v>50</v>
      </c>
      <c r="BT653" s="115">
        <v>450</v>
      </c>
      <c r="BU653" s="115" t="s">
        <v>998</v>
      </c>
    </row>
    <row r="654" spans="1:75" ht="15" customHeight="1">
      <c r="A654" s="20" t="e">
        <f>IF(E654="","",VLOOKUP(E654,[4]List!BC:BD,2,FALSE))</f>
        <v>#N/A</v>
      </c>
      <c r="B654" s="20" t="e">
        <f>IF(F654="Gateway","SDWAN Gateway",IF(E654="","",VLOOKUP(E654,[4]List!BC:BE,3,FALSE)))</f>
        <v>#N/A</v>
      </c>
      <c r="C654" s="20" t="e">
        <f>IF(F654="Gateway","SDWAN Gateway",IF(E654="","",VLOOKUP(E654,[4]List!BC:BF,4,FALSE)))</f>
        <v>#N/A</v>
      </c>
      <c r="D654">
        <v>3260</v>
      </c>
      <c r="E654" s="21" t="s">
        <v>69</v>
      </c>
      <c r="F654" t="s">
        <v>70</v>
      </c>
      <c r="G654" t="s">
        <v>678</v>
      </c>
      <c r="H654" t="s">
        <v>1031</v>
      </c>
      <c r="I654" t="s">
        <v>73</v>
      </c>
      <c r="J654">
        <v>100</v>
      </c>
      <c r="K654" s="20" t="str">
        <f t="shared" si="42"/>
        <v>1</v>
      </c>
      <c r="L654" s="20" t="str">
        <f t="shared" si="41"/>
        <v xml:space="preserve">24/7/ 12 hours onsite SLA support requried </v>
      </c>
      <c r="U654" t="str">
        <f t="shared" si="40"/>
        <v>Yes</v>
      </c>
      <c r="AB654" t="s">
        <v>74</v>
      </c>
      <c r="AC654" t="s">
        <v>661</v>
      </c>
      <c r="BM654" s="41" t="str">
        <f>VLOOKUP(H654,Sheet1!A:B,2,FALSE)</f>
        <v>11x1 FortiCare</v>
      </c>
      <c r="BO654" s="115">
        <v>574</v>
      </c>
      <c r="BP654" s="115" t="s">
        <v>998</v>
      </c>
      <c r="BQ654" s="115" t="s">
        <v>998</v>
      </c>
      <c r="BR654" s="115">
        <v>203</v>
      </c>
      <c r="BS654" s="115">
        <v>50</v>
      </c>
      <c r="BT654" s="115">
        <v>450</v>
      </c>
      <c r="BU654" s="115" t="s">
        <v>998</v>
      </c>
    </row>
    <row r="655" spans="1:75" ht="15" customHeight="1">
      <c r="A655" s="20" t="e">
        <f>IF(E655="","",VLOOKUP(E655,[4]List!BC:BD,2,FALSE))</f>
        <v>#N/A</v>
      </c>
      <c r="B655" s="20" t="e">
        <f>IF(F655="Gateway","SDWAN Gateway",IF(E655="","",VLOOKUP(E655,[4]List!BC:BE,3,FALSE)))</f>
        <v>#N/A</v>
      </c>
      <c r="C655" s="20" t="e">
        <f>IF(F655="Gateway","SDWAN Gateway",IF(E655="","",VLOOKUP(E655,[4]List!BC:BF,4,FALSE)))</f>
        <v>#N/A</v>
      </c>
      <c r="D655">
        <v>3265</v>
      </c>
      <c r="E655" s="21" t="s">
        <v>69</v>
      </c>
      <c r="F655" t="s">
        <v>70</v>
      </c>
      <c r="G655" t="s">
        <v>678</v>
      </c>
      <c r="H655" t="s">
        <v>1032</v>
      </c>
      <c r="I655" t="s">
        <v>73</v>
      </c>
      <c r="J655">
        <v>100</v>
      </c>
      <c r="K655" s="20" t="str">
        <f t="shared" si="42"/>
        <v>1</v>
      </c>
      <c r="L655" s="20" t="str">
        <f t="shared" si="41"/>
        <v xml:space="preserve">24/7/ 12 hours onsite SLA support requried </v>
      </c>
      <c r="U655" t="str">
        <f t="shared" si="40"/>
        <v>Yes</v>
      </c>
      <c r="AB655" t="s">
        <v>74</v>
      </c>
      <c r="AC655" t="s">
        <v>661</v>
      </c>
      <c r="BM655" s="41" t="e">
        <f>VLOOKUP(H655,Sheet1!A:B,2,FALSE)</f>
        <v>#N/A</v>
      </c>
      <c r="BO655" s="115">
        <v>574</v>
      </c>
      <c r="BP655" s="115" t="s">
        <v>998</v>
      </c>
      <c r="BQ655" s="115" t="s">
        <v>998</v>
      </c>
      <c r="BR655" s="115">
        <v>203</v>
      </c>
      <c r="BS655" s="115">
        <v>50</v>
      </c>
      <c r="BT655" s="115">
        <v>450</v>
      </c>
      <c r="BU655" s="115" t="s">
        <v>998</v>
      </c>
    </row>
    <row r="656" spans="1:75" ht="15" customHeight="1">
      <c r="A656" s="20" t="e">
        <f>IF(E656="","",VLOOKUP(E656,[4]List!BC:BD,2,FALSE))</f>
        <v>#N/A</v>
      </c>
      <c r="B656" s="20" t="e">
        <f>IF(F656="Gateway","SDWAN Gateway",IF(E656="","",VLOOKUP(E656,[4]List!BC:BE,3,FALSE)))</f>
        <v>#N/A</v>
      </c>
      <c r="C656" s="20" t="e">
        <f>IF(F656="Gateway","SDWAN Gateway",IF(E656="","",VLOOKUP(E656,[4]List!BC:BF,4,FALSE)))</f>
        <v>#N/A</v>
      </c>
      <c r="D656">
        <v>3266</v>
      </c>
      <c r="E656" s="21" t="s">
        <v>69</v>
      </c>
      <c r="F656" t="s">
        <v>70</v>
      </c>
      <c r="G656" s="31" t="s">
        <v>678</v>
      </c>
      <c r="H656" t="s">
        <v>1033</v>
      </c>
      <c r="I656" t="s">
        <v>140</v>
      </c>
      <c r="J656">
        <v>500</v>
      </c>
      <c r="K656" s="20" t="str">
        <f t="shared" si="42"/>
        <v>1</v>
      </c>
      <c r="L656" s="20" t="str">
        <f t="shared" si="41"/>
        <v>24/7/ 6 hours onsite support required</v>
      </c>
      <c r="U656" t="str">
        <f t="shared" si="40"/>
        <v>Yes</v>
      </c>
      <c r="AB656" t="s">
        <v>74</v>
      </c>
      <c r="AC656" t="s">
        <v>661</v>
      </c>
      <c r="BM656" s="41" t="str">
        <f>VLOOKUP(H656,Sheet1!A:B,2,FALSE)</f>
        <v>Next Day Delivery</v>
      </c>
      <c r="BO656" s="115">
        <v>574</v>
      </c>
      <c r="BP656" s="115" t="s">
        <v>998</v>
      </c>
      <c r="BQ656" s="115" t="s">
        <v>998</v>
      </c>
      <c r="BR656" s="115">
        <v>203</v>
      </c>
      <c r="BS656" s="115">
        <v>50</v>
      </c>
      <c r="BT656" s="115">
        <v>450</v>
      </c>
      <c r="BU656" s="115" t="s">
        <v>998</v>
      </c>
    </row>
    <row r="657" spans="1:73" ht="15" customHeight="1">
      <c r="A657" s="20" t="e">
        <f>IF(E657="","",VLOOKUP(E657,[4]List!BC:BD,2,FALSE))</f>
        <v>#N/A</v>
      </c>
      <c r="B657" s="20" t="e">
        <f>IF(F657="Gateway","SDWAN Gateway",IF(E657="","",VLOOKUP(E657,[4]List!BC:BE,3,FALSE)))</f>
        <v>#N/A</v>
      </c>
      <c r="C657" s="20" t="e">
        <f>IF(F657="Gateway","SDWAN Gateway",IF(E657="","",VLOOKUP(E657,[4]List!BC:BF,4,FALSE)))</f>
        <v>#N/A</v>
      </c>
      <c r="D657">
        <v>3266</v>
      </c>
      <c r="E657" s="21" t="s">
        <v>69</v>
      </c>
      <c r="F657" t="s">
        <v>70</v>
      </c>
      <c r="G657" s="31" t="s">
        <v>678</v>
      </c>
      <c r="H657" t="s">
        <v>1033</v>
      </c>
      <c r="I657" t="s">
        <v>140</v>
      </c>
      <c r="J657">
        <v>500</v>
      </c>
      <c r="K657" s="20" t="str">
        <f t="shared" si="42"/>
        <v>1</v>
      </c>
      <c r="L657" s="20" t="str">
        <f t="shared" si="41"/>
        <v>24/7/ 6 hours onsite support required</v>
      </c>
      <c r="U657" t="s">
        <v>945</v>
      </c>
      <c r="AB657" t="s">
        <v>74</v>
      </c>
      <c r="AC657" t="s">
        <v>661</v>
      </c>
      <c r="BM657" s="41" t="str">
        <f>VLOOKUP(H657,Sheet1!A:B,2,FALSE)</f>
        <v>Next Day Delivery</v>
      </c>
      <c r="BO657" s="115">
        <v>574</v>
      </c>
      <c r="BP657" s="115" t="s">
        <v>998</v>
      </c>
      <c r="BQ657" s="115" t="s">
        <v>998</v>
      </c>
      <c r="BR657" s="115">
        <v>203</v>
      </c>
      <c r="BS657" s="115">
        <v>50</v>
      </c>
      <c r="BT657" s="115">
        <v>450</v>
      </c>
      <c r="BU657" s="115" t="s">
        <v>998</v>
      </c>
    </row>
    <row r="658" spans="1:73" ht="15" customHeight="1">
      <c r="A658" s="20" t="e">
        <f>IF(E658="","",VLOOKUP(E658,[4]List!BC:BD,2,FALSE))</f>
        <v>#N/A</v>
      </c>
      <c r="B658" s="20" t="e">
        <f>IF(F658="Gateway","SDWAN Gateway",IF(E658="","",VLOOKUP(E658,[4]List!BC:BE,3,FALSE)))</f>
        <v>#N/A</v>
      </c>
      <c r="C658" s="20" t="e">
        <f>IF(F658="Gateway","SDWAN Gateway",IF(E658="","",VLOOKUP(E658,[4]List!BC:BF,4,FALSE)))</f>
        <v>#N/A</v>
      </c>
      <c r="D658">
        <v>3267</v>
      </c>
      <c r="E658" s="21" t="s">
        <v>69</v>
      </c>
      <c r="F658" t="s">
        <v>70</v>
      </c>
      <c r="G658" t="s">
        <v>678</v>
      </c>
      <c r="H658" t="s">
        <v>1034</v>
      </c>
      <c r="I658" t="s">
        <v>73</v>
      </c>
      <c r="J658">
        <v>40</v>
      </c>
      <c r="K658" s="20" t="str">
        <f t="shared" si="42"/>
        <v>1</v>
      </c>
      <c r="L658" s="20" t="str">
        <f t="shared" si="41"/>
        <v xml:space="preserve">24/7/ 12 hours onsite SLA support requried </v>
      </c>
      <c r="U658" t="str">
        <f t="shared" si="40"/>
        <v>Yes</v>
      </c>
      <c r="AB658" t="s">
        <v>74</v>
      </c>
      <c r="AC658" t="s">
        <v>661</v>
      </c>
      <c r="BM658" s="41" t="e">
        <f>VLOOKUP(H658,Sheet1!A:B,2,FALSE)</f>
        <v>#N/A</v>
      </c>
      <c r="BO658" s="115">
        <v>574</v>
      </c>
      <c r="BP658" s="115" t="s">
        <v>998</v>
      </c>
      <c r="BQ658" s="115">
        <v>793</v>
      </c>
      <c r="BR658" s="115" t="s">
        <v>998</v>
      </c>
      <c r="BS658" s="115">
        <v>50</v>
      </c>
      <c r="BT658" s="115">
        <v>450</v>
      </c>
      <c r="BU658" s="115" t="s">
        <v>998</v>
      </c>
    </row>
    <row r="659" spans="1:73" ht="15" customHeight="1">
      <c r="A659" s="20" t="e">
        <f>IF(E659="","",VLOOKUP(E659,[4]List!BC:BD,2,FALSE))</f>
        <v>#N/A</v>
      </c>
      <c r="B659" s="20" t="e">
        <f>IF(F659="Gateway","SDWAN Gateway",IF(E659="","",VLOOKUP(E659,[4]List!BC:BE,3,FALSE)))</f>
        <v>#N/A</v>
      </c>
      <c r="C659" s="20" t="e">
        <f>IF(F659="Gateway","SDWAN Gateway",IF(E659="","",VLOOKUP(E659,[4]List!BC:BF,4,FALSE)))</f>
        <v>#N/A</v>
      </c>
      <c r="D659">
        <v>3269</v>
      </c>
      <c r="E659" s="21" t="s">
        <v>69</v>
      </c>
      <c r="F659" t="s">
        <v>70</v>
      </c>
      <c r="G659" s="31" t="s">
        <v>678</v>
      </c>
      <c r="H659" t="s">
        <v>1035</v>
      </c>
      <c r="I659" t="s">
        <v>140</v>
      </c>
      <c r="J659">
        <v>100</v>
      </c>
      <c r="K659" s="20" t="str">
        <f t="shared" si="42"/>
        <v>1</v>
      </c>
      <c r="L659" s="20" t="str">
        <f t="shared" si="41"/>
        <v>24/7/ 6 hours onsite support required</v>
      </c>
      <c r="U659" t="str">
        <f t="shared" si="40"/>
        <v>Yes</v>
      </c>
      <c r="AB659" t="s">
        <v>74</v>
      </c>
      <c r="AC659" t="s">
        <v>661</v>
      </c>
      <c r="BM659" s="41" t="str">
        <f>VLOOKUP(H659,Sheet1!A:B,2,FALSE)</f>
        <v>11x1 FortiCare</v>
      </c>
      <c r="BO659" s="115">
        <v>574</v>
      </c>
      <c r="BP659" s="115" t="s">
        <v>998</v>
      </c>
      <c r="BQ659" s="115" t="s">
        <v>998</v>
      </c>
      <c r="BR659" s="115">
        <v>203</v>
      </c>
      <c r="BS659" s="115">
        <v>50</v>
      </c>
      <c r="BT659" s="115">
        <v>450</v>
      </c>
      <c r="BU659" s="115" t="s">
        <v>998</v>
      </c>
    </row>
    <row r="660" spans="1:73" ht="15" customHeight="1">
      <c r="A660" s="20" t="e">
        <f>IF(E660="","",VLOOKUP(E660,[4]List!BC:BD,2,FALSE))</f>
        <v>#N/A</v>
      </c>
      <c r="B660" s="20" t="e">
        <f>IF(F660="Gateway","SDWAN Gateway",IF(E660="","",VLOOKUP(E660,[4]List!BC:BE,3,FALSE)))</f>
        <v>#N/A</v>
      </c>
      <c r="C660" s="20" t="e">
        <f>IF(F660="Gateway","SDWAN Gateway",IF(E660="","",VLOOKUP(E660,[4]List!BC:BF,4,FALSE)))</f>
        <v>#N/A</v>
      </c>
      <c r="D660">
        <v>3269</v>
      </c>
      <c r="E660" s="21" t="s">
        <v>69</v>
      </c>
      <c r="F660" t="s">
        <v>70</v>
      </c>
      <c r="G660" s="31" t="s">
        <v>678</v>
      </c>
      <c r="H660" t="s">
        <v>1035</v>
      </c>
      <c r="I660" t="s">
        <v>140</v>
      </c>
      <c r="J660">
        <v>100</v>
      </c>
      <c r="K660" s="20" t="str">
        <f t="shared" si="42"/>
        <v>1</v>
      </c>
      <c r="L660" s="20" t="str">
        <f t="shared" si="41"/>
        <v>24/7/ 6 hours onsite support required</v>
      </c>
      <c r="U660" t="s">
        <v>945</v>
      </c>
      <c r="AB660" t="s">
        <v>74</v>
      </c>
      <c r="AC660" t="s">
        <v>661</v>
      </c>
      <c r="BM660" s="41" t="str">
        <f>VLOOKUP(H660,Sheet1!A:B,2,FALSE)</f>
        <v>11x1 FortiCare</v>
      </c>
      <c r="BO660" s="115">
        <v>574</v>
      </c>
      <c r="BP660" s="115" t="s">
        <v>998</v>
      </c>
      <c r="BQ660" s="115" t="s">
        <v>998</v>
      </c>
      <c r="BR660" s="115">
        <v>203</v>
      </c>
      <c r="BS660" s="115">
        <v>50</v>
      </c>
      <c r="BT660" s="115">
        <v>450</v>
      </c>
      <c r="BU660" s="115" t="s">
        <v>998</v>
      </c>
    </row>
    <row r="661" spans="1:73" ht="15" customHeight="1">
      <c r="A661" s="20" t="e">
        <f>IF(E661="","",VLOOKUP(E661,[4]List!BC:BD,2,FALSE))</f>
        <v>#N/A</v>
      </c>
      <c r="B661" s="20" t="e">
        <f>IF(F661="Gateway","SDWAN Gateway",IF(E661="","",VLOOKUP(E661,[4]List!BC:BE,3,FALSE)))</f>
        <v>#N/A</v>
      </c>
      <c r="C661" s="20" t="e">
        <f>IF(F661="Gateway","SDWAN Gateway",IF(E661="","",VLOOKUP(E661,[4]List!BC:BF,4,FALSE)))</f>
        <v>#N/A</v>
      </c>
      <c r="D661">
        <v>3270</v>
      </c>
      <c r="E661" s="21" t="s">
        <v>69</v>
      </c>
      <c r="F661" t="s">
        <v>70</v>
      </c>
      <c r="G661" s="31" t="s">
        <v>678</v>
      </c>
      <c r="H661" t="s">
        <v>1006</v>
      </c>
      <c r="I661" t="s">
        <v>140</v>
      </c>
      <c r="J661">
        <v>500</v>
      </c>
      <c r="K661" s="20" t="str">
        <f t="shared" si="42"/>
        <v>1</v>
      </c>
      <c r="L661" s="20" t="str">
        <f t="shared" si="41"/>
        <v>24/7/ 6 hours onsite support required</v>
      </c>
      <c r="U661" t="str">
        <f t="shared" si="40"/>
        <v>Yes</v>
      </c>
      <c r="AB661" t="s">
        <v>74</v>
      </c>
      <c r="AC661" t="s">
        <v>661</v>
      </c>
      <c r="BM661" s="41" t="str">
        <f>VLOOKUP(H661,Sheet1!A:B,2,FALSE)</f>
        <v>Next Day Delivery</v>
      </c>
      <c r="BO661" s="115">
        <v>574</v>
      </c>
      <c r="BP661" s="115" t="s">
        <v>998</v>
      </c>
      <c r="BQ661" s="115" t="s">
        <v>998</v>
      </c>
      <c r="BR661" s="115">
        <v>203</v>
      </c>
      <c r="BS661" s="115">
        <v>50</v>
      </c>
      <c r="BT661" s="115">
        <v>450</v>
      </c>
      <c r="BU661" s="115" t="s">
        <v>998</v>
      </c>
    </row>
    <row r="662" spans="1:73" ht="15" customHeight="1">
      <c r="A662" s="20" t="e">
        <f>IF(E662="","",VLOOKUP(E662,[4]List!BC:BD,2,FALSE))</f>
        <v>#N/A</v>
      </c>
      <c r="B662" s="20" t="e">
        <f>IF(F662="Gateway","SDWAN Gateway",IF(E662="","",VLOOKUP(E662,[4]List!BC:BE,3,FALSE)))</f>
        <v>#N/A</v>
      </c>
      <c r="C662" s="20" t="e">
        <f>IF(F662="Gateway","SDWAN Gateway",IF(E662="","",VLOOKUP(E662,[4]List!BC:BF,4,FALSE)))</f>
        <v>#N/A</v>
      </c>
      <c r="D662">
        <v>3270</v>
      </c>
      <c r="E662" s="21" t="s">
        <v>69</v>
      </c>
      <c r="F662" t="s">
        <v>70</v>
      </c>
      <c r="G662" s="31" t="s">
        <v>678</v>
      </c>
      <c r="H662" t="s">
        <v>1006</v>
      </c>
      <c r="I662" t="s">
        <v>140</v>
      </c>
      <c r="J662">
        <v>500</v>
      </c>
      <c r="K662" s="20" t="str">
        <f t="shared" si="42"/>
        <v>1</v>
      </c>
      <c r="L662" s="20" t="str">
        <f t="shared" si="41"/>
        <v>24/7/ 6 hours onsite support required</v>
      </c>
      <c r="U662" t="s">
        <v>945</v>
      </c>
      <c r="AB662" t="s">
        <v>74</v>
      </c>
      <c r="AC662" t="s">
        <v>661</v>
      </c>
      <c r="BM662" s="41" t="str">
        <f>VLOOKUP(H662,Sheet1!A:B,2,FALSE)</f>
        <v>Next Day Delivery</v>
      </c>
      <c r="BO662" s="115">
        <v>574</v>
      </c>
      <c r="BP662" s="115" t="s">
        <v>998</v>
      </c>
      <c r="BQ662" s="115" t="s">
        <v>998</v>
      </c>
      <c r="BR662" s="115">
        <v>203</v>
      </c>
      <c r="BS662" s="115">
        <v>50</v>
      </c>
      <c r="BT662" s="115">
        <v>450</v>
      </c>
      <c r="BU662" s="115" t="s">
        <v>998</v>
      </c>
    </row>
    <row r="663" spans="1:73" ht="15" customHeight="1">
      <c r="A663" s="20" t="e">
        <f>IF(E663="","",VLOOKUP(E663,[4]List!BC:BD,2,FALSE))</f>
        <v>#N/A</v>
      </c>
      <c r="B663" s="20" t="e">
        <f>IF(F663="Gateway","SDWAN Gateway",IF(E663="","",VLOOKUP(E663,[4]List!BC:BE,3,FALSE)))</f>
        <v>#N/A</v>
      </c>
      <c r="C663" s="20" t="e">
        <f>IF(F663="Gateway","SDWAN Gateway",IF(E663="","",VLOOKUP(E663,[4]List!BC:BF,4,FALSE)))</f>
        <v>#N/A</v>
      </c>
      <c r="D663">
        <v>3273</v>
      </c>
      <c r="E663" s="21" t="s">
        <v>69</v>
      </c>
      <c r="F663" t="s">
        <v>70</v>
      </c>
      <c r="G663" s="31" t="s">
        <v>678</v>
      </c>
      <c r="H663" t="s">
        <v>1036</v>
      </c>
      <c r="I663" t="s">
        <v>140</v>
      </c>
      <c r="J663">
        <v>100</v>
      </c>
      <c r="K663" s="20" t="str">
        <f t="shared" si="42"/>
        <v>1</v>
      </c>
      <c r="L663" s="20" t="str">
        <f t="shared" si="41"/>
        <v>24/7/ 6 hours onsite support required</v>
      </c>
      <c r="U663" t="str">
        <f t="shared" si="40"/>
        <v>Yes</v>
      </c>
      <c r="AB663" t="s">
        <v>74</v>
      </c>
      <c r="AC663" t="s">
        <v>661</v>
      </c>
      <c r="BM663" s="41" t="e">
        <f>VLOOKUP(H663,Sheet1!A:B,2,FALSE)</f>
        <v>#N/A</v>
      </c>
      <c r="BO663" s="115">
        <v>574</v>
      </c>
      <c r="BP663" s="115">
        <v>531</v>
      </c>
      <c r="BQ663" s="115" t="s">
        <v>998</v>
      </c>
      <c r="BR663" s="115">
        <v>203</v>
      </c>
      <c r="BS663" s="115">
        <v>50</v>
      </c>
      <c r="BT663" s="115">
        <v>450</v>
      </c>
      <c r="BU663" s="115">
        <v>1800</v>
      </c>
    </row>
    <row r="664" spans="1:73" ht="15" customHeight="1">
      <c r="A664" s="20" t="e">
        <f>IF(E664="","",VLOOKUP(E664,[4]List!BC:BD,2,FALSE))</f>
        <v>#N/A</v>
      </c>
      <c r="B664" s="20" t="e">
        <f>IF(F664="Gateway","SDWAN Gateway",IF(E664="","",VLOOKUP(E664,[4]List!BC:BE,3,FALSE)))</f>
        <v>#N/A</v>
      </c>
      <c r="C664" s="20" t="e">
        <f>IF(F664="Gateway","SDWAN Gateway",IF(E664="","",VLOOKUP(E664,[4]List!BC:BF,4,FALSE)))</f>
        <v>#N/A</v>
      </c>
      <c r="D664">
        <v>3273</v>
      </c>
      <c r="E664" s="21" t="s">
        <v>69</v>
      </c>
      <c r="F664" t="s">
        <v>70</v>
      </c>
      <c r="G664" s="31" t="s">
        <v>678</v>
      </c>
      <c r="H664" t="s">
        <v>1036</v>
      </c>
      <c r="I664" t="s">
        <v>140</v>
      </c>
      <c r="J664">
        <v>100</v>
      </c>
      <c r="K664" s="20" t="str">
        <f t="shared" si="42"/>
        <v>1</v>
      </c>
      <c r="L664" s="20" t="str">
        <f t="shared" si="41"/>
        <v>24/7/ 6 hours onsite support required</v>
      </c>
      <c r="U664" t="s">
        <v>945</v>
      </c>
      <c r="AB664" t="s">
        <v>74</v>
      </c>
      <c r="AC664" t="s">
        <v>661</v>
      </c>
      <c r="BM664" s="41" t="e">
        <f>VLOOKUP(H664,Sheet1!A:B,2,FALSE)</f>
        <v>#N/A</v>
      </c>
      <c r="BO664" s="115">
        <v>574</v>
      </c>
      <c r="BP664" s="115">
        <v>531</v>
      </c>
      <c r="BQ664" s="115" t="s">
        <v>998</v>
      </c>
      <c r="BR664" s="115">
        <v>203</v>
      </c>
      <c r="BS664" s="115">
        <v>50</v>
      </c>
      <c r="BT664" s="115">
        <v>450</v>
      </c>
      <c r="BU664" s="115">
        <v>1800</v>
      </c>
    </row>
    <row r="665" spans="1:73" ht="15" customHeight="1">
      <c r="A665" s="20" t="e">
        <f>IF(E665="","",VLOOKUP(E665,[4]List!BC:BD,2,FALSE))</f>
        <v>#N/A</v>
      </c>
      <c r="B665" s="20" t="e">
        <f>IF(F665="Gateway","SDWAN Gateway",IF(E665="","",VLOOKUP(E665,[4]List!BC:BE,3,FALSE)))</f>
        <v>#N/A</v>
      </c>
      <c r="C665" s="20" t="e">
        <f>IF(F665="Gateway","SDWAN Gateway",IF(E665="","",VLOOKUP(E665,[4]List!BC:BF,4,FALSE)))</f>
        <v>#N/A</v>
      </c>
      <c r="D665">
        <v>3274</v>
      </c>
      <c r="E665" s="21" t="s">
        <v>69</v>
      </c>
      <c r="F665" t="s">
        <v>70</v>
      </c>
      <c r="G665" t="s">
        <v>678</v>
      </c>
      <c r="H665" t="s">
        <v>1037</v>
      </c>
      <c r="I665" t="s">
        <v>73</v>
      </c>
      <c r="J665">
        <v>100</v>
      </c>
      <c r="K665" s="20" t="str">
        <f t="shared" si="42"/>
        <v>1</v>
      </c>
      <c r="L665" s="20" t="str">
        <f t="shared" si="41"/>
        <v xml:space="preserve">24/7/ 12 hours onsite SLA support requried </v>
      </c>
      <c r="U665" t="str">
        <f t="shared" si="40"/>
        <v>Yes</v>
      </c>
      <c r="AB665" t="s">
        <v>74</v>
      </c>
      <c r="AC665" t="s">
        <v>661</v>
      </c>
      <c r="BM665" s="41" t="e">
        <f>VLOOKUP(H665,Sheet1!A:B,2,FALSE)</f>
        <v>#N/A</v>
      </c>
      <c r="BO665" s="115">
        <v>574</v>
      </c>
      <c r="BP665" s="115">
        <v>531</v>
      </c>
      <c r="BQ665" s="115" t="s">
        <v>998</v>
      </c>
      <c r="BR665" s="115">
        <v>203</v>
      </c>
      <c r="BS665" s="115">
        <v>50</v>
      </c>
      <c r="BT665" s="115">
        <v>450</v>
      </c>
      <c r="BU665" s="115">
        <v>1800</v>
      </c>
    </row>
    <row r="666" spans="1:73" ht="15" customHeight="1">
      <c r="A666" s="20" t="e">
        <f>IF(E666="","",VLOOKUP(E666,[4]List!BC:BD,2,FALSE))</f>
        <v>#N/A</v>
      </c>
      <c r="B666" s="20" t="e">
        <f>IF(F666="Gateway","SDWAN Gateway",IF(E666="","",VLOOKUP(E666,[4]List!BC:BE,3,FALSE)))</f>
        <v>#N/A</v>
      </c>
      <c r="C666" s="20" t="e">
        <f>IF(F666="Gateway","SDWAN Gateway",IF(E666="","",VLOOKUP(E666,[4]List!BC:BF,4,FALSE)))</f>
        <v>#N/A</v>
      </c>
      <c r="D666">
        <v>3279</v>
      </c>
      <c r="E666" s="21" t="s">
        <v>69</v>
      </c>
      <c r="F666" t="s">
        <v>70</v>
      </c>
      <c r="G666" t="s">
        <v>678</v>
      </c>
      <c r="H666" t="s">
        <v>1038</v>
      </c>
      <c r="I666" t="s">
        <v>73</v>
      </c>
      <c r="J666">
        <v>500</v>
      </c>
      <c r="K666" s="20" t="str">
        <f t="shared" si="42"/>
        <v>1</v>
      </c>
      <c r="L666" s="20" t="str">
        <f t="shared" si="41"/>
        <v xml:space="preserve">24/7/ 12 hours onsite SLA support requried </v>
      </c>
      <c r="U666" t="str">
        <f t="shared" si="40"/>
        <v>Yes</v>
      </c>
      <c r="AB666" t="s">
        <v>74</v>
      </c>
      <c r="AC666" t="s">
        <v>661</v>
      </c>
      <c r="BM666" s="41" t="str">
        <f>VLOOKUP(H666,Sheet1!A:B,2,FALSE)</f>
        <v>11x1 FortiCare</v>
      </c>
      <c r="BO666" s="115">
        <v>574</v>
      </c>
      <c r="BP666" s="115">
        <v>531</v>
      </c>
      <c r="BQ666" s="115" t="s">
        <v>998</v>
      </c>
      <c r="BR666" s="115">
        <v>203</v>
      </c>
      <c r="BS666" s="115">
        <v>50</v>
      </c>
      <c r="BT666" s="115">
        <v>450</v>
      </c>
      <c r="BU666" s="115">
        <v>1800</v>
      </c>
    </row>
    <row r="667" spans="1:73" ht="15" customHeight="1">
      <c r="A667" s="20" t="e">
        <f>IF(E667="","",VLOOKUP(E667,[4]List!BC:BD,2,FALSE))</f>
        <v>#N/A</v>
      </c>
      <c r="B667" s="20" t="e">
        <f>IF(F667="Gateway","SDWAN Gateway",IF(E667="","",VLOOKUP(E667,[4]List!BC:BE,3,FALSE)))</f>
        <v>#N/A</v>
      </c>
      <c r="C667" s="20" t="e">
        <f>IF(F667="Gateway","SDWAN Gateway",IF(E667="","",VLOOKUP(E667,[4]List!BC:BF,4,FALSE)))</f>
        <v>#N/A</v>
      </c>
      <c r="D667">
        <v>3283</v>
      </c>
      <c r="E667" s="21" t="s">
        <v>69</v>
      </c>
      <c r="F667" t="s">
        <v>70</v>
      </c>
      <c r="G667" t="s">
        <v>678</v>
      </c>
      <c r="H667" t="s">
        <v>1039</v>
      </c>
      <c r="I667" t="s">
        <v>73</v>
      </c>
      <c r="J667">
        <v>40</v>
      </c>
      <c r="K667" s="20" t="str">
        <f t="shared" si="42"/>
        <v>1</v>
      </c>
      <c r="L667" s="20" t="str">
        <f t="shared" si="41"/>
        <v xml:space="preserve">24/7/ 12 hours onsite SLA support requried </v>
      </c>
      <c r="U667" t="str">
        <f t="shared" si="40"/>
        <v>Yes</v>
      </c>
      <c r="AB667" t="s">
        <v>74</v>
      </c>
      <c r="AC667" t="s">
        <v>661</v>
      </c>
      <c r="BM667" s="41" t="e">
        <f>VLOOKUP(H667,Sheet1!A:B,2,FALSE)</f>
        <v>#N/A</v>
      </c>
      <c r="BO667" s="115">
        <v>574</v>
      </c>
      <c r="BP667" s="115">
        <v>531</v>
      </c>
      <c r="BQ667" s="115" t="s">
        <v>998</v>
      </c>
      <c r="BR667" s="115">
        <v>203</v>
      </c>
      <c r="BS667" s="115">
        <v>50</v>
      </c>
      <c r="BT667" s="115">
        <v>450</v>
      </c>
      <c r="BU667" s="115">
        <v>1800</v>
      </c>
    </row>
    <row r="668" spans="1:73" ht="15" customHeight="1">
      <c r="A668" s="20" t="e">
        <f>IF(E668="","",VLOOKUP(E668,[4]List!BC:BD,2,FALSE))</f>
        <v>#N/A</v>
      </c>
      <c r="B668" s="20" t="e">
        <f>IF(F668="Gateway","SDWAN Gateway",IF(E668="","",VLOOKUP(E668,[4]List!BC:BE,3,FALSE)))</f>
        <v>#N/A</v>
      </c>
      <c r="C668" s="20" t="e">
        <f>IF(F668="Gateway","SDWAN Gateway",IF(E668="","",VLOOKUP(E668,[4]List!BC:BF,4,FALSE)))</f>
        <v>#N/A</v>
      </c>
      <c r="D668">
        <v>3284</v>
      </c>
      <c r="E668" s="21" t="s">
        <v>69</v>
      </c>
      <c r="F668" t="s">
        <v>70</v>
      </c>
      <c r="G668" s="31" t="s">
        <v>678</v>
      </c>
      <c r="H668" t="s">
        <v>1040</v>
      </c>
      <c r="I668" t="s">
        <v>140</v>
      </c>
      <c r="J668">
        <v>100</v>
      </c>
      <c r="K668" s="20" t="str">
        <f t="shared" si="42"/>
        <v>1</v>
      </c>
      <c r="L668" s="20" t="str">
        <f t="shared" si="41"/>
        <v>24/7/ 6 hours onsite support required</v>
      </c>
      <c r="U668" t="str">
        <f t="shared" si="40"/>
        <v>Yes</v>
      </c>
      <c r="AB668" t="s">
        <v>74</v>
      </c>
      <c r="AC668" t="s">
        <v>661</v>
      </c>
      <c r="BM668" s="41" t="e">
        <f>VLOOKUP(H668,Sheet1!A:B,2,FALSE)</f>
        <v>#N/A</v>
      </c>
      <c r="BO668" s="115">
        <v>574</v>
      </c>
      <c r="BP668" s="115">
        <v>531</v>
      </c>
      <c r="BQ668" s="115" t="s">
        <v>998</v>
      </c>
      <c r="BR668" s="115">
        <v>203</v>
      </c>
      <c r="BS668" s="115">
        <v>50</v>
      </c>
      <c r="BT668" s="115">
        <v>450</v>
      </c>
      <c r="BU668" s="115">
        <v>1800</v>
      </c>
    </row>
    <row r="669" spans="1:73" ht="15" customHeight="1">
      <c r="A669" s="20" t="e">
        <f>IF(E669="","",VLOOKUP(E669,[4]List!BC:BD,2,FALSE))</f>
        <v>#N/A</v>
      </c>
      <c r="B669" s="20" t="e">
        <f>IF(F669="Gateway","SDWAN Gateway",IF(E669="","",VLOOKUP(E669,[4]List!BC:BE,3,FALSE)))</f>
        <v>#N/A</v>
      </c>
      <c r="C669" s="20" t="e">
        <f>IF(F669="Gateway","SDWAN Gateway",IF(E669="","",VLOOKUP(E669,[4]List!BC:BF,4,FALSE)))</f>
        <v>#N/A</v>
      </c>
      <c r="D669">
        <v>3284</v>
      </c>
      <c r="E669" s="21" t="s">
        <v>69</v>
      </c>
      <c r="F669" t="s">
        <v>70</v>
      </c>
      <c r="G669" s="31" t="s">
        <v>678</v>
      </c>
      <c r="H669" t="s">
        <v>1040</v>
      </c>
      <c r="I669" t="s">
        <v>140</v>
      </c>
      <c r="J669">
        <v>100</v>
      </c>
      <c r="K669" s="20" t="str">
        <f t="shared" si="42"/>
        <v>1</v>
      </c>
      <c r="L669" s="20" t="str">
        <f t="shared" si="41"/>
        <v>24/7/ 6 hours onsite support required</v>
      </c>
      <c r="U669" t="s">
        <v>945</v>
      </c>
      <c r="AB669" t="s">
        <v>74</v>
      </c>
      <c r="AC669" t="s">
        <v>661</v>
      </c>
      <c r="BM669" s="41" t="e">
        <f>VLOOKUP(H669,Sheet1!A:B,2,FALSE)</f>
        <v>#N/A</v>
      </c>
      <c r="BO669" s="115">
        <v>574</v>
      </c>
      <c r="BP669" s="115">
        <v>531</v>
      </c>
      <c r="BQ669" s="115" t="s">
        <v>998</v>
      </c>
      <c r="BR669" s="115">
        <v>203</v>
      </c>
      <c r="BS669" s="115">
        <v>50</v>
      </c>
      <c r="BT669" s="115">
        <v>450</v>
      </c>
      <c r="BU669" s="115">
        <v>1800</v>
      </c>
    </row>
    <row r="670" spans="1:73" ht="15" customHeight="1">
      <c r="A670" s="20" t="e">
        <f>IF(E670="","",VLOOKUP(E670,[4]List!BC:BD,2,FALSE))</f>
        <v>#N/A</v>
      </c>
      <c r="B670" s="20" t="e">
        <f>IF(F670="Gateway","SDWAN Gateway",IF(E670="","",VLOOKUP(E670,[4]List!BC:BE,3,FALSE)))</f>
        <v>#N/A</v>
      </c>
      <c r="C670" s="20" t="e">
        <f>IF(F670="Gateway","SDWAN Gateway",IF(E670="","",VLOOKUP(E670,[4]List!BC:BF,4,FALSE)))</f>
        <v>#N/A</v>
      </c>
      <c r="D670">
        <v>3288</v>
      </c>
      <c r="E670" s="21" t="s">
        <v>69</v>
      </c>
      <c r="F670" t="s">
        <v>70</v>
      </c>
      <c r="G670" t="s">
        <v>678</v>
      </c>
      <c r="H670" t="s">
        <v>1041</v>
      </c>
      <c r="I670" t="s">
        <v>73</v>
      </c>
      <c r="J670">
        <v>40</v>
      </c>
      <c r="K670" s="20" t="str">
        <f t="shared" si="42"/>
        <v>1</v>
      </c>
      <c r="L670" s="20" t="str">
        <f t="shared" si="41"/>
        <v xml:space="preserve">24/7/ 12 hours onsite SLA support requried </v>
      </c>
      <c r="U670" t="str">
        <f t="shared" si="40"/>
        <v>Yes</v>
      </c>
      <c r="AB670" t="s">
        <v>74</v>
      </c>
      <c r="AC670" t="s">
        <v>661</v>
      </c>
      <c r="BM670" s="41" t="str">
        <f>VLOOKUP(H670,Sheet1!A:B,2,FALSE)</f>
        <v>Next Day Delivery</v>
      </c>
      <c r="BO670" s="115">
        <v>574</v>
      </c>
      <c r="BP670" s="115">
        <v>531</v>
      </c>
      <c r="BQ670" s="115" t="s">
        <v>998</v>
      </c>
      <c r="BR670" s="115">
        <v>203</v>
      </c>
      <c r="BS670" s="115">
        <v>50</v>
      </c>
      <c r="BT670" s="115">
        <v>450</v>
      </c>
      <c r="BU670" s="115">
        <v>1800</v>
      </c>
    </row>
    <row r="671" spans="1:73" ht="15" customHeight="1">
      <c r="A671" s="20" t="e">
        <f>IF(E671="","",VLOOKUP(E671,[4]List!BC:BD,2,FALSE))</f>
        <v>#N/A</v>
      </c>
      <c r="B671" s="20" t="e">
        <f>IF(F671="Gateway","SDWAN Gateway",IF(E671="","",VLOOKUP(E671,[4]List!BC:BE,3,FALSE)))</f>
        <v>#N/A</v>
      </c>
      <c r="C671" s="20" t="e">
        <f>IF(F671="Gateway","SDWAN Gateway",IF(E671="","",VLOOKUP(E671,[4]List!BC:BF,4,FALSE)))</f>
        <v>#N/A</v>
      </c>
      <c r="D671">
        <v>3312</v>
      </c>
      <c r="E671" s="21" t="s">
        <v>69</v>
      </c>
      <c r="F671" t="s">
        <v>70</v>
      </c>
      <c r="G671" t="s">
        <v>678</v>
      </c>
      <c r="H671" t="s">
        <v>1042</v>
      </c>
      <c r="I671" t="s">
        <v>73</v>
      </c>
      <c r="J671">
        <v>100</v>
      </c>
      <c r="K671" s="20" t="str">
        <f t="shared" si="42"/>
        <v>1</v>
      </c>
      <c r="L671" s="20" t="str">
        <f t="shared" si="41"/>
        <v xml:space="preserve">24/7/ 12 hours onsite SLA support requried </v>
      </c>
      <c r="U671" t="str">
        <f t="shared" si="40"/>
        <v>Yes</v>
      </c>
      <c r="AB671" t="s">
        <v>74</v>
      </c>
      <c r="AC671" t="s">
        <v>661</v>
      </c>
      <c r="BM671" s="41" t="e">
        <f>VLOOKUP(H671,Sheet1!A:B,2,FALSE)</f>
        <v>#N/A</v>
      </c>
      <c r="BO671" s="115">
        <v>574</v>
      </c>
      <c r="BP671" s="115">
        <v>531</v>
      </c>
      <c r="BQ671" s="115" t="s">
        <v>998</v>
      </c>
      <c r="BR671" s="115">
        <v>203</v>
      </c>
      <c r="BS671" s="115">
        <v>50</v>
      </c>
      <c r="BT671" s="115">
        <v>450</v>
      </c>
      <c r="BU671" s="115">
        <v>1800</v>
      </c>
    </row>
    <row r="672" spans="1:73" ht="15" customHeight="1">
      <c r="A672" s="20" t="e">
        <f>IF(E672="","",VLOOKUP(E672,[4]List!BC:BD,2,FALSE))</f>
        <v>#N/A</v>
      </c>
      <c r="B672" s="20" t="e">
        <f>IF(F672="Gateway","SDWAN Gateway",IF(E672="","",VLOOKUP(E672,[4]List!BC:BE,3,FALSE)))</f>
        <v>#N/A</v>
      </c>
      <c r="C672" s="20" t="e">
        <f>IF(F672="Gateway","SDWAN Gateway",IF(E672="","",VLOOKUP(E672,[4]List!BC:BF,4,FALSE)))</f>
        <v>#N/A</v>
      </c>
      <c r="D672">
        <v>3315</v>
      </c>
      <c r="E672" s="21" t="s">
        <v>69</v>
      </c>
      <c r="F672" t="s">
        <v>70</v>
      </c>
      <c r="G672" s="31" t="s">
        <v>678</v>
      </c>
      <c r="H672" t="s">
        <v>1010</v>
      </c>
      <c r="I672" t="s">
        <v>140</v>
      </c>
      <c r="J672">
        <v>100</v>
      </c>
      <c r="K672" s="20" t="str">
        <f t="shared" si="42"/>
        <v>1</v>
      </c>
      <c r="L672" s="20" t="str">
        <f t="shared" si="41"/>
        <v>24/7/ 6 hours onsite support required</v>
      </c>
      <c r="U672" t="str">
        <f t="shared" si="40"/>
        <v>Yes</v>
      </c>
      <c r="AB672" t="s">
        <v>74</v>
      </c>
      <c r="AC672" t="s">
        <v>661</v>
      </c>
      <c r="BM672" s="41" t="e">
        <f>VLOOKUP(H672,Sheet1!A:B,2,FALSE)</f>
        <v>#N/A</v>
      </c>
      <c r="BO672" s="115">
        <v>574</v>
      </c>
      <c r="BP672" s="115">
        <v>531</v>
      </c>
      <c r="BQ672" s="115" t="s">
        <v>998</v>
      </c>
      <c r="BR672" s="115">
        <v>203</v>
      </c>
      <c r="BS672" s="115">
        <v>50</v>
      </c>
      <c r="BT672" s="115">
        <v>450</v>
      </c>
      <c r="BU672" s="115">
        <v>1800</v>
      </c>
    </row>
    <row r="673" spans="1:73" ht="15" customHeight="1">
      <c r="A673" s="20" t="e">
        <f>IF(E673="","",VLOOKUP(E673,[4]List!BC:BD,2,FALSE))</f>
        <v>#N/A</v>
      </c>
      <c r="B673" s="20" t="e">
        <f>IF(F673="Gateway","SDWAN Gateway",IF(E673="","",VLOOKUP(E673,[4]List!BC:BE,3,FALSE)))</f>
        <v>#N/A</v>
      </c>
      <c r="C673" s="20" t="e">
        <f>IF(F673="Gateway","SDWAN Gateway",IF(E673="","",VLOOKUP(E673,[4]List!BC:BF,4,FALSE)))</f>
        <v>#N/A</v>
      </c>
      <c r="D673">
        <v>3315</v>
      </c>
      <c r="E673" s="21" t="s">
        <v>69</v>
      </c>
      <c r="F673" t="s">
        <v>70</v>
      </c>
      <c r="G673" s="31" t="s">
        <v>678</v>
      </c>
      <c r="H673" t="s">
        <v>1010</v>
      </c>
      <c r="I673" t="s">
        <v>140</v>
      </c>
      <c r="J673">
        <v>100</v>
      </c>
      <c r="K673" s="20" t="str">
        <f t="shared" si="42"/>
        <v>1</v>
      </c>
      <c r="L673" s="20" t="str">
        <f t="shared" si="41"/>
        <v>24/7/ 6 hours onsite support required</v>
      </c>
      <c r="U673" t="s">
        <v>945</v>
      </c>
      <c r="AB673" t="s">
        <v>74</v>
      </c>
      <c r="AC673" t="s">
        <v>661</v>
      </c>
      <c r="BM673" s="41" t="e">
        <f>VLOOKUP(H673,Sheet1!A:B,2,FALSE)</f>
        <v>#N/A</v>
      </c>
      <c r="BO673" s="115">
        <v>574</v>
      </c>
      <c r="BP673" s="115">
        <v>531</v>
      </c>
      <c r="BQ673" s="115" t="s">
        <v>998</v>
      </c>
      <c r="BR673" s="115">
        <v>203</v>
      </c>
      <c r="BS673" s="115">
        <v>50</v>
      </c>
      <c r="BT673" s="115">
        <v>450</v>
      </c>
      <c r="BU673" s="115">
        <v>1800</v>
      </c>
    </row>
    <row r="674" spans="1:73" ht="15" customHeight="1">
      <c r="A674" s="20" t="e">
        <f>IF(E674="","",VLOOKUP(E674,[4]List!BC:BD,2,FALSE))</f>
        <v>#N/A</v>
      </c>
      <c r="B674" s="20" t="e">
        <f>IF(F674="Gateway","SDWAN Gateway",IF(E674="","",VLOOKUP(E674,[4]List!BC:BE,3,FALSE)))</f>
        <v>#N/A</v>
      </c>
      <c r="C674" s="20" t="e">
        <f>IF(F674="Gateway","SDWAN Gateway",IF(E674="","",VLOOKUP(E674,[4]List!BC:BF,4,FALSE)))</f>
        <v>#N/A</v>
      </c>
      <c r="D674">
        <v>3323</v>
      </c>
      <c r="E674" s="21" t="s">
        <v>69</v>
      </c>
      <c r="F674" t="s">
        <v>70</v>
      </c>
      <c r="G674" s="31" t="s">
        <v>678</v>
      </c>
      <c r="H674" t="s">
        <v>1043</v>
      </c>
      <c r="I674" t="s">
        <v>140</v>
      </c>
      <c r="J674">
        <v>500</v>
      </c>
      <c r="K674" s="20" t="str">
        <f t="shared" si="42"/>
        <v>1</v>
      </c>
      <c r="L674" s="20" t="str">
        <f t="shared" si="41"/>
        <v>24/7/ 6 hours onsite support required</v>
      </c>
      <c r="U674" t="str">
        <f t="shared" si="40"/>
        <v>Yes</v>
      </c>
      <c r="AB674" t="s">
        <v>74</v>
      </c>
      <c r="AC674" t="s">
        <v>661</v>
      </c>
      <c r="BM674" s="41" t="str">
        <f>VLOOKUP(H674,Sheet1!A:B,2,FALSE)</f>
        <v>Next Day Delivery</v>
      </c>
      <c r="BO674" s="115">
        <v>574</v>
      </c>
      <c r="BP674" s="115">
        <v>531</v>
      </c>
      <c r="BQ674" s="115" t="s">
        <v>998</v>
      </c>
      <c r="BR674" s="115">
        <v>203</v>
      </c>
      <c r="BS674" s="115">
        <v>50</v>
      </c>
      <c r="BT674" s="115">
        <v>450</v>
      </c>
      <c r="BU674" s="115">
        <v>1800</v>
      </c>
    </row>
    <row r="675" spans="1:73" ht="15" customHeight="1">
      <c r="A675" s="20" t="e">
        <f>IF(E675="","",VLOOKUP(E675,[4]List!BC:BD,2,FALSE))</f>
        <v>#N/A</v>
      </c>
      <c r="B675" s="20" t="e">
        <f>IF(F675="Gateway","SDWAN Gateway",IF(E675="","",VLOOKUP(E675,[4]List!BC:BE,3,FALSE)))</f>
        <v>#N/A</v>
      </c>
      <c r="C675" s="20" t="e">
        <f>IF(F675="Gateway","SDWAN Gateway",IF(E675="","",VLOOKUP(E675,[4]List!BC:BF,4,FALSE)))</f>
        <v>#N/A</v>
      </c>
      <c r="D675">
        <v>3323</v>
      </c>
      <c r="E675" s="21" t="s">
        <v>69</v>
      </c>
      <c r="F675" t="s">
        <v>70</v>
      </c>
      <c r="G675" s="31" t="s">
        <v>678</v>
      </c>
      <c r="H675" t="s">
        <v>1043</v>
      </c>
      <c r="I675" t="s">
        <v>140</v>
      </c>
      <c r="J675">
        <v>500</v>
      </c>
      <c r="K675" s="20" t="str">
        <f t="shared" si="42"/>
        <v>1</v>
      </c>
      <c r="L675" s="20" t="str">
        <f t="shared" si="41"/>
        <v>24/7/ 6 hours onsite support required</v>
      </c>
      <c r="U675" t="s">
        <v>945</v>
      </c>
      <c r="AB675" t="s">
        <v>74</v>
      </c>
      <c r="AC675" t="s">
        <v>661</v>
      </c>
      <c r="BM675" s="41" t="str">
        <f>VLOOKUP(H675,Sheet1!A:B,2,FALSE)</f>
        <v>Next Day Delivery</v>
      </c>
      <c r="BO675" s="115">
        <v>574</v>
      </c>
      <c r="BP675" s="115">
        <v>531</v>
      </c>
      <c r="BQ675" s="115" t="s">
        <v>998</v>
      </c>
      <c r="BR675" s="115">
        <v>203</v>
      </c>
      <c r="BS675" s="115">
        <v>50</v>
      </c>
      <c r="BT675" s="115">
        <v>450</v>
      </c>
      <c r="BU675" s="115">
        <v>1800</v>
      </c>
    </row>
    <row r="676" spans="1:73" ht="15" customHeight="1">
      <c r="A676" s="20" t="e">
        <f>IF(E676="","",VLOOKUP(E676,[4]List!BC:BD,2,FALSE))</f>
        <v>#N/A</v>
      </c>
      <c r="B676" s="20" t="e">
        <f>IF(F676="Gateway","SDWAN Gateway",IF(E676="","",VLOOKUP(E676,[4]List!BC:BE,3,FALSE)))</f>
        <v>#N/A</v>
      </c>
      <c r="C676" s="20" t="e">
        <f>IF(F676="Gateway","SDWAN Gateway",IF(E676="","",VLOOKUP(E676,[4]List!BC:BF,4,FALSE)))</f>
        <v>#N/A</v>
      </c>
      <c r="D676">
        <v>3327</v>
      </c>
      <c r="E676" s="21" t="s">
        <v>69</v>
      </c>
      <c r="F676" t="s">
        <v>70</v>
      </c>
      <c r="G676" s="31" t="s">
        <v>678</v>
      </c>
      <c r="H676" t="s">
        <v>1044</v>
      </c>
      <c r="I676" t="s">
        <v>140</v>
      </c>
      <c r="J676">
        <v>40</v>
      </c>
      <c r="K676" s="20" t="str">
        <f t="shared" si="42"/>
        <v>1</v>
      </c>
      <c r="L676" s="20" t="str">
        <f t="shared" si="41"/>
        <v>24/7/ 6 hours onsite support required</v>
      </c>
      <c r="U676" t="str">
        <f t="shared" ref="U676:U738" si="43">IF(COUNTIF(BM676, "*PRMA*"),"No", "Yes")</f>
        <v>Yes</v>
      </c>
      <c r="AB676" t="s">
        <v>74</v>
      </c>
      <c r="AC676" t="s">
        <v>661</v>
      </c>
      <c r="BM676" s="41" t="e">
        <f>VLOOKUP(H676,Sheet1!A:B,2,FALSE)</f>
        <v>#N/A</v>
      </c>
      <c r="BO676" s="115">
        <v>574</v>
      </c>
      <c r="BP676" s="115">
        <v>531</v>
      </c>
      <c r="BQ676" s="115" t="s">
        <v>998</v>
      </c>
      <c r="BR676" s="115">
        <v>203</v>
      </c>
      <c r="BS676" s="115">
        <v>50</v>
      </c>
      <c r="BT676" s="115">
        <v>450</v>
      </c>
      <c r="BU676" s="115">
        <v>1800</v>
      </c>
    </row>
    <row r="677" spans="1:73" ht="15" customHeight="1">
      <c r="A677" s="20" t="e">
        <f>IF(E677="","",VLOOKUP(E677,[4]List!BC:BD,2,FALSE))</f>
        <v>#N/A</v>
      </c>
      <c r="B677" s="20" t="e">
        <f>IF(F677="Gateway","SDWAN Gateway",IF(E677="","",VLOOKUP(E677,[4]List!BC:BE,3,FALSE)))</f>
        <v>#N/A</v>
      </c>
      <c r="C677" s="20" t="e">
        <f>IF(F677="Gateway","SDWAN Gateway",IF(E677="","",VLOOKUP(E677,[4]List!BC:BF,4,FALSE)))</f>
        <v>#N/A</v>
      </c>
      <c r="D677">
        <v>3327</v>
      </c>
      <c r="E677" s="21" t="s">
        <v>69</v>
      </c>
      <c r="F677" t="s">
        <v>70</v>
      </c>
      <c r="G677" s="31" t="s">
        <v>678</v>
      </c>
      <c r="H677" t="s">
        <v>1044</v>
      </c>
      <c r="I677" t="s">
        <v>140</v>
      </c>
      <c r="J677">
        <v>40</v>
      </c>
      <c r="K677" s="20" t="str">
        <f t="shared" si="42"/>
        <v>1</v>
      </c>
      <c r="L677" s="20" t="str">
        <f t="shared" si="41"/>
        <v>24/7/ 6 hours onsite support required</v>
      </c>
      <c r="U677" t="s">
        <v>945</v>
      </c>
      <c r="AB677" t="s">
        <v>74</v>
      </c>
      <c r="AC677" t="s">
        <v>661</v>
      </c>
      <c r="BM677" s="41" t="e">
        <f>VLOOKUP(H677,Sheet1!A:B,2,FALSE)</f>
        <v>#N/A</v>
      </c>
      <c r="BO677" s="115">
        <v>574</v>
      </c>
      <c r="BP677" s="115">
        <v>531</v>
      </c>
      <c r="BQ677" s="115" t="s">
        <v>998</v>
      </c>
      <c r="BR677" s="115">
        <v>203</v>
      </c>
      <c r="BS677" s="115">
        <v>50</v>
      </c>
      <c r="BT677" s="115">
        <v>450</v>
      </c>
      <c r="BU677" s="115">
        <v>1800</v>
      </c>
    </row>
    <row r="678" spans="1:73" ht="15" customHeight="1">
      <c r="A678" s="20" t="e">
        <f>IF(E678="","",VLOOKUP(E678,[4]List!BC:BD,2,FALSE))</f>
        <v>#N/A</v>
      </c>
      <c r="B678" s="20" t="e">
        <f>IF(F678="Gateway","SDWAN Gateway",IF(E678="","",VLOOKUP(E678,[4]List!BC:BE,3,FALSE)))</f>
        <v>#N/A</v>
      </c>
      <c r="C678" s="20" t="e">
        <f>IF(F678="Gateway","SDWAN Gateway",IF(E678="","",VLOOKUP(E678,[4]List!BC:BF,4,FALSE)))</f>
        <v>#N/A</v>
      </c>
      <c r="D678">
        <v>3334</v>
      </c>
      <c r="E678" s="21" t="s">
        <v>69</v>
      </c>
      <c r="F678" t="s">
        <v>70</v>
      </c>
      <c r="G678" s="31" t="s">
        <v>678</v>
      </c>
      <c r="H678" t="s">
        <v>1011</v>
      </c>
      <c r="I678" t="s">
        <v>140</v>
      </c>
      <c r="J678">
        <v>500</v>
      </c>
      <c r="K678" s="20" t="str">
        <f t="shared" si="42"/>
        <v>1</v>
      </c>
      <c r="L678" s="20" t="str">
        <f t="shared" si="41"/>
        <v>24/7/ 6 hours onsite support required</v>
      </c>
      <c r="U678" t="str">
        <f t="shared" si="43"/>
        <v>Yes</v>
      </c>
      <c r="AB678" t="s">
        <v>74</v>
      </c>
      <c r="AC678" t="s">
        <v>661</v>
      </c>
      <c r="BM678" s="41" t="str">
        <f>VLOOKUP(H678,Sheet1!A:B,2,FALSE)</f>
        <v>Next Day Delivery</v>
      </c>
      <c r="BO678" s="115">
        <v>574</v>
      </c>
      <c r="BP678" s="115">
        <v>531</v>
      </c>
      <c r="BQ678" s="115" t="s">
        <v>998</v>
      </c>
      <c r="BR678" s="115">
        <v>203</v>
      </c>
      <c r="BS678" s="115">
        <v>50</v>
      </c>
      <c r="BT678" s="115">
        <v>450</v>
      </c>
      <c r="BU678" s="115">
        <v>1800</v>
      </c>
    </row>
    <row r="679" spans="1:73" ht="15" customHeight="1">
      <c r="A679" s="20" t="e">
        <f>IF(E679="","",VLOOKUP(E679,[4]List!BC:BD,2,FALSE))</f>
        <v>#N/A</v>
      </c>
      <c r="B679" s="20" t="e">
        <f>IF(F679="Gateway","SDWAN Gateway",IF(E679="","",VLOOKUP(E679,[4]List!BC:BE,3,FALSE)))</f>
        <v>#N/A</v>
      </c>
      <c r="C679" s="20" t="e">
        <f>IF(F679="Gateway","SDWAN Gateway",IF(E679="","",VLOOKUP(E679,[4]List!BC:BF,4,FALSE)))</f>
        <v>#N/A</v>
      </c>
      <c r="D679">
        <v>3334</v>
      </c>
      <c r="E679" s="21" t="s">
        <v>69</v>
      </c>
      <c r="F679" t="s">
        <v>70</v>
      </c>
      <c r="G679" s="31" t="s">
        <v>678</v>
      </c>
      <c r="H679" t="s">
        <v>1011</v>
      </c>
      <c r="I679" t="s">
        <v>140</v>
      </c>
      <c r="J679">
        <v>500</v>
      </c>
      <c r="K679" s="20" t="str">
        <f t="shared" si="42"/>
        <v>1</v>
      </c>
      <c r="L679" s="20" t="str">
        <f t="shared" si="41"/>
        <v>24/7/ 6 hours onsite support required</v>
      </c>
      <c r="U679" t="s">
        <v>945</v>
      </c>
      <c r="AB679" t="s">
        <v>74</v>
      </c>
      <c r="AC679" t="s">
        <v>661</v>
      </c>
      <c r="BM679" s="41" t="str">
        <f>VLOOKUP(H679,Sheet1!A:B,2,FALSE)</f>
        <v>Next Day Delivery</v>
      </c>
      <c r="BO679" s="115">
        <v>574</v>
      </c>
      <c r="BP679" s="115">
        <v>531</v>
      </c>
      <c r="BQ679" s="115" t="s">
        <v>998</v>
      </c>
      <c r="BR679" s="115">
        <v>203</v>
      </c>
      <c r="BS679" s="115">
        <v>50</v>
      </c>
      <c r="BT679" s="115">
        <v>450</v>
      </c>
      <c r="BU679" s="115">
        <v>1800</v>
      </c>
    </row>
    <row r="680" spans="1:73" ht="15" hidden="1" customHeight="1">
      <c r="A680" s="20" t="str">
        <f>IF(E680="","",VLOOKUP(E680,[3]List!BC:BD,2,FALSE))</f>
        <v>[Main RC] SD-WAN with Firewall (Fortinet) (Non-taxable)</v>
      </c>
      <c r="B680" s="20">
        <f>IF(F680="Gateway","SDWAN Gateway",IF(E680="","",VLOOKUP(E680,[3]List!BC:BE,3,FALSE)))</f>
        <v>19408513</v>
      </c>
      <c r="C680" s="20">
        <f>IF(F680="Gateway","SDWAN Gateway",IF(E680="","",VLOOKUP(E680,[3]List!BC:BF,4,FALSE)))</f>
        <v>19408267</v>
      </c>
      <c r="D680">
        <v>3335</v>
      </c>
      <c r="E680" s="21" t="s">
        <v>69</v>
      </c>
      <c r="F680" t="s">
        <v>70</v>
      </c>
      <c r="G680" t="s">
        <v>679</v>
      </c>
      <c r="H680" t="s">
        <v>681</v>
      </c>
      <c r="I680" t="s">
        <v>73</v>
      </c>
      <c r="J680">
        <v>40</v>
      </c>
      <c r="K680" s="20" t="str">
        <f t="shared" si="42"/>
        <v>1</v>
      </c>
      <c r="L680" s="20" t="str">
        <f t="shared" si="41"/>
        <v xml:space="preserve">24/7/ 12 hours onsite SLA support requried </v>
      </c>
      <c r="U680" t="str">
        <f t="shared" si="43"/>
        <v>Yes</v>
      </c>
      <c r="AB680" t="s">
        <v>74</v>
      </c>
      <c r="AC680" t="s">
        <v>661</v>
      </c>
      <c r="BM680" s="41" t="e">
        <f>VLOOKUP(H680,Sheet1!A:B,2,FALSE)</f>
        <v>#N/A</v>
      </c>
      <c r="BO680"/>
      <c r="BP680"/>
      <c r="BQ680"/>
      <c r="BR680"/>
      <c r="BS680"/>
      <c r="BT680"/>
      <c r="BU680"/>
    </row>
    <row r="681" spans="1:73" ht="15" customHeight="1">
      <c r="A681" s="20" t="e">
        <f>IF(E681="","",VLOOKUP(E681,[4]List!BC:BD,2,FALSE))</f>
        <v>#N/A</v>
      </c>
      <c r="B681" s="20" t="e">
        <f>IF(F681="Gateway","SDWAN Gateway",IF(E681="","",VLOOKUP(E681,[4]List!BC:BE,3,FALSE)))</f>
        <v>#N/A</v>
      </c>
      <c r="C681" s="20" t="e">
        <f>IF(F681="Gateway","SDWAN Gateway",IF(E681="","",VLOOKUP(E681,[4]List!BC:BF,4,FALSE)))</f>
        <v>#N/A</v>
      </c>
      <c r="D681">
        <v>3339</v>
      </c>
      <c r="E681" s="21" t="s">
        <v>69</v>
      </c>
      <c r="F681" t="s">
        <v>70</v>
      </c>
      <c r="G681" s="31" t="s">
        <v>678</v>
      </c>
      <c r="H681" t="s">
        <v>1045</v>
      </c>
      <c r="I681" t="s">
        <v>140</v>
      </c>
      <c r="J681">
        <v>500</v>
      </c>
      <c r="K681" s="20" t="str">
        <f t="shared" si="42"/>
        <v>1</v>
      </c>
      <c r="L681" s="20" t="str">
        <f t="shared" si="41"/>
        <v>24/7/ 6 hours onsite support required</v>
      </c>
      <c r="U681" t="str">
        <f t="shared" si="43"/>
        <v>No</v>
      </c>
      <c r="AB681" t="s">
        <v>74</v>
      </c>
      <c r="AC681" t="s">
        <v>661</v>
      </c>
      <c r="BM681" s="41" t="str">
        <f>VLOOKUP(H681,Sheet1!A:B,2,FALSE)</f>
        <v>Full PRMA</v>
      </c>
      <c r="BO681" s="115">
        <v>574</v>
      </c>
      <c r="BP681" s="115" t="s">
        <v>998</v>
      </c>
      <c r="BQ681" s="115">
        <v>793</v>
      </c>
      <c r="BR681" s="115" t="s">
        <v>998</v>
      </c>
      <c r="BS681" s="115">
        <v>50</v>
      </c>
      <c r="BT681" s="115">
        <v>450</v>
      </c>
      <c r="BU681" s="115" t="s">
        <v>998</v>
      </c>
    </row>
    <row r="682" spans="1:73" ht="15" customHeight="1">
      <c r="A682" s="20" t="e">
        <f>IF(E682="","",VLOOKUP(E682,[4]List!BC:BD,2,FALSE))</f>
        <v>#N/A</v>
      </c>
      <c r="B682" s="20" t="e">
        <f>IF(F682="Gateway","SDWAN Gateway",IF(E682="","",VLOOKUP(E682,[4]List!BC:BE,3,FALSE)))</f>
        <v>#N/A</v>
      </c>
      <c r="C682" s="20" t="e">
        <f>IF(F682="Gateway","SDWAN Gateway",IF(E682="","",VLOOKUP(E682,[4]List!BC:BF,4,FALSE)))</f>
        <v>#N/A</v>
      </c>
      <c r="D682">
        <v>3339</v>
      </c>
      <c r="E682" s="21" t="s">
        <v>69</v>
      </c>
      <c r="F682" t="s">
        <v>70</v>
      </c>
      <c r="G682" s="31" t="s">
        <v>678</v>
      </c>
      <c r="H682" t="s">
        <v>1045</v>
      </c>
      <c r="I682" t="s">
        <v>140</v>
      </c>
      <c r="J682">
        <v>500</v>
      </c>
      <c r="K682" s="20" t="str">
        <f t="shared" si="42"/>
        <v>1</v>
      </c>
      <c r="L682" s="20" t="str">
        <f t="shared" si="41"/>
        <v>24/7/ 6 hours onsite support required</v>
      </c>
      <c r="U682" t="str">
        <f t="shared" si="43"/>
        <v>No</v>
      </c>
      <c r="AB682" t="s">
        <v>74</v>
      </c>
      <c r="AC682" t="s">
        <v>661</v>
      </c>
      <c r="BM682" s="41" t="str">
        <f>VLOOKUP(H682,Sheet1!A:B,2,FALSE)</f>
        <v>Full PRMA</v>
      </c>
      <c r="BO682" s="115">
        <v>574</v>
      </c>
      <c r="BP682" s="115" t="s">
        <v>998</v>
      </c>
      <c r="BQ682" s="115">
        <v>793</v>
      </c>
      <c r="BR682" s="115" t="s">
        <v>998</v>
      </c>
      <c r="BS682" s="115">
        <v>50</v>
      </c>
      <c r="BT682" s="115">
        <v>450</v>
      </c>
      <c r="BU682" s="115" t="s">
        <v>998</v>
      </c>
    </row>
    <row r="683" spans="1:73" ht="15" customHeight="1">
      <c r="A683" s="20" t="e">
        <f>IF(E683="","",VLOOKUP(E683,[4]List!BC:BD,2,FALSE))</f>
        <v>#N/A</v>
      </c>
      <c r="B683" s="20" t="e">
        <f>IF(F683="Gateway","SDWAN Gateway",IF(E683="","",VLOOKUP(E683,[4]List!BC:BE,3,FALSE)))</f>
        <v>#N/A</v>
      </c>
      <c r="C683" s="20" t="e">
        <f>IF(F683="Gateway","SDWAN Gateway",IF(E683="","",VLOOKUP(E683,[4]List!BC:BF,4,FALSE)))</f>
        <v>#N/A</v>
      </c>
      <c r="D683">
        <v>3342</v>
      </c>
      <c r="E683" s="21" t="s">
        <v>69</v>
      </c>
      <c r="F683" t="s">
        <v>70</v>
      </c>
      <c r="G683" t="s">
        <v>678</v>
      </c>
      <c r="H683" t="s">
        <v>1046</v>
      </c>
      <c r="I683" t="s">
        <v>73</v>
      </c>
      <c r="J683">
        <v>100</v>
      </c>
      <c r="K683" s="20" t="str">
        <f t="shared" si="42"/>
        <v>1</v>
      </c>
      <c r="L683" s="20" t="str">
        <f t="shared" si="41"/>
        <v xml:space="preserve">24/7/ 12 hours onsite SLA support requried </v>
      </c>
      <c r="U683" t="str">
        <f t="shared" si="43"/>
        <v>Yes</v>
      </c>
      <c r="AB683" t="s">
        <v>74</v>
      </c>
      <c r="AC683" t="s">
        <v>661</v>
      </c>
      <c r="BM683" s="41" t="str">
        <f>VLOOKUP(H683,Sheet1!A:B,2,FALSE)</f>
        <v>Next Day Delivery</v>
      </c>
      <c r="BO683" s="115">
        <v>574</v>
      </c>
      <c r="BP683" s="115" t="s">
        <v>998</v>
      </c>
      <c r="BQ683" s="115" t="s">
        <v>998</v>
      </c>
      <c r="BR683" s="115">
        <v>203</v>
      </c>
      <c r="BS683" s="115">
        <v>50</v>
      </c>
      <c r="BT683" s="115">
        <v>450</v>
      </c>
      <c r="BU683" s="115">
        <v>1800</v>
      </c>
    </row>
    <row r="684" spans="1:73" ht="15" customHeight="1">
      <c r="A684" s="20" t="e">
        <f>IF(E684="","",VLOOKUP(E684,[4]List!BC:BD,2,FALSE))</f>
        <v>#N/A</v>
      </c>
      <c r="B684" s="20" t="e">
        <f>IF(F684="Gateway","SDWAN Gateway",IF(E684="","",VLOOKUP(E684,[4]List!BC:BE,3,FALSE)))</f>
        <v>#N/A</v>
      </c>
      <c r="C684" s="20" t="e">
        <f>IF(F684="Gateway","SDWAN Gateway",IF(E684="","",VLOOKUP(E684,[4]List!BC:BF,4,FALSE)))</f>
        <v>#N/A</v>
      </c>
      <c r="D684">
        <v>3344</v>
      </c>
      <c r="E684" s="21" t="s">
        <v>69</v>
      </c>
      <c r="F684" t="s">
        <v>70</v>
      </c>
      <c r="G684" t="s">
        <v>678</v>
      </c>
      <c r="H684" t="s">
        <v>1047</v>
      </c>
      <c r="I684" t="s">
        <v>73</v>
      </c>
      <c r="J684">
        <v>100</v>
      </c>
      <c r="K684" s="20" t="str">
        <f t="shared" si="42"/>
        <v>1</v>
      </c>
      <c r="L684" s="20" t="str">
        <f t="shared" si="41"/>
        <v xml:space="preserve">24/7/ 12 hours onsite SLA support requried </v>
      </c>
      <c r="U684" t="str">
        <f t="shared" si="43"/>
        <v>Yes</v>
      </c>
      <c r="AB684" t="s">
        <v>74</v>
      </c>
      <c r="AC684" t="s">
        <v>661</v>
      </c>
      <c r="BM684" s="41" t="e">
        <f>VLOOKUP(H684,Sheet1!A:B,2,FALSE)</f>
        <v>#N/A</v>
      </c>
      <c r="BO684" s="115">
        <v>574</v>
      </c>
      <c r="BP684" s="115" t="s">
        <v>998</v>
      </c>
      <c r="BQ684" s="115" t="s">
        <v>998</v>
      </c>
      <c r="BR684" s="115">
        <v>203</v>
      </c>
      <c r="BS684" s="115">
        <v>50</v>
      </c>
      <c r="BT684" s="115">
        <v>450</v>
      </c>
      <c r="BU684" s="115">
        <v>1800</v>
      </c>
    </row>
    <row r="685" spans="1:73" ht="15" customHeight="1">
      <c r="A685" s="20" t="e">
        <f>IF(E685="","",VLOOKUP(E685,[4]List!BC:BD,2,FALSE))</f>
        <v>#N/A</v>
      </c>
      <c r="B685" s="20" t="e">
        <f>IF(F685="Gateway","SDWAN Gateway",IF(E685="","",VLOOKUP(E685,[4]List!BC:BE,3,FALSE)))</f>
        <v>#N/A</v>
      </c>
      <c r="C685" s="20" t="e">
        <f>IF(F685="Gateway","SDWAN Gateway",IF(E685="","",VLOOKUP(E685,[4]List!BC:BF,4,FALSE)))</f>
        <v>#N/A</v>
      </c>
      <c r="D685">
        <v>3348</v>
      </c>
      <c r="E685" s="21" t="s">
        <v>69</v>
      </c>
      <c r="F685" t="s">
        <v>70</v>
      </c>
      <c r="G685" s="31" t="s">
        <v>678</v>
      </c>
      <c r="H685" t="s">
        <v>1048</v>
      </c>
      <c r="I685" t="s">
        <v>140</v>
      </c>
      <c r="J685">
        <v>40</v>
      </c>
      <c r="K685" s="20" t="str">
        <f t="shared" si="42"/>
        <v>1</v>
      </c>
      <c r="L685" s="20" t="str">
        <f t="shared" si="41"/>
        <v>24/7/ 6 hours onsite support required</v>
      </c>
      <c r="U685" t="str">
        <f t="shared" si="43"/>
        <v>Yes</v>
      </c>
      <c r="AB685" t="s">
        <v>74</v>
      </c>
      <c r="AC685" t="s">
        <v>661</v>
      </c>
      <c r="BM685" s="41" t="str">
        <f>VLOOKUP(H685,Sheet1!A:B,2,FALSE)</f>
        <v>Next Day Delivery</v>
      </c>
      <c r="BO685" s="115">
        <v>574</v>
      </c>
      <c r="BP685" s="115" t="s">
        <v>998</v>
      </c>
      <c r="BQ685" s="115" t="s">
        <v>998</v>
      </c>
      <c r="BR685" s="115">
        <v>203</v>
      </c>
      <c r="BS685" s="115">
        <v>50</v>
      </c>
      <c r="BT685" s="115">
        <v>450</v>
      </c>
      <c r="BU685" s="115">
        <v>1800</v>
      </c>
    </row>
    <row r="686" spans="1:73" ht="15" customHeight="1">
      <c r="A686" s="20" t="e">
        <f>IF(E686="","",VLOOKUP(E686,[4]List!BC:BD,2,FALSE))</f>
        <v>#N/A</v>
      </c>
      <c r="B686" s="20" t="e">
        <f>IF(F686="Gateway","SDWAN Gateway",IF(E686="","",VLOOKUP(E686,[4]List!BC:BE,3,FALSE)))</f>
        <v>#N/A</v>
      </c>
      <c r="C686" s="20" t="e">
        <f>IF(F686="Gateway","SDWAN Gateway",IF(E686="","",VLOOKUP(E686,[4]List!BC:BF,4,FALSE)))</f>
        <v>#N/A</v>
      </c>
      <c r="D686">
        <v>3348</v>
      </c>
      <c r="E686" s="21" t="s">
        <v>69</v>
      </c>
      <c r="F686" t="s">
        <v>70</v>
      </c>
      <c r="G686" s="31" t="s">
        <v>678</v>
      </c>
      <c r="H686" t="s">
        <v>1048</v>
      </c>
      <c r="I686" t="s">
        <v>140</v>
      </c>
      <c r="J686">
        <v>40</v>
      </c>
      <c r="K686" s="20" t="str">
        <f t="shared" si="42"/>
        <v>1</v>
      </c>
      <c r="L686" s="20" t="str">
        <f t="shared" si="41"/>
        <v>24/7/ 6 hours onsite support required</v>
      </c>
      <c r="U686" t="s">
        <v>945</v>
      </c>
      <c r="AB686" t="s">
        <v>74</v>
      </c>
      <c r="AC686" t="s">
        <v>661</v>
      </c>
      <c r="BM686" s="41" t="str">
        <f>VLOOKUP(H686,Sheet1!A:B,2,FALSE)</f>
        <v>Next Day Delivery</v>
      </c>
      <c r="BO686" s="115">
        <v>574</v>
      </c>
      <c r="BP686" s="115" t="s">
        <v>998</v>
      </c>
      <c r="BQ686" s="115" t="s">
        <v>998</v>
      </c>
      <c r="BR686" s="115">
        <v>203</v>
      </c>
      <c r="BS686" s="115">
        <v>50</v>
      </c>
      <c r="BT686" s="115">
        <v>450</v>
      </c>
      <c r="BU686" s="115">
        <v>1800</v>
      </c>
    </row>
    <row r="687" spans="1:73" ht="15" customHeight="1">
      <c r="A687" s="20" t="e">
        <f>IF(E687="","",VLOOKUP(E687,[4]List!BC:BD,2,FALSE))</f>
        <v>#N/A</v>
      </c>
      <c r="B687" s="20" t="e">
        <f>IF(F687="Gateway","SDWAN Gateway",IF(E687="","",VLOOKUP(E687,[4]List!BC:BE,3,FALSE)))</f>
        <v>#N/A</v>
      </c>
      <c r="C687" s="20" t="e">
        <f>IF(F687="Gateway","SDWAN Gateway",IF(E687="","",VLOOKUP(E687,[4]List!BC:BF,4,FALSE)))</f>
        <v>#N/A</v>
      </c>
      <c r="D687">
        <v>3349</v>
      </c>
      <c r="E687" s="21" t="s">
        <v>69</v>
      </c>
      <c r="F687" t="s">
        <v>70</v>
      </c>
      <c r="G687" s="31" t="s">
        <v>678</v>
      </c>
      <c r="H687" t="s">
        <v>1049</v>
      </c>
      <c r="I687" t="s">
        <v>140</v>
      </c>
      <c r="J687">
        <v>1000</v>
      </c>
      <c r="K687" s="20">
        <v>3</v>
      </c>
      <c r="L687" s="20" t="str">
        <f t="shared" si="41"/>
        <v>24/7/ 6 hours onsite support required</v>
      </c>
      <c r="U687" t="str">
        <f t="shared" si="43"/>
        <v>No</v>
      </c>
      <c r="AB687" t="s">
        <v>74</v>
      </c>
      <c r="AC687" t="s">
        <v>661</v>
      </c>
      <c r="BM687" s="41" t="str">
        <f>VLOOKUP(H687,Sheet1!A:B,2,FALSE)</f>
        <v>Full PRMA</v>
      </c>
      <c r="BO687" s="103">
        <v>1286</v>
      </c>
      <c r="BP687" s="104" t="s">
        <v>998</v>
      </c>
      <c r="BQ687" s="103">
        <v>793</v>
      </c>
      <c r="BR687" s="104" t="s">
        <v>998</v>
      </c>
      <c r="BS687" s="103">
        <v>50</v>
      </c>
      <c r="BT687" s="103">
        <v>450</v>
      </c>
      <c r="BU687" s="104" t="s">
        <v>998</v>
      </c>
    </row>
    <row r="688" spans="1:73" ht="15" customHeight="1">
      <c r="A688" s="20" t="e">
        <f>IF(E688="","",VLOOKUP(E688,[4]List!BC:BD,2,FALSE))</f>
        <v>#N/A</v>
      </c>
      <c r="B688" s="20" t="e">
        <f>IF(F688="Gateway","SDWAN Gateway",IF(E688="","",VLOOKUP(E688,[4]List!BC:BE,3,FALSE)))</f>
        <v>#N/A</v>
      </c>
      <c r="C688" s="20" t="e">
        <f>IF(F688="Gateway","SDWAN Gateway",IF(E688="","",VLOOKUP(E688,[4]List!BC:BF,4,FALSE)))</f>
        <v>#N/A</v>
      </c>
      <c r="D688">
        <v>3349</v>
      </c>
      <c r="E688" s="21" t="s">
        <v>69</v>
      </c>
      <c r="F688" t="s">
        <v>70</v>
      </c>
      <c r="G688" s="31" t="s">
        <v>678</v>
      </c>
      <c r="H688" t="s">
        <v>1049</v>
      </c>
      <c r="I688" t="s">
        <v>140</v>
      </c>
      <c r="J688">
        <v>1000</v>
      </c>
      <c r="K688" s="20">
        <v>3</v>
      </c>
      <c r="L688" s="20" t="str">
        <f t="shared" si="41"/>
        <v>24/7/ 6 hours onsite support required</v>
      </c>
      <c r="U688" t="str">
        <f t="shared" si="43"/>
        <v>No</v>
      </c>
      <c r="AB688" t="s">
        <v>74</v>
      </c>
      <c r="AC688" t="s">
        <v>661</v>
      </c>
      <c r="BM688" s="41" t="str">
        <f>VLOOKUP(H688,Sheet1!A:B,2,FALSE)</f>
        <v>Full PRMA</v>
      </c>
      <c r="BO688" s="103">
        <v>1286</v>
      </c>
      <c r="BP688" s="104" t="s">
        <v>998</v>
      </c>
      <c r="BQ688" s="103">
        <v>793</v>
      </c>
      <c r="BR688" s="104" t="s">
        <v>998</v>
      </c>
      <c r="BS688" s="103">
        <v>50</v>
      </c>
      <c r="BT688" s="103">
        <v>450</v>
      </c>
      <c r="BU688" s="104" t="s">
        <v>998</v>
      </c>
    </row>
    <row r="689" spans="1:73" ht="15" customHeight="1">
      <c r="A689" s="20" t="e">
        <f>IF(E689="","",VLOOKUP(E689,[4]List!BC:BD,2,FALSE))</f>
        <v>#N/A</v>
      </c>
      <c r="B689" s="20" t="e">
        <f>IF(F689="Gateway","SDWAN Gateway",IF(E689="","",VLOOKUP(E689,[4]List!BC:BE,3,FALSE)))</f>
        <v>#N/A</v>
      </c>
      <c r="C689" s="20" t="e">
        <f>IF(F689="Gateway","SDWAN Gateway",IF(E689="","",VLOOKUP(E689,[4]List!BC:BF,4,FALSE)))</f>
        <v>#N/A</v>
      </c>
      <c r="D689">
        <v>3350</v>
      </c>
      <c r="E689" s="21" t="s">
        <v>69</v>
      </c>
      <c r="F689" t="s">
        <v>70</v>
      </c>
      <c r="G689" s="31" t="s">
        <v>678</v>
      </c>
      <c r="H689" t="s">
        <v>1050</v>
      </c>
      <c r="I689" t="s">
        <v>140</v>
      </c>
      <c r="J689">
        <v>2000</v>
      </c>
      <c r="K689" s="20" t="str">
        <f t="shared" si="42"/>
        <v>2</v>
      </c>
      <c r="L689" s="20" t="str">
        <f t="shared" si="41"/>
        <v>24/7/ 6 hours onsite support required</v>
      </c>
      <c r="U689" t="str">
        <f t="shared" si="43"/>
        <v>Yes</v>
      </c>
      <c r="AB689" t="s">
        <v>74</v>
      </c>
      <c r="AC689" t="s">
        <v>661</v>
      </c>
      <c r="BM689" s="41" t="str">
        <f>VLOOKUP(H689,Sheet1!A:B,2,FALSE)</f>
        <v>Next Day Delivery</v>
      </c>
      <c r="BO689" s="103">
        <v>8295</v>
      </c>
      <c r="BP689" s="104" t="s">
        <v>998</v>
      </c>
      <c r="BQ689" s="104" t="s">
        <v>998</v>
      </c>
      <c r="BR689" s="103">
        <v>1027</v>
      </c>
      <c r="BS689" s="103">
        <v>50</v>
      </c>
      <c r="BT689" s="103">
        <v>450</v>
      </c>
      <c r="BU689" s="104">
        <v>1800</v>
      </c>
    </row>
    <row r="690" spans="1:73" ht="15" customHeight="1">
      <c r="A690" s="20" t="e">
        <f>IF(E690="","",VLOOKUP(E690,[4]List!BC:BD,2,FALSE))</f>
        <v>#N/A</v>
      </c>
      <c r="B690" s="20" t="e">
        <f>IF(F690="Gateway","SDWAN Gateway",IF(E690="","",VLOOKUP(E690,[4]List!BC:BE,3,FALSE)))</f>
        <v>#N/A</v>
      </c>
      <c r="C690" s="20" t="e">
        <f>IF(F690="Gateway","SDWAN Gateway",IF(E690="","",VLOOKUP(E690,[4]List!BC:BF,4,FALSE)))</f>
        <v>#N/A</v>
      </c>
      <c r="D690">
        <v>3350</v>
      </c>
      <c r="E690" s="21" t="s">
        <v>69</v>
      </c>
      <c r="F690" t="s">
        <v>70</v>
      </c>
      <c r="G690" s="31" t="s">
        <v>678</v>
      </c>
      <c r="H690" t="s">
        <v>1050</v>
      </c>
      <c r="I690" t="s">
        <v>140</v>
      </c>
      <c r="J690">
        <v>2000</v>
      </c>
      <c r="K690" s="20" t="str">
        <f t="shared" si="42"/>
        <v>2</v>
      </c>
      <c r="L690" s="20" t="str">
        <f t="shared" si="41"/>
        <v>24/7/ 6 hours onsite support required</v>
      </c>
      <c r="U690" t="s">
        <v>945</v>
      </c>
      <c r="AB690" t="s">
        <v>74</v>
      </c>
      <c r="AC690" t="s">
        <v>661</v>
      </c>
      <c r="BM690" s="41" t="str">
        <f>VLOOKUP(H690,Sheet1!A:B,2,FALSE)</f>
        <v>Next Day Delivery</v>
      </c>
      <c r="BO690" s="103">
        <v>8295</v>
      </c>
      <c r="BP690" s="104" t="s">
        <v>998</v>
      </c>
      <c r="BQ690" s="104" t="s">
        <v>998</v>
      </c>
      <c r="BR690" s="103">
        <v>1027</v>
      </c>
      <c r="BS690" s="103">
        <v>50</v>
      </c>
      <c r="BT690" s="103">
        <v>450</v>
      </c>
      <c r="BU690" s="104">
        <v>1800</v>
      </c>
    </row>
    <row r="691" spans="1:73" ht="15" customHeight="1">
      <c r="A691" s="20" t="e">
        <f>IF(E691="","",VLOOKUP(E691,[4]List!BC:BD,2,FALSE))</f>
        <v>#N/A</v>
      </c>
      <c r="B691" s="20" t="e">
        <f>IF(F691="Gateway","SDWAN Gateway",IF(E691="","",VLOOKUP(E691,[4]List!BC:BE,3,FALSE)))</f>
        <v>#N/A</v>
      </c>
      <c r="C691" s="20" t="e">
        <f>IF(F691="Gateway","SDWAN Gateway",IF(E691="","",VLOOKUP(E691,[4]List!BC:BF,4,FALSE)))</f>
        <v>#N/A</v>
      </c>
      <c r="D691">
        <v>3353</v>
      </c>
      <c r="E691" s="21" t="s">
        <v>69</v>
      </c>
      <c r="F691" t="s">
        <v>70</v>
      </c>
      <c r="G691" t="s">
        <v>678</v>
      </c>
      <c r="H691" t="s">
        <v>1051</v>
      </c>
      <c r="I691" t="s">
        <v>73</v>
      </c>
      <c r="J691">
        <v>40</v>
      </c>
      <c r="K691" s="20" t="str">
        <f t="shared" si="42"/>
        <v>1</v>
      </c>
      <c r="L691" s="20" t="str">
        <f t="shared" si="41"/>
        <v xml:space="preserve">24/7/ 12 hours onsite SLA support requried </v>
      </c>
      <c r="U691" t="str">
        <f t="shared" si="43"/>
        <v>Yes</v>
      </c>
      <c r="AB691" t="s">
        <v>74</v>
      </c>
      <c r="AC691" t="s">
        <v>661</v>
      </c>
      <c r="BM691" s="41" t="e">
        <f>VLOOKUP(H691,Sheet1!A:B,2,FALSE)</f>
        <v>#N/A</v>
      </c>
      <c r="BO691" s="115">
        <v>574</v>
      </c>
      <c r="BP691" s="115" t="s">
        <v>998</v>
      </c>
      <c r="BQ691" s="115" t="s">
        <v>998</v>
      </c>
      <c r="BR691" s="115">
        <v>203</v>
      </c>
      <c r="BS691" s="115">
        <v>50</v>
      </c>
      <c r="BT691" s="115">
        <v>450</v>
      </c>
      <c r="BU691" s="115">
        <v>1800</v>
      </c>
    </row>
    <row r="692" spans="1:73" ht="15" customHeight="1">
      <c r="A692" s="20" t="e">
        <f>IF(E692="","",VLOOKUP(E692,[4]List!BC:BD,2,FALSE))</f>
        <v>#N/A</v>
      </c>
      <c r="B692" s="20" t="e">
        <f>IF(F692="Gateway","SDWAN Gateway",IF(E692="","",VLOOKUP(E692,[4]List!BC:BE,3,FALSE)))</f>
        <v>#N/A</v>
      </c>
      <c r="C692" s="20" t="e">
        <f>IF(F692="Gateway","SDWAN Gateway",IF(E692="","",VLOOKUP(E692,[4]List!BC:BF,4,FALSE)))</f>
        <v>#N/A</v>
      </c>
      <c r="D692">
        <v>3359</v>
      </c>
      <c r="E692" s="21" t="s">
        <v>69</v>
      </c>
      <c r="F692" t="s">
        <v>70</v>
      </c>
      <c r="G692" t="s">
        <v>678</v>
      </c>
      <c r="H692" t="s">
        <v>1012</v>
      </c>
      <c r="I692" t="s">
        <v>73</v>
      </c>
      <c r="J692">
        <v>40</v>
      </c>
      <c r="K692" s="20" t="str">
        <f t="shared" si="42"/>
        <v>1</v>
      </c>
      <c r="L692" s="20" t="str">
        <f t="shared" si="41"/>
        <v xml:space="preserve">24/7/ 12 hours onsite SLA support requried </v>
      </c>
      <c r="U692" t="str">
        <f t="shared" si="43"/>
        <v>Yes</v>
      </c>
      <c r="AB692" t="s">
        <v>74</v>
      </c>
      <c r="AC692" t="s">
        <v>661</v>
      </c>
      <c r="BM692" s="41" t="e">
        <f>VLOOKUP(H692,Sheet1!A:B,2,FALSE)</f>
        <v>#N/A</v>
      </c>
      <c r="BO692" s="115">
        <v>574</v>
      </c>
      <c r="BP692" s="115" t="s">
        <v>998</v>
      </c>
      <c r="BQ692" s="115" t="s">
        <v>998</v>
      </c>
      <c r="BR692" s="115">
        <v>203</v>
      </c>
      <c r="BS692" s="115">
        <v>50</v>
      </c>
      <c r="BT692" s="115">
        <v>450</v>
      </c>
      <c r="BU692" s="115">
        <v>1800</v>
      </c>
    </row>
    <row r="693" spans="1:73" ht="15" customHeight="1">
      <c r="A693" s="20" t="e">
        <f>IF(E693="","",VLOOKUP(E693,[4]List!BC:BD,2,FALSE))</f>
        <v>#N/A</v>
      </c>
      <c r="B693" s="20" t="e">
        <f>IF(F693="Gateway","SDWAN Gateway",IF(E693="","",VLOOKUP(E693,[4]List!BC:BE,3,FALSE)))</f>
        <v>#N/A</v>
      </c>
      <c r="C693" s="20" t="e">
        <f>IF(F693="Gateway","SDWAN Gateway",IF(E693="","",VLOOKUP(E693,[4]List!BC:BF,4,FALSE)))</f>
        <v>#N/A</v>
      </c>
      <c r="D693">
        <v>3363</v>
      </c>
      <c r="E693" s="21" t="s">
        <v>69</v>
      </c>
      <c r="F693" t="s">
        <v>70</v>
      </c>
      <c r="G693" s="31" t="s">
        <v>678</v>
      </c>
      <c r="H693" t="s">
        <v>1052</v>
      </c>
      <c r="I693" t="s">
        <v>140</v>
      </c>
      <c r="J693">
        <v>500</v>
      </c>
      <c r="K693" s="20" t="str">
        <f t="shared" si="42"/>
        <v>1</v>
      </c>
      <c r="L693" s="20" t="str">
        <f t="shared" si="41"/>
        <v>24/7/ 6 hours onsite support required</v>
      </c>
      <c r="U693" t="str">
        <f t="shared" si="43"/>
        <v>Yes</v>
      </c>
      <c r="AB693" t="s">
        <v>74</v>
      </c>
      <c r="AC693" t="s">
        <v>661</v>
      </c>
      <c r="BM693" s="41" t="str">
        <f>VLOOKUP(H693,Sheet1!A:B,2,FALSE)</f>
        <v>Next Day Delivery</v>
      </c>
      <c r="BO693" s="115">
        <v>574</v>
      </c>
      <c r="BP693" s="115">
        <v>531</v>
      </c>
      <c r="BQ693" s="115" t="s">
        <v>998</v>
      </c>
      <c r="BR693" s="115">
        <v>203</v>
      </c>
      <c r="BS693" s="115">
        <v>50</v>
      </c>
      <c r="BT693" s="115">
        <v>450</v>
      </c>
      <c r="BU693" s="115">
        <v>1800</v>
      </c>
    </row>
    <row r="694" spans="1:73" ht="15" customHeight="1">
      <c r="A694" s="20" t="e">
        <f>IF(E694="","",VLOOKUP(E694,[4]List!BC:BD,2,FALSE))</f>
        <v>#N/A</v>
      </c>
      <c r="B694" s="20" t="e">
        <f>IF(F694="Gateway","SDWAN Gateway",IF(E694="","",VLOOKUP(E694,[4]List!BC:BE,3,FALSE)))</f>
        <v>#N/A</v>
      </c>
      <c r="C694" s="20" t="e">
        <f>IF(F694="Gateway","SDWAN Gateway",IF(E694="","",VLOOKUP(E694,[4]List!BC:BF,4,FALSE)))</f>
        <v>#N/A</v>
      </c>
      <c r="D694">
        <v>3363</v>
      </c>
      <c r="E694" s="21" t="s">
        <v>69</v>
      </c>
      <c r="F694" t="s">
        <v>70</v>
      </c>
      <c r="G694" s="31" t="s">
        <v>678</v>
      </c>
      <c r="H694" t="s">
        <v>1052</v>
      </c>
      <c r="I694" t="s">
        <v>140</v>
      </c>
      <c r="J694">
        <v>500</v>
      </c>
      <c r="K694" s="20" t="str">
        <f t="shared" si="42"/>
        <v>1</v>
      </c>
      <c r="L694" s="20" t="str">
        <f t="shared" si="41"/>
        <v>24/7/ 6 hours onsite support required</v>
      </c>
      <c r="U694" t="s">
        <v>945</v>
      </c>
      <c r="AB694" t="s">
        <v>74</v>
      </c>
      <c r="AC694" t="s">
        <v>661</v>
      </c>
      <c r="BM694" s="41" t="str">
        <f>VLOOKUP(H694,Sheet1!A:B,2,FALSE)</f>
        <v>Next Day Delivery</v>
      </c>
      <c r="BO694" s="115">
        <v>574</v>
      </c>
      <c r="BP694" s="115">
        <v>531</v>
      </c>
      <c r="BQ694" s="115" t="s">
        <v>998</v>
      </c>
      <c r="BR694" s="115">
        <v>203</v>
      </c>
      <c r="BS694" s="115">
        <v>50</v>
      </c>
      <c r="BT694" s="115">
        <v>450</v>
      </c>
      <c r="BU694" s="115">
        <v>1800</v>
      </c>
    </row>
    <row r="695" spans="1:73" ht="15" customHeight="1">
      <c r="A695" s="20" t="e">
        <f>IF(E695="","",VLOOKUP(E695,[4]List!BC:BD,2,FALSE))</f>
        <v>#N/A</v>
      </c>
      <c r="B695" s="20" t="e">
        <f>IF(F695="Gateway","SDWAN Gateway",IF(E695="","",VLOOKUP(E695,[4]List!BC:BE,3,FALSE)))</f>
        <v>#N/A</v>
      </c>
      <c r="C695" s="20" t="e">
        <f>IF(F695="Gateway","SDWAN Gateway",IF(E695="","",VLOOKUP(E695,[4]List!BC:BF,4,FALSE)))</f>
        <v>#N/A</v>
      </c>
      <c r="D695">
        <v>3364</v>
      </c>
      <c r="E695" s="21" t="s">
        <v>69</v>
      </c>
      <c r="F695" t="s">
        <v>70</v>
      </c>
      <c r="G695" t="s">
        <v>678</v>
      </c>
      <c r="H695" t="s">
        <v>1053</v>
      </c>
      <c r="I695" t="s">
        <v>73</v>
      </c>
      <c r="J695">
        <v>40</v>
      </c>
      <c r="K695" s="20" t="str">
        <f t="shared" si="42"/>
        <v>1</v>
      </c>
      <c r="L695" s="20" t="str">
        <f t="shared" si="41"/>
        <v xml:space="preserve">24/7/ 12 hours onsite SLA support requried </v>
      </c>
      <c r="U695" t="str">
        <f t="shared" si="43"/>
        <v>Yes</v>
      </c>
      <c r="AB695" t="s">
        <v>74</v>
      </c>
      <c r="AC695" t="s">
        <v>661</v>
      </c>
      <c r="BM695" s="41" t="e">
        <f>VLOOKUP(H695,Sheet1!A:B,2,FALSE)</f>
        <v>#N/A</v>
      </c>
      <c r="BO695" s="115">
        <v>574</v>
      </c>
      <c r="BP695" s="115">
        <v>531</v>
      </c>
      <c r="BQ695" s="115" t="s">
        <v>998</v>
      </c>
      <c r="BR695" s="115">
        <v>203</v>
      </c>
      <c r="BS695" s="115">
        <v>50</v>
      </c>
      <c r="BT695" s="115">
        <v>450</v>
      </c>
      <c r="BU695" s="115">
        <v>1800</v>
      </c>
    </row>
    <row r="696" spans="1:73" ht="15" customHeight="1">
      <c r="A696" s="20" t="e">
        <f>IF(E696="","",VLOOKUP(E696,[4]List!BC:BD,2,FALSE))</f>
        <v>#N/A</v>
      </c>
      <c r="B696" s="20" t="e">
        <f>IF(F696="Gateway","SDWAN Gateway",IF(E696="","",VLOOKUP(E696,[4]List!BC:BE,3,FALSE)))</f>
        <v>#N/A</v>
      </c>
      <c r="C696" s="20" t="e">
        <f>IF(F696="Gateway","SDWAN Gateway",IF(E696="","",VLOOKUP(E696,[4]List!BC:BF,4,FALSE)))</f>
        <v>#N/A</v>
      </c>
      <c r="D696">
        <v>3366</v>
      </c>
      <c r="E696" s="21" t="s">
        <v>69</v>
      </c>
      <c r="F696" t="s">
        <v>70</v>
      </c>
      <c r="G696" t="s">
        <v>678</v>
      </c>
      <c r="H696" t="s">
        <v>1054</v>
      </c>
      <c r="I696" t="s">
        <v>73</v>
      </c>
      <c r="J696">
        <v>40</v>
      </c>
      <c r="K696" s="20" t="str">
        <f t="shared" si="42"/>
        <v>1</v>
      </c>
      <c r="L696" s="20" t="str">
        <f t="shared" si="41"/>
        <v xml:space="preserve">24/7/ 12 hours onsite SLA support requried </v>
      </c>
      <c r="U696" t="str">
        <f t="shared" si="43"/>
        <v>Yes</v>
      </c>
      <c r="AB696" t="s">
        <v>74</v>
      </c>
      <c r="AC696" t="s">
        <v>661</v>
      </c>
      <c r="BM696" s="41" t="e">
        <f>VLOOKUP(H696,Sheet1!A:B,2,FALSE)</f>
        <v>#N/A</v>
      </c>
      <c r="BO696" s="115">
        <v>574</v>
      </c>
      <c r="BP696" s="115">
        <v>531</v>
      </c>
      <c r="BQ696" s="115" t="s">
        <v>998</v>
      </c>
      <c r="BR696" s="115">
        <v>203</v>
      </c>
      <c r="BS696" s="115">
        <v>50</v>
      </c>
      <c r="BT696" s="115">
        <v>450</v>
      </c>
      <c r="BU696" s="115">
        <v>1800</v>
      </c>
    </row>
    <row r="697" spans="1:73" ht="15" customHeight="1">
      <c r="A697" s="20" t="e">
        <f>IF(E697="","",VLOOKUP(E697,[4]List!BC:BD,2,FALSE))</f>
        <v>#N/A</v>
      </c>
      <c r="B697" s="20" t="e">
        <f>IF(F697="Gateway","SDWAN Gateway",IF(E697="","",VLOOKUP(E697,[4]List!BC:BE,3,FALSE)))</f>
        <v>#N/A</v>
      </c>
      <c r="C697" s="20" t="e">
        <f>IF(F697="Gateway","SDWAN Gateway",IF(E697="","",VLOOKUP(E697,[4]List!BC:BF,4,FALSE)))</f>
        <v>#N/A</v>
      </c>
      <c r="D697">
        <v>3367</v>
      </c>
      <c r="E697" s="21" t="s">
        <v>69</v>
      </c>
      <c r="F697" t="s">
        <v>70</v>
      </c>
      <c r="G697" t="s">
        <v>678</v>
      </c>
      <c r="H697" t="s">
        <v>1055</v>
      </c>
      <c r="I697" t="s">
        <v>73</v>
      </c>
      <c r="J697">
        <v>40</v>
      </c>
      <c r="K697" s="20" t="str">
        <f t="shared" si="42"/>
        <v>1</v>
      </c>
      <c r="L697" s="20" t="str">
        <f t="shared" si="41"/>
        <v xml:space="preserve">24/7/ 12 hours onsite SLA support requried </v>
      </c>
      <c r="U697" t="str">
        <f t="shared" si="43"/>
        <v>Yes</v>
      </c>
      <c r="AB697" t="s">
        <v>74</v>
      </c>
      <c r="AC697" t="s">
        <v>661</v>
      </c>
      <c r="BM697" s="41" t="str">
        <f>VLOOKUP(H697,Sheet1!A:B,2,FALSE)</f>
        <v>Next Day Delivery</v>
      </c>
      <c r="BO697" s="115">
        <v>574</v>
      </c>
      <c r="BP697" s="115">
        <v>531</v>
      </c>
      <c r="BQ697" s="115" t="s">
        <v>998</v>
      </c>
      <c r="BR697" s="115">
        <v>203</v>
      </c>
      <c r="BS697" s="115">
        <v>50</v>
      </c>
      <c r="BT697" s="115">
        <v>450</v>
      </c>
      <c r="BU697" s="115">
        <v>1800</v>
      </c>
    </row>
    <row r="698" spans="1:73" ht="15" customHeight="1">
      <c r="A698" s="20" t="e">
        <f>IF(E698="","",VLOOKUP(E698,[4]List!BC:BD,2,FALSE))</f>
        <v>#N/A</v>
      </c>
      <c r="B698" s="20" t="e">
        <f>IF(F698="Gateway","SDWAN Gateway",IF(E698="","",VLOOKUP(E698,[4]List!BC:BE,3,FALSE)))</f>
        <v>#N/A</v>
      </c>
      <c r="C698" s="20" t="e">
        <f>IF(F698="Gateway","SDWAN Gateway",IF(E698="","",VLOOKUP(E698,[4]List!BC:BF,4,FALSE)))</f>
        <v>#N/A</v>
      </c>
      <c r="D698">
        <v>3368</v>
      </c>
      <c r="E698" s="21" t="s">
        <v>69</v>
      </c>
      <c r="F698" t="s">
        <v>70</v>
      </c>
      <c r="G698" t="s">
        <v>678</v>
      </c>
      <c r="H698" t="s">
        <v>1056</v>
      </c>
      <c r="I698" t="s">
        <v>73</v>
      </c>
      <c r="J698">
        <v>40</v>
      </c>
      <c r="K698" s="20" t="str">
        <f t="shared" si="42"/>
        <v>1</v>
      </c>
      <c r="L698" s="20" t="str">
        <f t="shared" si="41"/>
        <v xml:space="preserve">24/7/ 12 hours onsite SLA support requried </v>
      </c>
      <c r="U698" t="str">
        <f t="shared" si="43"/>
        <v>Yes</v>
      </c>
      <c r="AB698" t="s">
        <v>74</v>
      </c>
      <c r="AC698" t="s">
        <v>661</v>
      </c>
      <c r="BM698" s="41" t="e">
        <f>VLOOKUP(H698,Sheet1!A:B,2,FALSE)</f>
        <v>#N/A</v>
      </c>
      <c r="BO698" s="115">
        <v>574</v>
      </c>
      <c r="BP698" s="115">
        <v>531</v>
      </c>
      <c r="BQ698" s="115" t="s">
        <v>998</v>
      </c>
      <c r="BR698" s="115">
        <v>203</v>
      </c>
      <c r="BS698" s="115">
        <v>50</v>
      </c>
      <c r="BT698" s="115">
        <v>450</v>
      </c>
      <c r="BU698" s="115">
        <v>1800</v>
      </c>
    </row>
    <row r="699" spans="1:73" ht="15" customHeight="1">
      <c r="A699" s="20" t="e">
        <f>IF(E699="","",VLOOKUP(E699,[4]List!BC:BD,2,FALSE))</f>
        <v>#N/A</v>
      </c>
      <c r="B699" s="20" t="e">
        <f>IF(F699="Gateway","SDWAN Gateway",IF(E699="","",VLOOKUP(E699,[4]List!BC:BE,3,FALSE)))</f>
        <v>#N/A</v>
      </c>
      <c r="C699" s="20" t="e">
        <f>IF(F699="Gateway","SDWAN Gateway",IF(E699="","",VLOOKUP(E699,[4]List!BC:BF,4,FALSE)))</f>
        <v>#N/A</v>
      </c>
      <c r="D699">
        <v>3369</v>
      </c>
      <c r="E699" s="21" t="s">
        <v>69</v>
      </c>
      <c r="F699" t="s">
        <v>70</v>
      </c>
      <c r="G699" s="31" t="s">
        <v>678</v>
      </c>
      <c r="H699" t="s">
        <v>1057</v>
      </c>
      <c r="I699" t="s">
        <v>140</v>
      </c>
      <c r="J699">
        <v>100</v>
      </c>
      <c r="K699" s="20" t="str">
        <f t="shared" si="42"/>
        <v>1</v>
      </c>
      <c r="L699" s="20" t="str">
        <f t="shared" si="41"/>
        <v>24/7/ 6 hours onsite support required</v>
      </c>
      <c r="U699" t="str">
        <f t="shared" si="43"/>
        <v>Yes</v>
      </c>
      <c r="AB699" t="s">
        <v>74</v>
      </c>
      <c r="AC699" t="s">
        <v>661</v>
      </c>
      <c r="BM699" s="41" t="e">
        <f>VLOOKUP(H699,Sheet1!A:B,2,FALSE)</f>
        <v>#N/A</v>
      </c>
      <c r="BO699" s="115">
        <v>574</v>
      </c>
      <c r="BP699" s="115">
        <v>531</v>
      </c>
      <c r="BQ699" s="115" t="s">
        <v>998</v>
      </c>
      <c r="BR699" s="115">
        <v>203</v>
      </c>
      <c r="BS699" s="115">
        <v>50</v>
      </c>
      <c r="BT699" s="115">
        <v>450</v>
      </c>
      <c r="BU699" s="115">
        <v>1800</v>
      </c>
    </row>
    <row r="700" spans="1:73" ht="15" customHeight="1">
      <c r="A700" s="20" t="e">
        <f>IF(E700="","",VLOOKUP(E700,[4]List!BC:BD,2,FALSE))</f>
        <v>#N/A</v>
      </c>
      <c r="B700" s="20" t="e">
        <f>IF(F700="Gateway","SDWAN Gateway",IF(E700="","",VLOOKUP(E700,[4]List!BC:BE,3,FALSE)))</f>
        <v>#N/A</v>
      </c>
      <c r="C700" s="20" t="e">
        <f>IF(F700="Gateway","SDWAN Gateway",IF(E700="","",VLOOKUP(E700,[4]List!BC:BF,4,FALSE)))</f>
        <v>#N/A</v>
      </c>
      <c r="D700">
        <v>3369</v>
      </c>
      <c r="E700" s="21" t="s">
        <v>69</v>
      </c>
      <c r="F700" t="s">
        <v>70</v>
      </c>
      <c r="G700" s="31" t="s">
        <v>678</v>
      </c>
      <c r="H700" t="s">
        <v>1057</v>
      </c>
      <c r="I700" t="s">
        <v>140</v>
      </c>
      <c r="J700">
        <v>100</v>
      </c>
      <c r="K700" s="20" t="str">
        <f t="shared" si="42"/>
        <v>1</v>
      </c>
      <c r="L700" s="20" t="str">
        <f t="shared" si="41"/>
        <v>24/7/ 6 hours onsite support required</v>
      </c>
      <c r="U700" t="s">
        <v>945</v>
      </c>
      <c r="AB700" t="s">
        <v>74</v>
      </c>
      <c r="AC700" t="s">
        <v>661</v>
      </c>
      <c r="BM700" s="41" t="e">
        <f>VLOOKUP(H700,Sheet1!A:B,2,FALSE)</f>
        <v>#N/A</v>
      </c>
      <c r="BO700" s="115">
        <v>574</v>
      </c>
      <c r="BP700" s="115">
        <v>531</v>
      </c>
      <c r="BQ700" s="115" t="s">
        <v>998</v>
      </c>
      <c r="BR700" s="115">
        <v>203</v>
      </c>
      <c r="BS700" s="115">
        <v>50</v>
      </c>
      <c r="BT700" s="115">
        <v>450</v>
      </c>
      <c r="BU700" s="115">
        <v>1800</v>
      </c>
    </row>
    <row r="701" spans="1:73" ht="15" customHeight="1">
      <c r="A701" s="20" t="e">
        <f>IF(E701="","",VLOOKUP(E701,[4]List!BC:BD,2,FALSE))</f>
        <v>#N/A</v>
      </c>
      <c r="B701" s="20" t="e">
        <f>IF(F701="Gateway","SDWAN Gateway",IF(E701="","",VLOOKUP(E701,[4]List!BC:BE,3,FALSE)))</f>
        <v>#N/A</v>
      </c>
      <c r="C701" s="20" t="e">
        <f>IF(F701="Gateway","SDWAN Gateway",IF(E701="","",VLOOKUP(E701,[4]List!BC:BF,4,FALSE)))</f>
        <v>#N/A</v>
      </c>
      <c r="D701">
        <v>3371</v>
      </c>
      <c r="E701" s="21" t="s">
        <v>69</v>
      </c>
      <c r="F701" t="s">
        <v>70</v>
      </c>
      <c r="G701" t="s">
        <v>678</v>
      </c>
      <c r="H701" t="s">
        <v>1058</v>
      </c>
      <c r="I701" t="s">
        <v>73</v>
      </c>
      <c r="J701">
        <v>40</v>
      </c>
      <c r="K701" s="20" t="str">
        <f t="shared" si="42"/>
        <v>1</v>
      </c>
      <c r="L701" s="20" t="str">
        <f t="shared" si="41"/>
        <v xml:space="preserve">24/7/ 12 hours onsite SLA support requried </v>
      </c>
      <c r="U701" t="str">
        <f t="shared" si="43"/>
        <v>Yes</v>
      </c>
      <c r="AB701" t="s">
        <v>74</v>
      </c>
      <c r="AC701" t="s">
        <v>661</v>
      </c>
      <c r="BM701" s="41" t="e">
        <f>VLOOKUP(H701,Sheet1!A:B,2,FALSE)</f>
        <v>#N/A</v>
      </c>
      <c r="BO701" s="115">
        <v>574</v>
      </c>
      <c r="BP701" s="115">
        <v>531</v>
      </c>
      <c r="BQ701" s="115" t="s">
        <v>998</v>
      </c>
      <c r="BR701" s="115">
        <v>203</v>
      </c>
      <c r="BS701" s="115">
        <v>50</v>
      </c>
      <c r="BT701" s="115">
        <v>450</v>
      </c>
      <c r="BU701" s="115">
        <v>1800</v>
      </c>
    </row>
    <row r="702" spans="1:73" ht="15" customHeight="1">
      <c r="A702" s="20" t="e">
        <f>IF(E702="","",VLOOKUP(E702,[4]List!BC:BD,2,FALSE))</f>
        <v>#N/A</v>
      </c>
      <c r="B702" s="20" t="e">
        <f>IF(F702="Gateway","SDWAN Gateway",IF(E702="","",VLOOKUP(E702,[4]List!BC:BE,3,FALSE)))</f>
        <v>#N/A</v>
      </c>
      <c r="C702" s="20" t="e">
        <f>IF(F702="Gateway","SDWAN Gateway",IF(E702="","",VLOOKUP(E702,[4]List!BC:BF,4,FALSE)))</f>
        <v>#N/A</v>
      </c>
      <c r="D702">
        <v>3372</v>
      </c>
      <c r="E702" s="21" t="s">
        <v>69</v>
      </c>
      <c r="F702" t="s">
        <v>70</v>
      </c>
      <c r="G702" t="s">
        <v>678</v>
      </c>
      <c r="H702" t="s">
        <v>1059</v>
      </c>
      <c r="I702" t="s">
        <v>73</v>
      </c>
      <c r="J702">
        <v>40</v>
      </c>
      <c r="K702" s="20" t="str">
        <f t="shared" si="42"/>
        <v>1</v>
      </c>
      <c r="L702" s="20" t="str">
        <f t="shared" si="41"/>
        <v xml:space="preserve">24/7/ 12 hours onsite SLA support requried </v>
      </c>
      <c r="U702" t="str">
        <f t="shared" si="43"/>
        <v>Yes</v>
      </c>
      <c r="AB702" t="s">
        <v>74</v>
      </c>
      <c r="AC702" t="s">
        <v>661</v>
      </c>
      <c r="BM702" s="41" t="e">
        <f>VLOOKUP(H702,Sheet1!A:B,2,FALSE)</f>
        <v>#N/A</v>
      </c>
      <c r="BO702" s="115">
        <v>574</v>
      </c>
      <c r="BP702" s="115">
        <v>531</v>
      </c>
      <c r="BQ702" s="115" t="s">
        <v>998</v>
      </c>
      <c r="BR702" s="115">
        <v>203</v>
      </c>
      <c r="BS702" s="115">
        <v>50</v>
      </c>
      <c r="BT702" s="115">
        <v>450</v>
      </c>
      <c r="BU702" s="115">
        <v>1800</v>
      </c>
    </row>
    <row r="703" spans="1:73" ht="15" customHeight="1">
      <c r="A703" s="20" t="e">
        <f>IF(E703="","",VLOOKUP(E703,[4]List!BC:BD,2,FALSE))</f>
        <v>#N/A</v>
      </c>
      <c r="B703" s="20" t="e">
        <f>IF(F703="Gateway","SDWAN Gateway",IF(E703="","",VLOOKUP(E703,[4]List!BC:BE,3,FALSE)))</f>
        <v>#N/A</v>
      </c>
      <c r="C703" s="20" t="e">
        <f>IF(F703="Gateway","SDWAN Gateway",IF(E703="","",VLOOKUP(E703,[4]List!BC:BF,4,FALSE)))</f>
        <v>#N/A</v>
      </c>
      <c r="D703">
        <v>3374</v>
      </c>
      <c r="E703" s="21" t="s">
        <v>69</v>
      </c>
      <c r="F703" t="s">
        <v>70</v>
      </c>
      <c r="G703" t="s">
        <v>678</v>
      </c>
      <c r="H703" t="s">
        <v>1060</v>
      </c>
      <c r="I703" t="s">
        <v>73</v>
      </c>
      <c r="J703">
        <v>40</v>
      </c>
      <c r="K703" s="20" t="str">
        <f t="shared" si="42"/>
        <v>1</v>
      </c>
      <c r="L703" s="20" t="str">
        <f t="shared" si="41"/>
        <v xml:space="preserve">24/7/ 12 hours onsite SLA support requried </v>
      </c>
      <c r="U703" t="str">
        <f t="shared" si="43"/>
        <v>Yes</v>
      </c>
      <c r="AB703" t="s">
        <v>74</v>
      </c>
      <c r="AC703" t="s">
        <v>661</v>
      </c>
      <c r="BM703" s="41" t="e">
        <f>VLOOKUP(H703,Sheet1!A:B,2,FALSE)</f>
        <v>#N/A</v>
      </c>
      <c r="BO703" s="115">
        <v>574</v>
      </c>
      <c r="BP703" s="115" t="s">
        <v>998</v>
      </c>
      <c r="BQ703" s="115">
        <v>793</v>
      </c>
      <c r="BR703" s="115" t="s">
        <v>998</v>
      </c>
      <c r="BS703" s="115">
        <v>50</v>
      </c>
      <c r="BT703" s="115">
        <v>450</v>
      </c>
      <c r="BU703" s="115" t="s">
        <v>998</v>
      </c>
    </row>
    <row r="704" spans="1:73" ht="15" customHeight="1">
      <c r="A704" s="20" t="e">
        <f>IF(E704="","",VLOOKUP(E704,[4]List!BC:BD,2,FALSE))</f>
        <v>#N/A</v>
      </c>
      <c r="B704" s="20" t="e">
        <f>IF(F704="Gateway","SDWAN Gateway",IF(E704="","",VLOOKUP(E704,[4]List!BC:BE,3,FALSE)))</f>
        <v>#N/A</v>
      </c>
      <c r="C704" s="20" t="e">
        <f>IF(F704="Gateway","SDWAN Gateway",IF(E704="","",VLOOKUP(E704,[4]List!BC:BF,4,FALSE)))</f>
        <v>#N/A</v>
      </c>
      <c r="D704">
        <v>3376</v>
      </c>
      <c r="E704" s="21" t="s">
        <v>69</v>
      </c>
      <c r="F704" t="s">
        <v>70</v>
      </c>
      <c r="G704" t="s">
        <v>678</v>
      </c>
      <c r="H704" t="s">
        <v>1061</v>
      </c>
      <c r="I704" t="s">
        <v>73</v>
      </c>
      <c r="J704">
        <v>40</v>
      </c>
      <c r="K704" s="20" t="str">
        <f t="shared" si="42"/>
        <v>1</v>
      </c>
      <c r="L704" s="20" t="str">
        <f t="shared" si="41"/>
        <v xml:space="preserve">24/7/ 12 hours onsite SLA support requried </v>
      </c>
      <c r="U704" t="str">
        <f t="shared" si="43"/>
        <v>Yes</v>
      </c>
      <c r="AB704" t="s">
        <v>74</v>
      </c>
      <c r="AC704" t="s">
        <v>661</v>
      </c>
      <c r="BM704" s="41" t="e">
        <f>VLOOKUP(H704,Sheet1!A:B,2,FALSE)</f>
        <v>#N/A</v>
      </c>
      <c r="BO704" s="115">
        <v>574</v>
      </c>
      <c r="BP704" s="115" t="s">
        <v>998</v>
      </c>
      <c r="BQ704" s="115">
        <v>793</v>
      </c>
      <c r="BR704" s="115" t="s">
        <v>998</v>
      </c>
      <c r="BS704" s="115">
        <v>50</v>
      </c>
      <c r="BT704" s="115">
        <v>450</v>
      </c>
      <c r="BU704" s="115" t="s">
        <v>998</v>
      </c>
    </row>
    <row r="705" spans="1:73" ht="15" customHeight="1">
      <c r="A705" s="20" t="e">
        <f>IF(E705="","",VLOOKUP(E705,[4]List!BC:BD,2,FALSE))</f>
        <v>#N/A</v>
      </c>
      <c r="B705" s="20" t="e">
        <f>IF(F705="Gateway","SDWAN Gateway",IF(E705="","",VLOOKUP(E705,[4]List!BC:BE,3,FALSE)))</f>
        <v>#N/A</v>
      </c>
      <c r="C705" s="20" t="e">
        <f>IF(F705="Gateway","SDWAN Gateway",IF(E705="","",VLOOKUP(E705,[4]List!BC:BF,4,FALSE)))</f>
        <v>#N/A</v>
      </c>
      <c r="D705">
        <v>3377</v>
      </c>
      <c r="E705" s="21" t="s">
        <v>69</v>
      </c>
      <c r="F705" t="s">
        <v>70</v>
      </c>
      <c r="G705" t="s">
        <v>678</v>
      </c>
      <c r="H705" t="s">
        <v>1062</v>
      </c>
      <c r="I705" t="s">
        <v>73</v>
      </c>
      <c r="J705">
        <v>40</v>
      </c>
      <c r="K705" s="20" t="str">
        <f t="shared" si="42"/>
        <v>1</v>
      </c>
      <c r="L705" s="20" t="str">
        <f t="shared" si="41"/>
        <v xml:space="preserve">24/7/ 12 hours onsite SLA support requried </v>
      </c>
      <c r="U705" t="str">
        <f t="shared" si="43"/>
        <v>Yes</v>
      </c>
      <c r="AB705" t="s">
        <v>74</v>
      </c>
      <c r="AC705" t="s">
        <v>661</v>
      </c>
      <c r="BM705" s="41" t="e">
        <f>VLOOKUP(H705,Sheet1!A:B,2,FALSE)</f>
        <v>#N/A</v>
      </c>
      <c r="BO705" s="115">
        <v>574</v>
      </c>
      <c r="BP705" s="115" t="s">
        <v>998</v>
      </c>
      <c r="BQ705" s="115" t="s">
        <v>998</v>
      </c>
      <c r="BR705" s="115">
        <v>203</v>
      </c>
      <c r="BS705" s="115">
        <v>50</v>
      </c>
      <c r="BT705" s="115">
        <v>450</v>
      </c>
      <c r="BU705" s="115">
        <v>1800</v>
      </c>
    </row>
    <row r="706" spans="1:73" ht="15" customHeight="1">
      <c r="A706" s="20" t="e">
        <f>IF(E706="","",VLOOKUP(E706,[4]List!BC:BD,2,FALSE))</f>
        <v>#N/A</v>
      </c>
      <c r="B706" s="20" t="e">
        <f>IF(F706="Gateway","SDWAN Gateway",IF(E706="","",VLOOKUP(E706,[4]List!BC:BE,3,FALSE)))</f>
        <v>#N/A</v>
      </c>
      <c r="C706" s="20" t="e">
        <f>IF(F706="Gateway","SDWAN Gateway",IF(E706="","",VLOOKUP(E706,[4]List!BC:BF,4,FALSE)))</f>
        <v>#N/A</v>
      </c>
      <c r="D706">
        <v>3378</v>
      </c>
      <c r="E706" s="21" t="s">
        <v>69</v>
      </c>
      <c r="F706" t="s">
        <v>70</v>
      </c>
      <c r="G706" t="s">
        <v>678</v>
      </c>
      <c r="H706" t="s">
        <v>1063</v>
      </c>
      <c r="I706" t="s">
        <v>73</v>
      </c>
      <c r="J706">
        <v>40</v>
      </c>
      <c r="K706" s="20" t="str">
        <f t="shared" si="42"/>
        <v>1</v>
      </c>
      <c r="L706" s="20" t="str">
        <f t="shared" si="41"/>
        <v xml:space="preserve">24/7/ 12 hours onsite SLA support requried </v>
      </c>
      <c r="U706" t="str">
        <f t="shared" si="43"/>
        <v>Yes</v>
      </c>
      <c r="AB706" t="s">
        <v>74</v>
      </c>
      <c r="AC706" t="s">
        <v>661</v>
      </c>
      <c r="BM706" s="41" t="e">
        <f>VLOOKUP(H706,Sheet1!A:B,2,FALSE)</f>
        <v>#N/A</v>
      </c>
      <c r="BO706" s="115">
        <v>574</v>
      </c>
      <c r="BP706" s="115" t="s">
        <v>998</v>
      </c>
      <c r="BQ706" s="115" t="s">
        <v>998</v>
      </c>
      <c r="BR706" s="115">
        <v>203</v>
      </c>
      <c r="BS706" s="115">
        <v>50</v>
      </c>
      <c r="BT706" s="115">
        <v>450</v>
      </c>
      <c r="BU706" s="115">
        <v>1800</v>
      </c>
    </row>
    <row r="707" spans="1:73" ht="15" customHeight="1">
      <c r="A707" s="20" t="e">
        <f>IF(E707="","",VLOOKUP(E707,[4]List!BC:BD,2,FALSE))</f>
        <v>#N/A</v>
      </c>
      <c r="B707" s="20" t="e">
        <f>IF(F707="Gateway","SDWAN Gateway",IF(E707="","",VLOOKUP(E707,[4]List!BC:BE,3,FALSE)))</f>
        <v>#N/A</v>
      </c>
      <c r="C707" s="20" t="e">
        <f>IF(F707="Gateway","SDWAN Gateway",IF(E707="","",VLOOKUP(E707,[4]List!BC:BF,4,FALSE)))</f>
        <v>#N/A</v>
      </c>
      <c r="D707">
        <v>3379</v>
      </c>
      <c r="E707" s="21" t="s">
        <v>69</v>
      </c>
      <c r="F707" t="s">
        <v>70</v>
      </c>
      <c r="G707" t="s">
        <v>678</v>
      </c>
      <c r="H707" t="s">
        <v>1064</v>
      </c>
      <c r="I707" t="s">
        <v>73</v>
      </c>
      <c r="J707">
        <v>40</v>
      </c>
      <c r="K707" s="20" t="str">
        <f t="shared" si="42"/>
        <v>1</v>
      </c>
      <c r="L707" s="20" t="str">
        <f t="shared" si="41"/>
        <v xml:space="preserve">24/7/ 12 hours onsite SLA support requried </v>
      </c>
      <c r="U707" t="str">
        <f t="shared" si="43"/>
        <v>Yes</v>
      </c>
      <c r="AB707" t="s">
        <v>74</v>
      </c>
      <c r="AC707" t="s">
        <v>661</v>
      </c>
      <c r="BM707" s="41" t="e">
        <f>VLOOKUP(H707,Sheet1!A:B,2,FALSE)</f>
        <v>#N/A</v>
      </c>
      <c r="BO707" s="115">
        <v>574</v>
      </c>
      <c r="BP707" s="115" t="s">
        <v>998</v>
      </c>
      <c r="BQ707" s="115" t="s">
        <v>998</v>
      </c>
      <c r="BR707" s="115">
        <v>203</v>
      </c>
      <c r="BS707" s="115">
        <v>50</v>
      </c>
      <c r="BT707" s="115">
        <v>450</v>
      </c>
      <c r="BU707" s="115">
        <v>1800</v>
      </c>
    </row>
    <row r="708" spans="1:73" ht="15" customHeight="1">
      <c r="A708" s="20" t="e">
        <f>IF(E708="","",VLOOKUP(E708,[4]List!BC:BD,2,FALSE))</f>
        <v>#N/A</v>
      </c>
      <c r="B708" s="20" t="e">
        <f>IF(F708="Gateway","SDWAN Gateway",IF(E708="","",VLOOKUP(E708,[4]List!BC:BE,3,FALSE)))</f>
        <v>#N/A</v>
      </c>
      <c r="C708" s="20" t="e">
        <f>IF(F708="Gateway","SDWAN Gateway",IF(E708="","",VLOOKUP(E708,[4]List!BC:BF,4,FALSE)))</f>
        <v>#N/A</v>
      </c>
      <c r="D708">
        <v>3380</v>
      </c>
      <c r="E708" s="21" t="s">
        <v>69</v>
      </c>
      <c r="F708" t="s">
        <v>70</v>
      </c>
      <c r="G708" t="s">
        <v>678</v>
      </c>
      <c r="H708" t="s">
        <v>1065</v>
      </c>
      <c r="I708" t="s">
        <v>73</v>
      </c>
      <c r="J708">
        <v>40</v>
      </c>
      <c r="K708" s="20" t="str">
        <f t="shared" si="42"/>
        <v>1</v>
      </c>
      <c r="L708" s="20" t="str">
        <f t="shared" ref="L708:L771" si="44">IF(I708="non-redundant","24/7/ 12 hours onsite SLA support requried ","24/7/ 6 hours onsite support required")</f>
        <v xml:space="preserve">24/7/ 12 hours onsite SLA support requried </v>
      </c>
      <c r="U708" t="str">
        <f t="shared" si="43"/>
        <v>Yes</v>
      </c>
      <c r="AB708" t="s">
        <v>74</v>
      </c>
      <c r="AC708" t="s">
        <v>661</v>
      </c>
      <c r="BM708" s="41" t="str">
        <f>VLOOKUP(H708,Sheet1!A:B,2,FALSE)</f>
        <v>11x1 FortiCare</v>
      </c>
      <c r="BO708" s="115">
        <v>574</v>
      </c>
      <c r="BP708" s="115" t="s">
        <v>998</v>
      </c>
      <c r="BQ708" s="115" t="s">
        <v>998</v>
      </c>
      <c r="BR708" s="115">
        <v>203</v>
      </c>
      <c r="BS708" s="115">
        <v>50</v>
      </c>
      <c r="BT708" s="115">
        <v>450</v>
      </c>
      <c r="BU708" s="115">
        <v>1800</v>
      </c>
    </row>
    <row r="709" spans="1:73" ht="15" customHeight="1">
      <c r="A709" s="20" t="e">
        <f>IF(E709="","",VLOOKUP(E709,[4]List!BC:BD,2,FALSE))</f>
        <v>#N/A</v>
      </c>
      <c r="B709" s="20" t="e">
        <f>IF(F709="Gateway","SDWAN Gateway",IF(E709="","",VLOOKUP(E709,[4]List!BC:BE,3,FALSE)))</f>
        <v>#N/A</v>
      </c>
      <c r="C709" s="20" t="e">
        <f>IF(F709="Gateway","SDWAN Gateway",IF(E709="","",VLOOKUP(E709,[4]List!BC:BF,4,FALSE)))</f>
        <v>#N/A</v>
      </c>
      <c r="D709">
        <v>3381</v>
      </c>
      <c r="E709" s="21" t="s">
        <v>69</v>
      </c>
      <c r="F709" t="s">
        <v>70</v>
      </c>
      <c r="G709" t="s">
        <v>678</v>
      </c>
      <c r="H709" t="s">
        <v>1066</v>
      </c>
      <c r="I709" t="s">
        <v>73</v>
      </c>
      <c r="J709">
        <v>40</v>
      </c>
      <c r="K709" s="20" t="str">
        <f t="shared" ref="K709:K772" si="45">IF(J709&lt;900, "1", "2")</f>
        <v>1</v>
      </c>
      <c r="L709" s="20" t="str">
        <f t="shared" si="44"/>
        <v xml:space="preserve">24/7/ 12 hours onsite SLA support requried </v>
      </c>
      <c r="U709" t="str">
        <f t="shared" si="43"/>
        <v>Yes</v>
      </c>
      <c r="AB709" t="s">
        <v>74</v>
      </c>
      <c r="AC709" t="s">
        <v>661</v>
      </c>
      <c r="BM709" s="41" t="e">
        <f>VLOOKUP(H709,Sheet1!A:B,2,FALSE)</f>
        <v>#N/A</v>
      </c>
      <c r="BO709" s="115">
        <v>574</v>
      </c>
      <c r="BP709" s="115" t="s">
        <v>998</v>
      </c>
      <c r="BQ709" s="115" t="s">
        <v>998</v>
      </c>
      <c r="BR709" s="115">
        <v>203</v>
      </c>
      <c r="BS709" s="115">
        <v>50</v>
      </c>
      <c r="BT709" s="115">
        <v>450</v>
      </c>
      <c r="BU709" s="115">
        <v>1800</v>
      </c>
    </row>
    <row r="710" spans="1:73" ht="15" customHeight="1">
      <c r="A710" s="20" t="e">
        <f>IF(E710="","",VLOOKUP(E710,[4]List!BC:BD,2,FALSE))</f>
        <v>#N/A</v>
      </c>
      <c r="B710" s="20" t="e">
        <f>IF(F710="Gateway","SDWAN Gateway",IF(E710="","",VLOOKUP(E710,[4]List!BC:BE,3,FALSE)))</f>
        <v>#N/A</v>
      </c>
      <c r="C710" s="20" t="e">
        <f>IF(F710="Gateway","SDWAN Gateway",IF(E710="","",VLOOKUP(E710,[4]List!BC:BF,4,FALSE)))</f>
        <v>#N/A</v>
      </c>
      <c r="D710">
        <v>3382</v>
      </c>
      <c r="E710" s="21" t="s">
        <v>69</v>
      </c>
      <c r="F710" t="s">
        <v>70</v>
      </c>
      <c r="G710" t="s">
        <v>678</v>
      </c>
      <c r="H710" t="s">
        <v>1067</v>
      </c>
      <c r="I710" t="s">
        <v>73</v>
      </c>
      <c r="J710">
        <v>40</v>
      </c>
      <c r="K710" s="20" t="str">
        <f t="shared" si="45"/>
        <v>1</v>
      </c>
      <c r="L710" s="20" t="str">
        <f t="shared" si="44"/>
        <v xml:space="preserve">24/7/ 12 hours onsite SLA support requried </v>
      </c>
      <c r="U710" t="str">
        <f t="shared" si="43"/>
        <v>Yes</v>
      </c>
      <c r="AB710" t="s">
        <v>74</v>
      </c>
      <c r="AC710" t="s">
        <v>661</v>
      </c>
      <c r="BM710" s="41" t="e">
        <f>VLOOKUP(H710,Sheet1!A:B,2,FALSE)</f>
        <v>#N/A</v>
      </c>
      <c r="BO710" s="115">
        <v>574</v>
      </c>
      <c r="BP710" s="115" t="s">
        <v>998</v>
      </c>
      <c r="BQ710" s="115" t="s">
        <v>998</v>
      </c>
      <c r="BR710" s="115">
        <v>203</v>
      </c>
      <c r="BS710" s="115">
        <v>50</v>
      </c>
      <c r="BT710" s="115">
        <v>450</v>
      </c>
      <c r="BU710" s="115">
        <v>1800</v>
      </c>
    </row>
    <row r="711" spans="1:73" ht="15" customHeight="1">
      <c r="A711" s="20" t="e">
        <f>IF(E711="","",VLOOKUP(E711,[4]List!BC:BD,2,FALSE))</f>
        <v>#N/A</v>
      </c>
      <c r="B711" s="20" t="e">
        <f>IF(F711="Gateway","SDWAN Gateway",IF(E711="","",VLOOKUP(E711,[4]List!BC:BE,3,FALSE)))</f>
        <v>#N/A</v>
      </c>
      <c r="C711" s="20" t="e">
        <f>IF(F711="Gateway","SDWAN Gateway",IF(E711="","",VLOOKUP(E711,[4]List!BC:BF,4,FALSE)))</f>
        <v>#N/A</v>
      </c>
      <c r="D711">
        <v>3384</v>
      </c>
      <c r="E711" s="21" t="s">
        <v>69</v>
      </c>
      <c r="F711" t="s">
        <v>70</v>
      </c>
      <c r="G711" t="s">
        <v>678</v>
      </c>
      <c r="H711" t="s">
        <v>1068</v>
      </c>
      <c r="I711" t="s">
        <v>73</v>
      </c>
      <c r="J711">
        <v>40</v>
      </c>
      <c r="K711" s="20" t="str">
        <f t="shared" si="45"/>
        <v>1</v>
      </c>
      <c r="L711" s="20" t="str">
        <f t="shared" si="44"/>
        <v xml:space="preserve">24/7/ 12 hours onsite SLA support requried </v>
      </c>
      <c r="U711" t="str">
        <f t="shared" si="43"/>
        <v>Yes</v>
      </c>
      <c r="AB711" t="s">
        <v>74</v>
      </c>
      <c r="AC711" t="s">
        <v>661</v>
      </c>
      <c r="BM711" s="41" t="e">
        <f>VLOOKUP(H711,Sheet1!A:B,2,FALSE)</f>
        <v>#N/A</v>
      </c>
      <c r="BO711" s="115">
        <v>574</v>
      </c>
      <c r="BP711" s="115" t="s">
        <v>998</v>
      </c>
      <c r="BQ711" s="115" t="s">
        <v>998</v>
      </c>
      <c r="BR711" s="115">
        <v>203</v>
      </c>
      <c r="BS711" s="115">
        <v>50</v>
      </c>
      <c r="BT711" s="115">
        <v>450</v>
      </c>
      <c r="BU711" s="115">
        <v>1800</v>
      </c>
    </row>
    <row r="712" spans="1:73" ht="15" customHeight="1">
      <c r="A712" s="20" t="e">
        <f>IF(E712="","",VLOOKUP(E712,[4]List!BC:BD,2,FALSE))</f>
        <v>#N/A</v>
      </c>
      <c r="B712" s="20" t="e">
        <f>IF(F712="Gateway","SDWAN Gateway",IF(E712="","",VLOOKUP(E712,[4]List!BC:BE,3,FALSE)))</f>
        <v>#N/A</v>
      </c>
      <c r="C712" s="20" t="e">
        <f>IF(F712="Gateway","SDWAN Gateway",IF(E712="","",VLOOKUP(E712,[4]List!BC:BF,4,FALSE)))</f>
        <v>#N/A</v>
      </c>
      <c r="D712">
        <v>3385</v>
      </c>
      <c r="E712" s="21" t="s">
        <v>69</v>
      </c>
      <c r="F712" t="s">
        <v>70</v>
      </c>
      <c r="G712" t="s">
        <v>678</v>
      </c>
      <c r="H712" t="s">
        <v>1069</v>
      </c>
      <c r="I712" t="s">
        <v>73</v>
      </c>
      <c r="J712">
        <v>40</v>
      </c>
      <c r="K712" s="20" t="str">
        <f t="shared" si="45"/>
        <v>1</v>
      </c>
      <c r="L712" s="20" t="str">
        <f t="shared" si="44"/>
        <v xml:space="preserve">24/7/ 12 hours onsite SLA support requried </v>
      </c>
      <c r="U712" t="str">
        <f t="shared" si="43"/>
        <v>Yes</v>
      </c>
      <c r="AB712" t="s">
        <v>74</v>
      </c>
      <c r="AC712" t="s">
        <v>661</v>
      </c>
      <c r="BM712" s="41" t="str">
        <f>VLOOKUP(H712,Sheet1!A:B,2,FALSE)</f>
        <v>11x1 FortiCare</v>
      </c>
      <c r="BO712" s="115">
        <v>574</v>
      </c>
      <c r="BP712" s="115" t="s">
        <v>998</v>
      </c>
      <c r="BQ712" s="115" t="s">
        <v>998</v>
      </c>
      <c r="BR712" s="115">
        <v>203</v>
      </c>
      <c r="BS712" s="115">
        <v>50</v>
      </c>
      <c r="BT712" s="115">
        <v>450</v>
      </c>
      <c r="BU712" s="115">
        <v>1800</v>
      </c>
    </row>
    <row r="713" spans="1:73" ht="15" customHeight="1">
      <c r="A713" s="20" t="e">
        <f>IF(E713="","",VLOOKUP(E713,[4]List!BC:BD,2,FALSE))</f>
        <v>#N/A</v>
      </c>
      <c r="B713" s="20" t="e">
        <f>IF(F713="Gateway","SDWAN Gateway",IF(E713="","",VLOOKUP(E713,[4]List!BC:BE,3,FALSE)))</f>
        <v>#N/A</v>
      </c>
      <c r="C713" s="20" t="e">
        <f>IF(F713="Gateway","SDWAN Gateway",IF(E713="","",VLOOKUP(E713,[4]List!BC:BF,4,FALSE)))</f>
        <v>#N/A</v>
      </c>
      <c r="D713">
        <v>3386</v>
      </c>
      <c r="E713" s="21" t="s">
        <v>69</v>
      </c>
      <c r="F713" t="s">
        <v>70</v>
      </c>
      <c r="G713" t="s">
        <v>678</v>
      </c>
      <c r="H713" t="s">
        <v>1070</v>
      </c>
      <c r="I713" t="s">
        <v>73</v>
      </c>
      <c r="J713">
        <v>40</v>
      </c>
      <c r="K713" s="20" t="str">
        <f t="shared" si="45"/>
        <v>1</v>
      </c>
      <c r="L713" s="20" t="str">
        <f t="shared" si="44"/>
        <v xml:space="preserve">24/7/ 12 hours onsite SLA support requried </v>
      </c>
      <c r="U713" t="str">
        <f t="shared" si="43"/>
        <v>Yes</v>
      </c>
      <c r="AB713" t="s">
        <v>74</v>
      </c>
      <c r="AC713" t="s">
        <v>661</v>
      </c>
      <c r="BM713" s="41" t="str">
        <f>VLOOKUP(H713,Sheet1!A:B,2,FALSE)</f>
        <v>11x1 FortiCare</v>
      </c>
      <c r="BO713" s="115">
        <v>574</v>
      </c>
      <c r="BP713" s="115" t="s">
        <v>998</v>
      </c>
      <c r="BQ713" s="115" t="s">
        <v>998</v>
      </c>
      <c r="BR713" s="115">
        <v>203</v>
      </c>
      <c r="BS713" s="115">
        <v>50</v>
      </c>
      <c r="BT713" s="115">
        <v>450</v>
      </c>
      <c r="BU713" s="115">
        <v>1800</v>
      </c>
    </row>
    <row r="714" spans="1:73" ht="15" customHeight="1">
      <c r="A714" s="20" t="e">
        <f>IF(E714="","",VLOOKUP(E714,[4]List!BC:BD,2,FALSE))</f>
        <v>#N/A</v>
      </c>
      <c r="B714" s="20" t="e">
        <f>IF(F714="Gateway","SDWAN Gateway",IF(E714="","",VLOOKUP(E714,[4]List!BC:BE,3,FALSE)))</f>
        <v>#N/A</v>
      </c>
      <c r="C714" s="20" t="e">
        <f>IF(F714="Gateway","SDWAN Gateway",IF(E714="","",VLOOKUP(E714,[4]List!BC:BF,4,FALSE)))</f>
        <v>#N/A</v>
      </c>
      <c r="D714">
        <v>3387</v>
      </c>
      <c r="E714" s="21" t="s">
        <v>69</v>
      </c>
      <c r="F714" t="s">
        <v>70</v>
      </c>
      <c r="G714" t="s">
        <v>678</v>
      </c>
      <c r="H714" t="s">
        <v>1071</v>
      </c>
      <c r="I714" t="s">
        <v>73</v>
      </c>
      <c r="J714">
        <v>40</v>
      </c>
      <c r="K714" s="20" t="str">
        <f t="shared" si="45"/>
        <v>1</v>
      </c>
      <c r="L714" s="20" t="str">
        <f t="shared" si="44"/>
        <v xml:space="preserve">24/7/ 12 hours onsite SLA support requried </v>
      </c>
      <c r="U714" t="str">
        <f t="shared" si="43"/>
        <v>Yes</v>
      </c>
      <c r="AB714" t="s">
        <v>74</v>
      </c>
      <c r="AC714" t="s">
        <v>661</v>
      </c>
      <c r="BM714" s="41" t="e">
        <f>VLOOKUP(H714,Sheet1!A:B,2,FALSE)</f>
        <v>#N/A</v>
      </c>
      <c r="BO714" s="115">
        <v>574</v>
      </c>
      <c r="BP714" s="115" t="s">
        <v>998</v>
      </c>
      <c r="BQ714" s="115" t="s">
        <v>998</v>
      </c>
      <c r="BR714" s="115">
        <v>203</v>
      </c>
      <c r="BS714" s="115">
        <v>50</v>
      </c>
      <c r="BT714" s="115">
        <v>450</v>
      </c>
      <c r="BU714" s="115">
        <v>1800</v>
      </c>
    </row>
    <row r="715" spans="1:73" ht="15" customHeight="1">
      <c r="A715" s="20" t="e">
        <f>IF(E715="","",VLOOKUP(E715,[4]List!BC:BD,2,FALSE))</f>
        <v>#N/A</v>
      </c>
      <c r="B715" s="20" t="e">
        <f>IF(F715="Gateway","SDWAN Gateway",IF(E715="","",VLOOKUP(E715,[4]List!BC:BE,3,FALSE)))</f>
        <v>#N/A</v>
      </c>
      <c r="C715" s="20" t="e">
        <f>IF(F715="Gateway","SDWAN Gateway",IF(E715="","",VLOOKUP(E715,[4]List!BC:BF,4,FALSE)))</f>
        <v>#N/A</v>
      </c>
      <c r="D715">
        <v>3388</v>
      </c>
      <c r="E715" s="21" t="s">
        <v>69</v>
      </c>
      <c r="F715" t="s">
        <v>70</v>
      </c>
      <c r="G715" t="s">
        <v>678</v>
      </c>
      <c r="H715" t="s">
        <v>1072</v>
      </c>
      <c r="I715" t="s">
        <v>73</v>
      </c>
      <c r="J715">
        <v>40</v>
      </c>
      <c r="K715" s="20" t="str">
        <f t="shared" si="45"/>
        <v>1</v>
      </c>
      <c r="L715" s="20" t="str">
        <f t="shared" si="44"/>
        <v xml:space="preserve">24/7/ 12 hours onsite SLA support requried </v>
      </c>
      <c r="U715" t="str">
        <f t="shared" si="43"/>
        <v>Yes</v>
      </c>
      <c r="AB715" t="s">
        <v>74</v>
      </c>
      <c r="AC715" t="s">
        <v>661</v>
      </c>
      <c r="BM715" s="41" t="e">
        <f>VLOOKUP(H715,Sheet1!A:B,2,FALSE)</f>
        <v>#N/A</v>
      </c>
      <c r="BO715" s="115">
        <v>574</v>
      </c>
      <c r="BP715" s="115">
        <v>531</v>
      </c>
      <c r="BQ715" s="115" t="s">
        <v>998</v>
      </c>
      <c r="BR715" s="115">
        <v>203</v>
      </c>
      <c r="BS715" s="115">
        <v>50</v>
      </c>
      <c r="BT715" s="115">
        <v>450</v>
      </c>
      <c r="BU715" s="115">
        <v>1800</v>
      </c>
    </row>
    <row r="716" spans="1:73" ht="15" customHeight="1">
      <c r="A716" s="20" t="e">
        <f>IF(E716="","",VLOOKUP(E716,[4]List!BC:BD,2,FALSE))</f>
        <v>#N/A</v>
      </c>
      <c r="B716" s="20" t="e">
        <f>IF(F716="Gateway","SDWAN Gateway",IF(E716="","",VLOOKUP(E716,[4]List!BC:BE,3,FALSE)))</f>
        <v>#N/A</v>
      </c>
      <c r="C716" s="20" t="e">
        <f>IF(F716="Gateway","SDWAN Gateway",IF(E716="","",VLOOKUP(E716,[4]List!BC:BF,4,FALSE)))</f>
        <v>#N/A</v>
      </c>
      <c r="D716">
        <v>3390</v>
      </c>
      <c r="E716" s="21" t="s">
        <v>69</v>
      </c>
      <c r="F716" t="s">
        <v>70</v>
      </c>
      <c r="G716" t="s">
        <v>678</v>
      </c>
      <c r="H716" t="s">
        <v>1073</v>
      </c>
      <c r="I716" t="s">
        <v>73</v>
      </c>
      <c r="J716">
        <v>40</v>
      </c>
      <c r="K716" s="20" t="str">
        <f t="shared" si="45"/>
        <v>1</v>
      </c>
      <c r="L716" s="20" t="str">
        <f t="shared" si="44"/>
        <v xml:space="preserve">24/7/ 12 hours onsite SLA support requried </v>
      </c>
      <c r="U716" t="str">
        <f t="shared" si="43"/>
        <v>Yes</v>
      </c>
      <c r="AB716" t="s">
        <v>74</v>
      </c>
      <c r="AC716" t="s">
        <v>661</v>
      </c>
      <c r="BM716" s="41" t="e">
        <f>VLOOKUP(H716,Sheet1!A:B,2,FALSE)</f>
        <v>#N/A</v>
      </c>
      <c r="BO716" s="115">
        <v>574</v>
      </c>
      <c r="BP716" s="115">
        <v>531</v>
      </c>
      <c r="BQ716" s="115" t="s">
        <v>998</v>
      </c>
      <c r="BR716" s="115">
        <v>203</v>
      </c>
      <c r="BS716" s="115">
        <v>50</v>
      </c>
      <c r="BT716" s="115">
        <v>450</v>
      </c>
      <c r="BU716" s="115">
        <v>1800</v>
      </c>
    </row>
    <row r="717" spans="1:73" ht="15" customHeight="1">
      <c r="A717" s="20" t="e">
        <f>IF(E717="","",VLOOKUP(E717,[4]List!BC:BD,2,FALSE))</f>
        <v>#N/A</v>
      </c>
      <c r="B717" s="20" t="e">
        <f>IF(F717="Gateway","SDWAN Gateway",IF(E717="","",VLOOKUP(E717,[4]List!BC:BE,3,FALSE)))</f>
        <v>#N/A</v>
      </c>
      <c r="C717" s="20" t="e">
        <f>IF(F717="Gateway","SDWAN Gateway",IF(E717="","",VLOOKUP(E717,[4]List!BC:BF,4,FALSE)))</f>
        <v>#N/A</v>
      </c>
      <c r="D717">
        <v>3391</v>
      </c>
      <c r="E717" s="21" t="s">
        <v>69</v>
      </c>
      <c r="F717" t="s">
        <v>70</v>
      </c>
      <c r="G717" t="s">
        <v>678</v>
      </c>
      <c r="H717" t="s">
        <v>1074</v>
      </c>
      <c r="I717" t="s">
        <v>73</v>
      </c>
      <c r="J717">
        <v>40</v>
      </c>
      <c r="K717" s="20" t="str">
        <f t="shared" si="45"/>
        <v>1</v>
      </c>
      <c r="L717" s="20" t="str">
        <f t="shared" si="44"/>
        <v xml:space="preserve">24/7/ 12 hours onsite SLA support requried </v>
      </c>
      <c r="U717" t="str">
        <f t="shared" si="43"/>
        <v>Yes</v>
      </c>
      <c r="AB717" t="s">
        <v>74</v>
      </c>
      <c r="AC717" t="s">
        <v>661</v>
      </c>
      <c r="BM717" s="41" t="e">
        <f>VLOOKUP(H717,Sheet1!A:B,2,FALSE)</f>
        <v>#N/A</v>
      </c>
      <c r="BO717" s="115">
        <v>574</v>
      </c>
      <c r="BP717" s="115">
        <v>531</v>
      </c>
      <c r="BQ717" s="115" t="s">
        <v>998</v>
      </c>
      <c r="BR717" s="115">
        <v>203</v>
      </c>
      <c r="BS717" s="115">
        <v>50</v>
      </c>
      <c r="BT717" s="115">
        <v>450</v>
      </c>
      <c r="BU717" s="115">
        <v>1800</v>
      </c>
    </row>
    <row r="718" spans="1:73" ht="15" customHeight="1">
      <c r="A718" s="20" t="e">
        <f>IF(E718="","",VLOOKUP(E718,[4]List!BC:BD,2,FALSE))</f>
        <v>#N/A</v>
      </c>
      <c r="B718" s="20" t="e">
        <f>IF(F718="Gateway","SDWAN Gateway",IF(E718="","",VLOOKUP(E718,[4]List!BC:BE,3,FALSE)))</f>
        <v>#N/A</v>
      </c>
      <c r="C718" s="20" t="e">
        <f>IF(F718="Gateway","SDWAN Gateway",IF(E718="","",VLOOKUP(E718,[4]List!BC:BF,4,FALSE)))</f>
        <v>#N/A</v>
      </c>
      <c r="D718">
        <v>3392</v>
      </c>
      <c r="E718" s="21" t="s">
        <v>69</v>
      </c>
      <c r="F718" t="s">
        <v>70</v>
      </c>
      <c r="G718" t="s">
        <v>678</v>
      </c>
      <c r="H718" t="s">
        <v>1075</v>
      </c>
      <c r="I718" t="s">
        <v>73</v>
      </c>
      <c r="J718">
        <v>40</v>
      </c>
      <c r="K718" s="20" t="str">
        <f t="shared" si="45"/>
        <v>1</v>
      </c>
      <c r="L718" s="20" t="str">
        <f t="shared" si="44"/>
        <v xml:space="preserve">24/7/ 12 hours onsite SLA support requried </v>
      </c>
      <c r="U718" t="str">
        <f t="shared" si="43"/>
        <v>Yes</v>
      </c>
      <c r="AB718" t="s">
        <v>74</v>
      </c>
      <c r="AC718" t="s">
        <v>661</v>
      </c>
      <c r="BM718" s="41" t="e">
        <f>VLOOKUP(H718,Sheet1!A:B,2,FALSE)</f>
        <v>#N/A</v>
      </c>
      <c r="BO718" s="115">
        <v>574</v>
      </c>
      <c r="BP718" s="115">
        <v>531</v>
      </c>
      <c r="BQ718" s="115" t="s">
        <v>998</v>
      </c>
      <c r="BR718" s="115">
        <v>203</v>
      </c>
      <c r="BS718" s="115">
        <v>50</v>
      </c>
      <c r="BT718" s="115">
        <v>450</v>
      </c>
      <c r="BU718" s="115">
        <v>1800</v>
      </c>
    </row>
    <row r="719" spans="1:73" ht="15" customHeight="1">
      <c r="A719" s="20" t="e">
        <f>IF(E719="","",VLOOKUP(E719,[4]List!BC:BD,2,FALSE))</f>
        <v>#N/A</v>
      </c>
      <c r="B719" s="20" t="e">
        <f>IF(F719="Gateway","SDWAN Gateway",IF(E719="","",VLOOKUP(E719,[4]List!BC:BE,3,FALSE)))</f>
        <v>#N/A</v>
      </c>
      <c r="C719" s="20" t="e">
        <f>IF(F719="Gateway","SDWAN Gateway",IF(E719="","",VLOOKUP(E719,[4]List!BC:BF,4,FALSE)))</f>
        <v>#N/A</v>
      </c>
      <c r="D719">
        <v>3394</v>
      </c>
      <c r="E719" s="21" t="s">
        <v>69</v>
      </c>
      <c r="F719" t="s">
        <v>70</v>
      </c>
      <c r="G719" t="s">
        <v>678</v>
      </c>
      <c r="H719" t="s">
        <v>1007</v>
      </c>
      <c r="I719" t="s">
        <v>73</v>
      </c>
      <c r="J719">
        <v>40</v>
      </c>
      <c r="K719" s="20" t="str">
        <f t="shared" si="45"/>
        <v>1</v>
      </c>
      <c r="L719" s="20" t="str">
        <f t="shared" si="44"/>
        <v xml:space="preserve">24/7/ 12 hours onsite SLA support requried </v>
      </c>
      <c r="U719" t="str">
        <f t="shared" si="43"/>
        <v>Yes</v>
      </c>
      <c r="AB719" t="s">
        <v>74</v>
      </c>
      <c r="AC719" t="s">
        <v>661</v>
      </c>
      <c r="BM719" s="41" t="e">
        <f>VLOOKUP(H719,Sheet1!A:B,2,FALSE)</f>
        <v>#N/A</v>
      </c>
      <c r="BO719" s="115">
        <v>574</v>
      </c>
      <c r="BP719" s="115">
        <v>531</v>
      </c>
      <c r="BQ719" s="115" t="s">
        <v>998</v>
      </c>
      <c r="BR719" s="115">
        <v>203</v>
      </c>
      <c r="BS719" s="115">
        <v>50</v>
      </c>
      <c r="BT719" s="115">
        <v>450</v>
      </c>
      <c r="BU719" s="115">
        <v>1800</v>
      </c>
    </row>
    <row r="720" spans="1:73" ht="15" customHeight="1">
      <c r="A720" s="20" t="e">
        <f>IF(E720="","",VLOOKUP(E720,[4]List!BC:BD,2,FALSE))</f>
        <v>#N/A</v>
      </c>
      <c r="B720" s="20" t="e">
        <f>IF(F720="Gateway","SDWAN Gateway",IF(E720="","",VLOOKUP(E720,[4]List!BC:BE,3,FALSE)))</f>
        <v>#N/A</v>
      </c>
      <c r="C720" s="20" t="e">
        <f>IF(F720="Gateway","SDWAN Gateway",IF(E720="","",VLOOKUP(E720,[4]List!BC:BF,4,FALSE)))</f>
        <v>#N/A</v>
      </c>
      <c r="D720">
        <v>3395</v>
      </c>
      <c r="E720" s="21" t="s">
        <v>69</v>
      </c>
      <c r="F720" t="s">
        <v>70</v>
      </c>
      <c r="G720" t="s">
        <v>678</v>
      </c>
      <c r="H720" t="s">
        <v>1076</v>
      </c>
      <c r="I720" t="s">
        <v>73</v>
      </c>
      <c r="J720">
        <v>40</v>
      </c>
      <c r="K720" s="20" t="str">
        <f t="shared" si="45"/>
        <v>1</v>
      </c>
      <c r="L720" s="20" t="str">
        <f t="shared" si="44"/>
        <v xml:space="preserve">24/7/ 12 hours onsite SLA support requried </v>
      </c>
      <c r="U720" t="str">
        <f t="shared" si="43"/>
        <v>Yes</v>
      </c>
      <c r="AB720" t="s">
        <v>74</v>
      </c>
      <c r="AC720" t="s">
        <v>661</v>
      </c>
      <c r="BM720" s="41" t="e">
        <f>VLOOKUP(H720,Sheet1!A:B,2,FALSE)</f>
        <v>#N/A</v>
      </c>
      <c r="BO720" s="115">
        <v>574</v>
      </c>
      <c r="BP720" s="115">
        <v>531</v>
      </c>
      <c r="BQ720" s="115" t="s">
        <v>998</v>
      </c>
      <c r="BR720" s="115">
        <v>203</v>
      </c>
      <c r="BS720" s="115">
        <v>50</v>
      </c>
      <c r="BT720" s="115">
        <v>450</v>
      </c>
      <c r="BU720" s="115">
        <v>1800</v>
      </c>
    </row>
    <row r="721" spans="1:73" ht="15" customHeight="1">
      <c r="A721" s="20" t="e">
        <f>IF(E721="","",VLOOKUP(E721,[4]List!BC:BD,2,FALSE))</f>
        <v>#N/A</v>
      </c>
      <c r="B721" s="20" t="e">
        <f>IF(F721="Gateway","SDWAN Gateway",IF(E721="","",VLOOKUP(E721,[4]List!BC:BE,3,FALSE)))</f>
        <v>#N/A</v>
      </c>
      <c r="C721" s="20" t="e">
        <f>IF(F721="Gateway","SDWAN Gateway",IF(E721="","",VLOOKUP(E721,[4]List!BC:BF,4,FALSE)))</f>
        <v>#N/A</v>
      </c>
      <c r="D721">
        <v>3396</v>
      </c>
      <c r="E721" s="21" t="s">
        <v>69</v>
      </c>
      <c r="F721" t="s">
        <v>70</v>
      </c>
      <c r="G721" t="s">
        <v>678</v>
      </c>
      <c r="H721" t="s">
        <v>1077</v>
      </c>
      <c r="I721" t="s">
        <v>73</v>
      </c>
      <c r="J721">
        <v>40</v>
      </c>
      <c r="K721" s="20" t="str">
        <f t="shared" si="45"/>
        <v>1</v>
      </c>
      <c r="L721" s="20" t="str">
        <f t="shared" si="44"/>
        <v xml:space="preserve">24/7/ 12 hours onsite SLA support requried </v>
      </c>
      <c r="U721" t="str">
        <f t="shared" si="43"/>
        <v>Yes</v>
      </c>
      <c r="AB721" t="s">
        <v>74</v>
      </c>
      <c r="AC721" t="s">
        <v>661</v>
      </c>
      <c r="BM721" s="41" t="e">
        <f>VLOOKUP(H721,Sheet1!A:B,2,FALSE)</f>
        <v>#N/A</v>
      </c>
      <c r="BO721" s="115">
        <v>574</v>
      </c>
      <c r="BP721" s="115">
        <v>531</v>
      </c>
      <c r="BQ721" s="115" t="s">
        <v>998</v>
      </c>
      <c r="BR721" s="115">
        <v>203</v>
      </c>
      <c r="BS721" s="115">
        <v>50</v>
      </c>
      <c r="BT721" s="115">
        <v>450</v>
      </c>
      <c r="BU721" s="115">
        <v>1800</v>
      </c>
    </row>
    <row r="722" spans="1:73" ht="15" customHeight="1">
      <c r="A722" s="20" t="e">
        <f>IF(E722="","",VLOOKUP(E722,[4]List!BC:BD,2,FALSE))</f>
        <v>#N/A</v>
      </c>
      <c r="B722" s="20" t="e">
        <f>IF(F722="Gateway","SDWAN Gateway",IF(E722="","",VLOOKUP(E722,[4]List!BC:BE,3,FALSE)))</f>
        <v>#N/A</v>
      </c>
      <c r="C722" s="20" t="e">
        <f>IF(F722="Gateway","SDWAN Gateway",IF(E722="","",VLOOKUP(E722,[4]List!BC:BF,4,FALSE)))</f>
        <v>#N/A</v>
      </c>
      <c r="D722">
        <v>3397</v>
      </c>
      <c r="E722" s="21" t="s">
        <v>69</v>
      </c>
      <c r="F722" t="s">
        <v>70</v>
      </c>
      <c r="G722" t="s">
        <v>678</v>
      </c>
      <c r="H722" t="s">
        <v>1078</v>
      </c>
      <c r="I722" t="s">
        <v>73</v>
      </c>
      <c r="J722">
        <v>40</v>
      </c>
      <c r="K722" s="20" t="str">
        <f t="shared" si="45"/>
        <v>1</v>
      </c>
      <c r="L722" s="20" t="str">
        <f t="shared" si="44"/>
        <v xml:space="preserve">24/7/ 12 hours onsite SLA support requried </v>
      </c>
      <c r="U722" t="str">
        <f t="shared" si="43"/>
        <v>Yes</v>
      </c>
      <c r="AB722" t="s">
        <v>74</v>
      </c>
      <c r="AC722" t="s">
        <v>661</v>
      </c>
      <c r="BM722" s="41" t="e">
        <f>VLOOKUP(H722,Sheet1!A:B,2,FALSE)</f>
        <v>#N/A</v>
      </c>
      <c r="BO722" s="115">
        <v>574</v>
      </c>
      <c r="BP722" s="115">
        <v>531</v>
      </c>
      <c r="BQ722" s="115" t="s">
        <v>998</v>
      </c>
      <c r="BR722" s="115">
        <v>203</v>
      </c>
      <c r="BS722" s="115">
        <v>50</v>
      </c>
      <c r="BT722" s="115">
        <v>450</v>
      </c>
      <c r="BU722" s="115">
        <v>1800</v>
      </c>
    </row>
    <row r="723" spans="1:73" ht="15" customHeight="1">
      <c r="A723" s="20" t="e">
        <f>IF(E723="","",VLOOKUP(E723,[4]List!BC:BD,2,FALSE))</f>
        <v>#N/A</v>
      </c>
      <c r="B723" s="20" t="e">
        <f>IF(F723="Gateway","SDWAN Gateway",IF(E723="","",VLOOKUP(E723,[4]List!BC:BE,3,FALSE)))</f>
        <v>#N/A</v>
      </c>
      <c r="C723" s="20" t="e">
        <f>IF(F723="Gateway","SDWAN Gateway",IF(E723="","",VLOOKUP(E723,[4]List!BC:BF,4,FALSE)))</f>
        <v>#N/A</v>
      </c>
      <c r="D723">
        <v>3398</v>
      </c>
      <c r="E723" s="21" t="s">
        <v>69</v>
      </c>
      <c r="F723" t="s">
        <v>70</v>
      </c>
      <c r="G723" t="s">
        <v>678</v>
      </c>
      <c r="H723" t="s">
        <v>1079</v>
      </c>
      <c r="I723" t="s">
        <v>73</v>
      </c>
      <c r="J723">
        <v>40</v>
      </c>
      <c r="K723" s="20" t="str">
        <f t="shared" si="45"/>
        <v>1</v>
      </c>
      <c r="L723" s="20" t="str">
        <f t="shared" si="44"/>
        <v xml:space="preserve">24/7/ 12 hours onsite SLA support requried </v>
      </c>
      <c r="U723" t="str">
        <f t="shared" si="43"/>
        <v>Yes</v>
      </c>
      <c r="AB723" t="s">
        <v>74</v>
      </c>
      <c r="AC723" t="s">
        <v>661</v>
      </c>
      <c r="BM723" s="41" t="e">
        <f>VLOOKUP(H723,Sheet1!A:B,2,FALSE)</f>
        <v>#N/A</v>
      </c>
      <c r="BO723" s="115">
        <v>574</v>
      </c>
      <c r="BP723" s="115">
        <v>531</v>
      </c>
      <c r="BQ723" s="115" t="s">
        <v>998</v>
      </c>
      <c r="BR723" s="115">
        <v>203</v>
      </c>
      <c r="BS723" s="115">
        <v>50</v>
      </c>
      <c r="BT723" s="115">
        <v>450</v>
      </c>
      <c r="BU723" s="115">
        <v>1800</v>
      </c>
    </row>
    <row r="724" spans="1:73" ht="15" customHeight="1">
      <c r="A724" s="20" t="e">
        <f>IF(E724="","",VLOOKUP(E724,[4]List!BC:BD,2,FALSE))</f>
        <v>#N/A</v>
      </c>
      <c r="B724" s="20" t="e">
        <f>IF(F724="Gateway","SDWAN Gateway",IF(E724="","",VLOOKUP(E724,[4]List!BC:BE,3,FALSE)))</f>
        <v>#N/A</v>
      </c>
      <c r="C724" s="20" t="e">
        <f>IF(F724="Gateway","SDWAN Gateway",IF(E724="","",VLOOKUP(E724,[4]List!BC:BF,4,FALSE)))</f>
        <v>#N/A</v>
      </c>
      <c r="D724">
        <v>3400</v>
      </c>
      <c r="E724" s="21" t="s">
        <v>69</v>
      </c>
      <c r="F724" t="s">
        <v>70</v>
      </c>
      <c r="G724" t="s">
        <v>678</v>
      </c>
      <c r="H724" t="s">
        <v>1080</v>
      </c>
      <c r="I724" t="s">
        <v>73</v>
      </c>
      <c r="J724">
        <v>40</v>
      </c>
      <c r="K724" s="20" t="str">
        <f t="shared" si="45"/>
        <v>1</v>
      </c>
      <c r="L724" s="20" t="str">
        <f t="shared" si="44"/>
        <v xml:space="preserve">24/7/ 12 hours onsite SLA support requried </v>
      </c>
      <c r="U724" t="str">
        <f t="shared" si="43"/>
        <v>Yes</v>
      </c>
      <c r="AB724" t="s">
        <v>74</v>
      </c>
      <c r="AC724" t="s">
        <v>661</v>
      </c>
      <c r="BM724" s="41" t="e">
        <f>VLOOKUP(H724,Sheet1!A:B,2,FALSE)</f>
        <v>#N/A</v>
      </c>
      <c r="BO724" s="115">
        <v>574</v>
      </c>
      <c r="BP724" s="115">
        <v>531</v>
      </c>
      <c r="BQ724" s="115" t="s">
        <v>998</v>
      </c>
      <c r="BR724" s="115">
        <v>203</v>
      </c>
      <c r="BS724" s="115">
        <v>50</v>
      </c>
      <c r="BT724" s="115">
        <v>450</v>
      </c>
      <c r="BU724" s="115">
        <v>1800</v>
      </c>
    </row>
    <row r="725" spans="1:73" ht="15" customHeight="1">
      <c r="A725" s="20" t="e">
        <f>IF(E725="","",VLOOKUP(E725,[4]List!BC:BD,2,FALSE))</f>
        <v>#N/A</v>
      </c>
      <c r="B725" s="20" t="e">
        <f>IF(F725="Gateway","SDWAN Gateway",IF(E725="","",VLOOKUP(E725,[4]List!BC:BE,3,FALSE)))</f>
        <v>#N/A</v>
      </c>
      <c r="C725" s="20" t="e">
        <f>IF(F725="Gateway","SDWAN Gateway",IF(E725="","",VLOOKUP(E725,[4]List!BC:BF,4,FALSE)))</f>
        <v>#N/A</v>
      </c>
      <c r="D725">
        <v>3401</v>
      </c>
      <c r="E725" s="21" t="s">
        <v>69</v>
      </c>
      <c r="F725" t="s">
        <v>70</v>
      </c>
      <c r="G725" t="s">
        <v>678</v>
      </c>
      <c r="H725" t="s">
        <v>1081</v>
      </c>
      <c r="I725" t="s">
        <v>73</v>
      </c>
      <c r="J725">
        <v>40</v>
      </c>
      <c r="K725" s="20" t="str">
        <f t="shared" si="45"/>
        <v>1</v>
      </c>
      <c r="L725" s="20" t="str">
        <f t="shared" si="44"/>
        <v xml:space="preserve">24/7/ 12 hours onsite SLA support requried </v>
      </c>
      <c r="U725" t="str">
        <f t="shared" si="43"/>
        <v>Yes</v>
      </c>
      <c r="AB725" t="s">
        <v>74</v>
      </c>
      <c r="AC725" t="s">
        <v>661</v>
      </c>
      <c r="BM725" s="41" t="e">
        <f>VLOOKUP(H725,Sheet1!A:B,2,FALSE)</f>
        <v>#N/A</v>
      </c>
      <c r="BO725" s="115">
        <v>574</v>
      </c>
      <c r="BP725" s="115">
        <v>531</v>
      </c>
      <c r="BQ725" s="115" t="s">
        <v>998</v>
      </c>
      <c r="BR725" s="115">
        <v>203</v>
      </c>
      <c r="BS725" s="115">
        <v>50</v>
      </c>
      <c r="BT725" s="115">
        <v>450</v>
      </c>
      <c r="BU725" s="115">
        <v>1800</v>
      </c>
    </row>
    <row r="726" spans="1:73" ht="15" customHeight="1">
      <c r="A726" s="20" t="e">
        <f>IF(E726="","",VLOOKUP(E726,[4]List!BC:BD,2,FALSE))</f>
        <v>#N/A</v>
      </c>
      <c r="B726" s="20" t="e">
        <f>IF(F726="Gateway","SDWAN Gateway",IF(E726="","",VLOOKUP(E726,[4]List!BC:BE,3,FALSE)))</f>
        <v>#N/A</v>
      </c>
      <c r="C726" s="20" t="e">
        <f>IF(F726="Gateway","SDWAN Gateway",IF(E726="","",VLOOKUP(E726,[4]List!BC:BF,4,FALSE)))</f>
        <v>#N/A</v>
      </c>
      <c r="D726">
        <v>3402</v>
      </c>
      <c r="E726" s="21" t="s">
        <v>69</v>
      </c>
      <c r="F726" t="s">
        <v>70</v>
      </c>
      <c r="G726" t="s">
        <v>678</v>
      </c>
      <c r="H726" t="s">
        <v>1082</v>
      </c>
      <c r="I726" t="s">
        <v>73</v>
      </c>
      <c r="J726">
        <v>40</v>
      </c>
      <c r="K726" s="20" t="str">
        <f t="shared" si="45"/>
        <v>1</v>
      </c>
      <c r="L726" s="20" t="str">
        <f t="shared" si="44"/>
        <v xml:space="preserve">24/7/ 12 hours onsite SLA support requried </v>
      </c>
      <c r="U726" t="str">
        <f t="shared" si="43"/>
        <v>Yes</v>
      </c>
      <c r="AB726" t="s">
        <v>74</v>
      </c>
      <c r="AC726" t="s">
        <v>661</v>
      </c>
      <c r="BM726" s="41" t="e">
        <f>VLOOKUP(H726,Sheet1!A:B,2,FALSE)</f>
        <v>#N/A</v>
      </c>
      <c r="BO726" s="115">
        <v>574</v>
      </c>
      <c r="BP726" s="115">
        <v>531</v>
      </c>
      <c r="BQ726" s="115" t="s">
        <v>998</v>
      </c>
      <c r="BR726" s="115">
        <v>203</v>
      </c>
      <c r="BS726" s="115">
        <v>50</v>
      </c>
      <c r="BT726" s="115">
        <v>450</v>
      </c>
      <c r="BU726" s="115">
        <v>1800</v>
      </c>
    </row>
    <row r="727" spans="1:73" ht="15" customHeight="1">
      <c r="A727" s="20" t="e">
        <f>IF(E727="","",VLOOKUP(E727,[4]List!BC:BD,2,FALSE))</f>
        <v>#N/A</v>
      </c>
      <c r="B727" s="20" t="e">
        <f>IF(F727="Gateway","SDWAN Gateway",IF(E727="","",VLOOKUP(E727,[4]List!BC:BE,3,FALSE)))</f>
        <v>#N/A</v>
      </c>
      <c r="C727" s="20" t="e">
        <f>IF(F727="Gateway","SDWAN Gateway",IF(E727="","",VLOOKUP(E727,[4]List!BC:BF,4,FALSE)))</f>
        <v>#N/A</v>
      </c>
      <c r="D727">
        <v>3404</v>
      </c>
      <c r="E727" s="21" t="s">
        <v>69</v>
      </c>
      <c r="F727" t="s">
        <v>70</v>
      </c>
      <c r="G727" t="s">
        <v>678</v>
      </c>
      <c r="H727" t="s">
        <v>1083</v>
      </c>
      <c r="I727" t="s">
        <v>73</v>
      </c>
      <c r="J727">
        <v>40</v>
      </c>
      <c r="K727" s="20" t="str">
        <f t="shared" si="45"/>
        <v>1</v>
      </c>
      <c r="L727" s="20" t="str">
        <f t="shared" si="44"/>
        <v xml:space="preserve">24/7/ 12 hours onsite SLA support requried </v>
      </c>
      <c r="U727" t="str">
        <f t="shared" si="43"/>
        <v>Yes</v>
      </c>
      <c r="AB727" t="s">
        <v>74</v>
      </c>
      <c r="AC727" t="s">
        <v>661</v>
      </c>
      <c r="BM727" s="41" t="e">
        <f>VLOOKUP(H727,Sheet1!A:B,2,FALSE)</f>
        <v>#N/A</v>
      </c>
      <c r="BO727" s="115">
        <v>574</v>
      </c>
      <c r="BP727" s="115">
        <v>531</v>
      </c>
      <c r="BQ727" s="115" t="s">
        <v>998</v>
      </c>
      <c r="BR727" s="115">
        <v>203</v>
      </c>
      <c r="BS727" s="115">
        <v>50</v>
      </c>
      <c r="BT727" s="115">
        <v>450</v>
      </c>
      <c r="BU727" s="115">
        <v>1800</v>
      </c>
    </row>
    <row r="728" spans="1:73" ht="15" customHeight="1">
      <c r="A728" s="20" t="e">
        <f>IF(E728="","",VLOOKUP(E728,[4]List!BC:BD,2,FALSE))</f>
        <v>#N/A</v>
      </c>
      <c r="B728" s="20" t="e">
        <f>IF(F728="Gateway","SDWAN Gateway",IF(E728="","",VLOOKUP(E728,[4]List!BC:BE,3,FALSE)))</f>
        <v>#N/A</v>
      </c>
      <c r="C728" s="20" t="e">
        <f>IF(F728="Gateway","SDWAN Gateway",IF(E728="","",VLOOKUP(E728,[4]List!BC:BF,4,FALSE)))</f>
        <v>#N/A</v>
      </c>
      <c r="D728">
        <v>3405</v>
      </c>
      <c r="E728" s="21" t="s">
        <v>69</v>
      </c>
      <c r="F728" t="s">
        <v>70</v>
      </c>
      <c r="G728" t="s">
        <v>678</v>
      </c>
      <c r="H728" t="s">
        <v>1084</v>
      </c>
      <c r="I728" t="s">
        <v>73</v>
      </c>
      <c r="J728">
        <v>40</v>
      </c>
      <c r="K728" s="20" t="str">
        <f t="shared" si="45"/>
        <v>1</v>
      </c>
      <c r="L728" s="20" t="str">
        <f t="shared" si="44"/>
        <v xml:space="preserve">24/7/ 12 hours onsite SLA support requried </v>
      </c>
      <c r="U728" t="str">
        <f t="shared" si="43"/>
        <v>Yes</v>
      </c>
      <c r="AB728" t="s">
        <v>74</v>
      </c>
      <c r="AC728" t="s">
        <v>661</v>
      </c>
      <c r="BM728" s="41" t="e">
        <f>VLOOKUP(H728,Sheet1!A:B,2,FALSE)</f>
        <v>#N/A</v>
      </c>
      <c r="BO728" s="115">
        <v>574</v>
      </c>
      <c r="BP728" s="115">
        <v>531</v>
      </c>
      <c r="BQ728" s="115" t="s">
        <v>998</v>
      </c>
      <c r="BR728" s="115">
        <v>203</v>
      </c>
      <c r="BS728" s="115">
        <v>50</v>
      </c>
      <c r="BT728" s="115">
        <v>450</v>
      </c>
      <c r="BU728" s="115">
        <v>1800</v>
      </c>
    </row>
    <row r="729" spans="1:73" ht="15" customHeight="1">
      <c r="A729" s="20" t="e">
        <f>IF(E729="","",VLOOKUP(E729,[4]List!BC:BD,2,FALSE))</f>
        <v>#N/A</v>
      </c>
      <c r="B729" s="20" t="e">
        <f>IF(F729="Gateway","SDWAN Gateway",IF(E729="","",VLOOKUP(E729,[4]List!BC:BE,3,FALSE)))</f>
        <v>#N/A</v>
      </c>
      <c r="C729" s="20" t="e">
        <f>IF(F729="Gateway","SDWAN Gateway",IF(E729="","",VLOOKUP(E729,[4]List!BC:BF,4,FALSE)))</f>
        <v>#N/A</v>
      </c>
      <c r="D729">
        <v>3406</v>
      </c>
      <c r="E729" s="21" t="s">
        <v>69</v>
      </c>
      <c r="F729" t="s">
        <v>70</v>
      </c>
      <c r="G729" t="s">
        <v>678</v>
      </c>
      <c r="H729" t="s">
        <v>1085</v>
      </c>
      <c r="I729" t="s">
        <v>73</v>
      </c>
      <c r="J729">
        <v>40</v>
      </c>
      <c r="K729" s="20" t="str">
        <f t="shared" si="45"/>
        <v>1</v>
      </c>
      <c r="L729" s="20" t="str">
        <f t="shared" si="44"/>
        <v xml:space="preserve">24/7/ 12 hours onsite SLA support requried </v>
      </c>
      <c r="U729" t="str">
        <f t="shared" si="43"/>
        <v>Yes</v>
      </c>
      <c r="AB729" t="s">
        <v>74</v>
      </c>
      <c r="AC729" t="s">
        <v>661</v>
      </c>
      <c r="BM729" s="41" t="str">
        <f>VLOOKUP(H729,Sheet1!A:B,2,FALSE)</f>
        <v>11x1 FortiCare</v>
      </c>
      <c r="BO729" s="115">
        <v>574</v>
      </c>
      <c r="BP729" s="115">
        <v>531</v>
      </c>
      <c r="BQ729" s="115" t="s">
        <v>998</v>
      </c>
      <c r="BR729" s="115">
        <v>203</v>
      </c>
      <c r="BS729" s="115">
        <v>50</v>
      </c>
      <c r="BT729" s="115">
        <v>450</v>
      </c>
      <c r="BU729" s="115">
        <v>1800</v>
      </c>
    </row>
    <row r="730" spans="1:73" ht="15" customHeight="1">
      <c r="A730" s="20" t="e">
        <f>IF(E730="","",VLOOKUP(E730,[4]List!BC:BD,2,FALSE))</f>
        <v>#N/A</v>
      </c>
      <c r="B730" s="20" t="e">
        <f>IF(F730="Gateway","SDWAN Gateway",IF(E730="","",VLOOKUP(E730,[4]List!BC:BE,3,FALSE)))</f>
        <v>#N/A</v>
      </c>
      <c r="C730" s="20" t="e">
        <f>IF(F730="Gateway","SDWAN Gateway",IF(E730="","",VLOOKUP(E730,[4]List!BC:BF,4,FALSE)))</f>
        <v>#N/A</v>
      </c>
      <c r="D730">
        <v>3407</v>
      </c>
      <c r="E730" s="21" t="s">
        <v>69</v>
      </c>
      <c r="F730" t="s">
        <v>70</v>
      </c>
      <c r="G730" t="s">
        <v>678</v>
      </c>
      <c r="H730" t="s">
        <v>1086</v>
      </c>
      <c r="I730" t="s">
        <v>73</v>
      </c>
      <c r="J730">
        <v>40</v>
      </c>
      <c r="K730" s="20" t="str">
        <f t="shared" si="45"/>
        <v>1</v>
      </c>
      <c r="L730" s="20" t="str">
        <f t="shared" si="44"/>
        <v xml:space="preserve">24/7/ 12 hours onsite SLA support requried </v>
      </c>
      <c r="U730" t="str">
        <f t="shared" si="43"/>
        <v>Yes</v>
      </c>
      <c r="AB730" t="s">
        <v>74</v>
      </c>
      <c r="AC730" t="s">
        <v>661</v>
      </c>
      <c r="BM730" s="41" t="str">
        <f>VLOOKUP(H730,Sheet1!A:B,2,FALSE)</f>
        <v>Next Day Delivery</v>
      </c>
      <c r="BO730" s="115">
        <v>574</v>
      </c>
      <c r="BP730" s="115">
        <v>531</v>
      </c>
      <c r="BQ730" s="115" t="s">
        <v>998</v>
      </c>
      <c r="BR730" s="115">
        <v>203</v>
      </c>
      <c r="BS730" s="115">
        <v>50</v>
      </c>
      <c r="BT730" s="115">
        <v>450</v>
      </c>
      <c r="BU730" s="115">
        <v>1800</v>
      </c>
    </row>
    <row r="731" spans="1:73" ht="15" customHeight="1">
      <c r="A731" s="20" t="e">
        <f>IF(E731="","",VLOOKUP(E731,[4]List!BC:BD,2,FALSE))</f>
        <v>#N/A</v>
      </c>
      <c r="B731" s="20" t="e">
        <f>IF(F731="Gateway","SDWAN Gateway",IF(E731="","",VLOOKUP(E731,[4]List!BC:BE,3,FALSE)))</f>
        <v>#N/A</v>
      </c>
      <c r="C731" s="20" t="e">
        <f>IF(F731="Gateway","SDWAN Gateway",IF(E731="","",VLOOKUP(E731,[4]List!BC:BF,4,FALSE)))</f>
        <v>#N/A</v>
      </c>
      <c r="D731">
        <v>3408</v>
      </c>
      <c r="E731" s="21" t="s">
        <v>69</v>
      </c>
      <c r="F731" t="s">
        <v>70</v>
      </c>
      <c r="G731" t="s">
        <v>678</v>
      </c>
      <c r="H731" t="s">
        <v>1087</v>
      </c>
      <c r="I731" t="s">
        <v>73</v>
      </c>
      <c r="J731">
        <v>40</v>
      </c>
      <c r="K731" s="20" t="str">
        <f t="shared" si="45"/>
        <v>1</v>
      </c>
      <c r="L731" s="20" t="str">
        <f t="shared" si="44"/>
        <v xml:space="preserve">24/7/ 12 hours onsite SLA support requried </v>
      </c>
      <c r="U731" t="str">
        <f t="shared" si="43"/>
        <v>Yes</v>
      </c>
      <c r="AB731" t="s">
        <v>74</v>
      </c>
      <c r="AC731" t="s">
        <v>661</v>
      </c>
      <c r="BM731" s="41" t="e">
        <f>VLOOKUP(H731,Sheet1!A:B,2,FALSE)</f>
        <v>#N/A</v>
      </c>
      <c r="BO731" s="115">
        <v>574</v>
      </c>
      <c r="BP731" s="115">
        <v>531</v>
      </c>
      <c r="BQ731" s="115" t="s">
        <v>998</v>
      </c>
      <c r="BR731" s="115">
        <v>203</v>
      </c>
      <c r="BS731" s="115">
        <v>50</v>
      </c>
      <c r="BT731" s="115">
        <v>450</v>
      </c>
      <c r="BU731" s="115">
        <v>1800</v>
      </c>
    </row>
    <row r="732" spans="1:73" ht="15" customHeight="1">
      <c r="A732" s="20" t="e">
        <f>IF(E732="","",VLOOKUP(E732,[4]List!BC:BD,2,FALSE))</f>
        <v>#N/A</v>
      </c>
      <c r="B732" s="20" t="e">
        <f>IF(F732="Gateway","SDWAN Gateway",IF(E732="","",VLOOKUP(E732,[4]List!BC:BE,3,FALSE)))</f>
        <v>#N/A</v>
      </c>
      <c r="C732" s="20" t="e">
        <f>IF(F732="Gateway","SDWAN Gateway",IF(E732="","",VLOOKUP(E732,[4]List!BC:BF,4,FALSE)))</f>
        <v>#N/A</v>
      </c>
      <c r="D732">
        <v>3409</v>
      </c>
      <c r="E732" s="21" t="s">
        <v>69</v>
      </c>
      <c r="F732" t="s">
        <v>70</v>
      </c>
      <c r="G732" t="s">
        <v>678</v>
      </c>
      <c r="H732" t="s">
        <v>1088</v>
      </c>
      <c r="I732" t="s">
        <v>73</v>
      </c>
      <c r="J732">
        <v>40</v>
      </c>
      <c r="K732" s="20" t="str">
        <f t="shared" si="45"/>
        <v>1</v>
      </c>
      <c r="L732" s="20" t="str">
        <f t="shared" si="44"/>
        <v xml:space="preserve">24/7/ 12 hours onsite SLA support requried </v>
      </c>
      <c r="U732" t="str">
        <f t="shared" si="43"/>
        <v>Yes</v>
      </c>
      <c r="AB732" t="s">
        <v>74</v>
      </c>
      <c r="AC732" t="s">
        <v>661</v>
      </c>
      <c r="BM732" s="41" t="str">
        <f>VLOOKUP(H732,Sheet1!A:B,2,FALSE)</f>
        <v>Next Day Delivery</v>
      </c>
      <c r="BO732" s="115">
        <v>574</v>
      </c>
      <c r="BP732" s="115">
        <v>531</v>
      </c>
      <c r="BQ732" s="115" t="s">
        <v>998</v>
      </c>
      <c r="BR732" s="115">
        <v>203</v>
      </c>
      <c r="BS732" s="115">
        <v>50</v>
      </c>
      <c r="BT732" s="115">
        <v>450</v>
      </c>
      <c r="BU732" s="115">
        <v>1800</v>
      </c>
    </row>
    <row r="733" spans="1:73" ht="15" customHeight="1">
      <c r="A733" s="20" t="e">
        <f>IF(E733="","",VLOOKUP(E733,[4]List!BC:BD,2,FALSE))</f>
        <v>#N/A</v>
      </c>
      <c r="B733" s="20" t="e">
        <f>IF(F733="Gateway","SDWAN Gateway",IF(E733="","",VLOOKUP(E733,[4]List!BC:BE,3,FALSE)))</f>
        <v>#N/A</v>
      </c>
      <c r="C733" s="20" t="e">
        <f>IF(F733="Gateway","SDWAN Gateway",IF(E733="","",VLOOKUP(E733,[4]List!BC:BF,4,FALSE)))</f>
        <v>#N/A</v>
      </c>
      <c r="D733">
        <v>3410</v>
      </c>
      <c r="E733" s="21" t="s">
        <v>69</v>
      </c>
      <c r="F733" t="s">
        <v>70</v>
      </c>
      <c r="G733" t="s">
        <v>678</v>
      </c>
      <c r="H733" t="s">
        <v>1089</v>
      </c>
      <c r="I733" t="s">
        <v>73</v>
      </c>
      <c r="J733">
        <v>40</v>
      </c>
      <c r="K733" s="20" t="str">
        <f t="shared" si="45"/>
        <v>1</v>
      </c>
      <c r="L733" s="20" t="str">
        <f t="shared" si="44"/>
        <v xml:space="preserve">24/7/ 12 hours onsite SLA support requried </v>
      </c>
      <c r="U733" t="str">
        <f t="shared" si="43"/>
        <v>Yes</v>
      </c>
      <c r="AB733" t="s">
        <v>74</v>
      </c>
      <c r="AC733" t="s">
        <v>661</v>
      </c>
      <c r="BM733" s="41" t="e">
        <f>VLOOKUP(H733,Sheet1!A:B,2,FALSE)</f>
        <v>#N/A</v>
      </c>
      <c r="BO733" s="115">
        <v>574</v>
      </c>
      <c r="BP733" s="115">
        <v>531</v>
      </c>
      <c r="BQ733" s="115" t="s">
        <v>998</v>
      </c>
      <c r="BR733" s="115">
        <v>203</v>
      </c>
      <c r="BS733" s="115">
        <v>50</v>
      </c>
      <c r="BT733" s="115">
        <v>450</v>
      </c>
      <c r="BU733" s="115">
        <v>1800</v>
      </c>
    </row>
    <row r="734" spans="1:73" ht="15" customHeight="1">
      <c r="A734" s="20" t="e">
        <f>IF(E734="","",VLOOKUP(E734,[4]List!BC:BD,2,FALSE))</f>
        <v>#N/A</v>
      </c>
      <c r="B734" s="20" t="e">
        <f>IF(F734="Gateway","SDWAN Gateway",IF(E734="","",VLOOKUP(E734,[4]List!BC:BE,3,FALSE)))</f>
        <v>#N/A</v>
      </c>
      <c r="C734" s="20" t="e">
        <f>IF(F734="Gateway","SDWAN Gateway",IF(E734="","",VLOOKUP(E734,[4]List!BC:BF,4,FALSE)))</f>
        <v>#N/A</v>
      </c>
      <c r="D734">
        <v>3411</v>
      </c>
      <c r="E734" s="21" t="s">
        <v>69</v>
      </c>
      <c r="F734" t="s">
        <v>70</v>
      </c>
      <c r="G734" t="s">
        <v>678</v>
      </c>
      <c r="H734" t="s">
        <v>1090</v>
      </c>
      <c r="I734" t="s">
        <v>73</v>
      </c>
      <c r="J734">
        <v>40</v>
      </c>
      <c r="K734" s="20" t="str">
        <f t="shared" si="45"/>
        <v>1</v>
      </c>
      <c r="L734" s="20" t="str">
        <f t="shared" si="44"/>
        <v xml:space="preserve">24/7/ 12 hours onsite SLA support requried </v>
      </c>
      <c r="U734" t="str">
        <f t="shared" si="43"/>
        <v>Yes</v>
      </c>
      <c r="AB734" t="s">
        <v>74</v>
      </c>
      <c r="AC734" t="s">
        <v>661</v>
      </c>
      <c r="BM734" s="41" t="str">
        <f>VLOOKUP(H734,Sheet1!A:B,2,FALSE)</f>
        <v>11x1 FortiCare</v>
      </c>
      <c r="BO734" s="115">
        <v>574</v>
      </c>
      <c r="BP734" s="115">
        <v>531</v>
      </c>
      <c r="BQ734" s="115" t="s">
        <v>998</v>
      </c>
      <c r="BR734" s="115">
        <v>203</v>
      </c>
      <c r="BS734" s="115">
        <v>50</v>
      </c>
      <c r="BT734" s="115">
        <v>450</v>
      </c>
      <c r="BU734" s="115">
        <v>1800</v>
      </c>
    </row>
    <row r="735" spans="1:73" ht="15" customHeight="1">
      <c r="A735" s="20" t="e">
        <f>IF(E735="","",VLOOKUP(E735,[4]List!BC:BD,2,FALSE))</f>
        <v>#N/A</v>
      </c>
      <c r="B735" s="20" t="e">
        <f>IF(F735="Gateway","SDWAN Gateway",IF(E735="","",VLOOKUP(E735,[4]List!BC:BE,3,FALSE)))</f>
        <v>#N/A</v>
      </c>
      <c r="C735" s="20" t="e">
        <f>IF(F735="Gateway","SDWAN Gateway",IF(E735="","",VLOOKUP(E735,[4]List!BC:BF,4,FALSE)))</f>
        <v>#N/A</v>
      </c>
      <c r="D735">
        <v>3412</v>
      </c>
      <c r="E735" s="21" t="s">
        <v>69</v>
      </c>
      <c r="F735" t="s">
        <v>70</v>
      </c>
      <c r="G735" t="s">
        <v>678</v>
      </c>
      <c r="H735" t="s">
        <v>1091</v>
      </c>
      <c r="I735" t="s">
        <v>73</v>
      </c>
      <c r="J735">
        <v>40</v>
      </c>
      <c r="K735" s="20" t="str">
        <f t="shared" si="45"/>
        <v>1</v>
      </c>
      <c r="L735" s="20" t="str">
        <f t="shared" si="44"/>
        <v xml:space="preserve">24/7/ 12 hours onsite SLA support requried </v>
      </c>
      <c r="U735" t="str">
        <f t="shared" si="43"/>
        <v>Yes</v>
      </c>
      <c r="AB735" t="s">
        <v>74</v>
      </c>
      <c r="AC735" t="s">
        <v>661</v>
      </c>
      <c r="BM735" s="41" t="str">
        <f>VLOOKUP(H735,Sheet1!A:B,2,FALSE)</f>
        <v>11x1 FortiCare</v>
      </c>
      <c r="BO735" s="115">
        <v>574</v>
      </c>
      <c r="BP735" s="115">
        <v>531</v>
      </c>
      <c r="BQ735" s="115" t="s">
        <v>998</v>
      </c>
      <c r="BR735" s="115">
        <v>203</v>
      </c>
      <c r="BS735" s="115">
        <v>50</v>
      </c>
      <c r="BT735" s="115">
        <v>450</v>
      </c>
      <c r="BU735" s="115">
        <v>1800</v>
      </c>
    </row>
    <row r="736" spans="1:73" ht="15" customHeight="1">
      <c r="A736" s="20" t="e">
        <f>IF(E736="","",VLOOKUP(E736,[4]List!BC:BD,2,FALSE))</f>
        <v>#N/A</v>
      </c>
      <c r="B736" s="20" t="e">
        <f>IF(F736="Gateway","SDWAN Gateway",IF(E736="","",VLOOKUP(E736,[4]List!BC:BE,3,FALSE)))</f>
        <v>#N/A</v>
      </c>
      <c r="C736" s="20" t="e">
        <f>IF(F736="Gateway","SDWAN Gateway",IF(E736="","",VLOOKUP(E736,[4]List!BC:BF,4,FALSE)))</f>
        <v>#N/A</v>
      </c>
      <c r="D736">
        <v>3413</v>
      </c>
      <c r="E736" s="21" t="s">
        <v>69</v>
      </c>
      <c r="F736" t="s">
        <v>70</v>
      </c>
      <c r="G736" t="s">
        <v>678</v>
      </c>
      <c r="H736" t="s">
        <v>1092</v>
      </c>
      <c r="I736" t="s">
        <v>73</v>
      </c>
      <c r="J736">
        <v>40</v>
      </c>
      <c r="K736" s="20" t="str">
        <f t="shared" si="45"/>
        <v>1</v>
      </c>
      <c r="L736" s="20" t="str">
        <f t="shared" si="44"/>
        <v xml:space="preserve">24/7/ 12 hours onsite SLA support requried </v>
      </c>
      <c r="U736" t="str">
        <f t="shared" si="43"/>
        <v>Yes</v>
      </c>
      <c r="AB736" t="s">
        <v>74</v>
      </c>
      <c r="AC736" t="s">
        <v>661</v>
      </c>
      <c r="BM736" s="41" t="str">
        <f>VLOOKUP(H736,Sheet1!A:B,2,FALSE)</f>
        <v>11x1 FortiCare</v>
      </c>
      <c r="BO736" s="115">
        <v>574</v>
      </c>
      <c r="BP736" s="115">
        <v>531</v>
      </c>
      <c r="BQ736" s="115" t="s">
        <v>998</v>
      </c>
      <c r="BR736" s="115">
        <v>203</v>
      </c>
      <c r="BS736" s="115">
        <v>50</v>
      </c>
      <c r="BT736" s="115">
        <v>450</v>
      </c>
      <c r="BU736" s="115">
        <v>1800</v>
      </c>
    </row>
    <row r="737" spans="1:73" ht="15" customHeight="1">
      <c r="A737" s="20" t="e">
        <f>IF(E737="","",VLOOKUP(E737,[4]List!BC:BD,2,FALSE))</f>
        <v>#N/A</v>
      </c>
      <c r="B737" s="20" t="e">
        <f>IF(F737="Gateway","SDWAN Gateway",IF(E737="","",VLOOKUP(E737,[4]List!BC:BE,3,FALSE)))</f>
        <v>#N/A</v>
      </c>
      <c r="C737" s="20" t="e">
        <f>IF(F737="Gateway","SDWAN Gateway",IF(E737="","",VLOOKUP(E737,[4]List!BC:BF,4,FALSE)))</f>
        <v>#N/A</v>
      </c>
      <c r="D737">
        <v>3414</v>
      </c>
      <c r="E737" s="21" t="s">
        <v>69</v>
      </c>
      <c r="F737" t="s">
        <v>70</v>
      </c>
      <c r="G737" t="s">
        <v>678</v>
      </c>
      <c r="H737" t="s">
        <v>1093</v>
      </c>
      <c r="I737" t="s">
        <v>73</v>
      </c>
      <c r="J737">
        <v>40</v>
      </c>
      <c r="K737" s="20" t="str">
        <f t="shared" si="45"/>
        <v>1</v>
      </c>
      <c r="L737" s="20" t="str">
        <f t="shared" si="44"/>
        <v xml:space="preserve">24/7/ 12 hours onsite SLA support requried </v>
      </c>
      <c r="U737" t="str">
        <f t="shared" si="43"/>
        <v>Yes</v>
      </c>
      <c r="AB737" t="s">
        <v>74</v>
      </c>
      <c r="AC737" t="s">
        <v>661</v>
      </c>
      <c r="BM737" s="41" t="e">
        <f>VLOOKUP(H737,Sheet1!A:B,2,FALSE)</f>
        <v>#N/A</v>
      </c>
      <c r="BO737" s="115">
        <v>574</v>
      </c>
      <c r="BP737" s="115">
        <v>531</v>
      </c>
      <c r="BQ737" s="115" t="s">
        <v>998</v>
      </c>
      <c r="BR737" s="115">
        <v>203</v>
      </c>
      <c r="BS737" s="115">
        <v>50</v>
      </c>
      <c r="BT737" s="115">
        <v>450</v>
      </c>
      <c r="BU737" s="115">
        <v>1800</v>
      </c>
    </row>
    <row r="738" spans="1:73" ht="15" customHeight="1">
      <c r="A738" s="20" t="e">
        <f>IF(E738="","",VLOOKUP(E738,[4]List!BC:BD,2,FALSE))</f>
        <v>#N/A</v>
      </c>
      <c r="B738" s="20" t="e">
        <f>IF(F738="Gateway","SDWAN Gateway",IF(E738="","",VLOOKUP(E738,[4]List!BC:BE,3,FALSE)))</f>
        <v>#N/A</v>
      </c>
      <c r="C738" s="20" t="e">
        <f>IF(F738="Gateway","SDWAN Gateway",IF(E738="","",VLOOKUP(E738,[4]List!BC:BF,4,FALSE)))</f>
        <v>#N/A</v>
      </c>
      <c r="D738">
        <v>3415</v>
      </c>
      <c r="E738" s="21" t="s">
        <v>69</v>
      </c>
      <c r="F738" t="s">
        <v>70</v>
      </c>
      <c r="G738" t="s">
        <v>678</v>
      </c>
      <c r="H738" t="s">
        <v>1094</v>
      </c>
      <c r="I738" t="s">
        <v>73</v>
      </c>
      <c r="J738">
        <v>40</v>
      </c>
      <c r="K738" s="20" t="str">
        <f t="shared" si="45"/>
        <v>1</v>
      </c>
      <c r="L738" s="20" t="str">
        <f t="shared" si="44"/>
        <v xml:space="preserve">24/7/ 12 hours onsite SLA support requried </v>
      </c>
      <c r="U738" t="str">
        <f t="shared" si="43"/>
        <v>Yes</v>
      </c>
      <c r="AB738" t="s">
        <v>74</v>
      </c>
      <c r="AC738" t="s">
        <v>661</v>
      </c>
      <c r="BM738" s="41" t="e">
        <f>VLOOKUP(H738,Sheet1!A:B,2,FALSE)</f>
        <v>#N/A</v>
      </c>
      <c r="BO738" s="115">
        <v>574</v>
      </c>
      <c r="BP738" s="115">
        <v>531</v>
      </c>
      <c r="BQ738" s="115" t="s">
        <v>998</v>
      </c>
      <c r="BR738" s="115">
        <v>203</v>
      </c>
      <c r="BS738" s="115">
        <v>50</v>
      </c>
      <c r="BT738" s="115">
        <v>450</v>
      </c>
      <c r="BU738" s="115">
        <v>1800</v>
      </c>
    </row>
    <row r="739" spans="1:73" ht="15" customHeight="1">
      <c r="A739" s="20" t="e">
        <f>IF(E739="","",VLOOKUP(E739,[4]List!BC:BD,2,FALSE))</f>
        <v>#N/A</v>
      </c>
      <c r="B739" s="20" t="e">
        <f>IF(F739="Gateway","SDWAN Gateway",IF(E739="","",VLOOKUP(E739,[4]List!BC:BE,3,FALSE)))</f>
        <v>#N/A</v>
      </c>
      <c r="C739" s="20" t="e">
        <f>IF(F739="Gateway","SDWAN Gateway",IF(E739="","",VLOOKUP(E739,[4]List!BC:BF,4,FALSE)))</f>
        <v>#N/A</v>
      </c>
      <c r="D739">
        <v>3416</v>
      </c>
      <c r="E739" s="21" t="s">
        <v>69</v>
      </c>
      <c r="F739" t="s">
        <v>70</v>
      </c>
      <c r="G739" t="s">
        <v>678</v>
      </c>
      <c r="H739" t="s">
        <v>1095</v>
      </c>
      <c r="I739" t="s">
        <v>73</v>
      </c>
      <c r="J739">
        <v>40</v>
      </c>
      <c r="K739" s="20" t="str">
        <f t="shared" si="45"/>
        <v>1</v>
      </c>
      <c r="L739" s="20" t="str">
        <f t="shared" si="44"/>
        <v xml:space="preserve">24/7/ 12 hours onsite SLA support requried </v>
      </c>
      <c r="U739" t="str">
        <f t="shared" ref="U739:U802" si="46">IF(COUNTIF(BM739, "*PRMA*"),"No", "Yes")</f>
        <v>Yes</v>
      </c>
      <c r="AB739" t="s">
        <v>74</v>
      </c>
      <c r="AC739" t="s">
        <v>661</v>
      </c>
      <c r="BM739" s="41" t="e">
        <f>VLOOKUP(H739,Sheet1!A:B,2,FALSE)</f>
        <v>#N/A</v>
      </c>
      <c r="BO739" s="115">
        <v>574</v>
      </c>
      <c r="BP739" s="115">
        <v>531</v>
      </c>
      <c r="BQ739" s="115" t="s">
        <v>998</v>
      </c>
      <c r="BR739" s="115">
        <v>203</v>
      </c>
      <c r="BS739" s="115">
        <v>50</v>
      </c>
      <c r="BT739" s="115">
        <v>450</v>
      </c>
      <c r="BU739" s="115">
        <v>1800</v>
      </c>
    </row>
    <row r="740" spans="1:73" ht="15" customHeight="1">
      <c r="A740" s="20" t="e">
        <f>IF(E740="","",VLOOKUP(E740,[4]List!BC:BD,2,FALSE))</f>
        <v>#N/A</v>
      </c>
      <c r="B740" s="20" t="e">
        <f>IF(F740="Gateway","SDWAN Gateway",IF(E740="","",VLOOKUP(E740,[4]List!BC:BE,3,FALSE)))</f>
        <v>#N/A</v>
      </c>
      <c r="C740" s="20" t="e">
        <f>IF(F740="Gateway","SDWAN Gateway",IF(E740="","",VLOOKUP(E740,[4]List!BC:BF,4,FALSE)))</f>
        <v>#N/A</v>
      </c>
      <c r="D740">
        <v>3417</v>
      </c>
      <c r="E740" s="21" t="s">
        <v>69</v>
      </c>
      <c r="F740" t="s">
        <v>70</v>
      </c>
      <c r="G740" t="s">
        <v>678</v>
      </c>
      <c r="H740" t="s">
        <v>1096</v>
      </c>
      <c r="I740" t="s">
        <v>73</v>
      </c>
      <c r="J740">
        <v>40</v>
      </c>
      <c r="K740" s="20" t="str">
        <f t="shared" si="45"/>
        <v>1</v>
      </c>
      <c r="L740" s="20" t="str">
        <f t="shared" si="44"/>
        <v xml:space="preserve">24/7/ 12 hours onsite SLA support requried </v>
      </c>
      <c r="U740" t="str">
        <f t="shared" si="46"/>
        <v>Yes</v>
      </c>
      <c r="AB740" t="s">
        <v>74</v>
      </c>
      <c r="AC740" t="s">
        <v>661</v>
      </c>
      <c r="BM740" s="41" t="str">
        <f>VLOOKUP(H740,Sheet1!A:B,2,FALSE)</f>
        <v>11x1 FortiCare</v>
      </c>
      <c r="BO740" s="115">
        <v>574</v>
      </c>
      <c r="BP740" s="115">
        <v>531</v>
      </c>
      <c r="BQ740" s="115" t="s">
        <v>998</v>
      </c>
      <c r="BR740" s="115">
        <v>203</v>
      </c>
      <c r="BS740" s="115">
        <v>50</v>
      </c>
      <c r="BT740" s="115">
        <v>450</v>
      </c>
      <c r="BU740" s="115">
        <v>1800</v>
      </c>
    </row>
    <row r="741" spans="1:73" ht="15" customHeight="1">
      <c r="A741" s="20" t="e">
        <f>IF(E741="","",VLOOKUP(E741,[4]List!BC:BD,2,FALSE))</f>
        <v>#N/A</v>
      </c>
      <c r="B741" s="20" t="e">
        <f>IF(F741="Gateway","SDWAN Gateway",IF(E741="","",VLOOKUP(E741,[4]List!BC:BE,3,FALSE)))</f>
        <v>#N/A</v>
      </c>
      <c r="C741" s="20" t="e">
        <f>IF(F741="Gateway","SDWAN Gateway",IF(E741="","",VLOOKUP(E741,[4]List!BC:BF,4,FALSE)))</f>
        <v>#N/A</v>
      </c>
      <c r="D741">
        <v>3418</v>
      </c>
      <c r="E741" s="21" t="s">
        <v>69</v>
      </c>
      <c r="F741" t="s">
        <v>70</v>
      </c>
      <c r="G741" t="s">
        <v>678</v>
      </c>
      <c r="H741" t="s">
        <v>1097</v>
      </c>
      <c r="I741" t="s">
        <v>73</v>
      </c>
      <c r="J741">
        <v>40</v>
      </c>
      <c r="K741" s="20" t="str">
        <f t="shared" si="45"/>
        <v>1</v>
      </c>
      <c r="L741" s="20" t="str">
        <f t="shared" si="44"/>
        <v xml:space="preserve">24/7/ 12 hours onsite SLA support requried </v>
      </c>
      <c r="U741" t="str">
        <f t="shared" si="46"/>
        <v>Yes</v>
      </c>
      <c r="AB741" t="s">
        <v>74</v>
      </c>
      <c r="AC741" t="s">
        <v>661</v>
      </c>
      <c r="BM741" s="41" t="e">
        <f>VLOOKUP(H741,Sheet1!A:B,2,FALSE)</f>
        <v>#N/A</v>
      </c>
      <c r="BO741" s="115">
        <v>574</v>
      </c>
      <c r="BP741" s="115">
        <v>531</v>
      </c>
      <c r="BQ741" s="115" t="s">
        <v>998</v>
      </c>
      <c r="BR741" s="115">
        <v>203</v>
      </c>
      <c r="BS741" s="115">
        <v>50</v>
      </c>
      <c r="BT741" s="115">
        <v>450</v>
      </c>
      <c r="BU741" s="115">
        <v>1800</v>
      </c>
    </row>
    <row r="742" spans="1:73" ht="15" customHeight="1">
      <c r="A742" s="20" t="e">
        <f>IF(E742="","",VLOOKUP(E742,[4]List!BC:BD,2,FALSE))</f>
        <v>#N/A</v>
      </c>
      <c r="B742" s="20" t="e">
        <f>IF(F742="Gateway","SDWAN Gateway",IF(E742="","",VLOOKUP(E742,[4]List!BC:BE,3,FALSE)))</f>
        <v>#N/A</v>
      </c>
      <c r="C742" s="20" t="e">
        <f>IF(F742="Gateway","SDWAN Gateway",IF(E742="","",VLOOKUP(E742,[4]List!BC:BF,4,FALSE)))</f>
        <v>#N/A</v>
      </c>
      <c r="D742">
        <v>3419</v>
      </c>
      <c r="E742" s="21" t="s">
        <v>69</v>
      </c>
      <c r="F742" t="s">
        <v>70</v>
      </c>
      <c r="G742" t="s">
        <v>678</v>
      </c>
      <c r="H742" t="s">
        <v>1098</v>
      </c>
      <c r="I742" t="s">
        <v>73</v>
      </c>
      <c r="J742">
        <v>40</v>
      </c>
      <c r="K742" s="20" t="str">
        <f t="shared" si="45"/>
        <v>1</v>
      </c>
      <c r="L742" s="20" t="str">
        <f t="shared" si="44"/>
        <v xml:space="preserve">24/7/ 12 hours onsite SLA support requried </v>
      </c>
      <c r="U742" t="str">
        <f t="shared" si="46"/>
        <v>Yes</v>
      </c>
      <c r="AB742" t="s">
        <v>74</v>
      </c>
      <c r="AC742" t="s">
        <v>661</v>
      </c>
      <c r="BM742" s="41" t="str">
        <f>VLOOKUP(H742,Sheet1!A:B,2,FALSE)</f>
        <v>11x1 FortiCare</v>
      </c>
      <c r="BO742" s="115">
        <v>574</v>
      </c>
      <c r="BP742" s="115">
        <v>531</v>
      </c>
      <c r="BQ742" s="115" t="s">
        <v>998</v>
      </c>
      <c r="BR742" s="115">
        <v>203</v>
      </c>
      <c r="BS742" s="115">
        <v>50</v>
      </c>
      <c r="BT742" s="115">
        <v>450</v>
      </c>
      <c r="BU742" s="115">
        <v>1800</v>
      </c>
    </row>
    <row r="743" spans="1:73" ht="15" customHeight="1">
      <c r="A743" s="20" t="e">
        <f>IF(E743="","",VLOOKUP(E743,[4]List!BC:BD,2,FALSE))</f>
        <v>#N/A</v>
      </c>
      <c r="B743" s="20" t="e">
        <f>IF(F743="Gateway","SDWAN Gateway",IF(E743="","",VLOOKUP(E743,[4]List!BC:BE,3,FALSE)))</f>
        <v>#N/A</v>
      </c>
      <c r="C743" s="20" t="e">
        <f>IF(F743="Gateway","SDWAN Gateway",IF(E743="","",VLOOKUP(E743,[4]List!BC:BF,4,FALSE)))</f>
        <v>#N/A</v>
      </c>
      <c r="D743">
        <v>3421</v>
      </c>
      <c r="E743" s="21" t="s">
        <v>69</v>
      </c>
      <c r="F743" t="s">
        <v>70</v>
      </c>
      <c r="G743" t="s">
        <v>678</v>
      </c>
      <c r="H743" t="s">
        <v>1099</v>
      </c>
      <c r="I743" t="s">
        <v>73</v>
      </c>
      <c r="J743">
        <v>40</v>
      </c>
      <c r="K743" s="20" t="str">
        <f t="shared" si="45"/>
        <v>1</v>
      </c>
      <c r="L743" s="20" t="str">
        <f t="shared" si="44"/>
        <v xml:space="preserve">24/7/ 12 hours onsite SLA support requried </v>
      </c>
      <c r="U743" t="str">
        <f t="shared" si="46"/>
        <v>Yes</v>
      </c>
      <c r="AB743" t="s">
        <v>74</v>
      </c>
      <c r="AC743" t="s">
        <v>661</v>
      </c>
      <c r="BM743" s="41" t="str">
        <f>VLOOKUP(H743,Sheet1!A:B,2,FALSE)</f>
        <v>11x1 FortiCare</v>
      </c>
      <c r="BO743" s="115">
        <v>574</v>
      </c>
      <c r="BP743" s="115">
        <v>531</v>
      </c>
      <c r="BQ743" s="115" t="s">
        <v>998</v>
      </c>
      <c r="BR743" s="115">
        <v>203</v>
      </c>
      <c r="BS743" s="115">
        <v>50</v>
      </c>
      <c r="BT743" s="115">
        <v>450</v>
      </c>
      <c r="BU743" s="115">
        <v>1800</v>
      </c>
    </row>
    <row r="744" spans="1:73" ht="15" customHeight="1">
      <c r="A744" s="20" t="e">
        <f>IF(E744="","",VLOOKUP(E744,[4]List!BC:BD,2,FALSE))</f>
        <v>#N/A</v>
      </c>
      <c r="B744" s="20" t="e">
        <f>IF(F744="Gateway","SDWAN Gateway",IF(E744="","",VLOOKUP(E744,[4]List!BC:BE,3,FALSE)))</f>
        <v>#N/A</v>
      </c>
      <c r="C744" s="20" t="e">
        <f>IF(F744="Gateway","SDWAN Gateway",IF(E744="","",VLOOKUP(E744,[4]List!BC:BF,4,FALSE)))</f>
        <v>#N/A</v>
      </c>
      <c r="D744">
        <v>3422</v>
      </c>
      <c r="E744" s="21" t="s">
        <v>69</v>
      </c>
      <c r="F744" t="s">
        <v>70</v>
      </c>
      <c r="G744" t="s">
        <v>678</v>
      </c>
      <c r="H744" t="s">
        <v>1100</v>
      </c>
      <c r="I744" t="s">
        <v>73</v>
      </c>
      <c r="J744">
        <v>40</v>
      </c>
      <c r="K744" s="20" t="str">
        <f t="shared" si="45"/>
        <v>1</v>
      </c>
      <c r="L744" s="20" t="str">
        <f t="shared" si="44"/>
        <v xml:space="preserve">24/7/ 12 hours onsite SLA support requried </v>
      </c>
      <c r="U744" t="str">
        <f t="shared" si="46"/>
        <v>Yes</v>
      </c>
      <c r="AB744" t="s">
        <v>74</v>
      </c>
      <c r="AC744" t="s">
        <v>661</v>
      </c>
      <c r="BM744" s="41" t="e">
        <f>VLOOKUP(H744,Sheet1!A:B,2,FALSE)</f>
        <v>#N/A</v>
      </c>
      <c r="BO744" s="115">
        <v>574</v>
      </c>
      <c r="BP744" s="115">
        <v>531</v>
      </c>
      <c r="BQ744" s="115" t="s">
        <v>998</v>
      </c>
      <c r="BR744" s="115">
        <v>203</v>
      </c>
      <c r="BS744" s="115">
        <v>50</v>
      </c>
      <c r="BT744" s="115">
        <v>450</v>
      </c>
      <c r="BU744" s="115">
        <v>1800</v>
      </c>
    </row>
    <row r="745" spans="1:73" ht="15" customHeight="1">
      <c r="A745" s="20" t="e">
        <f>IF(E745="","",VLOOKUP(E745,[4]List!BC:BD,2,FALSE))</f>
        <v>#N/A</v>
      </c>
      <c r="B745" s="20" t="e">
        <f>IF(F745="Gateway","SDWAN Gateway",IF(E745="","",VLOOKUP(E745,[4]List!BC:BE,3,FALSE)))</f>
        <v>#N/A</v>
      </c>
      <c r="C745" s="20" t="e">
        <f>IF(F745="Gateway","SDWAN Gateway",IF(E745="","",VLOOKUP(E745,[4]List!BC:BF,4,FALSE)))</f>
        <v>#N/A</v>
      </c>
      <c r="D745">
        <v>3424</v>
      </c>
      <c r="E745" s="21" t="s">
        <v>69</v>
      </c>
      <c r="F745" t="s">
        <v>70</v>
      </c>
      <c r="G745" t="s">
        <v>678</v>
      </c>
      <c r="H745" t="s">
        <v>1101</v>
      </c>
      <c r="I745" t="s">
        <v>73</v>
      </c>
      <c r="J745">
        <v>40</v>
      </c>
      <c r="K745" s="20" t="str">
        <f t="shared" si="45"/>
        <v>1</v>
      </c>
      <c r="L745" s="20" t="str">
        <f t="shared" si="44"/>
        <v xml:space="preserve">24/7/ 12 hours onsite SLA support requried </v>
      </c>
      <c r="U745" t="str">
        <f t="shared" si="46"/>
        <v>Yes</v>
      </c>
      <c r="AB745" t="s">
        <v>74</v>
      </c>
      <c r="AC745" t="s">
        <v>661</v>
      </c>
      <c r="BM745" s="41" t="str">
        <f>VLOOKUP(H745,Sheet1!A:B,2,FALSE)</f>
        <v>11x1 FortiCare</v>
      </c>
      <c r="BO745" s="115">
        <v>574</v>
      </c>
      <c r="BP745" s="115">
        <v>531</v>
      </c>
      <c r="BQ745" s="115" t="s">
        <v>998</v>
      </c>
      <c r="BR745" s="115">
        <v>203</v>
      </c>
      <c r="BS745" s="115">
        <v>50</v>
      </c>
      <c r="BT745" s="115">
        <v>450</v>
      </c>
      <c r="BU745" s="115">
        <v>1800</v>
      </c>
    </row>
    <row r="746" spans="1:73" ht="15" customHeight="1">
      <c r="A746" s="20" t="e">
        <f>IF(E746="","",VLOOKUP(E746,[4]List!BC:BD,2,FALSE))</f>
        <v>#N/A</v>
      </c>
      <c r="B746" s="20" t="e">
        <f>IF(F746="Gateway","SDWAN Gateway",IF(E746="","",VLOOKUP(E746,[4]List!BC:BE,3,FALSE)))</f>
        <v>#N/A</v>
      </c>
      <c r="C746" s="20" t="e">
        <f>IF(F746="Gateway","SDWAN Gateway",IF(E746="","",VLOOKUP(E746,[4]List!BC:BF,4,FALSE)))</f>
        <v>#N/A</v>
      </c>
      <c r="D746">
        <v>3426</v>
      </c>
      <c r="E746" s="21" t="s">
        <v>69</v>
      </c>
      <c r="F746" t="s">
        <v>70</v>
      </c>
      <c r="G746" t="s">
        <v>678</v>
      </c>
      <c r="H746" t="s">
        <v>1102</v>
      </c>
      <c r="I746" t="s">
        <v>73</v>
      </c>
      <c r="J746">
        <v>40</v>
      </c>
      <c r="K746" s="20" t="str">
        <f t="shared" si="45"/>
        <v>1</v>
      </c>
      <c r="L746" s="20" t="str">
        <f t="shared" si="44"/>
        <v xml:space="preserve">24/7/ 12 hours onsite SLA support requried </v>
      </c>
      <c r="U746" t="str">
        <f t="shared" si="46"/>
        <v>Yes</v>
      </c>
      <c r="AB746" t="s">
        <v>74</v>
      </c>
      <c r="AC746" t="s">
        <v>661</v>
      </c>
      <c r="BM746" s="41" t="e">
        <f>VLOOKUP(H746,Sheet1!A:B,2,FALSE)</f>
        <v>#N/A</v>
      </c>
      <c r="BO746" s="115">
        <v>574</v>
      </c>
      <c r="BP746" s="115">
        <v>531</v>
      </c>
      <c r="BQ746" s="115" t="s">
        <v>998</v>
      </c>
      <c r="BR746" s="115">
        <v>203</v>
      </c>
      <c r="BS746" s="115">
        <v>50</v>
      </c>
      <c r="BT746" s="115">
        <v>450</v>
      </c>
      <c r="BU746" s="115">
        <v>1800</v>
      </c>
    </row>
    <row r="747" spans="1:73" ht="15" customHeight="1">
      <c r="A747" s="20" t="e">
        <f>IF(E747="","",VLOOKUP(E747,[4]List!BC:BD,2,FALSE))</f>
        <v>#N/A</v>
      </c>
      <c r="B747" s="20" t="e">
        <f>IF(F747="Gateway","SDWAN Gateway",IF(E747="","",VLOOKUP(E747,[4]List!BC:BE,3,FALSE)))</f>
        <v>#N/A</v>
      </c>
      <c r="C747" s="20" t="e">
        <f>IF(F747="Gateway","SDWAN Gateway",IF(E747="","",VLOOKUP(E747,[4]List!BC:BF,4,FALSE)))</f>
        <v>#N/A</v>
      </c>
      <c r="D747">
        <v>3427</v>
      </c>
      <c r="E747" s="21" t="s">
        <v>69</v>
      </c>
      <c r="F747" t="s">
        <v>70</v>
      </c>
      <c r="G747" t="s">
        <v>678</v>
      </c>
      <c r="H747" t="s">
        <v>1103</v>
      </c>
      <c r="I747" t="s">
        <v>73</v>
      </c>
      <c r="J747">
        <v>40</v>
      </c>
      <c r="K747" s="20" t="str">
        <f t="shared" si="45"/>
        <v>1</v>
      </c>
      <c r="L747" s="20" t="str">
        <f t="shared" si="44"/>
        <v xml:space="preserve">24/7/ 12 hours onsite SLA support requried </v>
      </c>
      <c r="U747" t="str">
        <f t="shared" si="46"/>
        <v>Yes</v>
      </c>
      <c r="AB747" t="s">
        <v>74</v>
      </c>
      <c r="AC747" t="s">
        <v>661</v>
      </c>
      <c r="BM747" s="41" t="e">
        <f>VLOOKUP(H747,Sheet1!A:B,2,FALSE)</f>
        <v>#N/A</v>
      </c>
      <c r="BO747" s="115">
        <v>574</v>
      </c>
      <c r="BP747" s="115">
        <v>531</v>
      </c>
      <c r="BQ747" s="115" t="s">
        <v>998</v>
      </c>
      <c r="BR747" s="115">
        <v>203</v>
      </c>
      <c r="BS747" s="115">
        <v>50</v>
      </c>
      <c r="BT747" s="115">
        <v>450</v>
      </c>
      <c r="BU747" s="115">
        <v>1800</v>
      </c>
    </row>
    <row r="748" spans="1:73" ht="15" customHeight="1">
      <c r="A748" s="20" t="e">
        <f>IF(E748="","",VLOOKUP(E748,[4]List!BC:BD,2,FALSE))</f>
        <v>#N/A</v>
      </c>
      <c r="B748" s="20" t="e">
        <f>IF(F748="Gateway","SDWAN Gateway",IF(E748="","",VLOOKUP(E748,[4]List!BC:BE,3,FALSE)))</f>
        <v>#N/A</v>
      </c>
      <c r="C748" s="20" t="e">
        <f>IF(F748="Gateway","SDWAN Gateway",IF(E748="","",VLOOKUP(E748,[4]List!BC:BF,4,FALSE)))</f>
        <v>#N/A</v>
      </c>
      <c r="D748">
        <v>3428</v>
      </c>
      <c r="E748" s="21" t="s">
        <v>69</v>
      </c>
      <c r="F748" t="s">
        <v>70</v>
      </c>
      <c r="G748" t="s">
        <v>678</v>
      </c>
      <c r="H748" t="s">
        <v>1104</v>
      </c>
      <c r="I748" t="s">
        <v>73</v>
      </c>
      <c r="J748">
        <v>40</v>
      </c>
      <c r="K748" s="20" t="str">
        <f t="shared" si="45"/>
        <v>1</v>
      </c>
      <c r="L748" s="20" t="str">
        <f t="shared" si="44"/>
        <v xml:space="preserve">24/7/ 12 hours onsite SLA support requried </v>
      </c>
      <c r="U748" t="str">
        <f t="shared" si="46"/>
        <v>No</v>
      </c>
      <c r="AB748" t="s">
        <v>74</v>
      </c>
      <c r="AC748" t="s">
        <v>661</v>
      </c>
      <c r="BM748" s="41" t="str">
        <f>VLOOKUP(H748,Sheet1!A:B,2,FALSE)</f>
        <v>Full PRMA</v>
      </c>
      <c r="BO748" s="115">
        <v>574</v>
      </c>
      <c r="BP748" s="115" t="s">
        <v>998</v>
      </c>
      <c r="BQ748" s="115">
        <v>793</v>
      </c>
      <c r="BR748" s="115" t="s">
        <v>998</v>
      </c>
      <c r="BS748" s="115">
        <v>50</v>
      </c>
      <c r="BT748" s="115">
        <v>450</v>
      </c>
      <c r="BU748" s="115" t="s">
        <v>998</v>
      </c>
    </row>
    <row r="749" spans="1:73" ht="15" customHeight="1">
      <c r="A749" s="20" t="e">
        <f>IF(E749="","",VLOOKUP(E749,[4]List!BC:BD,2,FALSE))</f>
        <v>#N/A</v>
      </c>
      <c r="B749" s="20" t="e">
        <f>IF(F749="Gateway","SDWAN Gateway",IF(E749="","",VLOOKUP(E749,[4]List!BC:BE,3,FALSE)))</f>
        <v>#N/A</v>
      </c>
      <c r="C749" s="20" t="e">
        <f>IF(F749="Gateway","SDWAN Gateway",IF(E749="","",VLOOKUP(E749,[4]List!BC:BF,4,FALSE)))</f>
        <v>#N/A</v>
      </c>
      <c r="D749">
        <v>3430</v>
      </c>
      <c r="E749" s="21" t="s">
        <v>69</v>
      </c>
      <c r="F749" t="s">
        <v>70</v>
      </c>
      <c r="G749" t="s">
        <v>678</v>
      </c>
      <c r="H749" t="s">
        <v>1105</v>
      </c>
      <c r="I749" t="s">
        <v>73</v>
      </c>
      <c r="J749">
        <v>40</v>
      </c>
      <c r="K749" s="20" t="str">
        <f t="shared" si="45"/>
        <v>1</v>
      </c>
      <c r="L749" s="20" t="str">
        <f t="shared" si="44"/>
        <v xml:space="preserve">24/7/ 12 hours onsite SLA support requried </v>
      </c>
      <c r="U749" t="str">
        <f t="shared" si="46"/>
        <v>No</v>
      </c>
      <c r="AB749" t="s">
        <v>74</v>
      </c>
      <c r="AC749" t="s">
        <v>661</v>
      </c>
      <c r="BM749" s="41" t="str">
        <f>VLOOKUP(H749,Sheet1!A:B,2,FALSE)</f>
        <v>Full PRMA</v>
      </c>
      <c r="BO749" s="115">
        <v>574</v>
      </c>
      <c r="BP749" s="115" t="s">
        <v>998</v>
      </c>
      <c r="BQ749" s="115">
        <v>793</v>
      </c>
      <c r="BR749" s="115" t="s">
        <v>998</v>
      </c>
      <c r="BS749" s="115">
        <v>50</v>
      </c>
      <c r="BT749" s="115">
        <v>450</v>
      </c>
      <c r="BU749" s="115" t="s">
        <v>998</v>
      </c>
    </row>
    <row r="750" spans="1:73" ht="15" customHeight="1">
      <c r="A750" s="20" t="e">
        <f>IF(E750="","",VLOOKUP(E750,[4]List!BC:BD,2,FALSE))</f>
        <v>#N/A</v>
      </c>
      <c r="B750" s="20" t="e">
        <f>IF(F750="Gateway","SDWAN Gateway",IF(E750="","",VLOOKUP(E750,[4]List!BC:BE,3,FALSE)))</f>
        <v>#N/A</v>
      </c>
      <c r="C750" s="20" t="e">
        <f>IF(F750="Gateway","SDWAN Gateway",IF(E750="","",VLOOKUP(E750,[4]List!BC:BF,4,FALSE)))</f>
        <v>#N/A</v>
      </c>
      <c r="D750">
        <v>3432</v>
      </c>
      <c r="E750" s="21" t="s">
        <v>69</v>
      </c>
      <c r="F750" t="s">
        <v>70</v>
      </c>
      <c r="G750" t="s">
        <v>678</v>
      </c>
      <c r="H750" t="s">
        <v>1106</v>
      </c>
      <c r="I750" t="s">
        <v>73</v>
      </c>
      <c r="J750">
        <v>40</v>
      </c>
      <c r="K750" s="20" t="str">
        <f t="shared" si="45"/>
        <v>1</v>
      </c>
      <c r="L750" s="20" t="str">
        <f t="shared" si="44"/>
        <v xml:space="preserve">24/7/ 12 hours onsite SLA support requried </v>
      </c>
      <c r="U750" t="str">
        <f t="shared" si="46"/>
        <v>Yes</v>
      </c>
      <c r="AB750" t="s">
        <v>74</v>
      </c>
      <c r="AC750" t="s">
        <v>661</v>
      </c>
      <c r="BM750" s="41" t="str">
        <f>VLOOKUP(H750,Sheet1!A:B,2,FALSE)</f>
        <v>11x1 FortiCare</v>
      </c>
      <c r="BO750" s="115">
        <v>574</v>
      </c>
      <c r="BP750" s="115" t="s">
        <v>998</v>
      </c>
      <c r="BQ750" s="115" t="s">
        <v>998</v>
      </c>
      <c r="BR750" s="115">
        <v>203</v>
      </c>
      <c r="BS750" s="115">
        <v>50</v>
      </c>
      <c r="BT750" s="115">
        <v>450</v>
      </c>
      <c r="BU750" s="115">
        <v>1800</v>
      </c>
    </row>
    <row r="751" spans="1:73" ht="15" customHeight="1">
      <c r="A751" s="20" t="e">
        <f>IF(E751="","",VLOOKUP(E751,[4]List!BC:BD,2,FALSE))</f>
        <v>#N/A</v>
      </c>
      <c r="B751" s="20" t="e">
        <f>IF(F751="Gateway","SDWAN Gateway",IF(E751="","",VLOOKUP(E751,[4]List!BC:BE,3,FALSE)))</f>
        <v>#N/A</v>
      </c>
      <c r="C751" s="20" t="e">
        <f>IF(F751="Gateway","SDWAN Gateway",IF(E751="","",VLOOKUP(E751,[4]List!BC:BF,4,FALSE)))</f>
        <v>#N/A</v>
      </c>
      <c r="D751">
        <v>3433</v>
      </c>
      <c r="E751" s="21" t="s">
        <v>69</v>
      </c>
      <c r="F751" t="s">
        <v>70</v>
      </c>
      <c r="G751" t="s">
        <v>678</v>
      </c>
      <c r="H751" t="s">
        <v>1107</v>
      </c>
      <c r="I751" t="s">
        <v>73</v>
      </c>
      <c r="J751">
        <v>40</v>
      </c>
      <c r="K751" s="20" t="str">
        <f t="shared" si="45"/>
        <v>1</v>
      </c>
      <c r="L751" s="20" t="str">
        <f t="shared" si="44"/>
        <v xml:space="preserve">24/7/ 12 hours onsite SLA support requried </v>
      </c>
      <c r="U751" t="str">
        <f t="shared" si="46"/>
        <v>Yes</v>
      </c>
      <c r="AB751" t="s">
        <v>74</v>
      </c>
      <c r="AC751" t="s">
        <v>661</v>
      </c>
      <c r="BM751" s="41" t="e">
        <f>VLOOKUP(H751,Sheet1!A:B,2,FALSE)</f>
        <v>#N/A</v>
      </c>
      <c r="BO751" s="115">
        <v>574</v>
      </c>
      <c r="BP751" s="115" t="s">
        <v>998</v>
      </c>
      <c r="BQ751" s="115" t="s">
        <v>998</v>
      </c>
      <c r="BR751" s="115">
        <v>203</v>
      </c>
      <c r="BS751" s="115">
        <v>50</v>
      </c>
      <c r="BT751" s="115">
        <v>450</v>
      </c>
      <c r="BU751" s="115">
        <v>1800</v>
      </c>
    </row>
    <row r="752" spans="1:73" ht="15" customHeight="1">
      <c r="A752" s="20" t="e">
        <f>IF(E752="","",VLOOKUP(E752,[4]List!BC:BD,2,FALSE))</f>
        <v>#N/A</v>
      </c>
      <c r="B752" s="20" t="e">
        <f>IF(F752="Gateway","SDWAN Gateway",IF(E752="","",VLOOKUP(E752,[4]List!BC:BE,3,FALSE)))</f>
        <v>#N/A</v>
      </c>
      <c r="C752" s="20" t="e">
        <f>IF(F752="Gateway","SDWAN Gateway",IF(E752="","",VLOOKUP(E752,[4]List!BC:BF,4,FALSE)))</f>
        <v>#N/A</v>
      </c>
      <c r="D752">
        <v>3434</v>
      </c>
      <c r="E752" s="21" t="s">
        <v>69</v>
      </c>
      <c r="F752" t="s">
        <v>70</v>
      </c>
      <c r="G752" t="s">
        <v>678</v>
      </c>
      <c r="H752" t="s">
        <v>1108</v>
      </c>
      <c r="I752" t="s">
        <v>73</v>
      </c>
      <c r="J752">
        <v>40</v>
      </c>
      <c r="K752" s="20" t="str">
        <f t="shared" si="45"/>
        <v>1</v>
      </c>
      <c r="L752" s="20" t="str">
        <f t="shared" si="44"/>
        <v xml:space="preserve">24/7/ 12 hours onsite SLA support requried </v>
      </c>
      <c r="U752" t="str">
        <f t="shared" si="46"/>
        <v>Yes</v>
      </c>
      <c r="AB752" t="s">
        <v>74</v>
      </c>
      <c r="AC752" t="s">
        <v>661</v>
      </c>
      <c r="BM752" s="41" t="str">
        <f>VLOOKUP(H752,Sheet1!A:B,2,FALSE)</f>
        <v>Next Day Delivery</v>
      </c>
      <c r="BO752" s="115">
        <v>574</v>
      </c>
      <c r="BP752" s="115" t="s">
        <v>998</v>
      </c>
      <c r="BQ752" s="115" t="s">
        <v>998</v>
      </c>
      <c r="BR752" s="115">
        <v>203</v>
      </c>
      <c r="BS752" s="115">
        <v>50</v>
      </c>
      <c r="BT752" s="115">
        <v>450</v>
      </c>
      <c r="BU752" s="115">
        <v>1800</v>
      </c>
    </row>
    <row r="753" spans="1:75" ht="15" customHeight="1">
      <c r="A753" s="20" t="e">
        <f>IF(E753="","",VLOOKUP(E753,[4]List!BC:BD,2,FALSE))</f>
        <v>#N/A</v>
      </c>
      <c r="B753" s="20" t="e">
        <f>IF(F753="Gateway","SDWAN Gateway",IF(E753="","",VLOOKUP(E753,[4]List!BC:BE,3,FALSE)))</f>
        <v>#N/A</v>
      </c>
      <c r="C753" s="20" t="e">
        <f>IF(F753="Gateway","SDWAN Gateway",IF(E753="","",VLOOKUP(E753,[4]List!BC:BF,4,FALSE)))</f>
        <v>#N/A</v>
      </c>
      <c r="D753">
        <v>3435</v>
      </c>
      <c r="E753" s="21" t="s">
        <v>69</v>
      </c>
      <c r="F753" t="s">
        <v>70</v>
      </c>
      <c r="G753" t="s">
        <v>678</v>
      </c>
      <c r="H753" t="s">
        <v>1109</v>
      </c>
      <c r="I753" t="s">
        <v>73</v>
      </c>
      <c r="J753">
        <v>40</v>
      </c>
      <c r="K753" s="20" t="str">
        <f t="shared" si="45"/>
        <v>1</v>
      </c>
      <c r="L753" s="20" t="str">
        <f t="shared" si="44"/>
        <v xml:space="preserve">24/7/ 12 hours onsite SLA support requried </v>
      </c>
      <c r="U753" t="str">
        <f t="shared" si="46"/>
        <v>Yes</v>
      </c>
      <c r="AB753" t="s">
        <v>74</v>
      </c>
      <c r="AC753" t="s">
        <v>661</v>
      </c>
      <c r="BM753" s="41" t="e">
        <f>VLOOKUP(H753,Sheet1!A:B,2,FALSE)</f>
        <v>#N/A</v>
      </c>
      <c r="BO753" s="115">
        <v>574</v>
      </c>
      <c r="BP753" s="115" t="s">
        <v>998</v>
      </c>
      <c r="BQ753" s="115" t="s">
        <v>998</v>
      </c>
      <c r="BR753" s="115">
        <v>203</v>
      </c>
      <c r="BS753" s="115">
        <v>50</v>
      </c>
      <c r="BT753" s="115">
        <v>450</v>
      </c>
      <c r="BU753" s="115">
        <v>1800</v>
      </c>
    </row>
    <row r="754" spans="1:75" ht="15" customHeight="1">
      <c r="A754" s="20" t="e">
        <f>IF(E754="","",VLOOKUP(E754,[4]List!BC:BD,2,FALSE))</f>
        <v>#N/A</v>
      </c>
      <c r="B754" s="20" t="e">
        <f>IF(F754="Gateway","SDWAN Gateway",IF(E754="","",VLOOKUP(E754,[4]List!BC:BE,3,FALSE)))</f>
        <v>#N/A</v>
      </c>
      <c r="C754" s="20" t="e">
        <f>IF(F754="Gateway","SDWAN Gateway",IF(E754="","",VLOOKUP(E754,[4]List!BC:BF,4,FALSE)))</f>
        <v>#N/A</v>
      </c>
      <c r="D754">
        <v>3438</v>
      </c>
      <c r="E754" s="21" t="s">
        <v>69</v>
      </c>
      <c r="F754" t="s">
        <v>70</v>
      </c>
      <c r="G754" t="s">
        <v>678</v>
      </c>
      <c r="H754" t="s">
        <v>1110</v>
      </c>
      <c r="I754" t="s">
        <v>73</v>
      </c>
      <c r="J754">
        <v>40</v>
      </c>
      <c r="K754" s="20" t="str">
        <f t="shared" si="45"/>
        <v>1</v>
      </c>
      <c r="L754" s="20" t="str">
        <f t="shared" si="44"/>
        <v xml:space="preserve">24/7/ 12 hours onsite SLA support requried </v>
      </c>
      <c r="U754" t="str">
        <f t="shared" si="46"/>
        <v>Yes</v>
      </c>
      <c r="AB754" t="s">
        <v>74</v>
      </c>
      <c r="AC754" t="s">
        <v>661</v>
      </c>
      <c r="BM754" s="41" t="e">
        <f>VLOOKUP(H754,Sheet1!A:B,2,FALSE)</f>
        <v>#N/A</v>
      </c>
      <c r="BO754" s="115">
        <v>574</v>
      </c>
      <c r="BP754" s="115" t="s">
        <v>998</v>
      </c>
      <c r="BQ754" s="115" t="s">
        <v>998</v>
      </c>
      <c r="BR754" s="115">
        <v>203</v>
      </c>
      <c r="BS754" s="115">
        <v>50</v>
      </c>
      <c r="BT754" s="115">
        <v>450</v>
      </c>
      <c r="BU754" s="115">
        <v>1800</v>
      </c>
    </row>
    <row r="755" spans="1:75" ht="15" customHeight="1">
      <c r="A755" s="20" t="e">
        <f>IF(E755="","",VLOOKUP(E755,[4]List!BC:BD,2,FALSE))</f>
        <v>#N/A</v>
      </c>
      <c r="B755" s="20" t="e">
        <f>IF(F755="Gateway","SDWAN Gateway",IF(E755="","",VLOOKUP(E755,[4]List!BC:BE,3,FALSE)))</f>
        <v>#N/A</v>
      </c>
      <c r="C755" s="20" t="e">
        <f>IF(F755="Gateway","SDWAN Gateway",IF(E755="","",VLOOKUP(E755,[4]List!BC:BF,4,FALSE)))</f>
        <v>#N/A</v>
      </c>
      <c r="D755">
        <v>3439</v>
      </c>
      <c r="E755" s="21" t="s">
        <v>69</v>
      </c>
      <c r="F755" t="s">
        <v>70</v>
      </c>
      <c r="G755" t="s">
        <v>678</v>
      </c>
      <c r="H755" t="s">
        <v>1111</v>
      </c>
      <c r="I755" t="s">
        <v>73</v>
      </c>
      <c r="J755">
        <v>40</v>
      </c>
      <c r="K755" s="20" t="str">
        <f t="shared" si="45"/>
        <v>1</v>
      </c>
      <c r="L755" s="20" t="str">
        <f t="shared" si="44"/>
        <v xml:space="preserve">24/7/ 12 hours onsite SLA support requried </v>
      </c>
      <c r="U755" t="str">
        <f t="shared" si="46"/>
        <v>Yes</v>
      </c>
      <c r="AB755" t="s">
        <v>74</v>
      </c>
      <c r="AC755" t="s">
        <v>661</v>
      </c>
      <c r="BM755" s="41" t="e">
        <f>VLOOKUP(H755,Sheet1!A:B,2,FALSE)</f>
        <v>#N/A</v>
      </c>
      <c r="BO755" s="115">
        <v>574</v>
      </c>
      <c r="BP755" s="115" t="s">
        <v>998</v>
      </c>
      <c r="BQ755" s="115" t="s">
        <v>998</v>
      </c>
      <c r="BR755" s="115">
        <v>203</v>
      </c>
      <c r="BS755" s="115">
        <v>50</v>
      </c>
      <c r="BT755" s="115">
        <v>450</v>
      </c>
      <c r="BU755" s="115">
        <v>1800</v>
      </c>
    </row>
    <row r="756" spans="1:75" ht="15" customHeight="1">
      <c r="A756" s="20" t="e">
        <f>IF(E756="","",VLOOKUP(E756,[4]List!BC:BD,2,FALSE))</f>
        <v>#N/A</v>
      </c>
      <c r="B756" s="20" t="e">
        <f>IF(F756="Gateway","SDWAN Gateway",IF(E756="","",VLOOKUP(E756,[4]List!BC:BE,3,FALSE)))</f>
        <v>#N/A</v>
      </c>
      <c r="C756" s="20" t="e">
        <f>IF(F756="Gateway","SDWAN Gateway",IF(E756="","",VLOOKUP(E756,[4]List!BC:BF,4,FALSE)))</f>
        <v>#N/A</v>
      </c>
      <c r="D756">
        <v>3441</v>
      </c>
      <c r="E756" s="21" t="s">
        <v>69</v>
      </c>
      <c r="F756" t="s">
        <v>70</v>
      </c>
      <c r="G756" t="s">
        <v>678</v>
      </c>
      <c r="H756" t="s">
        <v>1112</v>
      </c>
      <c r="I756" t="s">
        <v>73</v>
      </c>
      <c r="J756">
        <v>40</v>
      </c>
      <c r="K756" s="20" t="str">
        <f t="shared" si="45"/>
        <v>1</v>
      </c>
      <c r="L756" s="20" t="str">
        <f t="shared" si="44"/>
        <v xml:space="preserve">24/7/ 12 hours onsite SLA support requried </v>
      </c>
      <c r="U756" t="str">
        <f t="shared" si="46"/>
        <v>Yes</v>
      </c>
      <c r="AB756" t="s">
        <v>74</v>
      </c>
      <c r="AC756" t="s">
        <v>661</v>
      </c>
      <c r="BM756" s="41" t="e">
        <f>VLOOKUP(H756,Sheet1!A:B,2,FALSE)</f>
        <v>#N/A</v>
      </c>
      <c r="BO756" s="115">
        <v>574</v>
      </c>
      <c r="BP756" s="115" t="s">
        <v>998</v>
      </c>
      <c r="BQ756" s="115" t="s">
        <v>998</v>
      </c>
      <c r="BR756" s="115">
        <v>203</v>
      </c>
      <c r="BS756" s="115">
        <v>50</v>
      </c>
      <c r="BT756" s="115">
        <v>450</v>
      </c>
      <c r="BU756" s="115">
        <v>1800</v>
      </c>
    </row>
    <row r="757" spans="1:75" ht="15" customHeight="1">
      <c r="A757" s="20" t="e">
        <f>IF(E757="","",VLOOKUP(E757,[4]List!BC:BD,2,FALSE))</f>
        <v>#N/A</v>
      </c>
      <c r="B757" s="20" t="e">
        <f>IF(F757="Gateway","SDWAN Gateway",IF(E757="","",VLOOKUP(E757,[4]List!BC:BE,3,FALSE)))</f>
        <v>#N/A</v>
      </c>
      <c r="C757" s="20" t="e">
        <f>IF(F757="Gateway","SDWAN Gateway",IF(E757="","",VLOOKUP(E757,[4]List!BC:BF,4,FALSE)))</f>
        <v>#N/A</v>
      </c>
      <c r="D757">
        <v>3442</v>
      </c>
      <c r="E757" s="21" t="s">
        <v>69</v>
      </c>
      <c r="F757" t="s">
        <v>70</v>
      </c>
      <c r="G757" t="s">
        <v>678</v>
      </c>
      <c r="H757" t="s">
        <v>1113</v>
      </c>
      <c r="I757" t="s">
        <v>73</v>
      </c>
      <c r="J757">
        <v>40</v>
      </c>
      <c r="K757" s="20" t="str">
        <f t="shared" si="45"/>
        <v>1</v>
      </c>
      <c r="L757" s="20" t="str">
        <f t="shared" si="44"/>
        <v xml:space="preserve">24/7/ 12 hours onsite SLA support requried </v>
      </c>
      <c r="U757" t="str">
        <f t="shared" si="46"/>
        <v>Yes</v>
      </c>
      <c r="AB757" t="s">
        <v>74</v>
      </c>
      <c r="AC757" t="s">
        <v>661</v>
      </c>
      <c r="BM757" s="41" t="e">
        <f>VLOOKUP(H757,Sheet1!A:B,2,FALSE)</f>
        <v>#N/A</v>
      </c>
      <c r="BO757" s="115">
        <v>574</v>
      </c>
      <c r="BP757" s="115" t="s">
        <v>998</v>
      </c>
      <c r="BQ757" s="115" t="s">
        <v>998</v>
      </c>
      <c r="BR757" s="115">
        <v>203</v>
      </c>
      <c r="BS757" s="115">
        <v>50</v>
      </c>
      <c r="BT757" s="115">
        <v>450</v>
      </c>
      <c r="BU757" s="115">
        <v>1800</v>
      </c>
    </row>
    <row r="758" spans="1:75" ht="15" customHeight="1">
      <c r="A758" s="20" t="e">
        <f>IF(E758="","",VLOOKUP(E758,[4]List!BC:BD,2,FALSE))</f>
        <v>#N/A</v>
      </c>
      <c r="B758" s="20" t="e">
        <f>IF(F758="Gateway","SDWAN Gateway",IF(E758="","",VLOOKUP(E758,[4]List!BC:BE,3,FALSE)))</f>
        <v>#N/A</v>
      </c>
      <c r="C758" s="20" t="e">
        <f>IF(F758="Gateway","SDWAN Gateway",IF(E758="","",VLOOKUP(E758,[4]List!BC:BF,4,FALSE)))</f>
        <v>#N/A</v>
      </c>
      <c r="D758">
        <v>3447</v>
      </c>
      <c r="E758" s="21" t="s">
        <v>69</v>
      </c>
      <c r="F758" t="s">
        <v>70</v>
      </c>
      <c r="G758" t="s">
        <v>678</v>
      </c>
      <c r="H758" t="s">
        <v>1114</v>
      </c>
      <c r="I758" t="s">
        <v>73</v>
      </c>
      <c r="J758">
        <v>40</v>
      </c>
      <c r="K758" s="20" t="str">
        <f t="shared" si="45"/>
        <v>1</v>
      </c>
      <c r="L758" s="20" t="str">
        <f t="shared" si="44"/>
        <v xml:space="preserve">24/7/ 12 hours onsite SLA support requried </v>
      </c>
      <c r="U758" t="str">
        <f t="shared" si="46"/>
        <v>Yes</v>
      </c>
      <c r="AB758" t="s">
        <v>74</v>
      </c>
      <c r="AC758" t="s">
        <v>661</v>
      </c>
      <c r="BM758" s="41" t="e">
        <f>VLOOKUP(H758,Sheet1!A:B,2,FALSE)</f>
        <v>#N/A</v>
      </c>
      <c r="BO758" s="115">
        <v>574</v>
      </c>
      <c r="BP758" s="115" t="s">
        <v>998</v>
      </c>
      <c r="BQ758" s="115" t="s">
        <v>998</v>
      </c>
      <c r="BR758" s="115">
        <v>203</v>
      </c>
      <c r="BS758" s="115">
        <v>50</v>
      </c>
      <c r="BT758" s="115">
        <v>450</v>
      </c>
      <c r="BU758" s="115">
        <v>1800</v>
      </c>
    </row>
    <row r="759" spans="1:75" ht="15" customHeight="1">
      <c r="A759" s="20" t="e">
        <f>IF(E759="","",VLOOKUP(E759,[4]List!BC:BD,2,FALSE))</f>
        <v>#N/A</v>
      </c>
      <c r="B759" s="20" t="e">
        <f>IF(F759="Gateway","SDWAN Gateway",IF(E759="","",VLOOKUP(E759,[4]List!BC:BE,3,FALSE)))</f>
        <v>#N/A</v>
      </c>
      <c r="C759" s="20" t="e">
        <f>IF(F759="Gateway","SDWAN Gateway",IF(E759="","",VLOOKUP(E759,[4]List!BC:BF,4,FALSE)))</f>
        <v>#N/A</v>
      </c>
      <c r="D759">
        <v>3448</v>
      </c>
      <c r="E759" s="21" t="s">
        <v>69</v>
      </c>
      <c r="F759" t="s">
        <v>70</v>
      </c>
      <c r="G759" t="s">
        <v>678</v>
      </c>
      <c r="H759" t="s">
        <v>1115</v>
      </c>
      <c r="I759" t="s">
        <v>73</v>
      </c>
      <c r="J759">
        <v>40</v>
      </c>
      <c r="K759" s="20" t="str">
        <f t="shared" si="45"/>
        <v>1</v>
      </c>
      <c r="L759" s="20" t="str">
        <f t="shared" si="44"/>
        <v xml:space="preserve">24/7/ 12 hours onsite SLA support requried </v>
      </c>
      <c r="U759" t="str">
        <f t="shared" si="46"/>
        <v>Yes</v>
      </c>
      <c r="AB759" t="s">
        <v>74</v>
      </c>
      <c r="AC759" t="s">
        <v>661</v>
      </c>
      <c r="BM759" s="41" t="str">
        <f>VLOOKUP(H759,Sheet1!A:B,2,FALSE)</f>
        <v>Next Day Delivery</v>
      </c>
      <c r="BO759" s="115">
        <v>574</v>
      </c>
      <c r="BP759" s="115" t="s">
        <v>998</v>
      </c>
      <c r="BQ759" s="115" t="s">
        <v>998</v>
      </c>
      <c r="BR759" s="115">
        <v>203</v>
      </c>
      <c r="BS759" s="115">
        <v>50</v>
      </c>
      <c r="BT759" s="115">
        <v>450</v>
      </c>
      <c r="BU759" s="115">
        <v>1800</v>
      </c>
    </row>
    <row r="760" spans="1:75" ht="15" customHeight="1">
      <c r="A760" s="20" t="e">
        <f>IF(E760="","",VLOOKUP(E760,[4]List!BC:BD,2,FALSE))</f>
        <v>#N/A</v>
      </c>
      <c r="B760" s="20" t="e">
        <f>IF(F760="Gateway","SDWAN Gateway",IF(E760="","",VLOOKUP(E760,[4]List!BC:BE,3,FALSE)))</f>
        <v>#N/A</v>
      </c>
      <c r="C760" s="20" t="e">
        <f>IF(F760="Gateway","SDWAN Gateway",IF(E760="","",VLOOKUP(E760,[4]List!BC:BF,4,FALSE)))</f>
        <v>#N/A</v>
      </c>
      <c r="D760">
        <v>3449</v>
      </c>
      <c r="E760" s="21" t="s">
        <v>69</v>
      </c>
      <c r="F760" t="s">
        <v>70</v>
      </c>
      <c r="G760" t="s">
        <v>678</v>
      </c>
      <c r="H760" t="s">
        <v>1116</v>
      </c>
      <c r="I760" t="s">
        <v>73</v>
      </c>
      <c r="J760">
        <v>40</v>
      </c>
      <c r="K760" s="20" t="str">
        <f t="shared" si="45"/>
        <v>1</v>
      </c>
      <c r="L760" s="20" t="str">
        <f t="shared" si="44"/>
        <v xml:space="preserve">24/7/ 12 hours onsite SLA support requried </v>
      </c>
      <c r="U760" t="str">
        <f t="shared" si="46"/>
        <v>No</v>
      </c>
      <c r="AB760" t="s">
        <v>74</v>
      </c>
      <c r="AC760" t="s">
        <v>661</v>
      </c>
      <c r="BM760" s="41" t="str">
        <f>VLOOKUP(H760,Sheet1!A:B,2,FALSE)</f>
        <v>Full PRMA</v>
      </c>
      <c r="BO760" s="115">
        <v>574</v>
      </c>
      <c r="BP760" s="115" t="s">
        <v>998</v>
      </c>
      <c r="BQ760" s="115">
        <v>793</v>
      </c>
      <c r="BR760" s="115" t="s">
        <v>998</v>
      </c>
      <c r="BS760" s="115">
        <v>50</v>
      </c>
      <c r="BT760" s="115">
        <v>450</v>
      </c>
      <c r="BU760" s="115" t="s">
        <v>998</v>
      </c>
    </row>
    <row r="761" spans="1:75" s="100" customFormat="1" ht="15" customHeight="1">
      <c r="A761" s="99" t="e">
        <f>IF(E761="","",VLOOKUP(E761,[4]List!BC:BD,2,FALSE))</f>
        <v>#N/A</v>
      </c>
      <c r="B761" s="99" t="e">
        <f>IF(F761="Gateway","SDWAN Gateway",IF(E761="","",VLOOKUP(E761,[4]List!BC:BE,3,FALSE)))</f>
        <v>#N/A</v>
      </c>
      <c r="C761" s="99" t="e">
        <f>IF(F761="Gateway","SDWAN Gateway",IF(E761="","",VLOOKUP(E761,[4]List!BC:BF,4,FALSE)))</f>
        <v>#N/A</v>
      </c>
      <c r="D761" s="100">
        <v>3450</v>
      </c>
      <c r="E761" s="101" t="s">
        <v>69</v>
      </c>
      <c r="F761" s="100" t="s">
        <v>70</v>
      </c>
      <c r="G761" s="100" t="s">
        <v>678</v>
      </c>
      <c r="H761" s="100" t="s">
        <v>1008</v>
      </c>
      <c r="I761" s="100" t="s">
        <v>140</v>
      </c>
      <c r="J761" s="100">
        <v>40</v>
      </c>
      <c r="K761" s="99" t="str">
        <f t="shared" si="45"/>
        <v>1</v>
      </c>
      <c r="L761" s="99" t="str">
        <f t="shared" si="44"/>
        <v>24/7/ 6 hours onsite support required</v>
      </c>
      <c r="P761"/>
      <c r="Q761"/>
      <c r="R761"/>
      <c r="S761" s="22"/>
      <c r="T761"/>
      <c r="U761" s="100" t="str">
        <f t="shared" si="46"/>
        <v>Yes</v>
      </c>
      <c r="V761"/>
      <c r="W761"/>
      <c r="X761"/>
      <c r="Y761"/>
      <c r="Z761"/>
      <c r="AA761"/>
      <c r="AB761" s="100" t="s">
        <v>74</v>
      </c>
      <c r="AC761" s="100" t="s">
        <v>661</v>
      </c>
      <c r="AD761"/>
      <c r="AE761"/>
      <c r="AF761"/>
      <c r="AG761"/>
      <c r="AH761"/>
      <c r="AI761"/>
      <c r="AJ761" s="22"/>
      <c r="AK761" s="22"/>
      <c r="AL761"/>
      <c r="AM761"/>
      <c r="AN761"/>
      <c r="AO761"/>
      <c r="AP761"/>
      <c r="AQ761"/>
      <c r="AR761"/>
      <c r="AS761"/>
      <c r="AT761"/>
      <c r="AU761"/>
      <c r="AV761"/>
      <c r="AW761"/>
      <c r="AX761"/>
      <c r="AY761"/>
      <c r="AZ761"/>
      <c r="BA761"/>
      <c r="BB761"/>
      <c r="BC761"/>
      <c r="BD761"/>
      <c r="BE761"/>
      <c r="BF761"/>
      <c r="BG761"/>
      <c r="BH761"/>
      <c r="BI761"/>
      <c r="BJ761"/>
      <c r="BK761"/>
      <c r="BL761"/>
      <c r="BM761" s="100" t="e">
        <f>VLOOKUP(H761,Sheet1!A:B,2,FALSE)</f>
        <v>#N/A</v>
      </c>
      <c r="BO761" s="116"/>
      <c r="BP761" s="116"/>
      <c r="BQ761" s="116"/>
      <c r="BR761" s="116"/>
      <c r="BS761" s="116"/>
      <c r="BT761" s="116"/>
      <c r="BU761" s="116"/>
      <c r="BW761" s="100" t="s">
        <v>1001</v>
      </c>
    </row>
    <row r="762" spans="1:75" s="100" customFormat="1" ht="15" customHeight="1">
      <c r="A762" s="99" t="e">
        <f>IF(E762="","",VLOOKUP(E762,[4]List!BC:BD,2,FALSE))</f>
        <v>#N/A</v>
      </c>
      <c r="B762" s="99" t="e">
        <f>IF(F762="Gateway","SDWAN Gateway",IF(E762="","",VLOOKUP(E762,[4]List!BC:BE,3,FALSE)))</f>
        <v>#N/A</v>
      </c>
      <c r="C762" s="99" t="e">
        <f>IF(F762="Gateway","SDWAN Gateway",IF(E762="","",VLOOKUP(E762,[4]List!BC:BF,4,FALSE)))</f>
        <v>#N/A</v>
      </c>
      <c r="D762" s="100">
        <v>3450</v>
      </c>
      <c r="E762" s="101" t="s">
        <v>69</v>
      </c>
      <c r="F762" s="100" t="s">
        <v>70</v>
      </c>
      <c r="G762" s="100" t="s">
        <v>678</v>
      </c>
      <c r="H762" s="100" t="s">
        <v>1008</v>
      </c>
      <c r="I762" s="100" t="s">
        <v>140</v>
      </c>
      <c r="J762" s="100">
        <v>40</v>
      </c>
      <c r="K762" s="99" t="str">
        <f t="shared" si="45"/>
        <v>1</v>
      </c>
      <c r="L762" s="99" t="str">
        <f t="shared" si="44"/>
        <v>24/7/ 6 hours onsite support required</v>
      </c>
      <c r="P762"/>
      <c r="Q762"/>
      <c r="R762"/>
      <c r="S762" s="22"/>
      <c r="T762"/>
      <c r="U762" s="100" t="str">
        <f t="shared" si="46"/>
        <v>Yes</v>
      </c>
      <c r="V762"/>
      <c r="W762"/>
      <c r="X762"/>
      <c r="Y762"/>
      <c r="Z762"/>
      <c r="AA762"/>
      <c r="AB762" s="100" t="s">
        <v>74</v>
      </c>
      <c r="AC762" s="100" t="s">
        <v>661</v>
      </c>
      <c r="AD762"/>
      <c r="AE762"/>
      <c r="AF762"/>
      <c r="AG762"/>
      <c r="AH762"/>
      <c r="AI762"/>
      <c r="AJ762" s="22"/>
      <c r="AK762" s="22"/>
      <c r="AL762"/>
      <c r="AM762"/>
      <c r="AN762"/>
      <c r="AO762"/>
      <c r="AP762"/>
      <c r="AQ762"/>
      <c r="AR762"/>
      <c r="AS762"/>
      <c r="AT762"/>
      <c r="AU762"/>
      <c r="AV762"/>
      <c r="AW762"/>
      <c r="AX762"/>
      <c r="AY762"/>
      <c r="AZ762"/>
      <c r="BA762"/>
      <c r="BB762"/>
      <c r="BC762"/>
      <c r="BD762"/>
      <c r="BE762"/>
      <c r="BF762"/>
      <c r="BG762"/>
      <c r="BH762"/>
      <c r="BI762"/>
      <c r="BJ762"/>
      <c r="BK762"/>
      <c r="BL762"/>
      <c r="BM762" s="100" t="e">
        <f>VLOOKUP(H762,Sheet1!A:B,2,FALSE)</f>
        <v>#N/A</v>
      </c>
      <c r="BO762" s="116"/>
      <c r="BP762" s="116"/>
      <c r="BQ762" s="116"/>
      <c r="BR762" s="116"/>
      <c r="BS762" s="116"/>
      <c r="BT762" s="116"/>
      <c r="BU762" s="116"/>
      <c r="BW762" s="100" t="s">
        <v>1001</v>
      </c>
    </row>
    <row r="763" spans="1:75" ht="15" hidden="1" customHeight="1">
      <c r="A763" s="20" t="str">
        <f>IF(E763="","",VLOOKUP(E763,[3]List!BC:BD,2,FALSE))</f>
        <v>[Main RC] SD-WAN with Firewall (Fortinet) (Non-taxable)</v>
      </c>
      <c r="B763" s="20">
        <f>IF(F763="Gateway","SDWAN Gateway",IF(E763="","",VLOOKUP(E763,[3]List!BC:BE,3,FALSE)))</f>
        <v>19408513</v>
      </c>
      <c r="C763" s="20">
        <f>IF(F763="Gateway","SDWAN Gateway",IF(E763="","",VLOOKUP(E763,[3]List!BC:BF,4,FALSE)))</f>
        <v>19408267</v>
      </c>
      <c r="D763">
        <v>3461</v>
      </c>
      <c r="E763" s="21" t="s">
        <v>69</v>
      </c>
      <c r="F763" t="s">
        <v>70</v>
      </c>
      <c r="G763" t="s">
        <v>679</v>
      </c>
      <c r="H763" t="s">
        <v>682</v>
      </c>
      <c r="I763" t="s">
        <v>73</v>
      </c>
      <c r="J763">
        <v>40</v>
      </c>
      <c r="K763" s="20" t="str">
        <f t="shared" si="45"/>
        <v>1</v>
      </c>
      <c r="L763" s="20" t="str">
        <f t="shared" si="44"/>
        <v xml:space="preserve">24/7/ 12 hours onsite SLA support requried </v>
      </c>
      <c r="U763" t="str">
        <f t="shared" si="46"/>
        <v>Yes</v>
      </c>
      <c r="AB763" t="s">
        <v>74</v>
      </c>
      <c r="AC763" t="s">
        <v>661</v>
      </c>
      <c r="BM763" s="41" t="e">
        <f>VLOOKUP(H763,Sheet1!A:B,2,FALSE)</f>
        <v>#N/A</v>
      </c>
      <c r="BO763"/>
      <c r="BP763"/>
      <c r="BQ763"/>
      <c r="BR763"/>
      <c r="BS763" s="102"/>
      <c r="BT763" s="102"/>
      <c r="BU763"/>
      <c r="BW763" s="100" t="s">
        <v>1001</v>
      </c>
    </row>
    <row r="764" spans="1:75" ht="15" hidden="1" customHeight="1">
      <c r="A764" s="20" t="str">
        <f>IF(E764="","",VLOOKUP(E764,[3]List!BC:BD,2,FALSE))</f>
        <v>[Main RC] SD-WAN with Firewall (Fortinet) (Non-taxable)</v>
      </c>
      <c r="B764" s="20">
        <f>IF(F764="Gateway","SDWAN Gateway",IF(E764="","",VLOOKUP(E764,[3]List!BC:BE,3,FALSE)))</f>
        <v>19408513</v>
      </c>
      <c r="C764" s="20">
        <f>IF(F764="Gateway","SDWAN Gateway",IF(E764="","",VLOOKUP(E764,[3]List!BC:BF,4,FALSE)))</f>
        <v>19408267</v>
      </c>
      <c r="D764">
        <v>3462</v>
      </c>
      <c r="E764" s="21" t="s">
        <v>69</v>
      </c>
      <c r="F764" t="s">
        <v>70</v>
      </c>
      <c r="G764" t="s">
        <v>679</v>
      </c>
      <c r="H764" t="s">
        <v>683</v>
      </c>
      <c r="I764" t="s">
        <v>73</v>
      </c>
      <c r="J764">
        <v>100</v>
      </c>
      <c r="K764" s="20" t="str">
        <f t="shared" si="45"/>
        <v>1</v>
      </c>
      <c r="L764" s="20" t="str">
        <f t="shared" si="44"/>
        <v xml:space="preserve">24/7/ 12 hours onsite SLA support requried </v>
      </c>
      <c r="U764" t="str">
        <f t="shared" si="46"/>
        <v>Yes</v>
      </c>
      <c r="AB764" t="s">
        <v>74</v>
      </c>
      <c r="AC764" t="s">
        <v>661</v>
      </c>
      <c r="BM764" s="41" t="e">
        <f>VLOOKUP(H764,Sheet1!A:B,2,FALSE)</f>
        <v>#N/A</v>
      </c>
      <c r="BO764"/>
      <c r="BP764"/>
      <c r="BQ764"/>
      <c r="BR764"/>
      <c r="BS764" s="102"/>
      <c r="BT764" s="102"/>
      <c r="BU764"/>
      <c r="BW764" s="100" t="s">
        <v>1001</v>
      </c>
    </row>
    <row r="765" spans="1:75" ht="15" hidden="1" customHeight="1">
      <c r="A765" s="20" t="str">
        <f>IF(E765="","",VLOOKUP(E765,[3]List!BC:BD,2,FALSE))</f>
        <v>[Main RC] SD-WAN with Firewall (Fortinet) (Non-taxable)</v>
      </c>
      <c r="B765" s="20">
        <f>IF(F765="Gateway","SDWAN Gateway",IF(E765="","",VLOOKUP(E765,[3]List!BC:BE,3,FALSE)))</f>
        <v>19408513</v>
      </c>
      <c r="C765" s="20">
        <f>IF(F765="Gateway","SDWAN Gateway",IF(E765="","",VLOOKUP(E765,[3]List!BC:BF,4,FALSE)))</f>
        <v>19408267</v>
      </c>
      <c r="D765">
        <v>3463</v>
      </c>
      <c r="E765" s="21" t="s">
        <v>69</v>
      </c>
      <c r="F765" t="s">
        <v>70</v>
      </c>
      <c r="G765" t="s">
        <v>679</v>
      </c>
      <c r="H765" t="s">
        <v>684</v>
      </c>
      <c r="I765" t="s">
        <v>73</v>
      </c>
      <c r="J765">
        <v>40</v>
      </c>
      <c r="K765" s="20" t="str">
        <f t="shared" si="45"/>
        <v>1</v>
      </c>
      <c r="L765" s="20" t="str">
        <f t="shared" si="44"/>
        <v xml:space="preserve">24/7/ 12 hours onsite SLA support requried </v>
      </c>
      <c r="U765" t="str">
        <f t="shared" si="46"/>
        <v>Yes</v>
      </c>
      <c r="AB765" t="s">
        <v>74</v>
      </c>
      <c r="AC765" t="s">
        <v>661</v>
      </c>
      <c r="BM765" s="41" t="e">
        <f>VLOOKUP(H765,Sheet1!A:B,2,FALSE)</f>
        <v>#N/A</v>
      </c>
      <c r="BO765"/>
      <c r="BP765"/>
      <c r="BQ765"/>
      <c r="BR765"/>
      <c r="BS765"/>
      <c r="BT765" s="102"/>
      <c r="BU765"/>
    </row>
    <row r="766" spans="1:75" ht="15" hidden="1" customHeight="1">
      <c r="A766" s="20" t="str">
        <f>IF(E766="","",VLOOKUP(E766,[3]List!BC:BD,2,FALSE))</f>
        <v>[Main RC] SD-WAN with Firewall (Fortinet) (Non-taxable)</v>
      </c>
      <c r="B766" s="20">
        <f>IF(F766="Gateway","SDWAN Gateway",IF(E766="","",VLOOKUP(E766,[3]List!BC:BE,3,FALSE)))</f>
        <v>19408513</v>
      </c>
      <c r="C766" s="20">
        <f>IF(F766="Gateway","SDWAN Gateway",IF(E766="","",VLOOKUP(E766,[3]List!BC:BF,4,FALSE)))</f>
        <v>19408267</v>
      </c>
      <c r="D766">
        <v>3464</v>
      </c>
      <c r="E766" s="21" t="s">
        <v>69</v>
      </c>
      <c r="F766" t="s">
        <v>70</v>
      </c>
      <c r="G766" t="s">
        <v>679</v>
      </c>
      <c r="H766" t="s">
        <v>685</v>
      </c>
      <c r="I766" t="s">
        <v>73</v>
      </c>
      <c r="J766">
        <v>40</v>
      </c>
      <c r="K766" s="20" t="str">
        <f t="shared" si="45"/>
        <v>1</v>
      </c>
      <c r="L766" s="20" t="str">
        <f t="shared" si="44"/>
        <v xml:space="preserve">24/7/ 12 hours onsite SLA support requried </v>
      </c>
      <c r="U766" t="str">
        <f t="shared" si="46"/>
        <v>Yes</v>
      </c>
      <c r="AB766" t="s">
        <v>74</v>
      </c>
      <c r="AC766" t="s">
        <v>661</v>
      </c>
      <c r="BM766" s="41" t="e">
        <f>VLOOKUP(H766,Sheet1!A:B,2,FALSE)</f>
        <v>#N/A</v>
      </c>
      <c r="BO766"/>
      <c r="BP766"/>
      <c r="BQ766"/>
      <c r="BR766"/>
      <c r="BS766"/>
      <c r="BT766"/>
      <c r="BU766"/>
    </row>
    <row r="767" spans="1:75" ht="15" hidden="1" customHeight="1">
      <c r="A767" s="20" t="str">
        <f>IF(E767="","",VLOOKUP(E767,[3]List!BC:BD,2,FALSE))</f>
        <v>[Main RC] SD-WAN with Firewall (Fortinet) (Non-taxable)</v>
      </c>
      <c r="B767" s="20">
        <f>IF(F767="Gateway","SDWAN Gateway",IF(E767="","",VLOOKUP(E767,[3]List!BC:BE,3,FALSE)))</f>
        <v>19408513</v>
      </c>
      <c r="C767" s="20">
        <f>IF(F767="Gateway","SDWAN Gateway",IF(E767="","",VLOOKUP(E767,[3]List!BC:BF,4,FALSE)))</f>
        <v>19408267</v>
      </c>
      <c r="D767">
        <v>3465</v>
      </c>
      <c r="E767" s="21" t="s">
        <v>69</v>
      </c>
      <c r="F767" t="s">
        <v>70</v>
      </c>
      <c r="G767" t="s">
        <v>679</v>
      </c>
      <c r="H767" t="s">
        <v>686</v>
      </c>
      <c r="I767" t="s">
        <v>73</v>
      </c>
      <c r="J767">
        <v>40</v>
      </c>
      <c r="K767" s="20" t="str">
        <f t="shared" si="45"/>
        <v>1</v>
      </c>
      <c r="L767" s="20" t="str">
        <f t="shared" si="44"/>
        <v xml:space="preserve">24/7/ 12 hours onsite SLA support requried </v>
      </c>
      <c r="U767" t="str">
        <f t="shared" si="46"/>
        <v>Yes</v>
      </c>
      <c r="AB767" t="s">
        <v>74</v>
      </c>
      <c r="AC767" t="s">
        <v>661</v>
      </c>
      <c r="BM767" s="41" t="e">
        <f>VLOOKUP(H767,Sheet1!A:B,2,FALSE)</f>
        <v>#N/A</v>
      </c>
      <c r="BO767"/>
      <c r="BP767"/>
      <c r="BQ767"/>
      <c r="BR767"/>
      <c r="BS767"/>
      <c r="BT767"/>
      <c r="BU767"/>
    </row>
    <row r="768" spans="1:75" ht="15" hidden="1" customHeight="1">
      <c r="A768" s="20" t="str">
        <f>IF(E768="","",VLOOKUP(E768,[3]List!BC:BD,2,FALSE))</f>
        <v>[Main RC] SD-WAN with Firewall (Fortinet) (Non-taxable)</v>
      </c>
      <c r="B768" s="20">
        <f>IF(F768="Gateway","SDWAN Gateway",IF(E768="","",VLOOKUP(E768,[3]List!BC:BE,3,FALSE)))</f>
        <v>19408513</v>
      </c>
      <c r="C768" s="20">
        <f>IF(F768="Gateway","SDWAN Gateway",IF(E768="","",VLOOKUP(E768,[3]List!BC:BF,4,FALSE)))</f>
        <v>19408267</v>
      </c>
      <c r="D768">
        <v>3510</v>
      </c>
      <c r="E768" s="21" t="s">
        <v>69</v>
      </c>
      <c r="F768" t="s">
        <v>70</v>
      </c>
      <c r="G768" s="31" t="s">
        <v>687</v>
      </c>
      <c r="H768" t="s">
        <v>688</v>
      </c>
      <c r="I768" t="s">
        <v>140</v>
      </c>
      <c r="J768">
        <v>500</v>
      </c>
      <c r="K768" s="20" t="str">
        <f t="shared" si="45"/>
        <v>1</v>
      </c>
      <c r="L768" s="20" t="str">
        <f t="shared" si="44"/>
        <v>24/7/ 6 hours onsite support required</v>
      </c>
      <c r="U768" t="str">
        <f t="shared" si="46"/>
        <v>Yes</v>
      </c>
      <c r="AB768" t="s">
        <v>74</v>
      </c>
      <c r="AC768" t="s">
        <v>661</v>
      </c>
      <c r="BM768" s="41" t="e">
        <f>VLOOKUP(H768,Sheet1!A:B,2,FALSE)</f>
        <v>#N/A</v>
      </c>
      <c r="BO768"/>
      <c r="BP768"/>
      <c r="BQ768"/>
      <c r="BR768"/>
      <c r="BS768"/>
      <c r="BT768"/>
      <c r="BU768"/>
    </row>
    <row r="769" spans="1:65" customFormat="1" ht="15" hidden="1" customHeight="1">
      <c r="A769" s="20" t="str">
        <f>IF(E769="","",VLOOKUP(E769,[3]List!BC:BD,2,FALSE))</f>
        <v>[Main RC] SD-WAN with Firewall (Fortinet) (Non-taxable)</v>
      </c>
      <c r="B769" s="20">
        <f>IF(F769="Gateway","SDWAN Gateway",IF(E769="","",VLOOKUP(E769,[3]List!BC:BE,3,FALSE)))</f>
        <v>19408513</v>
      </c>
      <c r="C769" s="20">
        <f>IF(F769="Gateway","SDWAN Gateway",IF(E769="","",VLOOKUP(E769,[3]List!BC:BF,4,FALSE)))</f>
        <v>19408267</v>
      </c>
      <c r="D769">
        <v>3510</v>
      </c>
      <c r="E769" s="21" t="s">
        <v>69</v>
      </c>
      <c r="F769" t="s">
        <v>70</v>
      </c>
      <c r="G769" s="31" t="s">
        <v>687</v>
      </c>
      <c r="H769" t="s">
        <v>688</v>
      </c>
      <c r="I769" t="s">
        <v>140</v>
      </c>
      <c r="J769">
        <v>500</v>
      </c>
      <c r="K769" s="20" t="str">
        <f t="shared" si="45"/>
        <v>1</v>
      </c>
      <c r="L769" s="20" t="str">
        <f t="shared" si="44"/>
        <v>24/7/ 6 hours onsite support required</v>
      </c>
      <c r="S769" s="22"/>
      <c r="U769" t="str">
        <f t="shared" si="46"/>
        <v>Yes</v>
      </c>
      <c r="AB769" t="s">
        <v>74</v>
      </c>
      <c r="AC769" t="s">
        <v>661</v>
      </c>
      <c r="AJ769" s="22"/>
      <c r="AK769" s="22"/>
      <c r="BM769" s="41" t="e">
        <f>VLOOKUP(H769,Sheet1!A:B,2,FALSE)</f>
        <v>#N/A</v>
      </c>
    </row>
    <row r="770" spans="1:65" customFormat="1" ht="15" hidden="1" customHeight="1">
      <c r="A770" s="20" t="str">
        <f>IF(E770="","",VLOOKUP(E770,[3]List!BC:BD,2,FALSE))</f>
        <v>[Main RC] SD-WAN with Firewall (Fortinet) (Non-taxable)</v>
      </c>
      <c r="B770" s="20">
        <f>IF(F770="Gateway","SDWAN Gateway",IF(E770="","",VLOOKUP(E770,[3]List!BC:BE,3,FALSE)))</f>
        <v>19408513</v>
      </c>
      <c r="C770" s="20">
        <f>IF(F770="Gateway","SDWAN Gateway",IF(E770="","",VLOOKUP(E770,[3]List!BC:BF,4,FALSE)))</f>
        <v>19408267</v>
      </c>
      <c r="D770">
        <v>3515</v>
      </c>
      <c r="E770" s="21" t="s">
        <v>69</v>
      </c>
      <c r="F770" t="s">
        <v>70</v>
      </c>
      <c r="G770" t="s">
        <v>687</v>
      </c>
      <c r="H770" t="s">
        <v>689</v>
      </c>
      <c r="I770" t="s">
        <v>73</v>
      </c>
      <c r="J770">
        <v>40</v>
      </c>
      <c r="K770" s="20" t="str">
        <f t="shared" si="45"/>
        <v>1</v>
      </c>
      <c r="L770" s="20" t="str">
        <f t="shared" si="44"/>
        <v xml:space="preserve">24/7/ 12 hours onsite SLA support requried </v>
      </c>
      <c r="S770" s="22"/>
      <c r="U770" t="str">
        <f t="shared" si="46"/>
        <v>Yes</v>
      </c>
      <c r="AB770" t="s">
        <v>74</v>
      </c>
      <c r="AC770" t="s">
        <v>661</v>
      </c>
      <c r="AJ770" s="22"/>
      <c r="AK770" s="22"/>
      <c r="BM770" s="41" t="e">
        <f>VLOOKUP(H770,Sheet1!A:B,2,FALSE)</f>
        <v>#N/A</v>
      </c>
    </row>
    <row r="771" spans="1:65" customFormat="1" ht="15" hidden="1" customHeight="1">
      <c r="A771" s="20" t="str">
        <f>IF(E771="","",VLOOKUP(E771,[3]List!BC:BD,2,FALSE))</f>
        <v>[Main RC] SD-WAN with Firewall (Fortinet) (Non-taxable)</v>
      </c>
      <c r="B771" s="20">
        <f>IF(F771="Gateway","SDWAN Gateway",IF(E771="","",VLOOKUP(E771,[3]List!BC:BE,3,FALSE)))</f>
        <v>19408513</v>
      </c>
      <c r="C771" s="20">
        <f>IF(F771="Gateway","SDWAN Gateway",IF(E771="","",VLOOKUP(E771,[3]List!BC:BF,4,FALSE)))</f>
        <v>19408267</v>
      </c>
      <c r="D771">
        <v>3545</v>
      </c>
      <c r="E771" s="21" t="s">
        <v>69</v>
      </c>
      <c r="F771" t="s">
        <v>70</v>
      </c>
      <c r="G771" s="31" t="s">
        <v>687</v>
      </c>
      <c r="H771" t="s">
        <v>690</v>
      </c>
      <c r="I771" t="s">
        <v>140</v>
      </c>
      <c r="J771">
        <v>500</v>
      </c>
      <c r="K771" s="20" t="str">
        <f t="shared" si="45"/>
        <v>1</v>
      </c>
      <c r="L771" s="20" t="str">
        <f t="shared" si="44"/>
        <v>24/7/ 6 hours onsite support required</v>
      </c>
      <c r="S771" s="22"/>
      <c r="U771" t="str">
        <f t="shared" si="46"/>
        <v>Yes</v>
      </c>
      <c r="AB771" t="s">
        <v>74</v>
      </c>
      <c r="AC771" t="s">
        <v>661</v>
      </c>
      <c r="AJ771" s="22"/>
      <c r="AK771" s="22"/>
      <c r="BM771" s="41" t="e">
        <f>VLOOKUP(H771,Sheet1!A:B,2,FALSE)</f>
        <v>#N/A</v>
      </c>
    </row>
    <row r="772" spans="1:65" customFormat="1" ht="15" hidden="1" customHeight="1">
      <c r="A772" s="20" t="str">
        <f>IF(E772="","",VLOOKUP(E772,[3]List!BC:BD,2,FALSE))</f>
        <v>[Main RC] SD-WAN with Firewall (Fortinet) (Non-taxable)</v>
      </c>
      <c r="B772" s="20">
        <f>IF(F772="Gateway","SDWAN Gateway",IF(E772="","",VLOOKUP(E772,[3]List!BC:BE,3,FALSE)))</f>
        <v>19408513</v>
      </c>
      <c r="C772" s="20">
        <f>IF(F772="Gateway","SDWAN Gateway",IF(E772="","",VLOOKUP(E772,[3]List!BC:BF,4,FALSE)))</f>
        <v>19408267</v>
      </c>
      <c r="D772">
        <v>3545</v>
      </c>
      <c r="E772" s="21" t="s">
        <v>69</v>
      </c>
      <c r="F772" t="s">
        <v>70</v>
      </c>
      <c r="G772" s="31" t="s">
        <v>687</v>
      </c>
      <c r="H772" t="s">
        <v>690</v>
      </c>
      <c r="I772" t="s">
        <v>140</v>
      </c>
      <c r="J772">
        <v>500</v>
      </c>
      <c r="K772" s="20" t="str">
        <f t="shared" si="45"/>
        <v>1</v>
      </c>
      <c r="L772" s="20" t="str">
        <f t="shared" ref="L772:L835" si="47">IF(I772="non-redundant","24/7/ 12 hours onsite SLA support requried ","24/7/ 6 hours onsite support required")</f>
        <v>24/7/ 6 hours onsite support required</v>
      </c>
      <c r="S772" s="22"/>
      <c r="U772" t="s">
        <v>945</v>
      </c>
      <c r="AB772" t="s">
        <v>74</v>
      </c>
      <c r="AC772" t="s">
        <v>661</v>
      </c>
      <c r="AJ772" s="22"/>
      <c r="AK772" s="22"/>
      <c r="BM772" s="41" t="e">
        <f>VLOOKUP(H772,Sheet1!A:B,2,FALSE)</f>
        <v>#N/A</v>
      </c>
    </row>
    <row r="773" spans="1:65" customFormat="1" ht="15" hidden="1" customHeight="1">
      <c r="A773" s="20" t="str">
        <f>IF(E773="","",VLOOKUP(E773,[3]List!BC:BD,2,FALSE))</f>
        <v>[Main RC] SD-WAN with Firewall (Fortinet) (Non-taxable)</v>
      </c>
      <c r="B773" s="20">
        <f>IF(F773="Gateway","SDWAN Gateway",IF(E773="","",VLOOKUP(E773,[3]List!BC:BE,3,FALSE)))</f>
        <v>19408513</v>
      </c>
      <c r="C773" s="20">
        <f>IF(F773="Gateway","SDWAN Gateway",IF(E773="","",VLOOKUP(E773,[3]List!BC:BF,4,FALSE)))</f>
        <v>19408267</v>
      </c>
      <c r="D773">
        <v>3547</v>
      </c>
      <c r="E773" s="21" t="s">
        <v>69</v>
      </c>
      <c r="F773" t="s">
        <v>70</v>
      </c>
      <c r="G773" s="31" t="s">
        <v>687</v>
      </c>
      <c r="H773" t="s">
        <v>691</v>
      </c>
      <c r="I773" t="s">
        <v>140</v>
      </c>
      <c r="J773">
        <v>500</v>
      </c>
      <c r="K773" s="20" t="str">
        <f t="shared" ref="K773:K836" si="48">IF(J773&lt;900, "1", "2")</f>
        <v>1</v>
      </c>
      <c r="L773" s="20" t="str">
        <f t="shared" si="47"/>
        <v>24/7/ 6 hours onsite support required</v>
      </c>
      <c r="S773" s="22"/>
      <c r="U773" t="str">
        <f t="shared" si="46"/>
        <v>Yes</v>
      </c>
      <c r="AB773" t="s">
        <v>74</v>
      </c>
      <c r="AC773" t="s">
        <v>661</v>
      </c>
      <c r="AJ773" s="22"/>
      <c r="AK773" s="22"/>
      <c r="BM773" s="41" t="e">
        <f>VLOOKUP(H773,Sheet1!A:B,2,FALSE)</f>
        <v>#N/A</v>
      </c>
    </row>
    <row r="774" spans="1:65" customFormat="1" ht="15" hidden="1" customHeight="1">
      <c r="A774" s="20" t="str">
        <f>IF(E774="","",VLOOKUP(E774,[3]List!BC:BD,2,FALSE))</f>
        <v>[Main RC] SD-WAN with Firewall (Fortinet) (Non-taxable)</v>
      </c>
      <c r="B774" s="20">
        <f>IF(F774="Gateway","SDWAN Gateway",IF(E774="","",VLOOKUP(E774,[3]List!BC:BE,3,FALSE)))</f>
        <v>19408513</v>
      </c>
      <c r="C774" s="20">
        <f>IF(F774="Gateway","SDWAN Gateway",IF(E774="","",VLOOKUP(E774,[3]List!BC:BF,4,FALSE)))</f>
        <v>19408267</v>
      </c>
      <c r="D774">
        <v>3547</v>
      </c>
      <c r="E774" s="21" t="s">
        <v>69</v>
      </c>
      <c r="F774" t="s">
        <v>70</v>
      </c>
      <c r="G774" s="31" t="s">
        <v>687</v>
      </c>
      <c r="H774" t="s">
        <v>691</v>
      </c>
      <c r="I774" t="s">
        <v>140</v>
      </c>
      <c r="J774">
        <v>500</v>
      </c>
      <c r="K774" s="20" t="str">
        <f t="shared" si="48"/>
        <v>1</v>
      </c>
      <c r="L774" s="20" t="str">
        <f t="shared" si="47"/>
        <v>24/7/ 6 hours onsite support required</v>
      </c>
      <c r="S774" s="22"/>
      <c r="U774" t="s">
        <v>945</v>
      </c>
      <c r="AB774" t="s">
        <v>74</v>
      </c>
      <c r="AC774" t="s">
        <v>661</v>
      </c>
      <c r="AJ774" s="22"/>
      <c r="AK774" s="22"/>
      <c r="BM774" s="41" t="e">
        <f>VLOOKUP(H774,Sheet1!A:B,2,FALSE)</f>
        <v>#N/A</v>
      </c>
    </row>
    <row r="775" spans="1:65" customFormat="1" ht="15" hidden="1" customHeight="1">
      <c r="A775" s="20" t="str">
        <f>IF(E775="","",VLOOKUP(E775,[3]List!BC:BD,2,FALSE))</f>
        <v>[Main RC] SD-WAN with Firewall (Fortinet) (Non-taxable)</v>
      </c>
      <c r="B775" s="20">
        <f>IF(F775="Gateway","SDWAN Gateway",IF(E775="","",VLOOKUP(E775,[3]List!BC:BE,3,FALSE)))</f>
        <v>19408513</v>
      </c>
      <c r="C775" s="20">
        <f>IF(F775="Gateway","SDWAN Gateway",IF(E775="","",VLOOKUP(E775,[3]List!BC:BF,4,FALSE)))</f>
        <v>19408267</v>
      </c>
      <c r="D775">
        <v>3549</v>
      </c>
      <c r="E775" s="21" t="s">
        <v>69</v>
      </c>
      <c r="F775" t="s">
        <v>70</v>
      </c>
      <c r="G775" s="31" t="s">
        <v>687</v>
      </c>
      <c r="H775" t="s">
        <v>692</v>
      </c>
      <c r="I775" t="s">
        <v>140</v>
      </c>
      <c r="J775">
        <v>500</v>
      </c>
      <c r="K775" s="20" t="str">
        <f t="shared" si="48"/>
        <v>1</v>
      </c>
      <c r="L775" s="20" t="str">
        <f t="shared" si="47"/>
        <v>24/7/ 6 hours onsite support required</v>
      </c>
      <c r="S775" s="22"/>
      <c r="U775" t="str">
        <f t="shared" si="46"/>
        <v>Yes</v>
      </c>
      <c r="AB775" t="s">
        <v>74</v>
      </c>
      <c r="AC775" t="s">
        <v>661</v>
      </c>
      <c r="AJ775" s="22"/>
      <c r="AK775" s="22"/>
      <c r="BM775" s="41" t="e">
        <f>VLOOKUP(H775,Sheet1!A:B,2,FALSE)</f>
        <v>#N/A</v>
      </c>
    </row>
    <row r="776" spans="1:65" customFormat="1" ht="15" hidden="1" customHeight="1">
      <c r="A776" s="20" t="str">
        <f>IF(E776="","",VLOOKUP(E776,[3]List!BC:BD,2,FALSE))</f>
        <v>[Main RC] SD-WAN with Firewall (Fortinet) (Non-taxable)</v>
      </c>
      <c r="B776" s="20">
        <f>IF(F776="Gateway","SDWAN Gateway",IF(E776="","",VLOOKUP(E776,[3]List!BC:BE,3,FALSE)))</f>
        <v>19408513</v>
      </c>
      <c r="C776" s="20">
        <f>IF(F776="Gateway","SDWAN Gateway",IF(E776="","",VLOOKUP(E776,[3]List!BC:BF,4,FALSE)))</f>
        <v>19408267</v>
      </c>
      <c r="D776">
        <v>3549</v>
      </c>
      <c r="E776" s="21" t="s">
        <v>69</v>
      </c>
      <c r="F776" t="s">
        <v>70</v>
      </c>
      <c r="G776" s="31" t="s">
        <v>687</v>
      </c>
      <c r="H776" t="s">
        <v>692</v>
      </c>
      <c r="I776" t="s">
        <v>140</v>
      </c>
      <c r="J776">
        <v>500</v>
      </c>
      <c r="K776" s="20" t="str">
        <f t="shared" si="48"/>
        <v>1</v>
      </c>
      <c r="L776" s="20" t="str">
        <f t="shared" si="47"/>
        <v>24/7/ 6 hours onsite support required</v>
      </c>
      <c r="S776" s="22"/>
      <c r="U776" t="str">
        <f t="shared" si="46"/>
        <v>Yes</v>
      </c>
      <c r="AB776" t="s">
        <v>74</v>
      </c>
      <c r="AC776" t="s">
        <v>661</v>
      </c>
      <c r="AJ776" s="22"/>
      <c r="AK776" s="22"/>
      <c r="BM776" s="41" t="e">
        <f>VLOOKUP(H776,Sheet1!A:B,2,FALSE)</f>
        <v>#N/A</v>
      </c>
    </row>
    <row r="777" spans="1:65" customFormat="1" ht="15" hidden="1" customHeight="1">
      <c r="A777" s="20" t="str">
        <f>IF(E777="","",VLOOKUP(E777,[3]List!BC:BD,2,FALSE))</f>
        <v>[Main RC] SD-WAN with Firewall (Fortinet) (Non-taxable)</v>
      </c>
      <c r="B777" s="20">
        <f>IF(F777="Gateway","SDWAN Gateway",IF(E777="","",VLOOKUP(E777,[3]List!BC:BE,3,FALSE)))</f>
        <v>19408513</v>
      </c>
      <c r="C777" s="20">
        <f>IF(F777="Gateway","SDWAN Gateway",IF(E777="","",VLOOKUP(E777,[3]List!BC:BF,4,FALSE)))</f>
        <v>19408267</v>
      </c>
      <c r="D777">
        <v>3554</v>
      </c>
      <c r="E777" s="21" t="s">
        <v>69</v>
      </c>
      <c r="F777" t="s">
        <v>70</v>
      </c>
      <c r="G777" t="s">
        <v>687</v>
      </c>
      <c r="H777" t="s">
        <v>693</v>
      </c>
      <c r="I777" t="s">
        <v>73</v>
      </c>
      <c r="J777">
        <v>40</v>
      </c>
      <c r="K777" s="20" t="str">
        <f t="shared" si="48"/>
        <v>1</v>
      </c>
      <c r="L777" s="20" t="str">
        <f t="shared" si="47"/>
        <v xml:space="preserve">24/7/ 12 hours onsite SLA support requried </v>
      </c>
      <c r="S777" s="22"/>
      <c r="U777" t="str">
        <f t="shared" si="46"/>
        <v>Yes</v>
      </c>
      <c r="AB777" t="s">
        <v>74</v>
      </c>
      <c r="AC777" t="s">
        <v>661</v>
      </c>
      <c r="AJ777" s="22"/>
      <c r="AK777" s="22"/>
      <c r="BM777" s="41" t="e">
        <f>VLOOKUP(H777,Sheet1!A:B,2,FALSE)</f>
        <v>#N/A</v>
      </c>
    </row>
    <row r="778" spans="1:65" customFormat="1" ht="15" hidden="1" customHeight="1">
      <c r="A778" s="20" t="str">
        <f>IF(E778="","",VLOOKUP(E778,[3]List!BC:BD,2,FALSE))</f>
        <v>[Main RC] SD-WAN with Firewall (Fortinet) (Non-taxable)</v>
      </c>
      <c r="B778" s="20">
        <f>IF(F778="Gateway","SDWAN Gateway",IF(E778="","",VLOOKUP(E778,[3]List!BC:BE,3,FALSE)))</f>
        <v>19408513</v>
      </c>
      <c r="C778" s="20">
        <f>IF(F778="Gateway","SDWAN Gateway",IF(E778="","",VLOOKUP(E778,[3]List!BC:BF,4,FALSE)))</f>
        <v>19408267</v>
      </c>
      <c r="D778">
        <v>3557</v>
      </c>
      <c r="E778" s="21" t="s">
        <v>69</v>
      </c>
      <c r="F778" t="s">
        <v>70</v>
      </c>
      <c r="G778" t="s">
        <v>687</v>
      </c>
      <c r="H778" t="s">
        <v>694</v>
      </c>
      <c r="I778" t="s">
        <v>73</v>
      </c>
      <c r="J778">
        <v>40</v>
      </c>
      <c r="K778" s="20" t="str">
        <f t="shared" si="48"/>
        <v>1</v>
      </c>
      <c r="L778" s="20" t="str">
        <f t="shared" si="47"/>
        <v xml:space="preserve">24/7/ 12 hours onsite SLA support requried </v>
      </c>
      <c r="S778" s="22"/>
      <c r="U778" t="str">
        <f t="shared" si="46"/>
        <v>Yes</v>
      </c>
      <c r="AB778" t="s">
        <v>74</v>
      </c>
      <c r="AC778" t="s">
        <v>661</v>
      </c>
      <c r="AJ778" s="22"/>
      <c r="AK778" s="22"/>
      <c r="BM778" s="41" t="e">
        <f>VLOOKUP(H778,Sheet1!A:B,2,FALSE)</f>
        <v>#N/A</v>
      </c>
    </row>
    <row r="779" spans="1:65" customFormat="1" ht="15" hidden="1" customHeight="1">
      <c r="A779" s="20" t="str">
        <f>IF(E779="","",VLOOKUP(E779,[3]List!BC:BD,2,FALSE))</f>
        <v>[Main RC] SD-WAN with Firewall (Fortinet) (Non-taxable)</v>
      </c>
      <c r="B779" s="20">
        <f>IF(F779="Gateway","SDWAN Gateway",IF(E779="","",VLOOKUP(E779,[3]List!BC:BE,3,FALSE)))</f>
        <v>19408513</v>
      </c>
      <c r="C779" s="20">
        <f>IF(F779="Gateway","SDWAN Gateway",IF(E779="","",VLOOKUP(E779,[3]List!BC:BF,4,FALSE)))</f>
        <v>19408267</v>
      </c>
      <c r="D779">
        <v>3561</v>
      </c>
      <c r="E779" s="21" t="s">
        <v>69</v>
      </c>
      <c r="F779" t="s">
        <v>70</v>
      </c>
      <c r="G779" t="s">
        <v>687</v>
      </c>
      <c r="H779" t="s">
        <v>695</v>
      </c>
      <c r="I779" t="s">
        <v>73</v>
      </c>
      <c r="J779">
        <v>40</v>
      </c>
      <c r="K779" s="20" t="str">
        <f t="shared" si="48"/>
        <v>1</v>
      </c>
      <c r="L779" s="20" t="str">
        <f t="shared" si="47"/>
        <v xml:space="preserve">24/7/ 12 hours onsite SLA support requried </v>
      </c>
      <c r="S779" s="22"/>
      <c r="U779" t="str">
        <f t="shared" si="46"/>
        <v>Yes</v>
      </c>
      <c r="AB779" t="s">
        <v>74</v>
      </c>
      <c r="AC779" t="s">
        <v>661</v>
      </c>
      <c r="AJ779" s="22"/>
      <c r="AK779" s="22"/>
      <c r="BM779" s="41" t="e">
        <f>VLOOKUP(H779,Sheet1!A:B,2,FALSE)</f>
        <v>#N/A</v>
      </c>
    </row>
    <row r="780" spans="1:65" customFormat="1" ht="15" hidden="1" customHeight="1">
      <c r="A780" s="20" t="str">
        <f>IF(E780="","",VLOOKUP(E780,[3]List!BC:BD,2,FALSE))</f>
        <v>[Main RC] SD-WAN with Firewall (Fortinet) (Non-taxable)</v>
      </c>
      <c r="B780" s="20">
        <f>IF(F780="Gateway","SDWAN Gateway",IF(E780="","",VLOOKUP(E780,[3]List!BC:BE,3,FALSE)))</f>
        <v>19408513</v>
      </c>
      <c r="C780" s="20">
        <f>IF(F780="Gateway","SDWAN Gateway",IF(E780="","",VLOOKUP(E780,[3]List!BC:BF,4,FALSE)))</f>
        <v>19408267</v>
      </c>
      <c r="D780">
        <v>3573</v>
      </c>
      <c r="E780" s="21" t="s">
        <v>69</v>
      </c>
      <c r="F780" t="s">
        <v>70</v>
      </c>
      <c r="G780" t="s">
        <v>687</v>
      </c>
      <c r="H780" t="s">
        <v>696</v>
      </c>
      <c r="I780" t="s">
        <v>73</v>
      </c>
      <c r="J780">
        <v>40</v>
      </c>
      <c r="K780" s="20" t="str">
        <f t="shared" si="48"/>
        <v>1</v>
      </c>
      <c r="L780" s="20" t="str">
        <f t="shared" si="47"/>
        <v xml:space="preserve">24/7/ 12 hours onsite SLA support requried </v>
      </c>
      <c r="S780" s="22"/>
      <c r="U780" t="str">
        <f t="shared" si="46"/>
        <v>Yes</v>
      </c>
      <c r="AB780" t="s">
        <v>74</v>
      </c>
      <c r="AC780" t="s">
        <v>661</v>
      </c>
      <c r="AJ780" s="22"/>
      <c r="AK780" s="22"/>
      <c r="BM780" s="41" t="e">
        <f>VLOOKUP(H780,Sheet1!A:B,2,FALSE)</f>
        <v>#N/A</v>
      </c>
    </row>
    <row r="781" spans="1:65" customFormat="1" ht="15" hidden="1" customHeight="1">
      <c r="A781" s="20" t="str">
        <f>IF(E781="","",VLOOKUP(E781,[3]List!BC:BD,2,FALSE))</f>
        <v>[Main RC] SD-WAN with Firewall (Fortinet) (Non-taxable)</v>
      </c>
      <c r="B781" s="20">
        <f>IF(F781="Gateway","SDWAN Gateway",IF(E781="","",VLOOKUP(E781,[3]List!BC:BE,3,FALSE)))</f>
        <v>19408513</v>
      </c>
      <c r="C781" s="20">
        <f>IF(F781="Gateway","SDWAN Gateway",IF(E781="","",VLOOKUP(E781,[3]List!BC:BF,4,FALSE)))</f>
        <v>19408267</v>
      </c>
      <c r="D781">
        <v>3603</v>
      </c>
      <c r="E781" s="21" t="s">
        <v>69</v>
      </c>
      <c r="F781" t="s">
        <v>70</v>
      </c>
      <c r="G781" t="s">
        <v>687</v>
      </c>
      <c r="H781" t="s">
        <v>697</v>
      </c>
      <c r="I781" t="s">
        <v>73</v>
      </c>
      <c r="J781">
        <v>40</v>
      </c>
      <c r="K781" s="20" t="str">
        <f t="shared" si="48"/>
        <v>1</v>
      </c>
      <c r="L781" s="20" t="str">
        <f t="shared" si="47"/>
        <v xml:space="preserve">24/7/ 12 hours onsite SLA support requried </v>
      </c>
      <c r="S781" s="22"/>
      <c r="U781" t="str">
        <f t="shared" si="46"/>
        <v>Yes</v>
      </c>
      <c r="AB781" t="s">
        <v>74</v>
      </c>
      <c r="AC781" t="s">
        <v>661</v>
      </c>
      <c r="AJ781" s="22"/>
      <c r="AK781" s="22"/>
      <c r="BM781" s="41" t="e">
        <f>VLOOKUP(H781,Sheet1!A:B,2,FALSE)</f>
        <v>#N/A</v>
      </c>
    </row>
    <row r="782" spans="1:65" customFormat="1" ht="15" hidden="1" customHeight="1">
      <c r="A782" s="20" t="str">
        <f>IF(E782="","",VLOOKUP(E782,[3]List!BC:BD,2,FALSE))</f>
        <v>[Main RC] SD-WAN with Firewall (Fortinet) (Non-taxable)</v>
      </c>
      <c r="B782" s="20">
        <f>IF(F782="Gateway","SDWAN Gateway",IF(E782="","",VLOOKUP(E782,[3]List!BC:BE,3,FALSE)))</f>
        <v>19408513</v>
      </c>
      <c r="C782" s="20">
        <f>IF(F782="Gateway","SDWAN Gateway",IF(E782="","",VLOOKUP(E782,[3]List!BC:BF,4,FALSE)))</f>
        <v>19408267</v>
      </c>
      <c r="D782">
        <v>3606</v>
      </c>
      <c r="E782" s="21" t="s">
        <v>69</v>
      </c>
      <c r="F782" t="s">
        <v>70</v>
      </c>
      <c r="G782" t="s">
        <v>687</v>
      </c>
      <c r="H782" t="s">
        <v>698</v>
      </c>
      <c r="I782" t="s">
        <v>73</v>
      </c>
      <c r="J782">
        <v>100</v>
      </c>
      <c r="K782" s="20" t="str">
        <f t="shared" si="48"/>
        <v>1</v>
      </c>
      <c r="L782" s="20" t="str">
        <f t="shared" si="47"/>
        <v xml:space="preserve">24/7/ 12 hours onsite SLA support requried </v>
      </c>
      <c r="S782" s="22"/>
      <c r="U782" t="str">
        <f t="shared" si="46"/>
        <v>Yes</v>
      </c>
      <c r="AB782" t="s">
        <v>74</v>
      </c>
      <c r="AC782" t="s">
        <v>661</v>
      </c>
      <c r="AJ782" s="22"/>
      <c r="AK782" s="22"/>
      <c r="BM782" s="41" t="e">
        <f>VLOOKUP(H782,Sheet1!A:B,2,FALSE)</f>
        <v>#N/A</v>
      </c>
    </row>
    <row r="783" spans="1:65" customFormat="1" ht="15" hidden="1" customHeight="1">
      <c r="A783" s="20" t="str">
        <f>IF(E783="","",VLOOKUP(E783,[3]List!BC:BD,2,FALSE))</f>
        <v>[Main RC] SD-WAN with Firewall (Fortinet) (Non-taxable)</v>
      </c>
      <c r="B783" s="20">
        <f>IF(F783="Gateway","SDWAN Gateway",IF(E783="","",VLOOKUP(E783,[3]List!BC:BE,3,FALSE)))</f>
        <v>19408513</v>
      </c>
      <c r="C783" s="20">
        <f>IF(F783="Gateway","SDWAN Gateway",IF(E783="","",VLOOKUP(E783,[3]List!BC:BF,4,FALSE)))</f>
        <v>19408267</v>
      </c>
      <c r="D783">
        <v>3609</v>
      </c>
      <c r="E783" s="21" t="s">
        <v>69</v>
      </c>
      <c r="F783" t="s">
        <v>70</v>
      </c>
      <c r="G783" s="31" t="s">
        <v>687</v>
      </c>
      <c r="H783" t="s">
        <v>699</v>
      </c>
      <c r="I783" t="s">
        <v>140</v>
      </c>
      <c r="J783">
        <v>4000</v>
      </c>
      <c r="K783" s="20" t="str">
        <f t="shared" si="48"/>
        <v>2</v>
      </c>
      <c r="L783" s="20" t="str">
        <f t="shared" si="47"/>
        <v>24/7/ 6 hours onsite support required</v>
      </c>
      <c r="S783" s="22"/>
      <c r="U783" t="str">
        <f t="shared" si="46"/>
        <v>Yes</v>
      </c>
      <c r="AB783" t="s">
        <v>74</v>
      </c>
      <c r="AC783" t="s">
        <v>661</v>
      </c>
      <c r="AJ783" s="22"/>
      <c r="AK783" s="22"/>
      <c r="BM783" s="41" t="e">
        <f>VLOOKUP(H783,Sheet1!A:B,2,FALSE)</f>
        <v>#N/A</v>
      </c>
    </row>
    <row r="784" spans="1:65" customFormat="1" ht="15" hidden="1" customHeight="1">
      <c r="A784" s="20" t="str">
        <f>IF(E784="","",VLOOKUP(E784,[3]List!BC:BD,2,FALSE))</f>
        <v>[Main RC] SD-WAN with Firewall (Fortinet) (Non-taxable)</v>
      </c>
      <c r="B784" s="20">
        <f>IF(F784="Gateway","SDWAN Gateway",IF(E784="","",VLOOKUP(E784,[3]List!BC:BE,3,FALSE)))</f>
        <v>19408513</v>
      </c>
      <c r="C784" s="20">
        <f>IF(F784="Gateway","SDWAN Gateway",IF(E784="","",VLOOKUP(E784,[3]List!BC:BF,4,FALSE)))</f>
        <v>19408267</v>
      </c>
      <c r="D784">
        <v>3609</v>
      </c>
      <c r="E784" s="21" t="s">
        <v>69</v>
      </c>
      <c r="F784" t="s">
        <v>70</v>
      </c>
      <c r="G784" s="31" t="s">
        <v>687</v>
      </c>
      <c r="H784" t="s">
        <v>699</v>
      </c>
      <c r="I784" t="s">
        <v>140</v>
      </c>
      <c r="J784">
        <v>4000</v>
      </c>
      <c r="K784" s="20" t="str">
        <f t="shared" si="48"/>
        <v>2</v>
      </c>
      <c r="L784" s="20" t="str">
        <f t="shared" si="47"/>
        <v>24/7/ 6 hours onsite support required</v>
      </c>
      <c r="S784" s="22"/>
      <c r="U784" t="s">
        <v>945</v>
      </c>
      <c r="AB784" t="s">
        <v>74</v>
      </c>
      <c r="AC784" t="s">
        <v>661</v>
      </c>
      <c r="AJ784" s="22"/>
      <c r="AK784" s="22"/>
      <c r="BM784" s="41" t="e">
        <f>VLOOKUP(H784,Sheet1!A:B,2,FALSE)</f>
        <v>#N/A</v>
      </c>
    </row>
    <row r="785" spans="1:65" customFormat="1" ht="15" hidden="1" customHeight="1">
      <c r="A785" s="20" t="str">
        <f>IF(E785="","",VLOOKUP(E785,[3]List!BC:BD,2,FALSE))</f>
        <v>[Main RC] SD-WAN with Firewall (Fortinet) (Non-taxable)</v>
      </c>
      <c r="B785" s="20">
        <f>IF(F785="Gateway","SDWAN Gateway",IF(E785="","",VLOOKUP(E785,[3]List!BC:BE,3,FALSE)))</f>
        <v>19408513</v>
      </c>
      <c r="C785" s="20">
        <f>IF(F785="Gateway","SDWAN Gateway",IF(E785="","",VLOOKUP(E785,[3]List!BC:BF,4,FALSE)))</f>
        <v>19408267</v>
      </c>
      <c r="D785">
        <v>3621</v>
      </c>
      <c r="E785" s="21" t="s">
        <v>69</v>
      </c>
      <c r="F785" t="s">
        <v>70</v>
      </c>
      <c r="G785" t="s">
        <v>687</v>
      </c>
      <c r="H785" t="s">
        <v>700</v>
      </c>
      <c r="I785" t="s">
        <v>73</v>
      </c>
      <c r="J785">
        <v>40</v>
      </c>
      <c r="K785" s="20" t="str">
        <f t="shared" si="48"/>
        <v>1</v>
      </c>
      <c r="L785" s="20" t="str">
        <f t="shared" si="47"/>
        <v xml:space="preserve">24/7/ 12 hours onsite SLA support requried </v>
      </c>
      <c r="S785" s="22"/>
      <c r="U785" t="str">
        <f t="shared" si="46"/>
        <v>Yes</v>
      </c>
      <c r="AB785" t="s">
        <v>74</v>
      </c>
      <c r="AC785" t="s">
        <v>661</v>
      </c>
      <c r="AJ785" s="22"/>
      <c r="AK785" s="22"/>
      <c r="BM785" s="41" t="e">
        <f>VLOOKUP(H785,Sheet1!A:B,2,FALSE)</f>
        <v>#N/A</v>
      </c>
    </row>
    <row r="786" spans="1:65" customFormat="1" ht="15" hidden="1" customHeight="1">
      <c r="A786" s="20" t="str">
        <f>IF(E786="","",VLOOKUP(E786,[3]List!BC:BD,2,FALSE))</f>
        <v>[Main RC] SD-WAN with Firewall (Fortinet) (Non-taxable)</v>
      </c>
      <c r="B786" s="20">
        <f>IF(F786="Gateway","SDWAN Gateway",IF(E786="","",VLOOKUP(E786,[3]List!BC:BE,3,FALSE)))</f>
        <v>19408513</v>
      </c>
      <c r="C786" s="20">
        <f>IF(F786="Gateway","SDWAN Gateway",IF(E786="","",VLOOKUP(E786,[3]List!BC:BF,4,FALSE)))</f>
        <v>19408267</v>
      </c>
      <c r="D786">
        <v>3628</v>
      </c>
      <c r="E786" s="21" t="s">
        <v>69</v>
      </c>
      <c r="F786" t="s">
        <v>70</v>
      </c>
      <c r="G786" s="31" t="s">
        <v>687</v>
      </c>
      <c r="H786" t="s">
        <v>701</v>
      </c>
      <c r="I786" t="s">
        <v>140</v>
      </c>
      <c r="J786">
        <v>500</v>
      </c>
      <c r="K786" s="20" t="str">
        <f t="shared" si="48"/>
        <v>1</v>
      </c>
      <c r="L786" s="20" t="str">
        <f t="shared" si="47"/>
        <v>24/7/ 6 hours onsite support required</v>
      </c>
      <c r="S786" s="22"/>
      <c r="U786" t="str">
        <f t="shared" si="46"/>
        <v>Yes</v>
      </c>
      <c r="AB786" t="s">
        <v>74</v>
      </c>
      <c r="AC786" t="s">
        <v>661</v>
      </c>
      <c r="AJ786" s="22"/>
      <c r="AK786" s="22"/>
      <c r="BM786" s="41" t="e">
        <f>VLOOKUP(H786,Sheet1!A:B,2,FALSE)</f>
        <v>#N/A</v>
      </c>
    </row>
    <row r="787" spans="1:65" customFormat="1" ht="15" hidden="1" customHeight="1">
      <c r="A787" s="20" t="str">
        <f>IF(E787="","",VLOOKUP(E787,[3]List!BC:BD,2,FALSE))</f>
        <v>[Main RC] SD-WAN with Firewall (Fortinet) (Non-taxable)</v>
      </c>
      <c r="B787" s="20">
        <f>IF(F787="Gateway","SDWAN Gateway",IF(E787="","",VLOOKUP(E787,[3]List!BC:BE,3,FALSE)))</f>
        <v>19408513</v>
      </c>
      <c r="C787" s="20">
        <f>IF(F787="Gateway","SDWAN Gateway",IF(E787="","",VLOOKUP(E787,[3]List!BC:BF,4,FALSE)))</f>
        <v>19408267</v>
      </c>
      <c r="D787">
        <v>3628</v>
      </c>
      <c r="E787" s="21" t="s">
        <v>69</v>
      </c>
      <c r="F787" t="s">
        <v>70</v>
      </c>
      <c r="G787" s="31" t="s">
        <v>687</v>
      </c>
      <c r="H787" t="s">
        <v>701</v>
      </c>
      <c r="I787" t="s">
        <v>140</v>
      </c>
      <c r="J787">
        <v>500</v>
      </c>
      <c r="K787" s="20" t="str">
        <f t="shared" si="48"/>
        <v>1</v>
      </c>
      <c r="L787" s="20" t="str">
        <f t="shared" si="47"/>
        <v>24/7/ 6 hours onsite support required</v>
      </c>
      <c r="S787" s="22"/>
      <c r="U787" t="s">
        <v>945</v>
      </c>
      <c r="AB787" t="s">
        <v>74</v>
      </c>
      <c r="AC787" t="s">
        <v>661</v>
      </c>
      <c r="AJ787" s="22"/>
      <c r="AK787" s="22"/>
      <c r="BM787" s="41" t="e">
        <f>VLOOKUP(H787,Sheet1!A:B,2,FALSE)</f>
        <v>#N/A</v>
      </c>
    </row>
    <row r="788" spans="1:65" customFormat="1" ht="15" hidden="1" customHeight="1">
      <c r="A788" s="20" t="str">
        <f>IF(E788="","",VLOOKUP(E788,[3]List!BC:BD,2,FALSE))</f>
        <v>[Main RC] SD-WAN with Firewall (Fortinet) (Non-taxable)</v>
      </c>
      <c r="B788" s="20">
        <f>IF(F788="Gateway","SDWAN Gateway",IF(E788="","",VLOOKUP(E788,[3]List!BC:BE,3,FALSE)))</f>
        <v>19408513</v>
      </c>
      <c r="C788" s="20">
        <f>IF(F788="Gateway","SDWAN Gateway",IF(E788="","",VLOOKUP(E788,[3]List!BC:BF,4,FALSE)))</f>
        <v>19408267</v>
      </c>
      <c r="D788">
        <v>3649</v>
      </c>
      <c r="E788" s="21" t="s">
        <v>69</v>
      </c>
      <c r="F788" t="s">
        <v>70</v>
      </c>
      <c r="G788" s="31" t="s">
        <v>687</v>
      </c>
      <c r="H788" t="s">
        <v>702</v>
      </c>
      <c r="I788" t="s">
        <v>140</v>
      </c>
      <c r="J788">
        <v>40</v>
      </c>
      <c r="K788" s="20" t="str">
        <f t="shared" si="48"/>
        <v>1</v>
      </c>
      <c r="L788" s="20" t="str">
        <f t="shared" si="47"/>
        <v>24/7/ 6 hours onsite support required</v>
      </c>
      <c r="S788" s="22"/>
      <c r="U788" t="str">
        <f t="shared" si="46"/>
        <v>Yes</v>
      </c>
      <c r="AB788" t="s">
        <v>74</v>
      </c>
      <c r="AC788" t="s">
        <v>661</v>
      </c>
      <c r="AJ788" s="22"/>
      <c r="AK788" s="22"/>
      <c r="BM788" s="41" t="e">
        <f>VLOOKUP(H788,Sheet1!A:B,2,FALSE)</f>
        <v>#N/A</v>
      </c>
    </row>
    <row r="789" spans="1:65" customFormat="1" ht="15" hidden="1" customHeight="1">
      <c r="A789" s="20" t="str">
        <f>IF(E789="","",VLOOKUP(E789,[3]List!BC:BD,2,FALSE))</f>
        <v>[Main RC] SD-WAN with Firewall (Fortinet) (Non-taxable)</v>
      </c>
      <c r="B789" s="20">
        <f>IF(F789="Gateway","SDWAN Gateway",IF(E789="","",VLOOKUP(E789,[3]List!BC:BE,3,FALSE)))</f>
        <v>19408513</v>
      </c>
      <c r="C789" s="20">
        <f>IF(F789="Gateway","SDWAN Gateway",IF(E789="","",VLOOKUP(E789,[3]List!BC:BF,4,FALSE)))</f>
        <v>19408267</v>
      </c>
      <c r="D789">
        <v>3649</v>
      </c>
      <c r="E789" s="21" t="s">
        <v>69</v>
      </c>
      <c r="F789" t="s">
        <v>70</v>
      </c>
      <c r="G789" s="31" t="s">
        <v>687</v>
      </c>
      <c r="H789" t="s">
        <v>702</v>
      </c>
      <c r="I789" t="s">
        <v>140</v>
      </c>
      <c r="J789">
        <v>40</v>
      </c>
      <c r="K789" s="20" t="str">
        <f t="shared" si="48"/>
        <v>1</v>
      </c>
      <c r="L789" s="20" t="str">
        <f t="shared" si="47"/>
        <v>24/7/ 6 hours onsite support required</v>
      </c>
      <c r="S789" s="22"/>
      <c r="U789" t="str">
        <f t="shared" si="46"/>
        <v>Yes</v>
      </c>
      <c r="AB789" t="s">
        <v>74</v>
      </c>
      <c r="AC789" t="s">
        <v>661</v>
      </c>
      <c r="AJ789" s="22"/>
      <c r="AK789" s="22"/>
      <c r="BM789" s="41" t="e">
        <f>VLOOKUP(H789,Sheet1!A:B,2,FALSE)</f>
        <v>#N/A</v>
      </c>
    </row>
    <row r="790" spans="1:65" customFormat="1" ht="15" hidden="1" customHeight="1">
      <c r="A790" s="20" t="str">
        <f>IF(E790="","",VLOOKUP(E790,[3]List!BC:BD,2,FALSE))</f>
        <v>[Main RC] SD-WAN with Firewall (Fortinet) (Non-taxable)</v>
      </c>
      <c r="B790" s="20">
        <f>IF(F790="Gateway","SDWAN Gateway",IF(E790="","",VLOOKUP(E790,[3]List!BC:BE,3,FALSE)))</f>
        <v>19408513</v>
      </c>
      <c r="C790" s="20">
        <f>IF(F790="Gateway","SDWAN Gateway",IF(E790="","",VLOOKUP(E790,[3]List!BC:BF,4,FALSE)))</f>
        <v>19408267</v>
      </c>
      <c r="D790">
        <v>3650</v>
      </c>
      <c r="E790" s="21" t="s">
        <v>69</v>
      </c>
      <c r="F790" t="s">
        <v>70</v>
      </c>
      <c r="G790" s="31" t="s">
        <v>687</v>
      </c>
      <c r="H790" t="s">
        <v>703</v>
      </c>
      <c r="I790" t="s">
        <v>140</v>
      </c>
      <c r="J790">
        <v>500</v>
      </c>
      <c r="K790" s="20" t="str">
        <f t="shared" si="48"/>
        <v>1</v>
      </c>
      <c r="L790" s="20" t="str">
        <f t="shared" si="47"/>
        <v>24/7/ 6 hours onsite support required</v>
      </c>
      <c r="S790" s="22"/>
      <c r="U790" t="str">
        <f t="shared" si="46"/>
        <v>Yes</v>
      </c>
      <c r="AB790" t="s">
        <v>74</v>
      </c>
      <c r="AC790" t="s">
        <v>661</v>
      </c>
      <c r="AJ790" s="22"/>
      <c r="AK790" s="22"/>
      <c r="BM790" s="41" t="e">
        <f>VLOOKUP(H790,Sheet1!A:B,2,FALSE)</f>
        <v>#N/A</v>
      </c>
    </row>
    <row r="791" spans="1:65" customFormat="1" ht="15" hidden="1" customHeight="1">
      <c r="A791" s="20" t="str">
        <f>IF(E791="","",VLOOKUP(E791,[3]List!BC:BD,2,FALSE))</f>
        <v>[Main RC] SD-WAN with Firewall (Fortinet) (Non-taxable)</v>
      </c>
      <c r="B791" s="20">
        <f>IF(F791="Gateway","SDWAN Gateway",IF(E791="","",VLOOKUP(E791,[3]List!BC:BE,3,FALSE)))</f>
        <v>19408513</v>
      </c>
      <c r="C791" s="20">
        <f>IF(F791="Gateway","SDWAN Gateway",IF(E791="","",VLOOKUP(E791,[3]List!BC:BF,4,FALSE)))</f>
        <v>19408267</v>
      </c>
      <c r="D791">
        <v>3650</v>
      </c>
      <c r="E791" s="21" t="s">
        <v>69</v>
      </c>
      <c r="F791" t="s">
        <v>70</v>
      </c>
      <c r="G791" s="31" t="s">
        <v>687</v>
      </c>
      <c r="H791" t="s">
        <v>703</v>
      </c>
      <c r="I791" t="s">
        <v>140</v>
      </c>
      <c r="J791">
        <v>500</v>
      </c>
      <c r="K791" s="20" t="str">
        <f t="shared" si="48"/>
        <v>1</v>
      </c>
      <c r="L791" s="20" t="str">
        <f t="shared" si="47"/>
        <v>24/7/ 6 hours onsite support required</v>
      </c>
      <c r="S791" s="22"/>
      <c r="U791" t="str">
        <f t="shared" si="46"/>
        <v>Yes</v>
      </c>
      <c r="AB791" t="s">
        <v>74</v>
      </c>
      <c r="AC791" t="s">
        <v>661</v>
      </c>
      <c r="AJ791" s="22"/>
      <c r="AK791" s="22"/>
      <c r="BM791" s="41" t="e">
        <f>VLOOKUP(H791,Sheet1!A:B,2,FALSE)</f>
        <v>#N/A</v>
      </c>
    </row>
    <row r="792" spans="1:65" customFormat="1" ht="15" hidden="1" customHeight="1">
      <c r="A792" s="20" t="str">
        <f>IF(E792="","",VLOOKUP(E792,[3]List!BC:BD,2,FALSE))</f>
        <v>[Main RC] SD-WAN with Firewall (Fortinet) (Non-taxable)</v>
      </c>
      <c r="B792" s="20">
        <f>IF(F792="Gateway","SDWAN Gateway",IF(E792="","",VLOOKUP(E792,[3]List!BC:BE,3,FALSE)))</f>
        <v>19408513</v>
      </c>
      <c r="C792" s="20">
        <f>IF(F792="Gateway","SDWAN Gateway",IF(E792="","",VLOOKUP(E792,[3]List!BC:BF,4,FALSE)))</f>
        <v>19408267</v>
      </c>
      <c r="D792">
        <v>3663</v>
      </c>
      <c r="E792" s="21" t="s">
        <v>69</v>
      </c>
      <c r="F792" t="s">
        <v>70</v>
      </c>
      <c r="G792" t="s">
        <v>687</v>
      </c>
      <c r="H792" t="s">
        <v>704</v>
      </c>
      <c r="I792" t="s">
        <v>73</v>
      </c>
      <c r="J792">
        <v>40</v>
      </c>
      <c r="K792" s="20" t="str">
        <f t="shared" si="48"/>
        <v>1</v>
      </c>
      <c r="L792" s="20" t="str">
        <f t="shared" si="47"/>
        <v xml:space="preserve">24/7/ 12 hours onsite SLA support requried </v>
      </c>
      <c r="S792" s="22"/>
      <c r="U792" t="str">
        <f t="shared" si="46"/>
        <v>Yes</v>
      </c>
      <c r="AB792" t="s">
        <v>74</v>
      </c>
      <c r="AC792" t="s">
        <v>661</v>
      </c>
      <c r="AJ792" s="22"/>
      <c r="AK792" s="22"/>
      <c r="BM792" s="41" t="e">
        <f>VLOOKUP(H792,Sheet1!A:B,2,FALSE)</f>
        <v>#N/A</v>
      </c>
    </row>
    <row r="793" spans="1:65" customFormat="1" ht="15" hidden="1" customHeight="1">
      <c r="A793" s="20" t="str">
        <f>IF(E793="","",VLOOKUP(E793,[3]List!BC:BD,2,FALSE))</f>
        <v>[Main RC] SD-WAN with Firewall (Fortinet) (Non-taxable)</v>
      </c>
      <c r="B793" s="20">
        <f>IF(F793="Gateway","SDWAN Gateway",IF(E793="","",VLOOKUP(E793,[3]List!BC:BE,3,FALSE)))</f>
        <v>19408513</v>
      </c>
      <c r="C793" s="20">
        <f>IF(F793="Gateway","SDWAN Gateway",IF(E793="","",VLOOKUP(E793,[3]List!BC:BF,4,FALSE)))</f>
        <v>19408267</v>
      </c>
      <c r="D793">
        <v>3664</v>
      </c>
      <c r="E793" s="21" t="s">
        <v>69</v>
      </c>
      <c r="F793" t="s">
        <v>70</v>
      </c>
      <c r="G793" t="s">
        <v>687</v>
      </c>
      <c r="H793" t="s">
        <v>705</v>
      </c>
      <c r="I793" t="s">
        <v>73</v>
      </c>
      <c r="J793">
        <v>40</v>
      </c>
      <c r="K793" s="20" t="str">
        <f t="shared" si="48"/>
        <v>1</v>
      </c>
      <c r="L793" s="20" t="str">
        <f t="shared" si="47"/>
        <v xml:space="preserve">24/7/ 12 hours onsite SLA support requried </v>
      </c>
      <c r="S793" s="22"/>
      <c r="U793" t="str">
        <f t="shared" si="46"/>
        <v>Yes</v>
      </c>
      <c r="AB793" t="s">
        <v>74</v>
      </c>
      <c r="AC793" t="s">
        <v>661</v>
      </c>
      <c r="AJ793" s="22"/>
      <c r="AK793" s="22"/>
      <c r="BM793" s="41" t="e">
        <f>VLOOKUP(H793,Sheet1!A:B,2,FALSE)</f>
        <v>#N/A</v>
      </c>
    </row>
    <row r="794" spans="1:65" customFormat="1" ht="15" hidden="1" customHeight="1">
      <c r="A794" s="20" t="str">
        <f>IF(E794="","",VLOOKUP(E794,[3]List!BC:BD,2,FALSE))</f>
        <v>[Main RC] SD-WAN with Firewall (Fortinet) (Non-taxable)</v>
      </c>
      <c r="B794" s="20">
        <f>IF(F794="Gateway","SDWAN Gateway",IF(E794="","",VLOOKUP(E794,[3]List!BC:BE,3,FALSE)))</f>
        <v>19408513</v>
      </c>
      <c r="C794" s="20">
        <f>IF(F794="Gateway","SDWAN Gateway",IF(E794="","",VLOOKUP(E794,[3]List!BC:BF,4,FALSE)))</f>
        <v>19408267</v>
      </c>
      <c r="D794">
        <v>3674</v>
      </c>
      <c r="E794" s="21" t="s">
        <v>69</v>
      </c>
      <c r="F794" t="s">
        <v>70</v>
      </c>
      <c r="G794" s="31" t="s">
        <v>687</v>
      </c>
      <c r="H794" t="s">
        <v>706</v>
      </c>
      <c r="I794" t="s">
        <v>140</v>
      </c>
      <c r="J794">
        <v>500</v>
      </c>
      <c r="K794" s="20" t="str">
        <f t="shared" si="48"/>
        <v>1</v>
      </c>
      <c r="L794" s="20" t="str">
        <f t="shared" si="47"/>
        <v>24/7/ 6 hours onsite support required</v>
      </c>
      <c r="S794" s="22"/>
      <c r="U794" t="str">
        <f t="shared" si="46"/>
        <v>Yes</v>
      </c>
      <c r="AB794" t="s">
        <v>74</v>
      </c>
      <c r="AC794" t="s">
        <v>661</v>
      </c>
      <c r="AJ794" s="22"/>
      <c r="AK794" s="22"/>
      <c r="BM794" s="41" t="e">
        <f>VLOOKUP(H794,Sheet1!A:B,2,FALSE)</f>
        <v>#N/A</v>
      </c>
    </row>
    <row r="795" spans="1:65" customFormat="1" ht="15" hidden="1" customHeight="1">
      <c r="A795" s="20" t="str">
        <f>IF(E795="","",VLOOKUP(E795,[3]List!BC:BD,2,FALSE))</f>
        <v>[Main RC] SD-WAN with Firewall (Fortinet) (Non-taxable)</v>
      </c>
      <c r="B795" s="20">
        <f>IF(F795="Gateway","SDWAN Gateway",IF(E795="","",VLOOKUP(E795,[3]List!BC:BE,3,FALSE)))</f>
        <v>19408513</v>
      </c>
      <c r="C795" s="20">
        <f>IF(F795="Gateway","SDWAN Gateway",IF(E795="","",VLOOKUP(E795,[3]List!BC:BF,4,FALSE)))</f>
        <v>19408267</v>
      </c>
      <c r="D795">
        <v>3674</v>
      </c>
      <c r="E795" s="21" t="s">
        <v>69</v>
      </c>
      <c r="F795" t="s">
        <v>70</v>
      </c>
      <c r="G795" s="31" t="s">
        <v>687</v>
      </c>
      <c r="H795" t="s">
        <v>706</v>
      </c>
      <c r="I795" t="s">
        <v>140</v>
      </c>
      <c r="J795">
        <v>500</v>
      </c>
      <c r="K795" s="20" t="str">
        <f t="shared" si="48"/>
        <v>1</v>
      </c>
      <c r="L795" s="20" t="str">
        <f t="shared" si="47"/>
        <v>24/7/ 6 hours onsite support required</v>
      </c>
      <c r="S795" s="22"/>
      <c r="U795" t="s">
        <v>945</v>
      </c>
      <c r="AB795" t="s">
        <v>74</v>
      </c>
      <c r="AC795" t="s">
        <v>661</v>
      </c>
      <c r="AJ795" s="22"/>
      <c r="AK795" s="22"/>
      <c r="BM795" s="41" t="e">
        <f>VLOOKUP(H795,Sheet1!A:B,2,FALSE)</f>
        <v>#N/A</v>
      </c>
    </row>
    <row r="796" spans="1:65" customFormat="1" ht="15" hidden="1" customHeight="1">
      <c r="A796" s="20" t="str">
        <f>IF(E796="","",VLOOKUP(E796,[3]List!BC:BD,2,FALSE))</f>
        <v>[Main RC] SD-WAN with Firewall (Fortinet) (Non-taxable)</v>
      </c>
      <c r="B796" s="20">
        <f>IF(F796="Gateway","SDWAN Gateway",IF(E796="","",VLOOKUP(E796,[3]List!BC:BE,3,FALSE)))</f>
        <v>19408513</v>
      </c>
      <c r="C796" s="20">
        <f>IF(F796="Gateway","SDWAN Gateway",IF(E796="","",VLOOKUP(E796,[3]List!BC:BF,4,FALSE)))</f>
        <v>19408267</v>
      </c>
      <c r="D796">
        <v>3676</v>
      </c>
      <c r="E796" s="21" t="s">
        <v>69</v>
      </c>
      <c r="F796" t="s">
        <v>70</v>
      </c>
      <c r="G796" t="s">
        <v>687</v>
      </c>
      <c r="H796" t="s">
        <v>707</v>
      </c>
      <c r="I796" t="s">
        <v>73</v>
      </c>
      <c r="J796">
        <v>40</v>
      </c>
      <c r="K796" s="20" t="str">
        <f t="shared" si="48"/>
        <v>1</v>
      </c>
      <c r="L796" s="20" t="str">
        <f t="shared" si="47"/>
        <v xml:space="preserve">24/7/ 12 hours onsite SLA support requried </v>
      </c>
      <c r="S796" s="22"/>
      <c r="U796" t="str">
        <f t="shared" si="46"/>
        <v>Yes</v>
      </c>
      <c r="AB796" t="s">
        <v>74</v>
      </c>
      <c r="AC796" t="s">
        <v>661</v>
      </c>
      <c r="AJ796" s="22"/>
      <c r="AK796" s="22"/>
      <c r="BM796" s="41" t="e">
        <f>VLOOKUP(H796,Sheet1!A:B,2,FALSE)</f>
        <v>#N/A</v>
      </c>
    </row>
    <row r="797" spans="1:65" customFormat="1" ht="15" hidden="1" customHeight="1">
      <c r="A797" s="20" t="str">
        <f>IF(E797="","",VLOOKUP(E797,[3]List!BC:BD,2,FALSE))</f>
        <v>[Main RC] SD-WAN with Firewall (Fortinet) (Non-taxable)</v>
      </c>
      <c r="B797" s="20">
        <f>IF(F797="Gateway","SDWAN Gateway",IF(E797="","",VLOOKUP(E797,[3]List!BC:BE,3,FALSE)))</f>
        <v>19408513</v>
      </c>
      <c r="C797" s="20">
        <f>IF(F797="Gateway","SDWAN Gateway",IF(E797="","",VLOOKUP(E797,[3]List!BC:BF,4,FALSE)))</f>
        <v>19408267</v>
      </c>
      <c r="D797">
        <v>3683</v>
      </c>
      <c r="E797" s="21" t="s">
        <v>69</v>
      </c>
      <c r="F797" t="s">
        <v>70</v>
      </c>
      <c r="G797" t="s">
        <v>687</v>
      </c>
      <c r="H797" t="s">
        <v>708</v>
      </c>
      <c r="I797" t="s">
        <v>73</v>
      </c>
      <c r="J797">
        <v>100</v>
      </c>
      <c r="K797" s="20" t="str">
        <f t="shared" si="48"/>
        <v>1</v>
      </c>
      <c r="L797" s="20" t="str">
        <f t="shared" si="47"/>
        <v xml:space="preserve">24/7/ 12 hours onsite SLA support requried </v>
      </c>
      <c r="S797" s="22"/>
      <c r="U797" t="str">
        <f t="shared" si="46"/>
        <v>Yes</v>
      </c>
      <c r="AB797" t="s">
        <v>74</v>
      </c>
      <c r="AC797" t="s">
        <v>661</v>
      </c>
      <c r="AJ797" s="22"/>
      <c r="AK797" s="22"/>
      <c r="BM797" s="41" t="e">
        <f>VLOOKUP(H797,Sheet1!A:B,2,FALSE)</f>
        <v>#N/A</v>
      </c>
    </row>
    <row r="798" spans="1:65" customFormat="1" ht="15" hidden="1" customHeight="1">
      <c r="A798" s="20" t="str">
        <f>IF(E798="","",VLOOKUP(E798,[3]List!BC:BD,2,FALSE))</f>
        <v>[Main RC] SD-WAN with Firewall (Fortinet) (Non-taxable)</v>
      </c>
      <c r="B798" s="20">
        <f>IF(F798="Gateway","SDWAN Gateway",IF(E798="","",VLOOKUP(E798,[3]List!BC:BE,3,FALSE)))</f>
        <v>19408513</v>
      </c>
      <c r="C798" s="20">
        <f>IF(F798="Gateway","SDWAN Gateway",IF(E798="","",VLOOKUP(E798,[3]List!BC:BF,4,FALSE)))</f>
        <v>19408267</v>
      </c>
      <c r="D798">
        <v>3691</v>
      </c>
      <c r="E798" s="21" t="s">
        <v>69</v>
      </c>
      <c r="F798" t="s">
        <v>70</v>
      </c>
      <c r="G798" t="s">
        <v>687</v>
      </c>
      <c r="H798" t="s">
        <v>709</v>
      </c>
      <c r="I798" t="s">
        <v>73</v>
      </c>
      <c r="J798">
        <v>40</v>
      </c>
      <c r="K798" s="20" t="str">
        <f t="shared" si="48"/>
        <v>1</v>
      </c>
      <c r="L798" s="20" t="str">
        <f t="shared" si="47"/>
        <v xml:space="preserve">24/7/ 12 hours onsite SLA support requried </v>
      </c>
      <c r="S798" s="22"/>
      <c r="U798" t="str">
        <f t="shared" si="46"/>
        <v>Yes</v>
      </c>
      <c r="AB798" t="s">
        <v>74</v>
      </c>
      <c r="AC798" t="s">
        <v>661</v>
      </c>
      <c r="AJ798" s="22"/>
      <c r="AK798" s="22"/>
      <c r="BM798" s="41" t="e">
        <f>VLOOKUP(H798,Sheet1!A:B,2,FALSE)</f>
        <v>#N/A</v>
      </c>
    </row>
    <row r="799" spans="1:65" customFormat="1" ht="15" hidden="1" customHeight="1">
      <c r="A799" s="20" t="str">
        <f>IF(E799="","",VLOOKUP(E799,[3]List!BC:BD,2,FALSE))</f>
        <v>[Main RC] SD-WAN with Firewall (Fortinet) (Non-taxable)</v>
      </c>
      <c r="B799" s="20">
        <f>IF(F799="Gateway","SDWAN Gateway",IF(E799="","",VLOOKUP(E799,[3]List!BC:BE,3,FALSE)))</f>
        <v>19408513</v>
      </c>
      <c r="C799" s="20">
        <f>IF(F799="Gateway","SDWAN Gateway",IF(E799="","",VLOOKUP(E799,[3]List!BC:BF,4,FALSE)))</f>
        <v>19408267</v>
      </c>
      <c r="D799">
        <v>3696</v>
      </c>
      <c r="E799" s="21" t="s">
        <v>69</v>
      </c>
      <c r="F799" t="s">
        <v>70</v>
      </c>
      <c r="G799" t="s">
        <v>687</v>
      </c>
      <c r="H799" t="s">
        <v>710</v>
      </c>
      <c r="I799" t="s">
        <v>73</v>
      </c>
      <c r="J799">
        <v>40</v>
      </c>
      <c r="K799" s="20" t="str">
        <f t="shared" si="48"/>
        <v>1</v>
      </c>
      <c r="L799" s="20" t="str">
        <f t="shared" si="47"/>
        <v xml:space="preserve">24/7/ 12 hours onsite SLA support requried </v>
      </c>
      <c r="S799" s="22"/>
      <c r="U799" t="str">
        <f t="shared" si="46"/>
        <v>Yes</v>
      </c>
      <c r="AB799" t="s">
        <v>74</v>
      </c>
      <c r="AC799" t="s">
        <v>661</v>
      </c>
      <c r="AJ799" s="22"/>
      <c r="AK799" s="22"/>
      <c r="BM799" s="41" t="e">
        <f>VLOOKUP(H799,Sheet1!A:B,2,FALSE)</f>
        <v>#N/A</v>
      </c>
    </row>
    <row r="800" spans="1:65" customFormat="1" ht="15" hidden="1" customHeight="1">
      <c r="A800" s="20" t="str">
        <f>IF(E800="","",VLOOKUP(E800,[3]List!BC:BD,2,FALSE))</f>
        <v>[Main RC] SD-WAN with Firewall (Fortinet) (Non-taxable)</v>
      </c>
      <c r="B800" s="20">
        <f>IF(F800="Gateway","SDWAN Gateway",IF(E800="","",VLOOKUP(E800,[3]List!BC:BE,3,FALSE)))</f>
        <v>19408513</v>
      </c>
      <c r="C800" s="20">
        <f>IF(F800="Gateway","SDWAN Gateway",IF(E800="","",VLOOKUP(E800,[3]List!BC:BF,4,FALSE)))</f>
        <v>19408267</v>
      </c>
      <c r="D800">
        <v>3729</v>
      </c>
      <c r="E800" s="21" t="s">
        <v>69</v>
      </c>
      <c r="F800" t="s">
        <v>70</v>
      </c>
      <c r="G800" s="31" t="s">
        <v>687</v>
      </c>
      <c r="H800" t="s">
        <v>711</v>
      </c>
      <c r="I800" t="s">
        <v>140</v>
      </c>
      <c r="J800">
        <v>500</v>
      </c>
      <c r="K800" s="20" t="str">
        <f t="shared" si="48"/>
        <v>1</v>
      </c>
      <c r="L800" s="20" t="str">
        <f t="shared" si="47"/>
        <v>24/7/ 6 hours onsite support required</v>
      </c>
      <c r="S800" s="22"/>
      <c r="U800" t="str">
        <f t="shared" si="46"/>
        <v>Yes</v>
      </c>
      <c r="AB800" t="s">
        <v>74</v>
      </c>
      <c r="AC800" t="s">
        <v>661</v>
      </c>
      <c r="AJ800" s="22"/>
      <c r="AK800" s="22"/>
      <c r="BM800" s="41" t="e">
        <f>VLOOKUP(H800,Sheet1!A:B,2,FALSE)</f>
        <v>#N/A</v>
      </c>
    </row>
    <row r="801" spans="1:65" customFormat="1" ht="15" hidden="1" customHeight="1">
      <c r="A801" s="20" t="str">
        <f>IF(E801="","",VLOOKUP(E801,[3]List!BC:BD,2,FALSE))</f>
        <v>[Main RC] SD-WAN with Firewall (Fortinet) (Non-taxable)</v>
      </c>
      <c r="B801" s="20">
        <f>IF(F801="Gateway","SDWAN Gateway",IF(E801="","",VLOOKUP(E801,[3]List!BC:BE,3,FALSE)))</f>
        <v>19408513</v>
      </c>
      <c r="C801" s="20">
        <f>IF(F801="Gateway","SDWAN Gateway",IF(E801="","",VLOOKUP(E801,[3]List!BC:BF,4,FALSE)))</f>
        <v>19408267</v>
      </c>
      <c r="D801">
        <v>3729</v>
      </c>
      <c r="E801" s="21" t="s">
        <v>69</v>
      </c>
      <c r="F801" t="s">
        <v>70</v>
      </c>
      <c r="G801" s="31" t="s">
        <v>687</v>
      </c>
      <c r="H801" t="s">
        <v>711</v>
      </c>
      <c r="I801" t="s">
        <v>140</v>
      </c>
      <c r="J801">
        <v>500</v>
      </c>
      <c r="K801" s="20" t="str">
        <f t="shared" si="48"/>
        <v>1</v>
      </c>
      <c r="L801" s="20" t="str">
        <f t="shared" si="47"/>
        <v>24/7/ 6 hours onsite support required</v>
      </c>
      <c r="S801" s="22"/>
      <c r="U801" t="str">
        <f t="shared" si="46"/>
        <v>Yes</v>
      </c>
      <c r="AB801" t="s">
        <v>74</v>
      </c>
      <c r="AC801" t="s">
        <v>661</v>
      </c>
      <c r="AJ801" s="22"/>
      <c r="AK801" s="22"/>
      <c r="BM801" s="41" t="e">
        <f>VLOOKUP(H801,Sheet1!A:B,2,FALSE)</f>
        <v>#N/A</v>
      </c>
    </row>
    <row r="802" spans="1:65" customFormat="1" ht="15" hidden="1" customHeight="1">
      <c r="A802" s="20" t="str">
        <f>IF(E802="","",VLOOKUP(E802,[3]List!BC:BD,2,FALSE))</f>
        <v>[Main RC] SD-WAN with Firewall (Fortinet) (Non-taxable)</v>
      </c>
      <c r="B802" s="20">
        <f>IF(F802="Gateway","SDWAN Gateway",IF(E802="","",VLOOKUP(E802,[3]List!BC:BE,3,FALSE)))</f>
        <v>19408513</v>
      </c>
      <c r="C802" s="20">
        <f>IF(F802="Gateway","SDWAN Gateway",IF(E802="","",VLOOKUP(E802,[3]List!BC:BF,4,FALSE)))</f>
        <v>19408267</v>
      </c>
      <c r="D802">
        <v>3734</v>
      </c>
      <c r="E802" s="21" t="s">
        <v>69</v>
      </c>
      <c r="F802" t="s">
        <v>70</v>
      </c>
      <c r="G802" t="s">
        <v>687</v>
      </c>
      <c r="H802" t="s">
        <v>712</v>
      </c>
      <c r="I802" t="s">
        <v>73</v>
      </c>
      <c r="J802">
        <v>40</v>
      </c>
      <c r="K802" s="20" t="str">
        <f t="shared" si="48"/>
        <v>1</v>
      </c>
      <c r="L802" s="20" t="str">
        <f t="shared" si="47"/>
        <v xml:space="preserve">24/7/ 12 hours onsite SLA support requried </v>
      </c>
      <c r="S802" s="22"/>
      <c r="U802" t="str">
        <f t="shared" si="46"/>
        <v>Yes</v>
      </c>
      <c r="AB802" t="s">
        <v>74</v>
      </c>
      <c r="AC802" t="s">
        <v>661</v>
      </c>
      <c r="AJ802" s="22"/>
      <c r="AK802" s="22"/>
      <c r="BM802" s="41" t="e">
        <f>VLOOKUP(H802,Sheet1!A:B,2,FALSE)</f>
        <v>#N/A</v>
      </c>
    </row>
    <row r="803" spans="1:65" customFormat="1" ht="15" hidden="1" customHeight="1">
      <c r="A803" s="20" t="str">
        <f>IF(E803="","",VLOOKUP(E803,[3]List!BC:BD,2,FALSE))</f>
        <v>[Main RC] SD-WAN with Firewall (Fortinet) (Non-taxable)</v>
      </c>
      <c r="B803" s="20">
        <f>IF(F803="Gateway","SDWAN Gateway",IF(E803="","",VLOOKUP(E803,[3]List!BC:BE,3,FALSE)))</f>
        <v>19408513</v>
      </c>
      <c r="C803" s="20">
        <f>IF(F803="Gateway","SDWAN Gateway",IF(E803="","",VLOOKUP(E803,[3]List!BC:BF,4,FALSE)))</f>
        <v>19408267</v>
      </c>
      <c r="D803">
        <v>3736</v>
      </c>
      <c r="E803" s="21" t="s">
        <v>69</v>
      </c>
      <c r="F803" t="s">
        <v>70</v>
      </c>
      <c r="G803" s="31" t="s">
        <v>687</v>
      </c>
      <c r="H803" t="s">
        <v>713</v>
      </c>
      <c r="I803" t="s">
        <v>140</v>
      </c>
      <c r="J803">
        <v>500</v>
      </c>
      <c r="K803" s="20" t="str">
        <f t="shared" si="48"/>
        <v>1</v>
      </c>
      <c r="L803" s="20" t="str">
        <f t="shared" si="47"/>
        <v>24/7/ 6 hours onsite support required</v>
      </c>
      <c r="S803" s="22"/>
      <c r="U803" t="str">
        <f t="shared" ref="U803:U866" si="49">IF(COUNTIF(BM803, "*PRMA*"),"No", "Yes")</f>
        <v>Yes</v>
      </c>
      <c r="AB803" t="s">
        <v>74</v>
      </c>
      <c r="AC803" t="s">
        <v>661</v>
      </c>
      <c r="AJ803" s="22"/>
      <c r="AK803" s="22"/>
      <c r="BM803" s="41" t="e">
        <f>VLOOKUP(H803,Sheet1!A:B,2,FALSE)</f>
        <v>#N/A</v>
      </c>
    </row>
    <row r="804" spans="1:65" customFormat="1" ht="15" hidden="1" customHeight="1">
      <c r="A804" s="20" t="str">
        <f>IF(E804="","",VLOOKUP(E804,[3]List!BC:BD,2,FALSE))</f>
        <v>[Main RC] SD-WAN with Firewall (Fortinet) (Non-taxable)</v>
      </c>
      <c r="B804" s="20">
        <f>IF(F804="Gateway","SDWAN Gateway",IF(E804="","",VLOOKUP(E804,[3]List!BC:BE,3,FALSE)))</f>
        <v>19408513</v>
      </c>
      <c r="C804" s="20">
        <f>IF(F804="Gateway","SDWAN Gateway",IF(E804="","",VLOOKUP(E804,[3]List!BC:BF,4,FALSE)))</f>
        <v>19408267</v>
      </c>
      <c r="D804">
        <v>3736</v>
      </c>
      <c r="E804" s="21" t="s">
        <v>69</v>
      </c>
      <c r="F804" t="s">
        <v>70</v>
      </c>
      <c r="G804" s="31" t="s">
        <v>687</v>
      </c>
      <c r="H804" t="s">
        <v>713</v>
      </c>
      <c r="I804" t="s">
        <v>140</v>
      </c>
      <c r="J804">
        <v>500</v>
      </c>
      <c r="K804" s="20" t="str">
        <f t="shared" si="48"/>
        <v>1</v>
      </c>
      <c r="L804" s="20" t="str">
        <f t="shared" si="47"/>
        <v>24/7/ 6 hours onsite support required</v>
      </c>
      <c r="S804" s="22"/>
      <c r="U804" t="str">
        <f t="shared" si="49"/>
        <v>Yes</v>
      </c>
      <c r="AB804" t="s">
        <v>74</v>
      </c>
      <c r="AC804" t="s">
        <v>661</v>
      </c>
      <c r="AJ804" s="22"/>
      <c r="AK804" s="22"/>
      <c r="BM804" s="41" t="e">
        <f>VLOOKUP(H804,Sheet1!A:B,2,FALSE)</f>
        <v>#N/A</v>
      </c>
    </row>
    <row r="805" spans="1:65" customFormat="1" ht="15" hidden="1" customHeight="1">
      <c r="A805" s="20" t="str">
        <f>IF(E805="","",VLOOKUP(E805,[3]List!BC:BD,2,FALSE))</f>
        <v>[Main RC] SD-WAN with Firewall (Fortinet) (Non-taxable)</v>
      </c>
      <c r="B805" s="20">
        <f>IF(F805="Gateway","SDWAN Gateway",IF(E805="","",VLOOKUP(E805,[3]List!BC:BE,3,FALSE)))</f>
        <v>19408513</v>
      </c>
      <c r="C805" s="20">
        <f>IF(F805="Gateway","SDWAN Gateway",IF(E805="","",VLOOKUP(E805,[3]List!BC:BF,4,FALSE)))</f>
        <v>19408267</v>
      </c>
      <c r="D805">
        <v>3737</v>
      </c>
      <c r="E805" s="21" t="s">
        <v>69</v>
      </c>
      <c r="F805" t="s">
        <v>70</v>
      </c>
      <c r="G805" t="s">
        <v>687</v>
      </c>
      <c r="H805" t="s">
        <v>714</v>
      </c>
      <c r="I805" t="s">
        <v>73</v>
      </c>
      <c r="J805">
        <v>40</v>
      </c>
      <c r="K805" s="20" t="str">
        <f t="shared" si="48"/>
        <v>1</v>
      </c>
      <c r="L805" s="20" t="str">
        <f t="shared" si="47"/>
        <v xml:space="preserve">24/7/ 12 hours onsite SLA support requried </v>
      </c>
      <c r="S805" s="22"/>
      <c r="U805" t="str">
        <f t="shared" si="49"/>
        <v>Yes</v>
      </c>
      <c r="AB805" t="s">
        <v>74</v>
      </c>
      <c r="AC805" t="s">
        <v>661</v>
      </c>
      <c r="AJ805" s="22"/>
      <c r="AK805" s="22"/>
      <c r="BM805" s="41" t="e">
        <f>VLOOKUP(H805,Sheet1!A:B,2,FALSE)</f>
        <v>#N/A</v>
      </c>
    </row>
    <row r="806" spans="1:65" customFormat="1" ht="15" hidden="1" customHeight="1">
      <c r="A806" s="20" t="str">
        <f>IF(E806="","",VLOOKUP(E806,[3]List!BC:BD,2,FALSE))</f>
        <v>[Main RC] SD-WAN with Firewall (Fortinet) (Non-taxable)</v>
      </c>
      <c r="B806" s="20">
        <f>IF(F806="Gateway","SDWAN Gateway",IF(E806="","",VLOOKUP(E806,[3]List!BC:BE,3,FALSE)))</f>
        <v>19408513</v>
      </c>
      <c r="C806" s="20">
        <f>IF(F806="Gateway","SDWAN Gateway",IF(E806="","",VLOOKUP(E806,[3]List!BC:BF,4,FALSE)))</f>
        <v>19408267</v>
      </c>
      <c r="D806">
        <v>3740</v>
      </c>
      <c r="E806" s="21" t="s">
        <v>69</v>
      </c>
      <c r="F806" t="s">
        <v>70</v>
      </c>
      <c r="G806" t="s">
        <v>687</v>
      </c>
      <c r="H806" t="s">
        <v>715</v>
      </c>
      <c r="I806" t="s">
        <v>73</v>
      </c>
      <c r="J806">
        <v>100</v>
      </c>
      <c r="K806" s="20" t="str">
        <f t="shared" si="48"/>
        <v>1</v>
      </c>
      <c r="L806" s="20" t="str">
        <f t="shared" si="47"/>
        <v xml:space="preserve">24/7/ 12 hours onsite SLA support requried </v>
      </c>
      <c r="S806" s="22"/>
      <c r="U806" t="str">
        <f t="shared" si="49"/>
        <v>Yes</v>
      </c>
      <c r="AB806" t="s">
        <v>74</v>
      </c>
      <c r="AC806" t="s">
        <v>661</v>
      </c>
      <c r="AJ806" s="22"/>
      <c r="AK806" s="22"/>
      <c r="BM806" s="41" t="e">
        <f>VLOOKUP(H806,Sheet1!A:B,2,FALSE)</f>
        <v>#N/A</v>
      </c>
    </row>
    <row r="807" spans="1:65" customFormat="1" ht="15" hidden="1" customHeight="1">
      <c r="A807" s="20" t="str">
        <f>IF(E807="","",VLOOKUP(E807,[3]List!BC:BD,2,FALSE))</f>
        <v>[Main RC] SD-WAN with Firewall (Fortinet) (Non-taxable)</v>
      </c>
      <c r="B807" s="20">
        <f>IF(F807="Gateway","SDWAN Gateway",IF(E807="","",VLOOKUP(E807,[3]List!BC:BE,3,FALSE)))</f>
        <v>19408513</v>
      </c>
      <c r="C807" s="20">
        <f>IF(F807="Gateway","SDWAN Gateway",IF(E807="","",VLOOKUP(E807,[3]List!BC:BF,4,FALSE)))</f>
        <v>19408267</v>
      </c>
      <c r="D807">
        <v>3742</v>
      </c>
      <c r="E807" s="21" t="s">
        <v>69</v>
      </c>
      <c r="F807" t="s">
        <v>70</v>
      </c>
      <c r="G807" s="31" t="s">
        <v>687</v>
      </c>
      <c r="H807" t="s">
        <v>716</v>
      </c>
      <c r="I807" t="s">
        <v>140</v>
      </c>
      <c r="J807">
        <v>500</v>
      </c>
      <c r="K807" s="20" t="str">
        <f t="shared" si="48"/>
        <v>1</v>
      </c>
      <c r="L807" s="20" t="str">
        <f t="shared" si="47"/>
        <v>24/7/ 6 hours onsite support required</v>
      </c>
      <c r="S807" s="22"/>
      <c r="U807" t="str">
        <f t="shared" si="49"/>
        <v>Yes</v>
      </c>
      <c r="AB807" t="s">
        <v>74</v>
      </c>
      <c r="AC807" t="s">
        <v>661</v>
      </c>
      <c r="AJ807" s="22"/>
      <c r="AK807" s="22"/>
      <c r="BM807" s="41" t="e">
        <f>VLOOKUP(H807,Sheet1!A:B,2,FALSE)</f>
        <v>#N/A</v>
      </c>
    </row>
    <row r="808" spans="1:65" customFormat="1" ht="15" hidden="1" customHeight="1">
      <c r="A808" s="20" t="str">
        <f>IF(E808="","",VLOOKUP(E808,[3]List!BC:BD,2,FALSE))</f>
        <v>[Main RC] SD-WAN with Firewall (Fortinet) (Non-taxable)</v>
      </c>
      <c r="B808" s="20">
        <f>IF(F808="Gateway","SDWAN Gateway",IF(E808="","",VLOOKUP(E808,[3]List!BC:BE,3,FALSE)))</f>
        <v>19408513</v>
      </c>
      <c r="C808" s="20">
        <f>IF(F808="Gateway","SDWAN Gateway",IF(E808="","",VLOOKUP(E808,[3]List!BC:BF,4,FALSE)))</f>
        <v>19408267</v>
      </c>
      <c r="D808">
        <v>3742</v>
      </c>
      <c r="E808" s="21" t="s">
        <v>69</v>
      </c>
      <c r="F808" t="s">
        <v>70</v>
      </c>
      <c r="G808" s="31" t="s">
        <v>687</v>
      </c>
      <c r="H808" t="s">
        <v>716</v>
      </c>
      <c r="I808" t="s">
        <v>140</v>
      </c>
      <c r="J808">
        <v>500</v>
      </c>
      <c r="K808" s="20" t="str">
        <f t="shared" si="48"/>
        <v>1</v>
      </c>
      <c r="L808" s="20" t="str">
        <f t="shared" si="47"/>
        <v>24/7/ 6 hours onsite support required</v>
      </c>
      <c r="S808" s="22"/>
      <c r="U808" t="str">
        <f t="shared" si="49"/>
        <v>Yes</v>
      </c>
      <c r="AB808" t="s">
        <v>74</v>
      </c>
      <c r="AC808" t="s">
        <v>661</v>
      </c>
      <c r="AJ808" s="22"/>
      <c r="AK808" s="22"/>
      <c r="BM808" s="41" t="e">
        <f>VLOOKUP(H808,Sheet1!A:B,2,FALSE)</f>
        <v>#N/A</v>
      </c>
    </row>
    <row r="809" spans="1:65" customFormat="1" ht="15" hidden="1" customHeight="1">
      <c r="A809" s="20" t="str">
        <f>IF(E809="","",VLOOKUP(E809,[3]List!BC:BD,2,FALSE))</f>
        <v>[Main RC] SD-WAN with Firewall (Fortinet) (Non-taxable)</v>
      </c>
      <c r="B809" s="20">
        <f>IF(F809="Gateway","SDWAN Gateway",IF(E809="","",VLOOKUP(E809,[3]List!BC:BE,3,FALSE)))</f>
        <v>19408513</v>
      </c>
      <c r="C809" s="20">
        <f>IF(F809="Gateway","SDWAN Gateway",IF(E809="","",VLOOKUP(E809,[3]List!BC:BF,4,FALSE)))</f>
        <v>19408267</v>
      </c>
      <c r="D809">
        <v>3747</v>
      </c>
      <c r="E809" s="21" t="s">
        <v>69</v>
      </c>
      <c r="F809" t="s">
        <v>70</v>
      </c>
      <c r="G809" s="31" t="s">
        <v>687</v>
      </c>
      <c r="H809" t="s">
        <v>717</v>
      </c>
      <c r="I809" t="s">
        <v>140</v>
      </c>
      <c r="J809">
        <v>1000</v>
      </c>
      <c r="K809" s="20">
        <v>3</v>
      </c>
      <c r="L809" s="20" t="str">
        <f t="shared" si="47"/>
        <v>24/7/ 6 hours onsite support required</v>
      </c>
      <c r="S809" s="22"/>
      <c r="U809" t="str">
        <f t="shared" si="49"/>
        <v>Yes</v>
      </c>
      <c r="AB809" t="s">
        <v>74</v>
      </c>
      <c r="AC809" t="s">
        <v>661</v>
      </c>
      <c r="AJ809" s="22"/>
      <c r="AK809" s="22"/>
      <c r="BM809" s="41" t="e">
        <f>VLOOKUP(H809,Sheet1!A:B,2,FALSE)</f>
        <v>#N/A</v>
      </c>
    </row>
    <row r="810" spans="1:65" customFormat="1" ht="15" hidden="1" customHeight="1">
      <c r="A810" s="20" t="str">
        <f>IF(E810="","",VLOOKUP(E810,[3]List!BC:BD,2,FALSE))</f>
        <v>[Main RC] SD-WAN with Firewall (Fortinet) (Non-taxable)</v>
      </c>
      <c r="B810" s="20">
        <f>IF(F810="Gateway","SDWAN Gateway",IF(E810="","",VLOOKUP(E810,[3]List!BC:BE,3,FALSE)))</f>
        <v>19408513</v>
      </c>
      <c r="C810" s="20">
        <f>IF(F810="Gateway","SDWAN Gateway",IF(E810="","",VLOOKUP(E810,[3]List!BC:BF,4,FALSE)))</f>
        <v>19408267</v>
      </c>
      <c r="D810">
        <v>3747</v>
      </c>
      <c r="E810" s="21" t="s">
        <v>69</v>
      </c>
      <c r="F810" t="s">
        <v>70</v>
      </c>
      <c r="G810" s="31" t="s">
        <v>687</v>
      </c>
      <c r="H810" t="s">
        <v>717</v>
      </c>
      <c r="I810" t="s">
        <v>140</v>
      </c>
      <c r="J810">
        <v>1000</v>
      </c>
      <c r="K810" s="20">
        <v>3</v>
      </c>
      <c r="L810" s="20" t="str">
        <f t="shared" si="47"/>
        <v>24/7/ 6 hours onsite support required</v>
      </c>
      <c r="S810" s="22"/>
      <c r="U810" t="str">
        <f t="shared" si="49"/>
        <v>Yes</v>
      </c>
      <c r="AB810" t="s">
        <v>74</v>
      </c>
      <c r="AC810" t="s">
        <v>661</v>
      </c>
      <c r="AJ810" s="22"/>
      <c r="AK810" s="22"/>
      <c r="BM810" s="41" t="e">
        <f>VLOOKUP(H810,Sheet1!A:B,2,FALSE)</f>
        <v>#N/A</v>
      </c>
    </row>
    <row r="811" spans="1:65" customFormat="1" ht="15" hidden="1" customHeight="1">
      <c r="A811" s="20" t="str">
        <f>IF(E811="","",VLOOKUP(E811,[3]List!BC:BD,2,FALSE))</f>
        <v>[Main RC] SD-WAN with Firewall (Fortinet) (Non-taxable)</v>
      </c>
      <c r="B811" s="20">
        <f>IF(F811="Gateway","SDWAN Gateway",IF(E811="","",VLOOKUP(E811,[3]List!BC:BE,3,FALSE)))</f>
        <v>19408513</v>
      </c>
      <c r="C811" s="20">
        <f>IF(F811="Gateway","SDWAN Gateway",IF(E811="","",VLOOKUP(E811,[3]List!BC:BF,4,FALSE)))</f>
        <v>19408267</v>
      </c>
      <c r="D811">
        <v>3748</v>
      </c>
      <c r="E811" s="21" t="s">
        <v>69</v>
      </c>
      <c r="F811" t="s">
        <v>70</v>
      </c>
      <c r="G811" s="31" t="s">
        <v>687</v>
      </c>
      <c r="H811" t="s">
        <v>718</v>
      </c>
      <c r="I811" t="s">
        <v>140</v>
      </c>
      <c r="J811">
        <v>1000</v>
      </c>
      <c r="K811" s="20">
        <v>3</v>
      </c>
      <c r="L811" s="20" t="str">
        <f t="shared" si="47"/>
        <v>24/7/ 6 hours onsite support required</v>
      </c>
      <c r="S811" s="22"/>
      <c r="U811" t="str">
        <f t="shared" si="49"/>
        <v>Yes</v>
      </c>
      <c r="AB811" t="s">
        <v>74</v>
      </c>
      <c r="AC811" t="s">
        <v>661</v>
      </c>
      <c r="AJ811" s="22"/>
      <c r="AK811" s="22"/>
      <c r="BM811" s="41" t="e">
        <f>VLOOKUP(H811,Sheet1!A:B,2,FALSE)</f>
        <v>#N/A</v>
      </c>
    </row>
    <row r="812" spans="1:65" customFormat="1" ht="15" hidden="1" customHeight="1">
      <c r="A812" s="20" t="str">
        <f>IF(E812="","",VLOOKUP(E812,[3]List!BC:BD,2,FALSE))</f>
        <v>[Main RC] SD-WAN with Firewall (Fortinet) (Non-taxable)</v>
      </c>
      <c r="B812" s="20">
        <f>IF(F812="Gateway","SDWAN Gateway",IF(E812="","",VLOOKUP(E812,[3]List!BC:BE,3,FALSE)))</f>
        <v>19408513</v>
      </c>
      <c r="C812" s="20">
        <f>IF(F812="Gateway","SDWAN Gateway",IF(E812="","",VLOOKUP(E812,[3]List!BC:BF,4,FALSE)))</f>
        <v>19408267</v>
      </c>
      <c r="D812">
        <v>3748</v>
      </c>
      <c r="E812" s="21" t="s">
        <v>69</v>
      </c>
      <c r="F812" t="s">
        <v>70</v>
      </c>
      <c r="G812" s="31" t="s">
        <v>687</v>
      </c>
      <c r="H812" t="s">
        <v>718</v>
      </c>
      <c r="I812" t="s">
        <v>140</v>
      </c>
      <c r="J812">
        <v>1000</v>
      </c>
      <c r="K812" s="20">
        <v>3</v>
      </c>
      <c r="L812" s="20" t="str">
        <f t="shared" si="47"/>
        <v>24/7/ 6 hours onsite support required</v>
      </c>
      <c r="S812" s="22"/>
      <c r="U812" t="str">
        <f t="shared" si="49"/>
        <v>Yes</v>
      </c>
      <c r="AB812" t="s">
        <v>74</v>
      </c>
      <c r="AC812" t="s">
        <v>661</v>
      </c>
      <c r="AJ812" s="22"/>
      <c r="AK812" s="22"/>
      <c r="BM812" s="41" t="e">
        <f>VLOOKUP(H812,Sheet1!A:B,2,FALSE)</f>
        <v>#N/A</v>
      </c>
    </row>
    <row r="813" spans="1:65" customFormat="1" ht="15" hidden="1" customHeight="1">
      <c r="A813" s="20" t="str">
        <f>IF(E813="","",VLOOKUP(E813,[3]List!BC:BD,2,FALSE))</f>
        <v>[Main RC] SD-WAN with Firewall (Fortinet) (Non-taxable)</v>
      </c>
      <c r="B813" s="20">
        <f>IF(F813="Gateway","SDWAN Gateway",IF(E813="","",VLOOKUP(E813,[3]List!BC:BE,3,FALSE)))</f>
        <v>19408513</v>
      </c>
      <c r="C813" s="20">
        <f>IF(F813="Gateway","SDWAN Gateway",IF(E813="","",VLOOKUP(E813,[3]List!BC:BF,4,FALSE)))</f>
        <v>19408267</v>
      </c>
      <c r="D813">
        <v>3751</v>
      </c>
      <c r="E813" s="21" t="s">
        <v>69</v>
      </c>
      <c r="F813" t="s">
        <v>70</v>
      </c>
      <c r="G813" s="31" t="s">
        <v>687</v>
      </c>
      <c r="H813" t="s">
        <v>719</v>
      </c>
      <c r="I813" t="s">
        <v>140</v>
      </c>
      <c r="J813">
        <v>500</v>
      </c>
      <c r="K813" s="20" t="str">
        <f t="shared" si="48"/>
        <v>1</v>
      </c>
      <c r="L813" s="20" t="str">
        <f t="shared" si="47"/>
        <v>24/7/ 6 hours onsite support required</v>
      </c>
      <c r="S813" s="22"/>
      <c r="U813" t="str">
        <f t="shared" si="49"/>
        <v>Yes</v>
      </c>
      <c r="AB813" t="s">
        <v>74</v>
      </c>
      <c r="AC813" t="s">
        <v>661</v>
      </c>
      <c r="AJ813" s="22"/>
      <c r="AK813" s="22"/>
      <c r="BM813" s="41" t="e">
        <f>VLOOKUP(H813,Sheet1!A:B,2,FALSE)</f>
        <v>#N/A</v>
      </c>
    </row>
    <row r="814" spans="1:65" customFormat="1" ht="15" hidden="1" customHeight="1">
      <c r="A814" s="20" t="str">
        <f>IF(E814="","",VLOOKUP(E814,[3]List!BC:BD,2,FALSE))</f>
        <v>[Main RC] SD-WAN with Firewall (Fortinet) (Non-taxable)</v>
      </c>
      <c r="B814" s="20">
        <f>IF(F814="Gateway","SDWAN Gateway",IF(E814="","",VLOOKUP(E814,[3]List!BC:BE,3,FALSE)))</f>
        <v>19408513</v>
      </c>
      <c r="C814" s="20">
        <f>IF(F814="Gateway","SDWAN Gateway",IF(E814="","",VLOOKUP(E814,[3]List!BC:BF,4,FALSE)))</f>
        <v>19408267</v>
      </c>
      <c r="D814">
        <v>3751</v>
      </c>
      <c r="E814" s="21" t="s">
        <v>69</v>
      </c>
      <c r="F814" t="s">
        <v>70</v>
      </c>
      <c r="G814" s="31" t="s">
        <v>687</v>
      </c>
      <c r="H814" t="s">
        <v>719</v>
      </c>
      <c r="I814" t="s">
        <v>140</v>
      </c>
      <c r="J814">
        <v>500</v>
      </c>
      <c r="K814" s="20" t="str">
        <f t="shared" si="48"/>
        <v>1</v>
      </c>
      <c r="L814" s="20" t="str">
        <f t="shared" si="47"/>
        <v>24/7/ 6 hours onsite support required</v>
      </c>
      <c r="S814" s="22"/>
      <c r="U814" t="str">
        <f t="shared" si="49"/>
        <v>Yes</v>
      </c>
      <c r="AB814" t="s">
        <v>74</v>
      </c>
      <c r="AC814" t="s">
        <v>661</v>
      </c>
      <c r="AJ814" s="22"/>
      <c r="AK814" s="22"/>
      <c r="BM814" s="41" t="e">
        <f>VLOOKUP(H814,Sheet1!A:B,2,FALSE)</f>
        <v>#N/A</v>
      </c>
    </row>
    <row r="815" spans="1:65" customFormat="1" ht="15" hidden="1" customHeight="1">
      <c r="A815" s="20" t="str">
        <f>IF(E815="","",VLOOKUP(E815,[3]List!BC:BD,2,FALSE))</f>
        <v>[Main RC] SD-WAN with Firewall (Fortinet) (Non-taxable)</v>
      </c>
      <c r="B815" s="20">
        <f>IF(F815="Gateway","SDWAN Gateway",IF(E815="","",VLOOKUP(E815,[3]List!BC:BE,3,FALSE)))</f>
        <v>19408513</v>
      </c>
      <c r="C815" s="20">
        <f>IF(F815="Gateway","SDWAN Gateway",IF(E815="","",VLOOKUP(E815,[3]List!BC:BF,4,FALSE)))</f>
        <v>19408267</v>
      </c>
      <c r="D815">
        <v>3752</v>
      </c>
      <c r="E815" s="21" t="s">
        <v>69</v>
      </c>
      <c r="F815" t="s">
        <v>70</v>
      </c>
      <c r="G815" s="31" t="s">
        <v>687</v>
      </c>
      <c r="H815" t="s">
        <v>720</v>
      </c>
      <c r="I815" t="s">
        <v>140</v>
      </c>
      <c r="J815">
        <v>100</v>
      </c>
      <c r="K815" s="20" t="str">
        <f t="shared" si="48"/>
        <v>1</v>
      </c>
      <c r="L815" s="20" t="str">
        <f t="shared" si="47"/>
        <v>24/7/ 6 hours onsite support required</v>
      </c>
      <c r="S815" s="22"/>
      <c r="U815" t="str">
        <f t="shared" si="49"/>
        <v>Yes</v>
      </c>
      <c r="AB815" t="s">
        <v>74</v>
      </c>
      <c r="AC815" t="s">
        <v>661</v>
      </c>
      <c r="AJ815" s="22"/>
      <c r="AK815" s="22"/>
      <c r="BM815" s="41" t="e">
        <f>VLOOKUP(H815,Sheet1!A:B,2,FALSE)</f>
        <v>#N/A</v>
      </c>
    </row>
    <row r="816" spans="1:65" customFormat="1" ht="15" hidden="1" customHeight="1">
      <c r="A816" s="20" t="str">
        <f>IF(E816="","",VLOOKUP(E816,[3]List!BC:BD,2,FALSE))</f>
        <v>[Main RC] SD-WAN with Firewall (Fortinet) (Non-taxable)</v>
      </c>
      <c r="B816" s="20">
        <f>IF(F816="Gateway","SDWAN Gateway",IF(E816="","",VLOOKUP(E816,[3]List!BC:BE,3,FALSE)))</f>
        <v>19408513</v>
      </c>
      <c r="C816" s="20">
        <f>IF(F816="Gateway","SDWAN Gateway",IF(E816="","",VLOOKUP(E816,[3]List!BC:BF,4,FALSE)))</f>
        <v>19408267</v>
      </c>
      <c r="D816">
        <v>3752</v>
      </c>
      <c r="E816" s="21" t="s">
        <v>69</v>
      </c>
      <c r="F816" t="s">
        <v>70</v>
      </c>
      <c r="G816" s="31" t="s">
        <v>687</v>
      </c>
      <c r="H816" t="s">
        <v>720</v>
      </c>
      <c r="I816" t="s">
        <v>140</v>
      </c>
      <c r="J816">
        <v>100</v>
      </c>
      <c r="K816" s="20" t="str">
        <f t="shared" si="48"/>
        <v>1</v>
      </c>
      <c r="L816" s="20" t="str">
        <f t="shared" si="47"/>
        <v>24/7/ 6 hours onsite support required</v>
      </c>
      <c r="S816" s="22"/>
      <c r="U816" t="str">
        <f t="shared" si="49"/>
        <v>Yes</v>
      </c>
      <c r="AB816" t="s">
        <v>74</v>
      </c>
      <c r="AC816" t="s">
        <v>661</v>
      </c>
      <c r="AJ816" s="22"/>
      <c r="AK816" s="22"/>
      <c r="BM816" s="41" t="e">
        <f>VLOOKUP(H816,Sheet1!A:B,2,FALSE)</f>
        <v>#N/A</v>
      </c>
    </row>
    <row r="817" spans="1:65" customFormat="1" ht="15" hidden="1" customHeight="1">
      <c r="A817" s="20" t="str">
        <f>IF(E817="","",VLOOKUP(E817,[3]List!BC:BD,2,FALSE))</f>
        <v>[Main RC] SD-WAN with Firewall (Fortinet) (Non-taxable)</v>
      </c>
      <c r="B817" s="20">
        <f>IF(F817="Gateway","SDWAN Gateway",IF(E817="","",VLOOKUP(E817,[3]List!BC:BE,3,FALSE)))</f>
        <v>19408513</v>
      </c>
      <c r="C817" s="20">
        <f>IF(F817="Gateway","SDWAN Gateway",IF(E817="","",VLOOKUP(E817,[3]List!BC:BF,4,FALSE)))</f>
        <v>19408267</v>
      </c>
      <c r="D817">
        <v>3753</v>
      </c>
      <c r="E817" s="21" t="s">
        <v>69</v>
      </c>
      <c r="F817" t="s">
        <v>70</v>
      </c>
      <c r="G817" t="s">
        <v>687</v>
      </c>
      <c r="H817" t="s">
        <v>721</v>
      </c>
      <c r="I817" t="s">
        <v>73</v>
      </c>
      <c r="J817">
        <v>100</v>
      </c>
      <c r="K817" s="20" t="str">
        <f t="shared" si="48"/>
        <v>1</v>
      </c>
      <c r="L817" s="20" t="str">
        <f t="shared" si="47"/>
        <v xml:space="preserve">24/7/ 12 hours onsite SLA support requried </v>
      </c>
      <c r="S817" s="22"/>
      <c r="U817" t="str">
        <f t="shared" si="49"/>
        <v>Yes</v>
      </c>
      <c r="AB817" t="s">
        <v>74</v>
      </c>
      <c r="AC817" t="s">
        <v>661</v>
      </c>
      <c r="AJ817" s="22"/>
      <c r="AK817" s="22"/>
      <c r="BM817" s="41" t="e">
        <f>VLOOKUP(H817,Sheet1!A:B,2,FALSE)</f>
        <v>#N/A</v>
      </c>
    </row>
    <row r="818" spans="1:65" customFormat="1" ht="15" hidden="1" customHeight="1">
      <c r="A818" s="20" t="str">
        <f>IF(E818="","",VLOOKUP(E818,[3]List!BC:BD,2,FALSE))</f>
        <v>[Main RC] SD-WAN with Firewall (Fortinet) (Non-taxable)</v>
      </c>
      <c r="B818" s="20">
        <f>IF(F818="Gateway","SDWAN Gateway",IF(E818="","",VLOOKUP(E818,[3]List!BC:BE,3,FALSE)))</f>
        <v>19408513</v>
      </c>
      <c r="C818" s="20">
        <f>IF(F818="Gateway","SDWAN Gateway",IF(E818="","",VLOOKUP(E818,[3]List!BC:BF,4,FALSE)))</f>
        <v>19408267</v>
      </c>
      <c r="D818">
        <v>3754</v>
      </c>
      <c r="E818" s="21" t="s">
        <v>69</v>
      </c>
      <c r="F818" t="s">
        <v>70</v>
      </c>
      <c r="G818" t="s">
        <v>687</v>
      </c>
      <c r="H818" t="s">
        <v>722</v>
      </c>
      <c r="I818" t="s">
        <v>73</v>
      </c>
      <c r="J818">
        <v>40</v>
      </c>
      <c r="K818" s="20" t="str">
        <f t="shared" si="48"/>
        <v>1</v>
      </c>
      <c r="L818" s="20" t="str">
        <f t="shared" si="47"/>
        <v xml:space="preserve">24/7/ 12 hours onsite SLA support requried </v>
      </c>
      <c r="S818" s="22"/>
      <c r="U818" t="str">
        <f t="shared" si="49"/>
        <v>Yes</v>
      </c>
      <c r="AB818" t="s">
        <v>74</v>
      </c>
      <c r="AC818" t="s">
        <v>661</v>
      </c>
      <c r="AJ818" s="22"/>
      <c r="AK818" s="22"/>
      <c r="BM818" s="41" t="e">
        <f>VLOOKUP(H818,Sheet1!A:B,2,FALSE)</f>
        <v>#N/A</v>
      </c>
    </row>
    <row r="819" spans="1:65" customFormat="1" ht="15" hidden="1" customHeight="1">
      <c r="A819" s="20" t="str">
        <f>IF(E819="","",VLOOKUP(E819,[3]List!BC:BD,2,FALSE))</f>
        <v>[Main RC] SD-WAN with Firewall (Fortinet) (Non-taxable)</v>
      </c>
      <c r="B819" s="20">
        <f>IF(F819="Gateway","SDWAN Gateway",IF(E819="","",VLOOKUP(E819,[3]List!BC:BE,3,FALSE)))</f>
        <v>19408513</v>
      </c>
      <c r="C819" s="20">
        <f>IF(F819="Gateway","SDWAN Gateway",IF(E819="","",VLOOKUP(E819,[3]List!BC:BF,4,FALSE)))</f>
        <v>19408267</v>
      </c>
      <c r="D819">
        <v>3755</v>
      </c>
      <c r="E819" s="21" t="s">
        <v>69</v>
      </c>
      <c r="F819" t="s">
        <v>70</v>
      </c>
      <c r="G819" t="s">
        <v>687</v>
      </c>
      <c r="H819" t="s">
        <v>723</v>
      </c>
      <c r="I819" t="s">
        <v>73</v>
      </c>
      <c r="J819">
        <v>40</v>
      </c>
      <c r="K819" s="20" t="str">
        <f t="shared" si="48"/>
        <v>1</v>
      </c>
      <c r="L819" s="20" t="str">
        <f t="shared" si="47"/>
        <v xml:space="preserve">24/7/ 12 hours onsite SLA support requried </v>
      </c>
      <c r="S819" s="22"/>
      <c r="U819" t="str">
        <f t="shared" si="49"/>
        <v>Yes</v>
      </c>
      <c r="AB819" t="s">
        <v>74</v>
      </c>
      <c r="AC819" t="s">
        <v>661</v>
      </c>
      <c r="AJ819" s="22"/>
      <c r="AK819" s="22"/>
      <c r="BM819" s="41" t="e">
        <f>VLOOKUP(H819,Sheet1!A:B,2,FALSE)</f>
        <v>#N/A</v>
      </c>
    </row>
    <row r="820" spans="1:65" customFormat="1" ht="15" hidden="1" customHeight="1">
      <c r="A820" s="20" t="str">
        <f>IF(E820="","",VLOOKUP(E820,[3]List!BC:BD,2,FALSE))</f>
        <v>[Main RC] SD-WAN with Firewall (Fortinet) (Non-taxable)</v>
      </c>
      <c r="B820" s="20">
        <f>IF(F820="Gateway","SDWAN Gateway",IF(E820="","",VLOOKUP(E820,[3]List!BC:BE,3,FALSE)))</f>
        <v>19408513</v>
      </c>
      <c r="C820" s="20">
        <f>IF(F820="Gateway","SDWAN Gateway",IF(E820="","",VLOOKUP(E820,[3]List!BC:BF,4,FALSE)))</f>
        <v>19408267</v>
      </c>
      <c r="D820">
        <v>3756</v>
      </c>
      <c r="E820" s="21" t="s">
        <v>69</v>
      </c>
      <c r="F820" t="s">
        <v>70</v>
      </c>
      <c r="G820" t="s">
        <v>687</v>
      </c>
      <c r="H820" t="s">
        <v>724</v>
      </c>
      <c r="I820" t="s">
        <v>73</v>
      </c>
      <c r="J820">
        <v>40</v>
      </c>
      <c r="K820" s="20" t="str">
        <f t="shared" si="48"/>
        <v>1</v>
      </c>
      <c r="L820" s="20" t="str">
        <f t="shared" si="47"/>
        <v xml:space="preserve">24/7/ 12 hours onsite SLA support requried </v>
      </c>
      <c r="S820" s="22"/>
      <c r="U820" t="str">
        <f t="shared" si="49"/>
        <v>Yes</v>
      </c>
      <c r="AB820" t="s">
        <v>74</v>
      </c>
      <c r="AC820" t="s">
        <v>661</v>
      </c>
      <c r="AJ820" s="22"/>
      <c r="AK820" s="22"/>
      <c r="BM820" s="41" t="e">
        <f>VLOOKUP(H820,Sheet1!A:B,2,FALSE)</f>
        <v>#N/A</v>
      </c>
    </row>
    <row r="821" spans="1:65" customFormat="1" ht="15" hidden="1" customHeight="1">
      <c r="A821" s="20" t="str">
        <f>IF(E821="","",VLOOKUP(E821,[3]List!BC:BD,2,FALSE))</f>
        <v>[Main RC] SD-WAN with Firewall (Fortinet) (Non-taxable)</v>
      </c>
      <c r="B821" s="20">
        <f>IF(F821="Gateway","SDWAN Gateway",IF(E821="","",VLOOKUP(E821,[3]List!BC:BE,3,FALSE)))</f>
        <v>19408513</v>
      </c>
      <c r="C821" s="20">
        <f>IF(F821="Gateway","SDWAN Gateway",IF(E821="","",VLOOKUP(E821,[3]List!BC:BF,4,FALSE)))</f>
        <v>19408267</v>
      </c>
      <c r="D821">
        <v>3757</v>
      </c>
      <c r="E821" s="21" t="s">
        <v>69</v>
      </c>
      <c r="F821" t="s">
        <v>70</v>
      </c>
      <c r="G821" t="s">
        <v>687</v>
      </c>
      <c r="H821" t="s">
        <v>725</v>
      </c>
      <c r="I821" t="s">
        <v>73</v>
      </c>
      <c r="J821">
        <v>100</v>
      </c>
      <c r="K821" s="20" t="str">
        <f t="shared" si="48"/>
        <v>1</v>
      </c>
      <c r="L821" s="20" t="str">
        <f t="shared" si="47"/>
        <v xml:space="preserve">24/7/ 12 hours onsite SLA support requried </v>
      </c>
      <c r="S821" s="22"/>
      <c r="U821" t="str">
        <f t="shared" si="49"/>
        <v>Yes</v>
      </c>
      <c r="AB821" t="s">
        <v>74</v>
      </c>
      <c r="AC821" t="s">
        <v>661</v>
      </c>
      <c r="AJ821" s="22"/>
      <c r="AK821" s="22"/>
      <c r="BM821" s="41" t="e">
        <f>VLOOKUP(H821,Sheet1!A:B,2,FALSE)</f>
        <v>#N/A</v>
      </c>
    </row>
    <row r="822" spans="1:65" customFormat="1" ht="15" hidden="1" customHeight="1">
      <c r="A822" s="20" t="str">
        <f>IF(E822="","",VLOOKUP(E822,[3]List!BC:BD,2,FALSE))</f>
        <v>[Main RC] SD-WAN with Firewall (Fortinet) (Non-taxable)</v>
      </c>
      <c r="B822" s="20">
        <f>IF(F822="Gateway","SDWAN Gateway",IF(E822="","",VLOOKUP(E822,[3]List!BC:BE,3,FALSE)))</f>
        <v>19408513</v>
      </c>
      <c r="C822" s="20">
        <f>IF(F822="Gateway","SDWAN Gateway",IF(E822="","",VLOOKUP(E822,[3]List!BC:BF,4,FALSE)))</f>
        <v>19408267</v>
      </c>
      <c r="D822">
        <v>3758</v>
      </c>
      <c r="E822" s="21" t="s">
        <v>69</v>
      </c>
      <c r="F822" t="s">
        <v>70</v>
      </c>
      <c r="G822" t="s">
        <v>687</v>
      </c>
      <c r="H822" t="s">
        <v>726</v>
      </c>
      <c r="I822" t="s">
        <v>73</v>
      </c>
      <c r="J822">
        <v>40</v>
      </c>
      <c r="K822" s="20" t="str">
        <f t="shared" si="48"/>
        <v>1</v>
      </c>
      <c r="L822" s="20" t="str">
        <f t="shared" si="47"/>
        <v xml:space="preserve">24/7/ 12 hours onsite SLA support requried </v>
      </c>
      <c r="S822" s="22"/>
      <c r="U822" t="str">
        <f t="shared" si="49"/>
        <v>Yes</v>
      </c>
      <c r="AB822" t="s">
        <v>74</v>
      </c>
      <c r="AC822" t="s">
        <v>661</v>
      </c>
      <c r="AJ822" s="22"/>
      <c r="AK822" s="22"/>
      <c r="BM822" s="41" t="e">
        <f>VLOOKUP(H822,Sheet1!A:B,2,FALSE)</f>
        <v>#N/A</v>
      </c>
    </row>
    <row r="823" spans="1:65" customFormat="1" ht="15" hidden="1" customHeight="1">
      <c r="A823" s="20" t="str">
        <f>IF(E823="","",VLOOKUP(E823,[3]List!BC:BD,2,FALSE))</f>
        <v>[Main RC] SD-WAN with Firewall (Fortinet) (Non-taxable)</v>
      </c>
      <c r="B823" s="20">
        <f>IF(F823="Gateway","SDWAN Gateway",IF(E823="","",VLOOKUP(E823,[3]List!BC:BE,3,FALSE)))</f>
        <v>19408513</v>
      </c>
      <c r="C823" s="20">
        <f>IF(F823="Gateway","SDWAN Gateway",IF(E823="","",VLOOKUP(E823,[3]List!BC:BF,4,FALSE)))</f>
        <v>19408267</v>
      </c>
      <c r="D823">
        <v>3759</v>
      </c>
      <c r="E823" s="21" t="s">
        <v>69</v>
      </c>
      <c r="F823" t="s">
        <v>70</v>
      </c>
      <c r="G823" t="s">
        <v>687</v>
      </c>
      <c r="H823" t="s">
        <v>727</v>
      </c>
      <c r="I823" t="s">
        <v>73</v>
      </c>
      <c r="J823">
        <v>40</v>
      </c>
      <c r="K823" s="20" t="str">
        <f t="shared" si="48"/>
        <v>1</v>
      </c>
      <c r="L823" s="20" t="str">
        <f t="shared" si="47"/>
        <v xml:space="preserve">24/7/ 12 hours onsite SLA support requried </v>
      </c>
      <c r="S823" s="22"/>
      <c r="U823" t="str">
        <f t="shared" si="49"/>
        <v>Yes</v>
      </c>
      <c r="AB823" t="s">
        <v>74</v>
      </c>
      <c r="AC823" t="s">
        <v>661</v>
      </c>
      <c r="AJ823" s="22"/>
      <c r="AK823" s="22"/>
      <c r="BM823" s="41" t="e">
        <f>VLOOKUP(H823,Sheet1!A:B,2,FALSE)</f>
        <v>#N/A</v>
      </c>
    </row>
    <row r="824" spans="1:65" customFormat="1" ht="15" hidden="1" customHeight="1">
      <c r="A824" s="20" t="str">
        <f>IF(E824="","",VLOOKUP(E824,[3]List!BC:BD,2,FALSE))</f>
        <v>[Main RC] SD-WAN with Firewall (Fortinet) (Non-taxable)</v>
      </c>
      <c r="B824" s="20">
        <f>IF(F824="Gateway","SDWAN Gateway",IF(E824="","",VLOOKUP(E824,[3]List!BC:BE,3,FALSE)))</f>
        <v>19408513</v>
      </c>
      <c r="C824" s="20">
        <f>IF(F824="Gateway","SDWAN Gateway",IF(E824="","",VLOOKUP(E824,[3]List!BC:BF,4,FALSE)))</f>
        <v>19408267</v>
      </c>
      <c r="D824">
        <v>3760</v>
      </c>
      <c r="E824" s="21" t="s">
        <v>69</v>
      </c>
      <c r="F824" t="s">
        <v>70</v>
      </c>
      <c r="G824" t="s">
        <v>687</v>
      </c>
      <c r="H824" t="s">
        <v>728</v>
      </c>
      <c r="I824" t="s">
        <v>73</v>
      </c>
      <c r="J824">
        <v>40</v>
      </c>
      <c r="K824" s="20" t="str">
        <f t="shared" si="48"/>
        <v>1</v>
      </c>
      <c r="L824" s="20" t="str">
        <f t="shared" si="47"/>
        <v xml:space="preserve">24/7/ 12 hours onsite SLA support requried </v>
      </c>
      <c r="S824" s="22"/>
      <c r="U824" t="str">
        <f t="shared" si="49"/>
        <v>Yes</v>
      </c>
      <c r="AB824" t="s">
        <v>74</v>
      </c>
      <c r="AC824" t="s">
        <v>661</v>
      </c>
      <c r="AJ824" s="22"/>
      <c r="AK824" s="22"/>
      <c r="BM824" s="41" t="e">
        <f>VLOOKUP(H824,Sheet1!A:B,2,FALSE)</f>
        <v>#N/A</v>
      </c>
    </row>
    <row r="825" spans="1:65" customFormat="1" ht="15" hidden="1" customHeight="1">
      <c r="A825" s="20" t="str">
        <f>IF(E825="","",VLOOKUP(E825,[3]List!BC:BD,2,FALSE))</f>
        <v>[Main RC] SD-WAN with Firewall (Fortinet) (Non-taxable)</v>
      </c>
      <c r="B825" s="20">
        <f>IF(F825="Gateway","SDWAN Gateway",IF(E825="","",VLOOKUP(E825,[3]List!BC:BE,3,FALSE)))</f>
        <v>19408513</v>
      </c>
      <c r="C825" s="20">
        <f>IF(F825="Gateway","SDWAN Gateway",IF(E825="","",VLOOKUP(E825,[3]List!BC:BF,4,FALSE)))</f>
        <v>19408267</v>
      </c>
      <c r="D825">
        <v>3761</v>
      </c>
      <c r="E825" s="21" t="s">
        <v>69</v>
      </c>
      <c r="F825" t="s">
        <v>70</v>
      </c>
      <c r="G825" t="s">
        <v>687</v>
      </c>
      <c r="H825" t="s">
        <v>729</v>
      </c>
      <c r="I825" t="s">
        <v>73</v>
      </c>
      <c r="J825">
        <v>40</v>
      </c>
      <c r="K825" s="20" t="str">
        <f t="shared" si="48"/>
        <v>1</v>
      </c>
      <c r="L825" s="20" t="str">
        <f t="shared" si="47"/>
        <v xml:space="preserve">24/7/ 12 hours onsite SLA support requried </v>
      </c>
      <c r="S825" s="22"/>
      <c r="U825" t="str">
        <f t="shared" si="49"/>
        <v>Yes</v>
      </c>
      <c r="AB825" t="s">
        <v>74</v>
      </c>
      <c r="AC825" t="s">
        <v>661</v>
      </c>
      <c r="AJ825" s="22"/>
      <c r="AK825" s="22"/>
      <c r="BM825" s="41" t="e">
        <f>VLOOKUP(H825,Sheet1!A:B,2,FALSE)</f>
        <v>#N/A</v>
      </c>
    </row>
    <row r="826" spans="1:65" customFormat="1" ht="15" hidden="1" customHeight="1">
      <c r="A826" s="20" t="str">
        <f>IF(E826="","",VLOOKUP(E826,[3]List!BC:BD,2,FALSE))</f>
        <v>[Main RC] SD-WAN with Firewall (Fortinet) (Non-taxable)</v>
      </c>
      <c r="B826" s="20">
        <f>IF(F826="Gateway","SDWAN Gateway",IF(E826="","",VLOOKUP(E826,[3]List!BC:BE,3,FALSE)))</f>
        <v>19408513</v>
      </c>
      <c r="C826" s="20">
        <f>IF(F826="Gateway","SDWAN Gateway",IF(E826="","",VLOOKUP(E826,[3]List!BC:BF,4,FALSE)))</f>
        <v>19408267</v>
      </c>
      <c r="D826">
        <v>3762</v>
      </c>
      <c r="E826" s="21" t="s">
        <v>69</v>
      </c>
      <c r="F826" t="s">
        <v>70</v>
      </c>
      <c r="G826" t="s">
        <v>687</v>
      </c>
      <c r="H826" t="s">
        <v>730</v>
      </c>
      <c r="I826" t="s">
        <v>73</v>
      </c>
      <c r="J826">
        <v>40</v>
      </c>
      <c r="K826" s="20" t="str">
        <f t="shared" si="48"/>
        <v>1</v>
      </c>
      <c r="L826" s="20" t="str">
        <f t="shared" si="47"/>
        <v xml:space="preserve">24/7/ 12 hours onsite SLA support requried </v>
      </c>
      <c r="S826" s="22"/>
      <c r="U826" t="str">
        <f t="shared" si="49"/>
        <v>Yes</v>
      </c>
      <c r="AB826" t="s">
        <v>74</v>
      </c>
      <c r="AC826" t="s">
        <v>661</v>
      </c>
      <c r="AJ826" s="22"/>
      <c r="AK826" s="22"/>
      <c r="BM826" s="41" t="e">
        <f>VLOOKUP(H826,Sheet1!A:B,2,FALSE)</f>
        <v>#N/A</v>
      </c>
    </row>
    <row r="827" spans="1:65" customFormat="1" ht="15" hidden="1" customHeight="1">
      <c r="A827" s="20" t="str">
        <f>IF(E827="","",VLOOKUP(E827,[3]List!BC:BD,2,FALSE))</f>
        <v>[Main RC] SD-WAN with Firewall (Fortinet) (Non-taxable)</v>
      </c>
      <c r="B827" s="20">
        <f>IF(F827="Gateway","SDWAN Gateway",IF(E827="","",VLOOKUP(E827,[3]List!BC:BE,3,FALSE)))</f>
        <v>19408513</v>
      </c>
      <c r="C827" s="20">
        <f>IF(F827="Gateway","SDWAN Gateway",IF(E827="","",VLOOKUP(E827,[3]List!BC:BF,4,FALSE)))</f>
        <v>19408267</v>
      </c>
      <c r="D827">
        <v>3763</v>
      </c>
      <c r="E827" s="21" t="s">
        <v>69</v>
      </c>
      <c r="F827" t="s">
        <v>70</v>
      </c>
      <c r="G827" t="s">
        <v>687</v>
      </c>
      <c r="H827" t="s">
        <v>731</v>
      </c>
      <c r="I827" t="s">
        <v>73</v>
      </c>
      <c r="J827">
        <v>40</v>
      </c>
      <c r="K827" s="20" t="str">
        <f t="shared" si="48"/>
        <v>1</v>
      </c>
      <c r="L827" s="20" t="str">
        <f t="shared" si="47"/>
        <v xml:space="preserve">24/7/ 12 hours onsite SLA support requried </v>
      </c>
      <c r="S827" s="22"/>
      <c r="U827" t="str">
        <f t="shared" si="49"/>
        <v>Yes</v>
      </c>
      <c r="AB827" t="s">
        <v>74</v>
      </c>
      <c r="AC827" t="s">
        <v>661</v>
      </c>
      <c r="AJ827" s="22"/>
      <c r="AK827" s="22"/>
      <c r="BM827" s="41" t="e">
        <f>VLOOKUP(H827,Sheet1!A:B,2,FALSE)</f>
        <v>#N/A</v>
      </c>
    </row>
    <row r="828" spans="1:65" customFormat="1" ht="15" hidden="1" customHeight="1">
      <c r="A828" s="20" t="str">
        <f>IF(E828="","",VLOOKUP(E828,[3]List!BC:BD,2,FALSE))</f>
        <v>[Main RC] SD-WAN with Firewall (Fortinet) (Non-taxable)</v>
      </c>
      <c r="B828" s="20">
        <f>IF(F828="Gateway","SDWAN Gateway",IF(E828="","",VLOOKUP(E828,[3]List!BC:BE,3,FALSE)))</f>
        <v>19408513</v>
      </c>
      <c r="C828" s="20">
        <f>IF(F828="Gateway","SDWAN Gateway",IF(E828="","",VLOOKUP(E828,[3]List!BC:BF,4,FALSE)))</f>
        <v>19408267</v>
      </c>
      <c r="D828">
        <v>3764</v>
      </c>
      <c r="E828" s="21" t="s">
        <v>69</v>
      </c>
      <c r="F828" t="s">
        <v>70</v>
      </c>
      <c r="G828" t="s">
        <v>687</v>
      </c>
      <c r="H828" t="s">
        <v>732</v>
      </c>
      <c r="I828" t="s">
        <v>73</v>
      </c>
      <c r="J828">
        <v>40</v>
      </c>
      <c r="K828" s="20" t="str">
        <f t="shared" si="48"/>
        <v>1</v>
      </c>
      <c r="L828" s="20" t="str">
        <f t="shared" si="47"/>
        <v xml:space="preserve">24/7/ 12 hours onsite SLA support requried </v>
      </c>
      <c r="S828" s="22"/>
      <c r="U828" t="str">
        <f t="shared" si="49"/>
        <v>Yes</v>
      </c>
      <c r="AB828" t="s">
        <v>74</v>
      </c>
      <c r="AC828" t="s">
        <v>661</v>
      </c>
      <c r="AJ828" s="22"/>
      <c r="AK828" s="22"/>
      <c r="BM828" s="41" t="e">
        <f>VLOOKUP(H828,Sheet1!A:B,2,FALSE)</f>
        <v>#N/A</v>
      </c>
    </row>
    <row r="829" spans="1:65" customFormat="1" ht="15" hidden="1" customHeight="1">
      <c r="A829" s="20" t="str">
        <f>IF(E829="","",VLOOKUP(E829,[3]List!BC:BD,2,FALSE))</f>
        <v>[Main RC] SD-WAN with Firewall (Fortinet) (Non-taxable)</v>
      </c>
      <c r="B829" s="20">
        <f>IF(F829="Gateway","SDWAN Gateway",IF(E829="","",VLOOKUP(E829,[3]List!BC:BE,3,FALSE)))</f>
        <v>19408513</v>
      </c>
      <c r="C829" s="20">
        <f>IF(F829="Gateway","SDWAN Gateway",IF(E829="","",VLOOKUP(E829,[3]List!BC:BF,4,FALSE)))</f>
        <v>19408267</v>
      </c>
      <c r="D829">
        <v>3766</v>
      </c>
      <c r="E829" s="21" t="s">
        <v>69</v>
      </c>
      <c r="F829" t="s">
        <v>70</v>
      </c>
      <c r="G829" t="s">
        <v>687</v>
      </c>
      <c r="H829" t="s">
        <v>733</v>
      </c>
      <c r="I829" t="s">
        <v>73</v>
      </c>
      <c r="J829">
        <v>40</v>
      </c>
      <c r="K829" s="20" t="str">
        <f t="shared" si="48"/>
        <v>1</v>
      </c>
      <c r="L829" s="20" t="str">
        <f t="shared" si="47"/>
        <v xml:space="preserve">24/7/ 12 hours onsite SLA support requried </v>
      </c>
      <c r="S829" s="22"/>
      <c r="U829" t="str">
        <f t="shared" si="49"/>
        <v>Yes</v>
      </c>
      <c r="AB829" t="s">
        <v>74</v>
      </c>
      <c r="AC829" t="s">
        <v>661</v>
      </c>
      <c r="AJ829" s="22"/>
      <c r="AK829" s="22"/>
      <c r="BM829" s="41" t="e">
        <f>VLOOKUP(H829,Sheet1!A:B,2,FALSE)</f>
        <v>#N/A</v>
      </c>
    </row>
    <row r="830" spans="1:65" customFormat="1" ht="15" hidden="1" customHeight="1">
      <c r="A830" s="20" t="str">
        <f>IF(E830="","",VLOOKUP(E830,[3]List!BC:BD,2,FALSE))</f>
        <v>[Main RC] SD-WAN with Firewall (Fortinet) (Non-taxable)</v>
      </c>
      <c r="B830" s="20">
        <f>IF(F830="Gateway","SDWAN Gateway",IF(E830="","",VLOOKUP(E830,[3]List!BC:BE,3,FALSE)))</f>
        <v>19408513</v>
      </c>
      <c r="C830" s="20">
        <f>IF(F830="Gateway","SDWAN Gateway",IF(E830="","",VLOOKUP(E830,[3]List!BC:BF,4,FALSE)))</f>
        <v>19408267</v>
      </c>
      <c r="D830">
        <v>3767</v>
      </c>
      <c r="E830" s="21" t="s">
        <v>69</v>
      </c>
      <c r="F830" t="s">
        <v>70</v>
      </c>
      <c r="G830" t="s">
        <v>687</v>
      </c>
      <c r="H830" t="s">
        <v>734</v>
      </c>
      <c r="I830" t="s">
        <v>73</v>
      </c>
      <c r="J830">
        <v>100</v>
      </c>
      <c r="K830" s="20" t="str">
        <f t="shared" si="48"/>
        <v>1</v>
      </c>
      <c r="L830" s="20" t="str">
        <f t="shared" si="47"/>
        <v xml:space="preserve">24/7/ 12 hours onsite SLA support requried </v>
      </c>
      <c r="S830" s="22"/>
      <c r="U830" t="str">
        <f t="shared" si="49"/>
        <v>Yes</v>
      </c>
      <c r="AB830" t="s">
        <v>74</v>
      </c>
      <c r="AC830" t="s">
        <v>661</v>
      </c>
      <c r="AJ830" s="22"/>
      <c r="AK830" s="22"/>
      <c r="BM830" s="41" t="e">
        <f>VLOOKUP(H830,Sheet1!A:B,2,FALSE)</f>
        <v>#N/A</v>
      </c>
    </row>
    <row r="831" spans="1:65" customFormat="1" ht="15" hidden="1" customHeight="1">
      <c r="A831" s="20" t="str">
        <f>IF(E831="","",VLOOKUP(E831,[3]List!BC:BD,2,FALSE))</f>
        <v>[Main RC] SD-WAN with Firewall (Fortinet) (Non-taxable)</v>
      </c>
      <c r="B831" s="20">
        <f>IF(F831="Gateway","SDWAN Gateway",IF(E831="","",VLOOKUP(E831,[3]List!BC:BE,3,FALSE)))</f>
        <v>19408513</v>
      </c>
      <c r="C831" s="20">
        <f>IF(F831="Gateway","SDWAN Gateway",IF(E831="","",VLOOKUP(E831,[3]List!BC:BF,4,FALSE)))</f>
        <v>19408267</v>
      </c>
      <c r="D831">
        <v>3768</v>
      </c>
      <c r="E831" s="21" t="s">
        <v>69</v>
      </c>
      <c r="F831" t="s">
        <v>70</v>
      </c>
      <c r="G831" t="s">
        <v>687</v>
      </c>
      <c r="H831" t="s">
        <v>735</v>
      </c>
      <c r="I831" t="s">
        <v>73</v>
      </c>
      <c r="J831">
        <v>40</v>
      </c>
      <c r="K831" s="20" t="str">
        <f t="shared" si="48"/>
        <v>1</v>
      </c>
      <c r="L831" s="20" t="str">
        <f t="shared" si="47"/>
        <v xml:space="preserve">24/7/ 12 hours onsite SLA support requried </v>
      </c>
      <c r="S831" s="22"/>
      <c r="U831" t="str">
        <f t="shared" si="49"/>
        <v>Yes</v>
      </c>
      <c r="AB831" t="s">
        <v>74</v>
      </c>
      <c r="AC831" t="s">
        <v>661</v>
      </c>
      <c r="AJ831" s="22"/>
      <c r="AK831" s="22"/>
      <c r="BM831" s="41" t="e">
        <f>VLOOKUP(H831,Sheet1!A:B,2,FALSE)</f>
        <v>#N/A</v>
      </c>
    </row>
    <row r="832" spans="1:65" customFormat="1" ht="15" hidden="1" customHeight="1">
      <c r="A832" s="20" t="str">
        <f>IF(E832="","",VLOOKUP(E832,[3]List!BC:BD,2,FALSE))</f>
        <v>[Main RC] SD-WAN with Firewall (Fortinet) (Non-taxable)</v>
      </c>
      <c r="B832" s="20">
        <f>IF(F832="Gateway","SDWAN Gateway",IF(E832="","",VLOOKUP(E832,[3]List!BC:BE,3,FALSE)))</f>
        <v>19408513</v>
      </c>
      <c r="C832" s="20">
        <f>IF(F832="Gateway","SDWAN Gateway",IF(E832="","",VLOOKUP(E832,[3]List!BC:BF,4,FALSE)))</f>
        <v>19408267</v>
      </c>
      <c r="D832">
        <v>3769</v>
      </c>
      <c r="E832" s="21" t="s">
        <v>69</v>
      </c>
      <c r="F832" t="s">
        <v>70</v>
      </c>
      <c r="G832" t="s">
        <v>687</v>
      </c>
      <c r="H832" t="s">
        <v>736</v>
      </c>
      <c r="I832" t="s">
        <v>73</v>
      </c>
      <c r="J832">
        <v>40</v>
      </c>
      <c r="K832" s="20" t="str">
        <f t="shared" si="48"/>
        <v>1</v>
      </c>
      <c r="L832" s="20" t="str">
        <f t="shared" si="47"/>
        <v xml:space="preserve">24/7/ 12 hours onsite SLA support requried </v>
      </c>
      <c r="S832" s="22"/>
      <c r="U832" t="str">
        <f t="shared" si="49"/>
        <v>Yes</v>
      </c>
      <c r="AB832" t="s">
        <v>74</v>
      </c>
      <c r="AC832" t="s">
        <v>661</v>
      </c>
      <c r="AJ832" s="22"/>
      <c r="AK832" s="22"/>
      <c r="BM832" s="41" t="e">
        <f>VLOOKUP(H832,Sheet1!A:B,2,FALSE)</f>
        <v>#N/A</v>
      </c>
    </row>
    <row r="833" spans="1:65" customFormat="1" ht="15" hidden="1" customHeight="1">
      <c r="A833" s="20" t="str">
        <f>IF(E833="","",VLOOKUP(E833,[3]List!BC:BD,2,FALSE))</f>
        <v>[Main RC] SD-WAN with Firewall (Fortinet) (Non-taxable)</v>
      </c>
      <c r="B833" s="20">
        <f>IF(F833="Gateway","SDWAN Gateway",IF(E833="","",VLOOKUP(E833,[3]List!BC:BE,3,FALSE)))</f>
        <v>19408513</v>
      </c>
      <c r="C833" s="20">
        <f>IF(F833="Gateway","SDWAN Gateway",IF(E833="","",VLOOKUP(E833,[3]List!BC:BF,4,FALSE)))</f>
        <v>19408267</v>
      </c>
      <c r="D833">
        <v>3770</v>
      </c>
      <c r="E833" s="21" t="s">
        <v>69</v>
      </c>
      <c r="F833" t="s">
        <v>70</v>
      </c>
      <c r="G833" t="s">
        <v>687</v>
      </c>
      <c r="H833" t="s">
        <v>737</v>
      </c>
      <c r="I833" t="s">
        <v>73</v>
      </c>
      <c r="J833">
        <v>40</v>
      </c>
      <c r="K833" s="20" t="str">
        <f t="shared" si="48"/>
        <v>1</v>
      </c>
      <c r="L833" s="20" t="str">
        <f t="shared" si="47"/>
        <v xml:space="preserve">24/7/ 12 hours onsite SLA support requried </v>
      </c>
      <c r="S833" s="22"/>
      <c r="U833" t="str">
        <f t="shared" si="49"/>
        <v>Yes</v>
      </c>
      <c r="AB833" t="s">
        <v>74</v>
      </c>
      <c r="AC833" t="s">
        <v>661</v>
      </c>
      <c r="AJ833" s="22"/>
      <c r="AK833" s="22"/>
      <c r="BM833" s="41" t="e">
        <f>VLOOKUP(H833,Sheet1!A:B,2,FALSE)</f>
        <v>#N/A</v>
      </c>
    </row>
    <row r="834" spans="1:65" customFormat="1" ht="15" hidden="1" customHeight="1">
      <c r="A834" s="20" t="str">
        <f>IF(E834="","",VLOOKUP(E834,[3]List!BC:BD,2,FALSE))</f>
        <v>[Main RC] SD-WAN with Firewall (Fortinet) (Non-taxable)</v>
      </c>
      <c r="B834" s="20">
        <f>IF(F834="Gateway","SDWAN Gateway",IF(E834="","",VLOOKUP(E834,[3]List!BC:BE,3,FALSE)))</f>
        <v>19408513</v>
      </c>
      <c r="C834" s="20">
        <f>IF(F834="Gateway","SDWAN Gateway",IF(E834="","",VLOOKUP(E834,[3]List!BC:BF,4,FALSE)))</f>
        <v>19408267</v>
      </c>
      <c r="D834">
        <v>3772</v>
      </c>
      <c r="E834" s="21" t="s">
        <v>69</v>
      </c>
      <c r="F834" t="s">
        <v>70</v>
      </c>
      <c r="G834" t="s">
        <v>687</v>
      </c>
      <c r="H834" t="s">
        <v>738</v>
      </c>
      <c r="I834" t="s">
        <v>73</v>
      </c>
      <c r="J834">
        <v>40</v>
      </c>
      <c r="K834" s="20" t="str">
        <f t="shared" si="48"/>
        <v>1</v>
      </c>
      <c r="L834" s="20" t="str">
        <f t="shared" si="47"/>
        <v xml:space="preserve">24/7/ 12 hours onsite SLA support requried </v>
      </c>
      <c r="S834" s="22"/>
      <c r="U834" t="str">
        <f t="shared" si="49"/>
        <v>Yes</v>
      </c>
      <c r="AB834" t="s">
        <v>74</v>
      </c>
      <c r="AC834" t="s">
        <v>661</v>
      </c>
      <c r="AJ834" s="22"/>
      <c r="AK834" s="22"/>
      <c r="BM834" s="41" t="e">
        <f>VLOOKUP(H834,Sheet1!A:B,2,FALSE)</f>
        <v>#N/A</v>
      </c>
    </row>
    <row r="835" spans="1:65" customFormat="1" ht="15" hidden="1" customHeight="1">
      <c r="A835" s="20" t="str">
        <f>IF(E835="","",VLOOKUP(E835,[3]List!BC:BD,2,FALSE))</f>
        <v>[Main RC] SD-WAN with Firewall (Fortinet) (Non-taxable)</v>
      </c>
      <c r="B835" s="20">
        <f>IF(F835="Gateway","SDWAN Gateway",IF(E835="","",VLOOKUP(E835,[3]List!BC:BE,3,FALSE)))</f>
        <v>19408513</v>
      </c>
      <c r="C835" s="20">
        <f>IF(F835="Gateway","SDWAN Gateway",IF(E835="","",VLOOKUP(E835,[3]List!BC:BF,4,FALSE)))</f>
        <v>19408267</v>
      </c>
      <c r="D835">
        <v>3774</v>
      </c>
      <c r="E835" s="21" t="s">
        <v>69</v>
      </c>
      <c r="F835" t="s">
        <v>70</v>
      </c>
      <c r="G835" t="s">
        <v>687</v>
      </c>
      <c r="H835" t="s">
        <v>739</v>
      </c>
      <c r="I835" t="s">
        <v>73</v>
      </c>
      <c r="J835">
        <v>40</v>
      </c>
      <c r="K835" s="20" t="str">
        <f t="shared" si="48"/>
        <v>1</v>
      </c>
      <c r="L835" s="20" t="str">
        <f t="shared" si="47"/>
        <v xml:space="preserve">24/7/ 12 hours onsite SLA support requried </v>
      </c>
      <c r="S835" s="22"/>
      <c r="U835" t="str">
        <f t="shared" si="49"/>
        <v>Yes</v>
      </c>
      <c r="AB835" t="s">
        <v>74</v>
      </c>
      <c r="AC835" t="s">
        <v>661</v>
      </c>
      <c r="AJ835" s="22"/>
      <c r="AK835" s="22"/>
      <c r="BM835" s="41" t="e">
        <f>VLOOKUP(H835,Sheet1!A:B,2,FALSE)</f>
        <v>#N/A</v>
      </c>
    </row>
    <row r="836" spans="1:65" customFormat="1" ht="15" hidden="1" customHeight="1">
      <c r="A836" s="20" t="str">
        <f>IF(E836="","",VLOOKUP(E836,[3]List!BC:BD,2,FALSE))</f>
        <v>[Main RC] SD-WAN with Firewall (Fortinet) (Non-taxable)</v>
      </c>
      <c r="B836" s="20">
        <f>IF(F836="Gateway","SDWAN Gateway",IF(E836="","",VLOOKUP(E836,[3]List!BC:BE,3,FALSE)))</f>
        <v>19408513</v>
      </c>
      <c r="C836" s="20">
        <f>IF(F836="Gateway","SDWAN Gateway",IF(E836="","",VLOOKUP(E836,[3]List!BC:BF,4,FALSE)))</f>
        <v>19408267</v>
      </c>
      <c r="D836">
        <v>3775</v>
      </c>
      <c r="E836" s="21" t="s">
        <v>69</v>
      </c>
      <c r="F836" t="s">
        <v>70</v>
      </c>
      <c r="G836" t="s">
        <v>687</v>
      </c>
      <c r="H836" t="s">
        <v>740</v>
      </c>
      <c r="I836" t="s">
        <v>73</v>
      </c>
      <c r="J836">
        <v>40</v>
      </c>
      <c r="K836" s="20" t="str">
        <f t="shared" si="48"/>
        <v>1</v>
      </c>
      <c r="L836" s="20" t="str">
        <f t="shared" ref="L836:L899" si="50">IF(I836="non-redundant","24/7/ 12 hours onsite SLA support requried ","24/7/ 6 hours onsite support required")</f>
        <v xml:space="preserve">24/7/ 12 hours onsite SLA support requried </v>
      </c>
      <c r="S836" s="22"/>
      <c r="U836" t="str">
        <f t="shared" si="49"/>
        <v>Yes</v>
      </c>
      <c r="AB836" t="s">
        <v>74</v>
      </c>
      <c r="AC836" t="s">
        <v>661</v>
      </c>
      <c r="AJ836" s="22"/>
      <c r="AK836" s="22"/>
      <c r="BM836" s="41" t="e">
        <f>VLOOKUP(H836,Sheet1!A:B,2,FALSE)</f>
        <v>#N/A</v>
      </c>
    </row>
    <row r="837" spans="1:65" customFormat="1" ht="15" hidden="1" customHeight="1">
      <c r="A837" s="20" t="str">
        <f>IF(E837="","",VLOOKUP(E837,[3]List!BC:BD,2,FALSE))</f>
        <v>[Main RC] SD-WAN with Firewall (Fortinet) (Non-taxable)</v>
      </c>
      <c r="B837" s="20">
        <f>IF(F837="Gateway","SDWAN Gateway",IF(E837="","",VLOOKUP(E837,[3]List!BC:BE,3,FALSE)))</f>
        <v>19408513</v>
      </c>
      <c r="C837" s="20">
        <f>IF(F837="Gateway","SDWAN Gateway",IF(E837="","",VLOOKUP(E837,[3]List!BC:BF,4,FALSE)))</f>
        <v>19408267</v>
      </c>
      <c r="D837">
        <v>3803</v>
      </c>
      <c r="E837" s="21" t="s">
        <v>69</v>
      </c>
      <c r="F837" t="s">
        <v>70</v>
      </c>
      <c r="G837" t="s">
        <v>741</v>
      </c>
      <c r="H837" t="s">
        <v>742</v>
      </c>
      <c r="I837" t="s">
        <v>73</v>
      </c>
      <c r="J837">
        <v>40</v>
      </c>
      <c r="K837" s="20" t="str">
        <f t="shared" ref="K837:K899" si="51">IF(J837&lt;900, "1", "2")</f>
        <v>1</v>
      </c>
      <c r="L837" s="20" t="str">
        <f t="shared" si="50"/>
        <v xml:space="preserve">24/7/ 12 hours onsite SLA support requried </v>
      </c>
      <c r="S837" s="22"/>
      <c r="U837" t="str">
        <f t="shared" si="49"/>
        <v>Yes</v>
      </c>
      <c r="AB837" t="s">
        <v>74</v>
      </c>
      <c r="AC837" t="s">
        <v>661</v>
      </c>
      <c r="AJ837" s="22"/>
      <c r="AK837" s="22"/>
      <c r="BM837" s="41" t="e">
        <f>VLOOKUP(H837,Sheet1!A:B,2,FALSE)</f>
        <v>#N/A</v>
      </c>
    </row>
    <row r="838" spans="1:65" customFormat="1" ht="15" hidden="1" customHeight="1">
      <c r="A838" s="20" t="str">
        <f>IF(E838="","",VLOOKUP(E838,[3]List!BC:BD,2,FALSE))</f>
        <v>[Main RC] SD-WAN with Firewall (Fortinet) (Non-taxable)</v>
      </c>
      <c r="B838" s="20">
        <f>IF(F838="Gateway","SDWAN Gateway",IF(E838="","",VLOOKUP(E838,[3]List!BC:BE,3,FALSE)))</f>
        <v>19408513</v>
      </c>
      <c r="C838" s="20">
        <f>IF(F838="Gateway","SDWAN Gateway",IF(E838="","",VLOOKUP(E838,[3]List!BC:BF,4,FALSE)))</f>
        <v>19408267</v>
      </c>
      <c r="D838">
        <v>3805</v>
      </c>
      <c r="E838" s="21" t="s">
        <v>69</v>
      </c>
      <c r="F838" t="s">
        <v>70</v>
      </c>
      <c r="G838" t="s">
        <v>741</v>
      </c>
      <c r="H838" t="s">
        <v>743</v>
      </c>
      <c r="I838" t="s">
        <v>73</v>
      </c>
      <c r="J838">
        <v>40</v>
      </c>
      <c r="K838" s="20" t="str">
        <f t="shared" si="51"/>
        <v>1</v>
      </c>
      <c r="L838" s="20" t="str">
        <f t="shared" si="50"/>
        <v xml:space="preserve">24/7/ 12 hours onsite SLA support requried </v>
      </c>
      <c r="S838" s="22"/>
      <c r="U838" t="str">
        <f t="shared" si="49"/>
        <v>Yes</v>
      </c>
      <c r="AB838" t="s">
        <v>74</v>
      </c>
      <c r="AC838" t="s">
        <v>661</v>
      </c>
      <c r="AJ838" s="22"/>
      <c r="AK838" s="22"/>
      <c r="BM838" s="41" t="e">
        <f>VLOOKUP(H838,Sheet1!A:B,2,FALSE)</f>
        <v>#N/A</v>
      </c>
    </row>
    <row r="839" spans="1:65" customFormat="1" ht="15" hidden="1" customHeight="1">
      <c r="A839" s="20" t="str">
        <f>IF(E839="","",VLOOKUP(E839,[3]List!BC:BD,2,FALSE))</f>
        <v>[Main RC] SD-WAN with Firewall (Fortinet) (Non-taxable)</v>
      </c>
      <c r="B839" s="20">
        <f>IF(F839="Gateway","SDWAN Gateway",IF(E839="","",VLOOKUP(E839,[3]List!BC:BE,3,FALSE)))</f>
        <v>19408513</v>
      </c>
      <c r="C839" s="20">
        <f>IF(F839="Gateway","SDWAN Gateway",IF(E839="","",VLOOKUP(E839,[3]List!BC:BF,4,FALSE)))</f>
        <v>19408267</v>
      </c>
      <c r="D839">
        <v>3806</v>
      </c>
      <c r="E839" s="21" t="s">
        <v>69</v>
      </c>
      <c r="F839" t="s">
        <v>70</v>
      </c>
      <c r="G839" t="s">
        <v>741</v>
      </c>
      <c r="H839" t="s">
        <v>744</v>
      </c>
      <c r="I839" t="s">
        <v>73</v>
      </c>
      <c r="J839">
        <v>40</v>
      </c>
      <c r="K839" s="20" t="str">
        <f t="shared" si="51"/>
        <v>1</v>
      </c>
      <c r="L839" s="20" t="str">
        <f t="shared" si="50"/>
        <v xml:space="preserve">24/7/ 12 hours onsite SLA support requried </v>
      </c>
      <c r="S839" s="22"/>
      <c r="U839" t="str">
        <f t="shared" si="49"/>
        <v>Yes</v>
      </c>
      <c r="AB839" t="s">
        <v>74</v>
      </c>
      <c r="AC839" t="s">
        <v>661</v>
      </c>
      <c r="AJ839" s="22"/>
      <c r="AK839" s="22"/>
      <c r="BM839" s="41" t="e">
        <f>VLOOKUP(H839,Sheet1!A:B,2,FALSE)</f>
        <v>#N/A</v>
      </c>
    </row>
    <row r="840" spans="1:65" customFormat="1" ht="15" hidden="1" customHeight="1">
      <c r="A840" s="20" t="str">
        <f>IF(E840="","",VLOOKUP(E840,[3]List!BC:BD,2,FALSE))</f>
        <v>[Main RC] SD-WAN with Firewall (Fortinet) (Non-taxable)</v>
      </c>
      <c r="B840" s="20">
        <f>IF(F840="Gateway","SDWAN Gateway",IF(E840="","",VLOOKUP(E840,[3]List!BC:BE,3,FALSE)))</f>
        <v>19408513</v>
      </c>
      <c r="C840" s="20">
        <f>IF(F840="Gateway","SDWAN Gateway",IF(E840="","",VLOOKUP(E840,[3]List!BC:BF,4,FALSE)))</f>
        <v>19408267</v>
      </c>
      <c r="D840">
        <v>3808</v>
      </c>
      <c r="E840" s="21" t="s">
        <v>69</v>
      </c>
      <c r="F840" t="s">
        <v>70</v>
      </c>
      <c r="G840" t="s">
        <v>741</v>
      </c>
      <c r="H840" t="s">
        <v>745</v>
      </c>
      <c r="I840" t="s">
        <v>73</v>
      </c>
      <c r="J840">
        <v>40</v>
      </c>
      <c r="K840" s="20" t="str">
        <f t="shared" si="51"/>
        <v>1</v>
      </c>
      <c r="L840" s="20" t="str">
        <f t="shared" si="50"/>
        <v xml:space="preserve">24/7/ 12 hours onsite SLA support requried </v>
      </c>
      <c r="S840" s="22"/>
      <c r="U840" t="str">
        <f t="shared" si="49"/>
        <v>Yes</v>
      </c>
      <c r="AB840" t="s">
        <v>74</v>
      </c>
      <c r="AC840" t="s">
        <v>661</v>
      </c>
      <c r="AJ840" s="22"/>
      <c r="AK840" s="22"/>
      <c r="BM840" s="41" t="e">
        <f>VLOOKUP(H840,Sheet1!A:B,2,FALSE)</f>
        <v>#N/A</v>
      </c>
    </row>
    <row r="841" spans="1:65" customFormat="1" ht="15" hidden="1" customHeight="1">
      <c r="A841" s="20" t="str">
        <f>IF(E841="","",VLOOKUP(E841,[3]List!BC:BD,2,FALSE))</f>
        <v>[Main RC] SD-WAN with Firewall (Fortinet) (Non-taxable)</v>
      </c>
      <c r="B841" s="20">
        <f>IF(F841="Gateway","SDWAN Gateway",IF(E841="","",VLOOKUP(E841,[3]List!BC:BE,3,FALSE)))</f>
        <v>19408513</v>
      </c>
      <c r="C841" s="20">
        <f>IF(F841="Gateway","SDWAN Gateway",IF(E841="","",VLOOKUP(E841,[3]List!BC:BF,4,FALSE)))</f>
        <v>19408267</v>
      </c>
      <c r="D841">
        <v>3811</v>
      </c>
      <c r="E841" s="21" t="s">
        <v>69</v>
      </c>
      <c r="F841" t="s">
        <v>70</v>
      </c>
      <c r="G841" t="s">
        <v>741</v>
      </c>
      <c r="H841" t="s">
        <v>746</v>
      </c>
      <c r="I841" t="s">
        <v>73</v>
      </c>
      <c r="J841">
        <v>100</v>
      </c>
      <c r="K841" s="20" t="str">
        <f t="shared" si="51"/>
        <v>1</v>
      </c>
      <c r="L841" s="20" t="str">
        <f t="shared" si="50"/>
        <v xml:space="preserve">24/7/ 12 hours onsite SLA support requried </v>
      </c>
      <c r="S841" s="22"/>
      <c r="U841" t="str">
        <f t="shared" si="49"/>
        <v>Yes</v>
      </c>
      <c r="AB841" t="s">
        <v>74</v>
      </c>
      <c r="AC841" t="s">
        <v>661</v>
      </c>
      <c r="AJ841" s="22"/>
      <c r="AK841" s="22"/>
      <c r="BM841" s="41" t="e">
        <f>VLOOKUP(H841,Sheet1!A:B,2,FALSE)</f>
        <v>#N/A</v>
      </c>
    </row>
    <row r="842" spans="1:65" customFormat="1" ht="15" hidden="1" customHeight="1">
      <c r="A842" s="20" t="str">
        <f>IF(E842="","",VLOOKUP(E842,[3]List!BC:BD,2,FALSE))</f>
        <v>[Main RC] SD-WAN with Firewall (Fortinet) (Non-taxable)</v>
      </c>
      <c r="B842" s="20">
        <f>IF(F842="Gateway","SDWAN Gateway",IF(E842="","",VLOOKUP(E842,[3]List!BC:BE,3,FALSE)))</f>
        <v>19408513</v>
      </c>
      <c r="C842" s="20">
        <f>IF(F842="Gateway","SDWAN Gateway",IF(E842="","",VLOOKUP(E842,[3]List!BC:BF,4,FALSE)))</f>
        <v>19408267</v>
      </c>
      <c r="D842">
        <v>3812</v>
      </c>
      <c r="E842" s="21" t="s">
        <v>69</v>
      </c>
      <c r="F842" t="s">
        <v>70</v>
      </c>
      <c r="G842" t="s">
        <v>741</v>
      </c>
      <c r="H842" t="s">
        <v>747</v>
      </c>
      <c r="I842" t="s">
        <v>73</v>
      </c>
      <c r="J842">
        <v>500</v>
      </c>
      <c r="K842" s="20" t="str">
        <f t="shared" si="51"/>
        <v>1</v>
      </c>
      <c r="L842" s="20" t="str">
        <f t="shared" si="50"/>
        <v xml:space="preserve">24/7/ 12 hours onsite SLA support requried </v>
      </c>
      <c r="S842" s="22"/>
      <c r="U842" t="str">
        <f t="shared" si="49"/>
        <v>Yes</v>
      </c>
      <c r="AB842" t="s">
        <v>74</v>
      </c>
      <c r="AC842" t="s">
        <v>661</v>
      </c>
      <c r="AJ842" s="22"/>
      <c r="AK842" s="22"/>
      <c r="BM842" s="41" t="e">
        <f>VLOOKUP(H842,Sheet1!A:B,2,FALSE)</f>
        <v>#N/A</v>
      </c>
    </row>
    <row r="843" spans="1:65" customFormat="1" ht="15" hidden="1" customHeight="1">
      <c r="A843" s="20" t="str">
        <f>IF(E843="","",VLOOKUP(E843,[3]List!BC:BD,2,FALSE))</f>
        <v>[Main RC] SD-WAN with Firewall (Fortinet) (Non-taxable)</v>
      </c>
      <c r="B843" s="20">
        <f>IF(F843="Gateway","SDWAN Gateway",IF(E843="","",VLOOKUP(E843,[3]List!BC:BE,3,FALSE)))</f>
        <v>19408513</v>
      </c>
      <c r="C843" s="20">
        <f>IF(F843="Gateway","SDWAN Gateway",IF(E843="","",VLOOKUP(E843,[3]List!BC:BF,4,FALSE)))</f>
        <v>19408267</v>
      </c>
      <c r="D843">
        <v>3813</v>
      </c>
      <c r="E843" s="21" t="s">
        <v>69</v>
      </c>
      <c r="F843" t="s">
        <v>70</v>
      </c>
      <c r="G843" t="s">
        <v>741</v>
      </c>
      <c r="H843" t="s">
        <v>748</v>
      </c>
      <c r="I843" t="s">
        <v>73</v>
      </c>
      <c r="J843">
        <v>40</v>
      </c>
      <c r="K843" s="20" t="str">
        <f t="shared" si="51"/>
        <v>1</v>
      </c>
      <c r="L843" s="20" t="str">
        <f t="shared" si="50"/>
        <v xml:space="preserve">24/7/ 12 hours onsite SLA support requried </v>
      </c>
      <c r="S843" s="22"/>
      <c r="U843" t="str">
        <f t="shared" si="49"/>
        <v>Yes</v>
      </c>
      <c r="AB843" t="s">
        <v>74</v>
      </c>
      <c r="AC843" t="s">
        <v>661</v>
      </c>
      <c r="AJ843" s="22"/>
      <c r="AK843" s="22"/>
      <c r="BM843" s="41" t="e">
        <f>VLOOKUP(H843,Sheet1!A:B,2,FALSE)</f>
        <v>#N/A</v>
      </c>
    </row>
    <row r="844" spans="1:65" customFormat="1" ht="15" hidden="1" customHeight="1">
      <c r="A844" s="20" t="str">
        <f>IF(E844="","",VLOOKUP(E844,[3]List!BC:BD,2,FALSE))</f>
        <v>[Main RC] SD-WAN with Firewall (Fortinet) (Non-taxable)</v>
      </c>
      <c r="B844" s="20">
        <f>IF(F844="Gateway","SDWAN Gateway",IF(E844="","",VLOOKUP(E844,[3]List!BC:BE,3,FALSE)))</f>
        <v>19408513</v>
      </c>
      <c r="C844" s="20">
        <f>IF(F844="Gateway","SDWAN Gateway",IF(E844="","",VLOOKUP(E844,[3]List!BC:BF,4,FALSE)))</f>
        <v>19408267</v>
      </c>
      <c r="D844">
        <v>3816</v>
      </c>
      <c r="E844" s="21" t="s">
        <v>69</v>
      </c>
      <c r="F844" t="s">
        <v>70</v>
      </c>
      <c r="G844" t="s">
        <v>741</v>
      </c>
      <c r="H844" t="s">
        <v>749</v>
      </c>
      <c r="I844" t="s">
        <v>73</v>
      </c>
      <c r="J844">
        <v>40</v>
      </c>
      <c r="K844" s="20" t="str">
        <f t="shared" si="51"/>
        <v>1</v>
      </c>
      <c r="L844" s="20" t="str">
        <f t="shared" si="50"/>
        <v xml:space="preserve">24/7/ 12 hours onsite SLA support requried </v>
      </c>
      <c r="S844" s="22"/>
      <c r="U844" t="str">
        <f t="shared" si="49"/>
        <v>Yes</v>
      </c>
      <c r="AB844" t="s">
        <v>74</v>
      </c>
      <c r="AC844" t="s">
        <v>661</v>
      </c>
      <c r="AJ844" s="22"/>
      <c r="AK844" s="22"/>
      <c r="BM844" s="41" t="e">
        <f>VLOOKUP(H844,Sheet1!A:B,2,FALSE)</f>
        <v>#N/A</v>
      </c>
    </row>
    <row r="845" spans="1:65" customFormat="1" ht="15" hidden="1" customHeight="1">
      <c r="A845" s="20" t="str">
        <f>IF(E845="","",VLOOKUP(E845,[3]List!BC:BD,2,FALSE))</f>
        <v>[Main RC] SD-WAN with Firewall (Fortinet) (Non-taxable)</v>
      </c>
      <c r="B845" s="20">
        <f>IF(F845="Gateway","SDWAN Gateway",IF(E845="","",VLOOKUP(E845,[3]List!BC:BE,3,FALSE)))</f>
        <v>19408513</v>
      </c>
      <c r="C845" s="20">
        <f>IF(F845="Gateway","SDWAN Gateway",IF(E845="","",VLOOKUP(E845,[3]List!BC:BF,4,FALSE)))</f>
        <v>19408267</v>
      </c>
      <c r="D845">
        <v>3823</v>
      </c>
      <c r="E845" s="21" t="s">
        <v>69</v>
      </c>
      <c r="F845" t="s">
        <v>70</v>
      </c>
      <c r="G845" t="s">
        <v>741</v>
      </c>
      <c r="H845" t="s">
        <v>750</v>
      </c>
      <c r="I845" t="s">
        <v>73</v>
      </c>
      <c r="J845">
        <v>500</v>
      </c>
      <c r="K845" s="20" t="str">
        <f t="shared" si="51"/>
        <v>1</v>
      </c>
      <c r="L845" s="20" t="str">
        <f t="shared" si="50"/>
        <v xml:space="preserve">24/7/ 12 hours onsite SLA support requried </v>
      </c>
      <c r="S845" s="22"/>
      <c r="U845" t="str">
        <f t="shared" si="49"/>
        <v>Yes</v>
      </c>
      <c r="AB845" t="s">
        <v>74</v>
      </c>
      <c r="AC845" t="s">
        <v>661</v>
      </c>
      <c r="AJ845" s="22"/>
      <c r="AK845" s="22"/>
      <c r="BM845" s="41" t="e">
        <f>VLOOKUP(H845,Sheet1!A:B,2,FALSE)</f>
        <v>#N/A</v>
      </c>
    </row>
    <row r="846" spans="1:65" customFormat="1" ht="15" hidden="1" customHeight="1">
      <c r="A846" s="20" t="str">
        <f>IF(E846="","",VLOOKUP(E846,[3]List!BC:BD,2,FALSE))</f>
        <v>[Main RC] SD-WAN with Firewall (Fortinet) (Non-taxable)</v>
      </c>
      <c r="B846" s="20">
        <f>IF(F846="Gateway","SDWAN Gateway",IF(E846="","",VLOOKUP(E846,[3]List!BC:BE,3,FALSE)))</f>
        <v>19408513</v>
      </c>
      <c r="C846" s="20">
        <f>IF(F846="Gateway","SDWAN Gateway",IF(E846="","",VLOOKUP(E846,[3]List!BC:BF,4,FALSE)))</f>
        <v>19408267</v>
      </c>
      <c r="D846">
        <v>3827</v>
      </c>
      <c r="E846" s="21" t="s">
        <v>69</v>
      </c>
      <c r="F846" t="s">
        <v>70</v>
      </c>
      <c r="G846" t="s">
        <v>741</v>
      </c>
      <c r="H846" t="s">
        <v>751</v>
      </c>
      <c r="I846" t="s">
        <v>73</v>
      </c>
      <c r="J846">
        <v>500</v>
      </c>
      <c r="K846" s="20" t="str">
        <f t="shared" si="51"/>
        <v>1</v>
      </c>
      <c r="L846" s="20" t="str">
        <f t="shared" si="50"/>
        <v xml:space="preserve">24/7/ 12 hours onsite SLA support requried </v>
      </c>
      <c r="S846" s="22"/>
      <c r="U846" t="str">
        <f t="shared" si="49"/>
        <v>Yes</v>
      </c>
      <c r="AB846" t="s">
        <v>74</v>
      </c>
      <c r="AC846" t="s">
        <v>661</v>
      </c>
      <c r="AJ846" s="22"/>
      <c r="AK846" s="22"/>
      <c r="BM846" s="41" t="e">
        <f>VLOOKUP(H846,Sheet1!A:B,2,FALSE)</f>
        <v>#N/A</v>
      </c>
    </row>
    <row r="847" spans="1:65" customFormat="1" ht="15" hidden="1" customHeight="1">
      <c r="A847" s="20" t="str">
        <f>IF(E847="","",VLOOKUP(E847,[3]List!BC:BD,2,FALSE))</f>
        <v>[Main RC] SD-WAN with Firewall (Fortinet) (Non-taxable)</v>
      </c>
      <c r="B847" s="20">
        <f>IF(F847="Gateway","SDWAN Gateway",IF(E847="","",VLOOKUP(E847,[3]List!BC:BE,3,FALSE)))</f>
        <v>19408513</v>
      </c>
      <c r="C847" s="20">
        <f>IF(F847="Gateway","SDWAN Gateway",IF(E847="","",VLOOKUP(E847,[3]List!BC:BF,4,FALSE)))</f>
        <v>19408267</v>
      </c>
      <c r="D847">
        <v>3829</v>
      </c>
      <c r="E847" s="21" t="s">
        <v>69</v>
      </c>
      <c r="F847" t="s">
        <v>70</v>
      </c>
      <c r="G847" t="s">
        <v>741</v>
      </c>
      <c r="H847" t="s">
        <v>752</v>
      </c>
      <c r="I847" t="s">
        <v>73</v>
      </c>
      <c r="J847">
        <v>40</v>
      </c>
      <c r="K847" s="20" t="str">
        <f t="shared" si="51"/>
        <v>1</v>
      </c>
      <c r="L847" s="20" t="str">
        <f t="shared" si="50"/>
        <v xml:space="preserve">24/7/ 12 hours onsite SLA support requried </v>
      </c>
      <c r="S847" s="22"/>
      <c r="U847" t="str">
        <f t="shared" si="49"/>
        <v>Yes</v>
      </c>
      <c r="AB847" t="s">
        <v>74</v>
      </c>
      <c r="AC847" t="s">
        <v>661</v>
      </c>
      <c r="AJ847" s="22"/>
      <c r="AK847" s="22"/>
      <c r="BM847" s="41" t="e">
        <f>VLOOKUP(H847,Sheet1!A:B,2,FALSE)</f>
        <v>#N/A</v>
      </c>
    </row>
    <row r="848" spans="1:65" customFormat="1" ht="15" hidden="1" customHeight="1">
      <c r="A848" s="20" t="str">
        <f>IF(E848="","",VLOOKUP(E848,[3]List!BC:BD,2,FALSE))</f>
        <v>[Main RC] SD-WAN with Firewall (Fortinet) (Non-taxable)</v>
      </c>
      <c r="B848" s="20">
        <f>IF(F848="Gateway","SDWAN Gateway",IF(E848="","",VLOOKUP(E848,[3]List!BC:BE,3,FALSE)))</f>
        <v>19408513</v>
      </c>
      <c r="C848" s="20">
        <f>IF(F848="Gateway","SDWAN Gateway",IF(E848="","",VLOOKUP(E848,[3]List!BC:BF,4,FALSE)))</f>
        <v>19408267</v>
      </c>
      <c r="D848">
        <v>3830</v>
      </c>
      <c r="E848" s="21" t="s">
        <v>69</v>
      </c>
      <c r="F848" t="s">
        <v>70</v>
      </c>
      <c r="G848" t="s">
        <v>741</v>
      </c>
      <c r="H848" t="s">
        <v>753</v>
      </c>
      <c r="I848" t="s">
        <v>73</v>
      </c>
      <c r="J848">
        <v>40</v>
      </c>
      <c r="K848" s="20" t="str">
        <f t="shared" si="51"/>
        <v>1</v>
      </c>
      <c r="L848" s="20" t="str">
        <f t="shared" si="50"/>
        <v xml:space="preserve">24/7/ 12 hours onsite SLA support requried </v>
      </c>
      <c r="S848" s="22"/>
      <c r="U848" t="str">
        <f t="shared" si="49"/>
        <v>Yes</v>
      </c>
      <c r="AB848" t="s">
        <v>74</v>
      </c>
      <c r="AC848" t="s">
        <v>661</v>
      </c>
      <c r="AJ848" s="22"/>
      <c r="AK848" s="22"/>
      <c r="BM848" s="41" t="e">
        <f>VLOOKUP(H848,Sheet1!A:B,2,FALSE)</f>
        <v>#N/A</v>
      </c>
    </row>
    <row r="849" spans="1:65" customFormat="1" ht="15" hidden="1" customHeight="1">
      <c r="A849" s="20" t="str">
        <f>IF(E849="","",VLOOKUP(E849,[3]List!BC:BD,2,FALSE))</f>
        <v>[Main RC] SD-WAN with Firewall (Fortinet) (Non-taxable)</v>
      </c>
      <c r="B849" s="20">
        <f>IF(F849="Gateway","SDWAN Gateway",IF(E849="","",VLOOKUP(E849,[3]List!BC:BE,3,FALSE)))</f>
        <v>19408513</v>
      </c>
      <c r="C849" s="20">
        <f>IF(F849="Gateway","SDWAN Gateway",IF(E849="","",VLOOKUP(E849,[3]List!BC:BF,4,FALSE)))</f>
        <v>19408267</v>
      </c>
      <c r="D849">
        <v>3831</v>
      </c>
      <c r="E849" s="21" t="s">
        <v>69</v>
      </c>
      <c r="F849" t="s">
        <v>70</v>
      </c>
      <c r="G849" t="s">
        <v>741</v>
      </c>
      <c r="H849" t="s">
        <v>754</v>
      </c>
      <c r="I849" t="s">
        <v>73</v>
      </c>
      <c r="J849">
        <v>100</v>
      </c>
      <c r="K849" s="20" t="str">
        <f t="shared" si="51"/>
        <v>1</v>
      </c>
      <c r="L849" s="20" t="str">
        <f t="shared" si="50"/>
        <v xml:space="preserve">24/7/ 12 hours onsite SLA support requried </v>
      </c>
      <c r="S849" s="22"/>
      <c r="U849" t="str">
        <f t="shared" si="49"/>
        <v>Yes</v>
      </c>
      <c r="AB849" t="s">
        <v>74</v>
      </c>
      <c r="AC849" t="s">
        <v>661</v>
      </c>
      <c r="AJ849" s="22"/>
      <c r="AK849" s="22"/>
      <c r="BM849" s="41" t="e">
        <f>VLOOKUP(H849,Sheet1!A:B,2,FALSE)</f>
        <v>#N/A</v>
      </c>
    </row>
    <row r="850" spans="1:65" customFormat="1" ht="15" hidden="1" customHeight="1">
      <c r="A850" s="20" t="str">
        <f>IF(E850="","",VLOOKUP(E850,[3]List!BC:BD,2,FALSE))</f>
        <v>[Main RC] SD-WAN with Firewall (Fortinet) (Non-taxable)</v>
      </c>
      <c r="B850" s="20">
        <f>IF(F850="Gateway","SDWAN Gateway",IF(E850="","",VLOOKUP(E850,[3]List!BC:BE,3,FALSE)))</f>
        <v>19408513</v>
      </c>
      <c r="C850" s="20">
        <f>IF(F850="Gateway","SDWAN Gateway",IF(E850="","",VLOOKUP(E850,[3]List!BC:BF,4,FALSE)))</f>
        <v>19408267</v>
      </c>
      <c r="D850">
        <v>3832</v>
      </c>
      <c r="E850" s="21" t="s">
        <v>69</v>
      </c>
      <c r="F850" t="s">
        <v>70</v>
      </c>
      <c r="G850" t="s">
        <v>741</v>
      </c>
      <c r="H850" t="s">
        <v>755</v>
      </c>
      <c r="I850" t="s">
        <v>73</v>
      </c>
      <c r="J850">
        <v>100</v>
      </c>
      <c r="K850" s="20" t="str">
        <f t="shared" si="51"/>
        <v>1</v>
      </c>
      <c r="L850" s="20" t="str">
        <f t="shared" si="50"/>
        <v xml:space="preserve">24/7/ 12 hours onsite SLA support requried </v>
      </c>
      <c r="S850" s="22"/>
      <c r="U850" t="str">
        <f t="shared" si="49"/>
        <v>Yes</v>
      </c>
      <c r="AB850" t="s">
        <v>74</v>
      </c>
      <c r="AC850" t="s">
        <v>661</v>
      </c>
      <c r="AJ850" s="22"/>
      <c r="AK850" s="22"/>
      <c r="BM850" s="41" t="e">
        <f>VLOOKUP(H850,Sheet1!A:B,2,FALSE)</f>
        <v>#N/A</v>
      </c>
    </row>
    <row r="851" spans="1:65" customFormat="1" ht="15" hidden="1" customHeight="1">
      <c r="A851" s="20" t="str">
        <f>IF(E851="","",VLOOKUP(E851,[3]List!BC:BD,2,FALSE))</f>
        <v>[Main RC] SD-WAN with Firewall (Fortinet) (Non-taxable)</v>
      </c>
      <c r="B851" s="20">
        <f>IF(F851="Gateway","SDWAN Gateway",IF(E851="","",VLOOKUP(E851,[3]List!BC:BE,3,FALSE)))</f>
        <v>19408513</v>
      </c>
      <c r="C851" s="20">
        <f>IF(F851="Gateway","SDWAN Gateway",IF(E851="","",VLOOKUP(E851,[3]List!BC:BF,4,FALSE)))</f>
        <v>19408267</v>
      </c>
      <c r="D851">
        <v>3834</v>
      </c>
      <c r="E851" s="21" t="s">
        <v>69</v>
      </c>
      <c r="F851" t="s">
        <v>70</v>
      </c>
      <c r="G851" s="31" t="s">
        <v>741</v>
      </c>
      <c r="H851" t="s">
        <v>756</v>
      </c>
      <c r="I851" t="s">
        <v>140</v>
      </c>
      <c r="J851">
        <v>500</v>
      </c>
      <c r="K851" s="20" t="str">
        <f t="shared" si="51"/>
        <v>1</v>
      </c>
      <c r="L851" s="20" t="str">
        <f t="shared" si="50"/>
        <v>24/7/ 6 hours onsite support required</v>
      </c>
      <c r="S851" s="22"/>
      <c r="U851" t="str">
        <f t="shared" si="49"/>
        <v>Yes</v>
      </c>
      <c r="AB851" t="s">
        <v>74</v>
      </c>
      <c r="AC851" t="s">
        <v>661</v>
      </c>
      <c r="AJ851" s="22"/>
      <c r="AK851" s="22"/>
      <c r="BM851" s="41" t="e">
        <f>VLOOKUP(H851,Sheet1!A:B,2,FALSE)</f>
        <v>#N/A</v>
      </c>
    </row>
    <row r="852" spans="1:65" customFormat="1" ht="15" hidden="1" customHeight="1">
      <c r="A852" s="20" t="str">
        <f>IF(E852="","",VLOOKUP(E852,[3]List!BC:BD,2,FALSE))</f>
        <v>[Main RC] SD-WAN with Firewall (Fortinet) (Non-taxable)</v>
      </c>
      <c r="B852" s="20">
        <f>IF(F852="Gateway","SDWAN Gateway",IF(E852="","",VLOOKUP(E852,[3]List!BC:BE,3,FALSE)))</f>
        <v>19408513</v>
      </c>
      <c r="C852" s="20">
        <f>IF(F852="Gateway","SDWAN Gateway",IF(E852="","",VLOOKUP(E852,[3]List!BC:BF,4,FALSE)))</f>
        <v>19408267</v>
      </c>
      <c r="D852">
        <v>3834</v>
      </c>
      <c r="E852" s="21" t="s">
        <v>69</v>
      </c>
      <c r="F852" t="s">
        <v>70</v>
      </c>
      <c r="G852" s="31" t="s">
        <v>741</v>
      </c>
      <c r="H852" t="s">
        <v>756</v>
      </c>
      <c r="I852" t="s">
        <v>140</v>
      </c>
      <c r="J852">
        <v>500</v>
      </c>
      <c r="K852" s="20" t="str">
        <f t="shared" si="51"/>
        <v>1</v>
      </c>
      <c r="L852" s="20" t="str">
        <f t="shared" si="50"/>
        <v>24/7/ 6 hours onsite support required</v>
      </c>
      <c r="S852" s="22"/>
      <c r="U852" t="str">
        <f t="shared" si="49"/>
        <v>Yes</v>
      </c>
      <c r="AB852" t="s">
        <v>74</v>
      </c>
      <c r="AC852" t="s">
        <v>661</v>
      </c>
      <c r="AJ852" s="22"/>
      <c r="AK852" s="22"/>
      <c r="BM852" s="41" t="e">
        <f>VLOOKUP(H852,Sheet1!A:B,2,FALSE)</f>
        <v>#N/A</v>
      </c>
    </row>
    <row r="853" spans="1:65" customFormat="1" ht="15" hidden="1" customHeight="1">
      <c r="A853" s="20" t="str">
        <f>IF(E853="","",VLOOKUP(E853,[3]List!BC:BD,2,FALSE))</f>
        <v>[Main RC] SD-WAN with Firewall (Fortinet) (Non-taxable)</v>
      </c>
      <c r="B853" s="20">
        <f>IF(F853="Gateway","SDWAN Gateway",IF(E853="","",VLOOKUP(E853,[3]List!BC:BE,3,FALSE)))</f>
        <v>19408513</v>
      </c>
      <c r="C853" s="20">
        <f>IF(F853="Gateway","SDWAN Gateway",IF(E853="","",VLOOKUP(E853,[3]List!BC:BF,4,FALSE)))</f>
        <v>19408267</v>
      </c>
      <c r="D853">
        <v>3835</v>
      </c>
      <c r="E853" s="21" t="s">
        <v>69</v>
      </c>
      <c r="F853" t="s">
        <v>70</v>
      </c>
      <c r="G853" t="s">
        <v>741</v>
      </c>
      <c r="H853" t="s">
        <v>757</v>
      </c>
      <c r="I853" t="s">
        <v>73</v>
      </c>
      <c r="J853">
        <v>100</v>
      </c>
      <c r="K853" s="20" t="str">
        <f t="shared" si="51"/>
        <v>1</v>
      </c>
      <c r="L853" s="20" t="str">
        <f t="shared" si="50"/>
        <v xml:space="preserve">24/7/ 12 hours onsite SLA support requried </v>
      </c>
      <c r="S853" s="22"/>
      <c r="U853" t="str">
        <f t="shared" si="49"/>
        <v>Yes</v>
      </c>
      <c r="AB853" t="s">
        <v>74</v>
      </c>
      <c r="AC853" t="s">
        <v>661</v>
      </c>
      <c r="AJ853" s="22"/>
      <c r="AK853" s="22"/>
      <c r="BM853" s="41" t="e">
        <f>VLOOKUP(H853,Sheet1!A:B,2,FALSE)</f>
        <v>#N/A</v>
      </c>
    </row>
    <row r="854" spans="1:65" customFormat="1" ht="15" hidden="1" customHeight="1">
      <c r="A854" s="20" t="str">
        <f>IF(E854="","",VLOOKUP(E854,[3]List!BC:BD,2,FALSE))</f>
        <v>[Main RC] SD-WAN with Firewall (Fortinet) (Non-taxable)</v>
      </c>
      <c r="B854" s="20">
        <f>IF(F854="Gateway","SDWAN Gateway",IF(E854="","",VLOOKUP(E854,[3]List!BC:BE,3,FALSE)))</f>
        <v>19408513</v>
      </c>
      <c r="C854" s="20">
        <f>IF(F854="Gateway","SDWAN Gateway",IF(E854="","",VLOOKUP(E854,[3]List!BC:BF,4,FALSE)))</f>
        <v>19408267</v>
      </c>
      <c r="D854">
        <v>3837</v>
      </c>
      <c r="E854" s="21" t="s">
        <v>69</v>
      </c>
      <c r="F854" t="s">
        <v>70</v>
      </c>
      <c r="G854" t="s">
        <v>741</v>
      </c>
      <c r="H854" t="s">
        <v>758</v>
      </c>
      <c r="I854" t="s">
        <v>73</v>
      </c>
      <c r="J854">
        <v>40</v>
      </c>
      <c r="K854" s="20" t="str">
        <f t="shared" si="51"/>
        <v>1</v>
      </c>
      <c r="L854" s="20" t="str">
        <f t="shared" si="50"/>
        <v xml:space="preserve">24/7/ 12 hours onsite SLA support requried </v>
      </c>
      <c r="S854" s="22"/>
      <c r="U854" t="str">
        <f t="shared" si="49"/>
        <v>Yes</v>
      </c>
      <c r="AB854" t="s">
        <v>74</v>
      </c>
      <c r="AC854" t="s">
        <v>661</v>
      </c>
      <c r="AJ854" s="22"/>
      <c r="AK854" s="22"/>
      <c r="BM854" s="41" t="e">
        <f>VLOOKUP(H854,Sheet1!A:B,2,FALSE)</f>
        <v>#N/A</v>
      </c>
    </row>
    <row r="855" spans="1:65" customFormat="1" ht="15" hidden="1" customHeight="1">
      <c r="A855" s="20" t="str">
        <f>IF(E855="","",VLOOKUP(E855,[3]List!BC:BD,2,FALSE))</f>
        <v>[Main RC] SD-WAN with Firewall (Fortinet) (Non-taxable)</v>
      </c>
      <c r="B855" s="20">
        <f>IF(F855="Gateway","SDWAN Gateway",IF(E855="","",VLOOKUP(E855,[3]List!BC:BE,3,FALSE)))</f>
        <v>19408513</v>
      </c>
      <c r="C855" s="20">
        <f>IF(F855="Gateway","SDWAN Gateway",IF(E855="","",VLOOKUP(E855,[3]List!BC:BF,4,FALSE)))</f>
        <v>19408267</v>
      </c>
      <c r="D855">
        <v>3838</v>
      </c>
      <c r="E855" s="21" t="s">
        <v>69</v>
      </c>
      <c r="F855" t="s">
        <v>70</v>
      </c>
      <c r="G855" t="s">
        <v>741</v>
      </c>
      <c r="H855" t="s">
        <v>759</v>
      </c>
      <c r="I855" t="s">
        <v>73</v>
      </c>
      <c r="J855">
        <v>100</v>
      </c>
      <c r="K855" s="20" t="str">
        <f t="shared" si="51"/>
        <v>1</v>
      </c>
      <c r="L855" s="20" t="str">
        <f t="shared" si="50"/>
        <v xml:space="preserve">24/7/ 12 hours onsite SLA support requried </v>
      </c>
      <c r="S855" s="22"/>
      <c r="U855" t="str">
        <f t="shared" si="49"/>
        <v>Yes</v>
      </c>
      <c r="AB855" t="s">
        <v>74</v>
      </c>
      <c r="AC855" t="s">
        <v>661</v>
      </c>
      <c r="AJ855" s="22"/>
      <c r="AK855" s="22"/>
      <c r="BM855" s="41" t="e">
        <f>VLOOKUP(H855,Sheet1!A:B,2,FALSE)</f>
        <v>#N/A</v>
      </c>
    </row>
    <row r="856" spans="1:65" customFormat="1" ht="15" hidden="1" customHeight="1">
      <c r="A856" s="20" t="str">
        <f>IF(E856="","",VLOOKUP(E856,[3]List!BC:BD,2,FALSE))</f>
        <v>[Main RC] SD-WAN with Firewall (Fortinet) (Non-taxable)</v>
      </c>
      <c r="B856" s="20">
        <f>IF(F856="Gateway","SDWAN Gateway",IF(E856="","",VLOOKUP(E856,[3]List!BC:BE,3,FALSE)))</f>
        <v>19408513</v>
      </c>
      <c r="C856" s="20">
        <f>IF(F856="Gateway","SDWAN Gateway",IF(E856="","",VLOOKUP(E856,[3]List!BC:BF,4,FALSE)))</f>
        <v>19408267</v>
      </c>
      <c r="D856">
        <v>3845</v>
      </c>
      <c r="E856" s="21" t="s">
        <v>69</v>
      </c>
      <c r="F856" t="s">
        <v>70</v>
      </c>
      <c r="G856" t="s">
        <v>741</v>
      </c>
      <c r="H856" t="s">
        <v>760</v>
      </c>
      <c r="I856" t="s">
        <v>73</v>
      </c>
      <c r="J856">
        <v>40</v>
      </c>
      <c r="K856" s="20" t="str">
        <f t="shared" si="51"/>
        <v>1</v>
      </c>
      <c r="L856" s="20" t="str">
        <f t="shared" si="50"/>
        <v xml:space="preserve">24/7/ 12 hours onsite SLA support requried </v>
      </c>
      <c r="S856" s="22"/>
      <c r="U856" t="str">
        <f t="shared" si="49"/>
        <v>Yes</v>
      </c>
      <c r="AB856" t="s">
        <v>74</v>
      </c>
      <c r="AC856" t="s">
        <v>661</v>
      </c>
      <c r="AJ856" s="22"/>
      <c r="AK856" s="22"/>
      <c r="BM856" s="41" t="e">
        <f>VLOOKUP(H856,Sheet1!A:B,2,FALSE)</f>
        <v>#N/A</v>
      </c>
    </row>
    <row r="857" spans="1:65" customFormat="1" ht="15" hidden="1" customHeight="1">
      <c r="A857" s="20" t="str">
        <f>IF(E857="","",VLOOKUP(E857,[3]List!BC:BD,2,FALSE))</f>
        <v>[Main RC] SD-WAN with Firewall (Fortinet) (Non-taxable)</v>
      </c>
      <c r="B857" s="20">
        <f>IF(F857="Gateway","SDWAN Gateway",IF(E857="","",VLOOKUP(E857,[3]List!BC:BE,3,FALSE)))</f>
        <v>19408513</v>
      </c>
      <c r="C857" s="20">
        <f>IF(F857="Gateway","SDWAN Gateway",IF(E857="","",VLOOKUP(E857,[3]List!BC:BF,4,FALSE)))</f>
        <v>19408267</v>
      </c>
      <c r="D857">
        <v>3847</v>
      </c>
      <c r="E857" s="21" t="s">
        <v>69</v>
      </c>
      <c r="F857" t="s">
        <v>70</v>
      </c>
      <c r="G857" t="s">
        <v>741</v>
      </c>
      <c r="H857" t="s">
        <v>761</v>
      </c>
      <c r="I857" t="s">
        <v>73</v>
      </c>
      <c r="J857">
        <v>40</v>
      </c>
      <c r="K857" s="20" t="str">
        <f t="shared" si="51"/>
        <v>1</v>
      </c>
      <c r="L857" s="20" t="str">
        <f t="shared" si="50"/>
        <v xml:space="preserve">24/7/ 12 hours onsite SLA support requried </v>
      </c>
      <c r="S857" s="22"/>
      <c r="U857" t="str">
        <f t="shared" si="49"/>
        <v>Yes</v>
      </c>
      <c r="AB857" t="s">
        <v>74</v>
      </c>
      <c r="AC857" t="s">
        <v>661</v>
      </c>
      <c r="AJ857" s="22"/>
      <c r="AK857" s="22"/>
      <c r="BM857" s="41" t="e">
        <f>VLOOKUP(H857,Sheet1!A:B,2,FALSE)</f>
        <v>#N/A</v>
      </c>
    </row>
    <row r="858" spans="1:65" customFormat="1" ht="15" hidden="1" customHeight="1">
      <c r="A858" s="20" t="str">
        <f>IF(E858="","",VLOOKUP(E858,[3]List!BC:BD,2,FALSE))</f>
        <v>[Main RC] SD-WAN with Firewall (Fortinet) (Non-taxable)</v>
      </c>
      <c r="B858" s="20">
        <f>IF(F858="Gateway","SDWAN Gateway",IF(E858="","",VLOOKUP(E858,[3]List!BC:BE,3,FALSE)))</f>
        <v>19408513</v>
      </c>
      <c r="C858" s="20">
        <f>IF(F858="Gateway","SDWAN Gateway",IF(E858="","",VLOOKUP(E858,[3]List!BC:BF,4,FALSE)))</f>
        <v>19408267</v>
      </c>
      <c r="D858">
        <v>3848</v>
      </c>
      <c r="E858" s="21" t="s">
        <v>69</v>
      </c>
      <c r="F858" t="s">
        <v>70</v>
      </c>
      <c r="G858" t="s">
        <v>741</v>
      </c>
      <c r="H858" t="s">
        <v>762</v>
      </c>
      <c r="I858" t="s">
        <v>73</v>
      </c>
      <c r="J858">
        <v>100</v>
      </c>
      <c r="K858" s="20" t="str">
        <f t="shared" si="51"/>
        <v>1</v>
      </c>
      <c r="L858" s="20" t="str">
        <f t="shared" si="50"/>
        <v xml:space="preserve">24/7/ 12 hours onsite SLA support requried </v>
      </c>
      <c r="S858" s="22"/>
      <c r="U858" t="str">
        <f t="shared" si="49"/>
        <v>Yes</v>
      </c>
      <c r="AB858" t="s">
        <v>74</v>
      </c>
      <c r="AC858" t="s">
        <v>661</v>
      </c>
      <c r="AJ858" s="22"/>
      <c r="AK858" s="22"/>
      <c r="BM858" s="41" t="e">
        <f>VLOOKUP(H858,Sheet1!A:B,2,FALSE)</f>
        <v>#N/A</v>
      </c>
    </row>
    <row r="859" spans="1:65" customFormat="1" ht="15" hidden="1" customHeight="1">
      <c r="A859" s="20" t="str">
        <f>IF(E859="","",VLOOKUP(E859,[3]List!BC:BD,2,FALSE))</f>
        <v>[Main RC] SD-WAN with Firewall (Fortinet) (Non-taxable)</v>
      </c>
      <c r="B859" s="20">
        <f>IF(F859="Gateway","SDWAN Gateway",IF(E859="","",VLOOKUP(E859,[3]List!BC:BE,3,FALSE)))</f>
        <v>19408513</v>
      </c>
      <c r="C859" s="20">
        <f>IF(F859="Gateway","SDWAN Gateway",IF(E859="","",VLOOKUP(E859,[3]List!BC:BF,4,FALSE)))</f>
        <v>19408267</v>
      </c>
      <c r="D859">
        <v>3853</v>
      </c>
      <c r="E859" s="21" t="s">
        <v>69</v>
      </c>
      <c r="F859" t="s">
        <v>70</v>
      </c>
      <c r="G859" t="s">
        <v>741</v>
      </c>
      <c r="H859" t="s">
        <v>763</v>
      </c>
      <c r="I859" t="s">
        <v>73</v>
      </c>
      <c r="J859">
        <v>100</v>
      </c>
      <c r="K859" s="20" t="str">
        <f t="shared" si="51"/>
        <v>1</v>
      </c>
      <c r="L859" s="20" t="str">
        <f t="shared" si="50"/>
        <v xml:space="preserve">24/7/ 12 hours onsite SLA support requried </v>
      </c>
      <c r="S859" s="22"/>
      <c r="U859" t="str">
        <f t="shared" si="49"/>
        <v>Yes</v>
      </c>
      <c r="AB859" t="s">
        <v>74</v>
      </c>
      <c r="AC859" t="s">
        <v>661</v>
      </c>
      <c r="AJ859" s="22"/>
      <c r="AK859" s="22"/>
      <c r="BM859" s="41" t="e">
        <f>VLOOKUP(H859,Sheet1!A:B,2,FALSE)</f>
        <v>#N/A</v>
      </c>
    </row>
    <row r="860" spans="1:65" customFormat="1" ht="15" hidden="1" customHeight="1">
      <c r="A860" s="20" t="str">
        <f>IF(E860="","",VLOOKUP(E860,[3]List!BC:BD,2,FALSE))</f>
        <v>[Main RC] SD-WAN with Firewall (Fortinet) (Non-taxable)</v>
      </c>
      <c r="B860" s="20">
        <f>IF(F860="Gateway","SDWAN Gateway",IF(E860="","",VLOOKUP(E860,[3]List!BC:BE,3,FALSE)))</f>
        <v>19408513</v>
      </c>
      <c r="C860" s="20">
        <f>IF(F860="Gateway","SDWAN Gateway",IF(E860="","",VLOOKUP(E860,[3]List!BC:BF,4,FALSE)))</f>
        <v>19408267</v>
      </c>
      <c r="D860">
        <v>3854</v>
      </c>
      <c r="E860" s="21" t="s">
        <v>69</v>
      </c>
      <c r="F860" t="s">
        <v>70</v>
      </c>
      <c r="G860" t="s">
        <v>741</v>
      </c>
      <c r="H860" t="s">
        <v>764</v>
      </c>
      <c r="I860" t="s">
        <v>73</v>
      </c>
      <c r="J860">
        <v>40</v>
      </c>
      <c r="K860" s="20" t="str">
        <f t="shared" si="51"/>
        <v>1</v>
      </c>
      <c r="L860" s="20" t="str">
        <f t="shared" si="50"/>
        <v xml:space="preserve">24/7/ 12 hours onsite SLA support requried </v>
      </c>
      <c r="S860" s="22"/>
      <c r="U860" t="str">
        <f t="shared" si="49"/>
        <v>Yes</v>
      </c>
      <c r="AB860" t="s">
        <v>74</v>
      </c>
      <c r="AC860" t="s">
        <v>661</v>
      </c>
      <c r="AJ860" s="22"/>
      <c r="AK860" s="22"/>
      <c r="BM860" s="41" t="e">
        <f>VLOOKUP(H860,Sheet1!A:B,2,FALSE)</f>
        <v>#N/A</v>
      </c>
    </row>
    <row r="861" spans="1:65" customFormat="1" ht="15" hidden="1" customHeight="1">
      <c r="A861" s="20" t="str">
        <f>IF(E861="","",VLOOKUP(E861,[3]List!BC:BD,2,FALSE))</f>
        <v>[Main RC] SD-WAN with Firewall (Fortinet) (Non-taxable)</v>
      </c>
      <c r="B861" s="20">
        <f>IF(F861="Gateway","SDWAN Gateway",IF(E861="","",VLOOKUP(E861,[3]List!BC:BE,3,FALSE)))</f>
        <v>19408513</v>
      </c>
      <c r="C861" s="20">
        <f>IF(F861="Gateway","SDWAN Gateway",IF(E861="","",VLOOKUP(E861,[3]List!BC:BF,4,FALSE)))</f>
        <v>19408267</v>
      </c>
      <c r="D861">
        <v>3858</v>
      </c>
      <c r="E861" s="21" t="s">
        <v>69</v>
      </c>
      <c r="F861" t="s">
        <v>70</v>
      </c>
      <c r="G861" t="s">
        <v>741</v>
      </c>
      <c r="H861" t="s">
        <v>765</v>
      </c>
      <c r="I861" t="s">
        <v>73</v>
      </c>
      <c r="J861">
        <v>40</v>
      </c>
      <c r="K861" s="20" t="str">
        <f t="shared" si="51"/>
        <v>1</v>
      </c>
      <c r="L861" s="20" t="str">
        <f t="shared" si="50"/>
        <v xml:space="preserve">24/7/ 12 hours onsite SLA support requried </v>
      </c>
      <c r="S861" s="22"/>
      <c r="U861" t="str">
        <f t="shared" si="49"/>
        <v>Yes</v>
      </c>
      <c r="AB861" t="s">
        <v>74</v>
      </c>
      <c r="AC861" t="s">
        <v>661</v>
      </c>
      <c r="AJ861" s="22"/>
      <c r="AK861" s="22"/>
      <c r="BM861" s="41" t="e">
        <f>VLOOKUP(H861,Sheet1!A:B,2,FALSE)</f>
        <v>#N/A</v>
      </c>
    </row>
    <row r="862" spans="1:65" customFormat="1" ht="15" hidden="1" customHeight="1">
      <c r="A862" s="20" t="str">
        <f>IF(E862="","",VLOOKUP(E862,[3]List!BC:BD,2,FALSE))</f>
        <v>[Main RC] SD-WAN with Firewall (Fortinet) (Non-taxable)</v>
      </c>
      <c r="B862" s="20">
        <f>IF(F862="Gateway","SDWAN Gateway",IF(E862="","",VLOOKUP(E862,[3]List!BC:BE,3,FALSE)))</f>
        <v>19408513</v>
      </c>
      <c r="C862" s="20">
        <f>IF(F862="Gateway","SDWAN Gateway",IF(E862="","",VLOOKUP(E862,[3]List!BC:BF,4,FALSE)))</f>
        <v>19408267</v>
      </c>
      <c r="D862">
        <v>3859</v>
      </c>
      <c r="E862" s="21" t="s">
        <v>69</v>
      </c>
      <c r="F862" t="s">
        <v>70</v>
      </c>
      <c r="G862" t="s">
        <v>741</v>
      </c>
      <c r="H862" t="s">
        <v>766</v>
      </c>
      <c r="I862" t="s">
        <v>73</v>
      </c>
      <c r="J862">
        <v>40</v>
      </c>
      <c r="K862" s="20" t="str">
        <f t="shared" si="51"/>
        <v>1</v>
      </c>
      <c r="L862" s="20" t="str">
        <f t="shared" si="50"/>
        <v xml:space="preserve">24/7/ 12 hours onsite SLA support requried </v>
      </c>
      <c r="S862" s="22"/>
      <c r="U862" t="str">
        <f t="shared" si="49"/>
        <v>Yes</v>
      </c>
      <c r="AB862" t="s">
        <v>74</v>
      </c>
      <c r="AC862" t="s">
        <v>661</v>
      </c>
      <c r="AJ862" s="22"/>
      <c r="AK862" s="22"/>
      <c r="BM862" s="41" t="e">
        <f>VLOOKUP(H862,Sheet1!A:B,2,FALSE)</f>
        <v>#N/A</v>
      </c>
    </row>
    <row r="863" spans="1:65" customFormat="1" ht="15" hidden="1" customHeight="1">
      <c r="A863" s="20" t="str">
        <f>IF(E863="","",VLOOKUP(E863,[3]List!BC:BD,2,FALSE))</f>
        <v>[Main RC] SD-WAN with Firewall (Fortinet) (Non-taxable)</v>
      </c>
      <c r="B863" s="20">
        <f>IF(F863="Gateway","SDWAN Gateway",IF(E863="","",VLOOKUP(E863,[3]List!BC:BE,3,FALSE)))</f>
        <v>19408513</v>
      </c>
      <c r="C863" s="20">
        <f>IF(F863="Gateway","SDWAN Gateway",IF(E863="","",VLOOKUP(E863,[3]List!BC:BF,4,FALSE)))</f>
        <v>19408267</v>
      </c>
      <c r="D863">
        <v>3860</v>
      </c>
      <c r="E863" s="21" t="s">
        <v>69</v>
      </c>
      <c r="F863" t="s">
        <v>70</v>
      </c>
      <c r="G863" t="s">
        <v>741</v>
      </c>
      <c r="H863" t="s">
        <v>750</v>
      </c>
      <c r="I863" t="s">
        <v>73</v>
      </c>
      <c r="J863">
        <v>40</v>
      </c>
      <c r="K863" s="20" t="str">
        <f t="shared" si="51"/>
        <v>1</v>
      </c>
      <c r="L863" s="20" t="str">
        <f t="shared" si="50"/>
        <v xml:space="preserve">24/7/ 12 hours onsite SLA support requried </v>
      </c>
      <c r="S863" s="22"/>
      <c r="U863" t="str">
        <f t="shared" si="49"/>
        <v>Yes</v>
      </c>
      <c r="AB863" t="s">
        <v>74</v>
      </c>
      <c r="AC863" t="s">
        <v>661</v>
      </c>
      <c r="AJ863" s="22"/>
      <c r="AK863" s="22"/>
      <c r="BM863" s="41" t="e">
        <f>VLOOKUP(H863,Sheet1!A:B,2,FALSE)</f>
        <v>#N/A</v>
      </c>
    </row>
    <row r="864" spans="1:65" customFormat="1" ht="15" hidden="1" customHeight="1">
      <c r="A864" s="20" t="str">
        <f>IF(E864="","",VLOOKUP(E864,[3]List!BC:BD,2,FALSE))</f>
        <v>[Main RC] SD-WAN with Firewall (Fortinet) (Non-taxable)</v>
      </c>
      <c r="B864" s="20">
        <f>IF(F864="Gateway","SDWAN Gateway",IF(E864="","",VLOOKUP(E864,[3]List!BC:BE,3,FALSE)))</f>
        <v>19408513</v>
      </c>
      <c r="C864" s="20">
        <f>IF(F864="Gateway","SDWAN Gateway",IF(E864="","",VLOOKUP(E864,[3]List!BC:BF,4,FALSE)))</f>
        <v>19408267</v>
      </c>
      <c r="D864">
        <v>3870</v>
      </c>
      <c r="E864" s="21" t="s">
        <v>69</v>
      </c>
      <c r="F864" t="s">
        <v>70</v>
      </c>
      <c r="G864" t="s">
        <v>741</v>
      </c>
      <c r="H864" t="s">
        <v>767</v>
      </c>
      <c r="I864" t="s">
        <v>73</v>
      </c>
      <c r="J864">
        <v>40</v>
      </c>
      <c r="K864" s="20" t="str">
        <f t="shared" si="51"/>
        <v>1</v>
      </c>
      <c r="L864" s="20" t="str">
        <f t="shared" si="50"/>
        <v xml:space="preserve">24/7/ 12 hours onsite SLA support requried </v>
      </c>
      <c r="S864" s="22"/>
      <c r="U864" t="str">
        <f t="shared" si="49"/>
        <v>Yes</v>
      </c>
      <c r="AB864" t="s">
        <v>74</v>
      </c>
      <c r="AC864" t="s">
        <v>661</v>
      </c>
      <c r="AJ864" s="22"/>
      <c r="AK864" s="22"/>
      <c r="BM864" s="41" t="e">
        <f>VLOOKUP(H864,Sheet1!A:B,2,FALSE)</f>
        <v>#N/A</v>
      </c>
    </row>
    <row r="865" spans="1:65" customFormat="1" ht="15" hidden="1" customHeight="1">
      <c r="A865" s="20" t="str">
        <f>IF(E865="","",VLOOKUP(E865,[3]List!BC:BD,2,FALSE))</f>
        <v>[Main RC] SD-WAN with Firewall (Fortinet) (Non-taxable)</v>
      </c>
      <c r="B865" s="20">
        <f>IF(F865="Gateway","SDWAN Gateway",IF(E865="","",VLOOKUP(E865,[3]List!BC:BE,3,FALSE)))</f>
        <v>19408513</v>
      </c>
      <c r="C865" s="20">
        <f>IF(F865="Gateway","SDWAN Gateway",IF(E865="","",VLOOKUP(E865,[3]List!BC:BF,4,FALSE)))</f>
        <v>19408267</v>
      </c>
      <c r="D865">
        <v>3871</v>
      </c>
      <c r="E865" s="21" t="s">
        <v>69</v>
      </c>
      <c r="F865" t="s">
        <v>70</v>
      </c>
      <c r="G865" t="s">
        <v>741</v>
      </c>
      <c r="H865" t="s">
        <v>768</v>
      </c>
      <c r="I865" t="s">
        <v>73</v>
      </c>
      <c r="J865">
        <v>40</v>
      </c>
      <c r="K865" s="20" t="str">
        <f t="shared" si="51"/>
        <v>1</v>
      </c>
      <c r="L865" s="20" t="str">
        <f t="shared" si="50"/>
        <v xml:space="preserve">24/7/ 12 hours onsite SLA support requried </v>
      </c>
      <c r="S865" s="22"/>
      <c r="U865" t="str">
        <f t="shared" si="49"/>
        <v>Yes</v>
      </c>
      <c r="AB865" t="s">
        <v>74</v>
      </c>
      <c r="AC865" t="s">
        <v>661</v>
      </c>
      <c r="AJ865" s="22"/>
      <c r="AK865" s="22"/>
      <c r="BM865" s="41" t="e">
        <f>VLOOKUP(H865,Sheet1!A:B,2,FALSE)</f>
        <v>#N/A</v>
      </c>
    </row>
    <row r="866" spans="1:65" customFormat="1" ht="15" hidden="1" customHeight="1">
      <c r="A866" s="20" t="str">
        <f>IF(E866="","",VLOOKUP(E866,[3]List!BC:BD,2,FALSE))</f>
        <v>[Main RC] SD-WAN with Firewall (Fortinet) (Non-taxable)</v>
      </c>
      <c r="B866" s="20">
        <f>IF(F866="Gateway","SDWAN Gateway",IF(E866="","",VLOOKUP(E866,[3]List!BC:BE,3,FALSE)))</f>
        <v>19408513</v>
      </c>
      <c r="C866" s="20">
        <f>IF(F866="Gateway","SDWAN Gateway",IF(E866="","",VLOOKUP(E866,[3]List!BC:BF,4,FALSE)))</f>
        <v>19408267</v>
      </c>
      <c r="D866">
        <v>3873</v>
      </c>
      <c r="E866" s="21" t="s">
        <v>69</v>
      </c>
      <c r="F866" t="s">
        <v>70</v>
      </c>
      <c r="G866" t="s">
        <v>741</v>
      </c>
      <c r="H866" t="s">
        <v>769</v>
      </c>
      <c r="I866" t="s">
        <v>73</v>
      </c>
      <c r="J866">
        <v>100</v>
      </c>
      <c r="K866" s="20" t="str">
        <f t="shared" si="51"/>
        <v>1</v>
      </c>
      <c r="L866" s="20" t="str">
        <f t="shared" si="50"/>
        <v xml:space="preserve">24/7/ 12 hours onsite SLA support requried </v>
      </c>
      <c r="S866" s="22"/>
      <c r="U866" t="str">
        <f t="shared" si="49"/>
        <v>Yes</v>
      </c>
      <c r="AB866" t="s">
        <v>74</v>
      </c>
      <c r="AC866" t="s">
        <v>661</v>
      </c>
      <c r="AJ866" s="22"/>
      <c r="AK866" s="22"/>
      <c r="BM866" s="41" t="e">
        <f>VLOOKUP(H866,Sheet1!A:B,2,FALSE)</f>
        <v>#N/A</v>
      </c>
    </row>
    <row r="867" spans="1:65" customFormat="1" ht="15" hidden="1" customHeight="1">
      <c r="A867" s="20" t="str">
        <f>IF(E867="","",VLOOKUP(E867,[3]List!BC:BD,2,FALSE))</f>
        <v>[Main RC] SD-WAN with Firewall (Fortinet) (Non-taxable)</v>
      </c>
      <c r="B867" s="20">
        <f>IF(F867="Gateway","SDWAN Gateway",IF(E867="","",VLOOKUP(E867,[3]List!BC:BE,3,FALSE)))</f>
        <v>19408513</v>
      </c>
      <c r="C867" s="20">
        <f>IF(F867="Gateway","SDWAN Gateway",IF(E867="","",VLOOKUP(E867,[3]List!BC:BF,4,FALSE)))</f>
        <v>19408267</v>
      </c>
      <c r="D867">
        <v>4001</v>
      </c>
      <c r="E867" s="21" t="s">
        <v>69</v>
      </c>
      <c r="F867" t="s">
        <v>70</v>
      </c>
      <c r="G867" s="31" t="s">
        <v>770</v>
      </c>
      <c r="H867" t="s">
        <v>771</v>
      </c>
      <c r="I867" t="s">
        <v>140</v>
      </c>
      <c r="J867">
        <v>500</v>
      </c>
      <c r="K867" s="20" t="str">
        <f t="shared" si="51"/>
        <v>1</v>
      </c>
      <c r="L867" s="20" t="str">
        <f t="shared" si="50"/>
        <v>24/7/ 6 hours onsite support required</v>
      </c>
      <c r="S867" s="22"/>
      <c r="U867" t="str">
        <f t="shared" ref="U867:U912" si="52">IF(COUNTIF(BM867, "*PRMA*"),"No", "Yes")</f>
        <v>Yes</v>
      </c>
      <c r="AB867" t="s">
        <v>74</v>
      </c>
      <c r="AC867" t="s">
        <v>661</v>
      </c>
      <c r="AJ867" s="22"/>
      <c r="AK867" s="22"/>
      <c r="BM867" s="41" t="e">
        <f>VLOOKUP(H867,Sheet1!A:B,2,FALSE)</f>
        <v>#N/A</v>
      </c>
    </row>
    <row r="868" spans="1:65" customFormat="1" ht="15" hidden="1" customHeight="1">
      <c r="A868" s="20" t="str">
        <f>IF(E868="","",VLOOKUP(E868,[3]List!BC:BD,2,FALSE))</f>
        <v>[Main RC] SD-WAN with Firewall (Fortinet) (Non-taxable)</v>
      </c>
      <c r="B868" s="20">
        <f>IF(F868="Gateway","SDWAN Gateway",IF(E868="","",VLOOKUP(E868,[3]List!BC:BE,3,FALSE)))</f>
        <v>19408513</v>
      </c>
      <c r="C868" s="20">
        <f>IF(F868="Gateway","SDWAN Gateway",IF(E868="","",VLOOKUP(E868,[3]List!BC:BF,4,FALSE)))</f>
        <v>19408267</v>
      </c>
      <c r="D868">
        <v>4001</v>
      </c>
      <c r="E868" s="21" t="s">
        <v>69</v>
      </c>
      <c r="F868" t="s">
        <v>70</v>
      </c>
      <c r="G868" s="31" t="s">
        <v>770</v>
      </c>
      <c r="H868" t="s">
        <v>771</v>
      </c>
      <c r="I868" t="s">
        <v>140</v>
      </c>
      <c r="J868">
        <v>500</v>
      </c>
      <c r="K868" s="20" t="str">
        <f t="shared" si="51"/>
        <v>1</v>
      </c>
      <c r="L868" s="20" t="str">
        <f t="shared" si="50"/>
        <v>24/7/ 6 hours onsite support required</v>
      </c>
      <c r="S868" s="22"/>
      <c r="U868" t="s">
        <v>945</v>
      </c>
      <c r="AB868" t="s">
        <v>74</v>
      </c>
      <c r="AC868" t="s">
        <v>661</v>
      </c>
      <c r="AJ868" s="22"/>
      <c r="AK868" s="22"/>
      <c r="BM868" s="41" t="e">
        <f>VLOOKUP(H868,Sheet1!A:B,2,FALSE)</f>
        <v>#N/A</v>
      </c>
    </row>
    <row r="869" spans="1:65" customFormat="1" ht="15" hidden="1" customHeight="1">
      <c r="A869" s="20" t="str">
        <f>IF(E869="","",VLOOKUP(E869,[3]List!BC:BD,2,FALSE))</f>
        <v>[Main RC] SD-WAN with Firewall (Fortinet) (Non-taxable)</v>
      </c>
      <c r="B869" s="20">
        <f>IF(F869="Gateway","SDWAN Gateway",IF(E869="","",VLOOKUP(E869,[3]List!BC:BE,3,FALSE)))</f>
        <v>19408513</v>
      </c>
      <c r="C869" s="20">
        <f>IF(F869="Gateway","SDWAN Gateway",IF(E869="","",VLOOKUP(E869,[3]List!BC:BF,4,FALSE)))</f>
        <v>19408267</v>
      </c>
      <c r="D869">
        <v>4002</v>
      </c>
      <c r="E869" s="21" t="s">
        <v>69</v>
      </c>
      <c r="F869" t="s">
        <v>70</v>
      </c>
      <c r="G869" s="31" t="s">
        <v>770</v>
      </c>
      <c r="H869" t="s">
        <v>772</v>
      </c>
      <c r="I869" t="s">
        <v>140</v>
      </c>
      <c r="J869">
        <v>100</v>
      </c>
      <c r="K869" s="20" t="str">
        <f t="shared" si="51"/>
        <v>1</v>
      </c>
      <c r="L869" s="20" t="str">
        <f t="shared" si="50"/>
        <v>24/7/ 6 hours onsite support required</v>
      </c>
      <c r="S869" s="22"/>
      <c r="U869" t="str">
        <f t="shared" si="52"/>
        <v>Yes</v>
      </c>
      <c r="AB869" t="s">
        <v>74</v>
      </c>
      <c r="AC869" t="s">
        <v>661</v>
      </c>
      <c r="AJ869" s="22"/>
      <c r="AK869" s="22"/>
      <c r="BM869" s="41" t="e">
        <f>VLOOKUP(H869,Sheet1!A:B,2,FALSE)</f>
        <v>#N/A</v>
      </c>
    </row>
    <row r="870" spans="1:65" customFormat="1" ht="15" hidden="1" customHeight="1">
      <c r="A870" s="20" t="str">
        <f>IF(E870="","",VLOOKUP(E870,[3]List!BC:BD,2,FALSE))</f>
        <v>[Main RC] SD-WAN with Firewall (Fortinet) (Non-taxable)</v>
      </c>
      <c r="B870" s="20">
        <f>IF(F870="Gateway","SDWAN Gateway",IF(E870="","",VLOOKUP(E870,[3]List!BC:BE,3,FALSE)))</f>
        <v>19408513</v>
      </c>
      <c r="C870" s="20">
        <f>IF(F870="Gateway","SDWAN Gateway",IF(E870="","",VLOOKUP(E870,[3]List!BC:BF,4,FALSE)))</f>
        <v>19408267</v>
      </c>
      <c r="D870">
        <v>4002</v>
      </c>
      <c r="E870" s="21" t="s">
        <v>69</v>
      </c>
      <c r="F870" t="s">
        <v>70</v>
      </c>
      <c r="G870" s="31" t="s">
        <v>770</v>
      </c>
      <c r="H870" t="s">
        <v>772</v>
      </c>
      <c r="I870" t="s">
        <v>140</v>
      </c>
      <c r="J870">
        <v>100</v>
      </c>
      <c r="K870" s="20" t="str">
        <f t="shared" si="51"/>
        <v>1</v>
      </c>
      <c r="L870" s="20" t="str">
        <f t="shared" si="50"/>
        <v>24/7/ 6 hours onsite support required</v>
      </c>
      <c r="S870" s="22"/>
      <c r="U870" t="s">
        <v>945</v>
      </c>
      <c r="AB870" t="s">
        <v>74</v>
      </c>
      <c r="AC870" t="s">
        <v>661</v>
      </c>
      <c r="AJ870" s="22"/>
      <c r="AK870" s="22"/>
      <c r="BM870" s="41" t="e">
        <f>VLOOKUP(H870,Sheet1!A:B,2,FALSE)</f>
        <v>#N/A</v>
      </c>
    </row>
    <row r="871" spans="1:65" customFormat="1" ht="15" hidden="1" customHeight="1">
      <c r="A871" s="20" t="str">
        <f>IF(E871="","",VLOOKUP(E871,[3]List!BC:BD,2,FALSE))</f>
        <v>[Main RC] SD-WAN with Firewall (Fortinet) (Non-taxable)</v>
      </c>
      <c r="B871" s="20">
        <f>IF(F871="Gateway","SDWAN Gateway",IF(E871="","",VLOOKUP(E871,[3]List!BC:BE,3,FALSE)))</f>
        <v>19408513</v>
      </c>
      <c r="C871" s="20">
        <f>IF(F871="Gateway","SDWAN Gateway",IF(E871="","",VLOOKUP(E871,[3]List!BC:BF,4,FALSE)))</f>
        <v>19408267</v>
      </c>
      <c r="D871">
        <v>4008</v>
      </c>
      <c r="E871" s="21" t="s">
        <v>69</v>
      </c>
      <c r="F871" t="s">
        <v>70</v>
      </c>
      <c r="G871" s="31" t="s">
        <v>770</v>
      </c>
      <c r="H871" t="s">
        <v>773</v>
      </c>
      <c r="I871" t="s">
        <v>140</v>
      </c>
      <c r="J871">
        <v>100</v>
      </c>
      <c r="K871" s="20" t="str">
        <f t="shared" si="51"/>
        <v>1</v>
      </c>
      <c r="L871" s="20" t="str">
        <f t="shared" si="50"/>
        <v>24/7/ 6 hours onsite support required</v>
      </c>
      <c r="S871" s="22"/>
      <c r="U871" t="str">
        <f t="shared" si="52"/>
        <v>Yes</v>
      </c>
      <c r="AB871" t="s">
        <v>74</v>
      </c>
      <c r="AC871" t="s">
        <v>661</v>
      </c>
      <c r="AJ871" s="22"/>
      <c r="AK871" s="22"/>
      <c r="BM871" s="41" t="e">
        <f>VLOOKUP(H871,Sheet1!A:B,2,FALSE)</f>
        <v>#N/A</v>
      </c>
    </row>
    <row r="872" spans="1:65" customFormat="1" ht="15" hidden="1" customHeight="1">
      <c r="A872" s="20" t="str">
        <f>IF(E872="","",VLOOKUP(E872,[3]List!BC:BD,2,FALSE))</f>
        <v>[Main RC] SD-WAN with Firewall (Fortinet) (Non-taxable)</v>
      </c>
      <c r="B872" s="20">
        <f>IF(F872="Gateway","SDWAN Gateway",IF(E872="","",VLOOKUP(E872,[3]List!BC:BE,3,FALSE)))</f>
        <v>19408513</v>
      </c>
      <c r="C872" s="20">
        <f>IF(F872="Gateway","SDWAN Gateway",IF(E872="","",VLOOKUP(E872,[3]List!BC:BF,4,FALSE)))</f>
        <v>19408267</v>
      </c>
      <c r="D872">
        <v>4008</v>
      </c>
      <c r="E872" s="21" t="s">
        <v>69</v>
      </c>
      <c r="F872" t="s">
        <v>70</v>
      </c>
      <c r="G872" s="31" t="s">
        <v>770</v>
      </c>
      <c r="H872" t="s">
        <v>773</v>
      </c>
      <c r="I872" t="s">
        <v>140</v>
      </c>
      <c r="J872">
        <v>100</v>
      </c>
      <c r="K872" s="20" t="str">
        <f t="shared" si="51"/>
        <v>1</v>
      </c>
      <c r="L872" s="20" t="str">
        <f t="shared" si="50"/>
        <v>24/7/ 6 hours onsite support required</v>
      </c>
      <c r="S872" s="22"/>
      <c r="U872" t="str">
        <f t="shared" si="52"/>
        <v>Yes</v>
      </c>
      <c r="AB872" t="s">
        <v>74</v>
      </c>
      <c r="AC872" t="s">
        <v>661</v>
      </c>
      <c r="AJ872" s="22"/>
      <c r="AK872" s="22"/>
      <c r="BM872" s="41" t="e">
        <f>VLOOKUP(H872,Sheet1!A:B,2,FALSE)</f>
        <v>#N/A</v>
      </c>
    </row>
    <row r="873" spans="1:65" customFormat="1" ht="15" hidden="1" customHeight="1">
      <c r="A873" s="20" t="str">
        <f>IF(E873="","",VLOOKUP(E873,[3]List!BC:BD,2,FALSE))</f>
        <v>[Main RC] SD-WAN with Firewall (Fortinet) (Non-taxable)</v>
      </c>
      <c r="B873" s="20">
        <f>IF(F873="Gateway","SDWAN Gateway",IF(E873="","",VLOOKUP(E873,[3]List!BC:BE,3,FALSE)))</f>
        <v>19408513</v>
      </c>
      <c r="C873" s="20">
        <f>IF(F873="Gateway","SDWAN Gateway",IF(E873="","",VLOOKUP(E873,[3]List!BC:BF,4,FALSE)))</f>
        <v>19408267</v>
      </c>
      <c r="D873">
        <v>4010</v>
      </c>
      <c r="E873" s="21" t="s">
        <v>69</v>
      </c>
      <c r="F873" t="s">
        <v>70</v>
      </c>
      <c r="G873" t="s">
        <v>770</v>
      </c>
      <c r="H873" t="s">
        <v>774</v>
      </c>
      <c r="I873" t="s">
        <v>73</v>
      </c>
      <c r="J873">
        <v>100</v>
      </c>
      <c r="K873" s="20" t="str">
        <f t="shared" si="51"/>
        <v>1</v>
      </c>
      <c r="L873" s="20" t="str">
        <f t="shared" si="50"/>
        <v xml:space="preserve">24/7/ 12 hours onsite SLA support requried </v>
      </c>
      <c r="S873" s="22"/>
      <c r="U873" t="str">
        <f t="shared" si="52"/>
        <v>Yes</v>
      </c>
      <c r="AB873" t="s">
        <v>74</v>
      </c>
      <c r="AC873" t="s">
        <v>661</v>
      </c>
      <c r="AJ873" s="22"/>
      <c r="AK873" s="22"/>
      <c r="BM873" s="41" t="e">
        <f>VLOOKUP(H873,Sheet1!A:B,2,FALSE)</f>
        <v>#N/A</v>
      </c>
    </row>
    <row r="874" spans="1:65" customFormat="1" ht="15" hidden="1" customHeight="1">
      <c r="A874" s="20" t="str">
        <f>IF(E874="","",VLOOKUP(E874,[3]List!BC:BD,2,FALSE))</f>
        <v>[Main RC] SD-WAN with Firewall (Fortinet) (Non-taxable)</v>
      </c>
      <c r="B874" s="20">
        <f>IF(F874="Gateway","SDWAN Gateway",IF(E874="","",VLOOKUP(E874,[3]List!BC:BE,3,FALSE)))</f>
        <v>19408513</v>
      </c>
      <c r="C874" s="20">
        <f>IF(F874="Gateway","SDWAN Gateway",IF(E874="","",VLOOKUP(E874,[3]List!BC:BF,4,FALSE)))</f>
        <v>19408267</v>
      </c>
      <c r="D874">
        <v>4107</v>
      </c>
      <c r="E874" s="21" t="s">
        <v>69</v>
      </c>
      <c r="F874" t="s">
        <v>70</v>
      </c>
      <c r="G874" t="s">
        <v>775</v>
      </c>
      <c r="H874" t="s">
        <v>776</v>
      </c>
      <c r="I874" t="s">
        <v>73</v>
      </c>
      <c r="J874">
        <v>40</v>
      </c>
      <c r="K874" s="20" t="str">
        <f t="shared" si="51"/>
        <v>1</v>
      </c>
      <c r="L874" s="20" t="str">
        <f t="shared" si="50"/>
        <v xml:space="preserve">24/7/ 12 hours onsite SLA support requried </v>
      </c>
      <c r="S874" s="22"/>
      <c r="U874" t="str">
        <f t="shared" si="52"/>
        <v>Yes</v>
      </c>
      <c r="AB874" t="s">
        <v>74</v>
      </c>
      <c r="AC874" t="s">
        <v>661</v>
      </c>
      <c r="AJ874" s="22"/>
      <c r="AK874" s="22"/>
      <c r="BM874" s="41" t="e">
        <f>VLOOKUP(H874,Sheet1!A:B,2,FALSE)</f>
        <v>#N/A</v>
      </c>
    </row>
    <row r="875" spans="1:65" customFormat="1" ht="15" hidden="1" customHeight="1">
      <c r="A875" s="20" t="str">
        <f>IF(E875="","",VLOOKUP(E875,[3]List!BC:BD,2,FALSE))</f>
        <v>[Main RC] SD-WAN with Firewall (Fortinet) (Non-taxable)</v>
      </c>
      <c r="B875" s="20">
        <f>IF(F875="Gateway","SDWAN Gateway",IF(E875="","",VLOOKUP(E875,[3]List!BC:BE,3,FALSE)))</f>
        <v>19408513</v>
      </c>
      <c r="C875" s="20">
        <f>IF(F875="Gateway","SDWAN Gateway",IF(E875="","",VLOOKUP(E875,[3]List!BC:BF,4,FALSE)))</f>
        <v>19408267</v>
      </c>
      <c r="D875">
        <v>4108</v>
      </c>
      <c r="E875" s="21" t="s">
        <v>69</v>
      </c>
      <c r="F875" t="s">
        <v>70</v>
      </c>
      <c r="G875" t="s">
        <v>775</v>
      </c>
      <c r="H875" t="s">
        <v>777</v>
      </c>
      <c r="I875" t="s">
        <v>73</v>
      </c>
      <c r="J875">
        <v>40</v>
      </c>
      <c r="K875" s="20" t="str">
        <f t="shared" si="51"/>
        <v>1</v>
      </c>
      <c r="L875" s="20" t="str">
        <f t="shared" si="50"/>
        <v xml:space="preserve">24/7/ 12 hours onsite SLA support requried </v>
      </c>
      <c r="S875" s="22"/>
      <c r="U875" t="str">
        <f t="shared" si="52"/>
        <v>Yes</v>
      </c>
      <c r="AB875" t="s">
        <v>74</v>
      </c>
      <c r="AC875" t="s">
        <v>661</v>
      </c>
      <c r="AJ875" s="22"/>
      <c r="AK875" s="22"/>
      <c r="BM875" s="41" t="e">
        <f>VLOOKUP(H875,Sheet1!A:B,2,FALSE)</f>
        <v>#N/A</v>
      </c>
    </row>
    <row r="876" spans="1:65" customFormat="1" ht="15" hidden="1" customHeight="1">
      <c r="A876" s="20" t="str">
        <f>IF(E876="","",VLOOKUP(E876,[3]List!BC:BD,2,FALSE))</f>
        <v>[Main RC] SD-WAN with Firewall (Fortinet) (Non-taxable)</v>
      </c>
      <c r="B876" s="20">
        <f>IF(F876="Gateway","SDWAN Gateway",IF(E876="","",VLOOKUP(E876,[3]List!BC:BE,3,FALSE)))</f>
        <v>19408513</v>
      </c>
      <c r="C876" s="20">
        <f>IF(F876="Gateway","SDWAN Gateway",IF(E876="","",VLOOKUP(E876,[3]List!BC:BF,4,FALSE)))</f>
        <v>19408267</v>
      </c>
      <c r="D876">
        <v>4109</v>
      </c>
      <c r="E876" s="21" t="s">
        <v>69</v>
      </c>
      <c r="F876" t="s">
        <v>70</v>
      </c>
      <c r="G876" t="s">
        <v>775</v>
      </c>
      <c r="H876" t="s">
        <v>778</v>
      </c>
      <c r="I876" t="s">
        <v>73</v>
      </c>
      <c r="J876">
        <v>40</v>
      </c>
      <c r="K876" s="20" t="str">
        <f t="shared" si="51"/>
        <v>1</v>
      </c>
      <c r="L876" s="20" t="str">
        <f t="shared" si="50"/>
        <v xml:space="preserve">24/7/ 12 hours onsite SLA support requried </v>
      </c>
      <c r="S876" s="22"/>
      <c r="U876" t="str">
        <f t="shared" si="52"/>
        <v>Yes</v>
      </c>
      <c r="AB876" t="s">
        <v>74</v>
      </c>
      <c r="AC876" t="s">
        <v>661</v>
      </c>
      <c r="AJ876" s="22"/>
      <c r="AK876" s="22"/>
      <c r="BM876" s="41" t="e">
        <f>VLOOKUP(H876,Sheet1!A:B,2,FALSE)</f>
        <v>#N/A</v>
      </c>
    </row>
    <row r="877" spans="1:65" customFormat="1" ht="15" hidden="1" customHeight="1">
      <c r="A877" s="20" t="str">
        <f>IF(E877="","",VLOOKUP(E877,[3]List!BC:BD,2,FALSE))</f>
        <v>[Main RC] SD-WAN with Firewall (Fortinet) (Non-taxable)</v>
      </c>
      <c r="B877" s="20">
        <f>IF(F877="Gateway","SDWAN Gateway",IF(E877="","",VLOOKUP(E877,[3]List!BC:BE,3,FALSE)))</f>
        <v>19408513</v>
      </c>
      <c r="C877" s="20">
        <f>IF(F877="Gateway","SDWAN Gateway",IF(E877="","",VLOOKUP(E877,[3]List!BC:BF,4,FALSE)))</f>
        <v>19408267</v>
      </c>
      <c r="D877">
        <v>4111</v>
      </c>
      <c r="E877" s="21" t="s">
        <v>69</v>
      </c>
      <c r="F877" t="s">
        <v>70</v>
      </c>
      <c r="G877" t="s">
        <v>775</v>
      </c>
      <c r="H877" t="s">
        <v>779</v>
      </c>
      <c r="I877" t="s">
        <v>73</v>
      </c>
      <c r="J877">
        <v>40</v>
      </c>
      <c r="K877" s="20" t="str">
        <f t="shared" si="51"/>
        <v>1</v>
      </c>
      <c r="L877" s="20" t="str">
        <f t="shared" si="50"/>
        <v xml:space="preserve">24/7/ 12 hours onsite SLA support requried </v>
      </c>
      <c r="S877" s="22"/>
      <c r="U877" t="str">
        <f t="shared" si="52"/>
        <v>Yes</v>
      </c>
      <c r="AB877" t="s">
        <v>74</v>
      </c>
      <c r="AC877" t="s">
        <v>661</v>
      </c>
      <c r="AJ877" s="22"/>
      <c r="AK877" s="22"/>
      <c r="BM877" s="41" t="e">
        <f>VLOOKUP(H877,Sheet1!A:B,2,FALSE)</f>
        <v>#N/A</v>
      </c>
    </row>
    <row r="878" spans="1:65" customFormat="1" ht="15" hidden="1" customHeight="1">
      <c r="A878" s="20" t="str">
        <f>IF(E878="","",VLOOKUP(E878,[3]List!BC:BD,2,FALSE))</f>
        <v>[Main RC] SD-WAN with Firewall (Fortinet) (Non-taxable)</v>
      </c>
      <c r="B878" s="20">
        <f>IF(F878="Gateway","SDWAN Gateway",IF(E878="","",VLOOKUP(E878,[3]List!BC:BE,3,FALSE)))</f>
        <v>19408513</v>
      </c>
      <c r="C878" s="20">
        <f>IF(F878="Gateway","SDWAN Gateway",IF(E878="","",VLOOKUP(E878,[3]List!BC:BF,4,FALSE)))</f>
        <v>19408267</v>
      </c>
      <c r="D878">
        <v>4157</v>
      </c>
      <c r="E878" s="21" t="s">
        <v>69</v>
      </c>
      <c r="F878" t="s">
        <v>70</v>
      </c>
      <c r="G878" t="s">
        <v>780</v>
      </c>
      <c r="H878" t="s">
        <v>781</v>
      </c>
      <c r="I878" t="s">
        <v>73</v>
      </c>
      <c r="J878">
        <v>100</v>
      </c>
      <c r="K878" s="20" t="str">
        <f t="shared" si="51"/>
        <v>1</v>
      </c>
      <c r="L878" s="20" t="str">
        <f t="shared" si="50"/>
        <v xml:space="preserve">24/7/ 12 hours onsite SLA support requried </v>
      </c>
      <c r="S878" s="22"/>
      <c r="U878" t="str">
        <f t="shared" si="52"/>
        <v>Yes</v>
      </c>
      <c r="AB878" t="s">
        <v>74</v>
      </c>
      <c r="AC878" t="s">
        <v>661</v>
      </c>
      <c r="AJ878" s="22"/>
      <c r="AK878" s="22"/>
      <c r="BM878" s="41" t="e">
        <f>VLOOKUP(H878,Sheet1!A:B,2,FALSE)</f>
        <v>#N/A</v>
      </c>
    </row>
    <row r="879" spans="1:65" customFormat="1" ht="15" hidden="1" customHeight="1">
      <c r="A879" s="20" t="str">
        <f>IF(E879="","",VLOOKUP(E879,[3]List!BC:BD,2,FALSE))</f>
        <v>[Main RC] SD-WAN with Firewall (Fortinet) (Non-taxable)</v>
      </c>
      <c r="B879" s="20">
        <f>IF(F879="Gateway","SDWAN Gateway",IF(E879="","",VLOOKUP(E879,[3]List!BC:BE,3,FALSE)))</f>
        <v>19408513</v>
      </c>
      <c r="C879" s="20">
        <f>IF(F879="Gateway","SDWAN Gateway",IF(E879="","",VLOOKUP(E879,[3]List!BC:BF,4,FALSE)))</f>
        <v>19408267</v>
      </c>
      <c r="D879">
        <v>4159</v>
      </c>
      <c r="E879" s="21" t="s">
        <v>69</v>
      </c>
      <c r="F879" t="s">
        <v>70</v>
      </c>
      <c r="G879" t="s">
        <v>780</v>
      </c>
      <c r="H879" t="s">
        <v>782</v>
      </c>
      <c r="I879" t="s">
        <v>73</v>
      </c>
      <c r="J879">
        <v>100</v>
      </c>
      <c r="K879" s="20" t="str">
        <f t="shared" si="51"/>
        <v>1</v>
      </c>
      <c r="L879" s="20" t="str">
        <f t="shared" si="50"/>
        <v xml:space="preserve">24/7/ 12 hours onsite SLA support requried </v>
      </c>
      <c r="S879" s="22"/>
      <c r="U879" t="str">
        <f t="shared" si="52"/>
        <v>Yes</v>
      </c>
      <c r="AB879" t="s">
        <v>74</v>
      </c>
      <c r="AC879" t="s">
        <v>661</v>
      </c>
      <c r="AJ879" s="22"/>
      <c r="AK879" s="22"/>
      <c r="BM879" s="41" t="e">
        <f>VLOOKUP(H879,Sheet1!A:B,2,FALSE)</f>
        <v>#N/A</v>
      </c>
    </row>
    <row r="880" spans="1:65" customFormat="1" ht="15" hidden="1" customHeight="1">
      <c r="A880" s="20" t="str">
        <f>IF(E880="","",VLOOKUP(E880,[3]List!BC:BD,2,FALSE))</f>
        <v>[Main RC] SD-WAN with Firewall (Fortinet) (Non-taxable)</v>
      </c>
      <c r="B880" s="20">
        <f>IF(F880="Gateway","SDWAN Gateway",IF(E880="","",VLOOKUP(E880,[3]List!BC:BE,3,FALSE)))</f>
        <v>19408513</v>
      </c>
      <c r="C880" s="20">
        <f>IF(F880="Gateway","SDWAN Gateway",IF(E880="","",VLOOKUP(E880,[3]List!BC:BF,4,FALSE)))</f>
        <v>19408267</v>
      </c>
      <c r="D880">
        <v>4207</v>
      </c>
      <c r="E880" s="21" t="s">
        <v>69</v>
      </c>
      <c r="F880" t="s">
        <v>70</v>
      </c>
      <c r="G880" s="31" t="s">
        <v>783</v>
      </c>
      <c r="H880" t="s">
        <v>784</v>
      </c>
      <c r="I880" t="s">
        <v>140</v>
      </c>
      <c r="J880">
        <v>1000</v>
      </c>
      <c r="K880" s="20">
        <v>3</v>
      </c>
      <c r="L880" s="20" t="str">
        <f t="shared" si="50"/>
        <v>24/7/ 6 hours onsite support required</v>
      </c>
      <c r="S880" s="22"/>
      <c r="U880" t="str">
        <f t="shared" si="52"/>
        <v>Yes</v>
      </c>
      <c r="AB880" t="s">
        <v>74</v>
      </c>
      <c r="AC880" t="s">
        <v>661</v>
      </c>
      <c r="AJ880" s="22"/>
      <c r="AK880" s="22"/>
      <c r="BM880" s="41" t="e">
        <f>VLOOKUP(H880,Sheet1!A:B,2,FALSE)</f>
        <v>#N/A</v>
      </c>
    </row>
    <row r="881" spans="1:65" customFormat="1" ht="15" hidden="1" customHeight="1">
      <c r="A881" s="20" t="str">
        <f>IF(E881="","",VLOOKUP(E881,[3]List!BC:BD,2,FALSE))</f>
        <v>[Main RC] SD-WAN with Firewall (Fortinet) (Non-taxable)</v>
      </c>
      <c r="B881" s="20">
        <f>IF(F881="Gateway","SDWAN Gateway",IF(E881="","",VLOOKUP(E881,[3]List!BC:BE,3,FALSE)))</f>
        <v>19408513</v>
      </c>
      <c r="C881" s="20">
        <f>IF(F881="Gateway","SDWAN Gateway",IF(E881="","",VLOOKUP(E881,[3]List!BC:BF,4,FALSE)))</f>
        <v>19408267</v>
      </c>
      <c r="D881">
        <v>4207</v>
      </c>
      <c r="E881" s="21" t="s">
        <v>69</v>
      </c>
      <c r="F881" t="s">
        <v>70</v>
      </c>
      <c r="G881" s="31" t="s">
        <v>783</v>
      </c>
      <c r="H881" t="s">
        <v>784</v>
      </c>
      <c r="I881" t="s">
        <v>140</v>
      </c>
      <c r="J881">
        <v>1000</v>
      </c>
      <c r="K881" s="20">
        <v>3</v>
      </c>
      <c r="L881" s="20" t="str">
        <f t="shared" si="50"/>
        <v>24/7/ 6 hours onsite support required</v>
      </c>
      <c r="S881" s="22"/>
      <c r="U881" t="str">
        <f t="shared" si="52"/>
        <v>Yes</v>
      </c>
      <c r="AB881" t="s">
        <v>74</v>
      </c>
      <c r="AC881" t="s">
        <v>661</v>
      </c>
      <c r="AJ881" s="22"/>
      <c r="AK881" s="22"/>
      <c r="BM881" s="41" t="e">
        <f>VLOOKUP(H881,Sheet1!A:B,2,FALSE)</f>
        <v>#N/A</v>
      </c>
    </row>
    <row r="882" spans="1:65" customFormat="1" ht="15" hidden="1" customHeight="1">
      <c r="A882" s="20" t="str">
        <f>IF(E882="","",VLOOKUP(E882,[3]List!BC:BD,2,FALSE))</f>
        <v>[Main RC] SD-WAN with Firewall (Fortinet) (Non-taxable)</v>
      </c>
      <c r="B882" s="20">
        <f>IF(F882="Gateway","SDWAN Gateway",IF(E882="","",VLOOKUP(E882,[3]List!BC:BE,3,FALSE)))</f>
        <v>19408513</v>
      </c>
      <c r="C882" s="20">
        <f>IF(F882="Gateway","SDWAN Gateway",IF(E882="","",VLOOKUP(E882,[3]List!BC:BF,4,FALSE)))</f>
        <v>19408267</v>
      </c>
      <c r="D882">
        <v>4217</v>
      </c>
      <c r="E882" s="21" t="s">
        <v>69</v>
      </c>
      <c r="F882" t="s">
        <v>70</v>
      </c>
      <c r="G882" t="s">
        <v>783</v>
      </c>
      <c r="H882" t="s">
        <v>785</v>
      </c>
      <c r="I882" t="s">
        <v>73</v>
      </c>
      <c r="J882">
        <v>100</v>
      </c>
      <c r="K882" s="20" t="str">
        <f t="shared" si="51"/>
        <v>1</v>
      </c>
      <c r="L882" s="20" t="str">
        <f t="shared" si="50"/>
        <v xml:space="preserve">24/7/ 12 hours onsite SLA support requried </v>
      </c>
      <c r="S882" s="22"/>
      <c r="U882" t="str">
        <f t="shared" si="52"/>
        <v>Yes</v>
      </c>
      <c r="AB882" t="s">
        <v>74</v>
      </c>
      <c r="AC882" t="s">
        <v>661</v>
      </c>
      <c r="AJ882" s="22"/>
      <c r="AK882" s="22"/>
      <c r="BM882" s="41" t="e">
        <f>VLOOKUP(H882,Sheet1!A:B,2,FALSE)</f>
        <v>#N/A</v>
      </c>
    </row>
    <row r="883" spans="1:65" customFormat="1" ht="15" hidden="1" customHeight="1">
      <c r="A883" s="20" t="str">
        <f>IF(E883="","",VLOOKUP(E883,[3]List!BC:BD,2,FALSE))</f>
        <v>[Main RC] SD-WAN with Firewall (Fortinet) (Non-taxable)</v>
      </c>
      <c r="B883" s="20">
        <f>IF(F883="Gateway","SDWAN Gateway",IF(E883="","",VLOOKUP(E883,[3]List!BC:BE,3,FALSE)))</f>
        <v>19408513</v>
      </c>
      <c r="C883" s="20">
        <f>IF(F883="Gateway","SDWAN Gateway",IF(E883="","",VLOOKUP(E883,[3]List!BC:BF,4,FALSE)))</f>
        <v>19408267</v>
      </c>
      <c r="D883">
        <v>4218</v>
      </c>
      <c r="E883" s="21" t="s">
        <v>69</v>
      </c>
      <c r="F883" t="s">
        <v>70</v>
      </c>
      <c r="G883" t="s">
        <v>783</v>
      </c>
      <c r="H883" t="s">
        <v>786</v>
      </c>
      <c r="I883" t="s">
        <v>73</v>
      </c>
      <c r="J883">
        <v>40</v>
      </c>
      <c r="K883" s="20" t="str">
        <f t="shared" si="51"/>
        <v>1</v>
      </c>
      <c r="L883" s="20" t="str">
        <f t="shared" si="50"/>
        <v xml:space="preserve">24/7/ 12 hours onsite SLA support requried </v>
      </c>
      <c r="S883" s="22"/>
      <c r="U883" t="str">
        <f t="shared" si="52"/>
        <v>Yes</v>
      </c>
      <c r="AB883" t="s">
        <v>74</v>
      </c>
      <c r="AC883" t="s">
        <v>661</v>
      </c>
      <c r="AJ883" s="22"/>
      <c r="AK883" s="22"/>
      <c r="BM883" s="41" t="e">
        <f>VLOOKUP(H883,Sheet1!A:B,2,FALSE)</f>
        <v>#N/A</v>
      </c>
    </row>
    <row r="884" spans="1:65" customFormat="1" ht="15" hidden="1" customHeight="1">
      <c r="A884" s="20" t="str">
        <f>IF(E884="","",VLOOKUP(E884,[3]List!BC:BD,2,FALSE))</f>
        <v>[Main RC] SD-WAN with Firewall (Fortinet) (Non-taxable)</v>
      </c>
      <c r="B884" s="20">
        <f>IF(F884="Gateway","SDWAN Gateway",IF(E884="","",VLOOKUP(E884,[3]List!BC:BE,3,FALSE)))</f>
        <v>19408513</v>
      </c>
      <c r="C884" s="20">
        <f>IF(F884="Gateway","SDWAN Gateway",IF(E884="","",VLOOKUP(E884,[3]List!BC:BF,4,FALSE)))</f>
        <v>19408267</v>
      </c>
      <c r="D884">
        <v>4253</v>
      </c>
      <c r="E884" s="21" t="s">
        <v>69</v>
      </c>
      <c r="F884" t="s">
        <v>70</v>
      </c>
      <c r="G884" t="s">
        <v>787</v>
      </c>
      <c r="H884" t="s">
        <v>788</v>
      </c>
      <c r="I884" t="s">
        <v>73</v>
      </c>
      <c r="J884">
        <v>40</v>
      </c>
      <c r="K884" s="20" t="str">
        <f t="shared" si="51"/>
        <v>1</v>
      </c>
      <c r="L884" s="20" t="str">
        <f t="shared" si="50"/>
        <v xml:space="preserve">24/7/ 12 hours onsite SLA support requried </v>
      </c>
      <c r="S884" s="22"/>
      <c r="U884" t="str">
        <f t="shared" si="52"/>
        <v>Yes</v>
      </c>
      <c r="AB884" t="s">
        <v>74</v>
      </c>
      <c r="AC884" t="s">
        <v>661</v>
      </c>
      <c r="AJ884" s="22"/>
      <c r="AK884" s="22"/>
      <c r="BM884" s="41" t="e">
        <f>VLOOKUP(H884,Sheet1!A:B,2,FALSE)</f>
        <v>#N/A</v>
      </c>
    </row>
    <row r="885" spans="1:65" customFormat="1" ht="15" hidden="1" customHeight="1">
      <c r="A885" s="20" t="str">
        <f>IF(E885="","",VLOOKUP(E885,[3]List!BC:BD,2,FALSE))</f>
        <v>[Main RC] SD-WAN with Firewall (Fortinet) (Non-taxable)</v>
      </c>
      <c r="B885" s="20">
        <f>IF(F885="Gateway","SDWAN Gateway",IF(E885="","",VLOOKUP(E885,[3]List!BC:BE,3,FALSE)))</f>
        <v>19408513</v>
      </c>
      <c r="C885" s="20">
        <f>IF(F885="Gateway","SDWAN Gateway",IF(E885="","",VLOOKUP(E885,[3]List!BC:BF,4,FALSE)))</f>
        <v>19408267</v>
      </c>
      <c r="D885">
        <v>4255</v>
      </c>
      <c r="E885" s="21" t="s">
        <v>69</v>
      </c>
      <c r="F885" t="s">
        <v>70</v>
      </c>
      <c r="G885" s="31" t="s">
        <v>787</v>
      </c>
      <c r="H885" t="s">
        <v>789</v>
      </c>
      <c r="I885" t="s">
        <v>140</v>
      </c>
      <c r="J885">
        <v>500</v>
      </c>
      <c r="K885" s="20" t="str">
        <f t="shared" si="51"/>
        <v>1</v>
      </c>
      <c r="L885" s="20" t="str">
        <f t="shared" si="50"/>
        <v>24/7/ 6 hours onsite support required</v>
      </c>
      <c r="S885" s="22"/>
      <c r="U885" t="str">
        <f t="shared" si="52"/>
        <v>Yes</v>
      </c>
      <c r="AB885" t="s">
        <v>74</v>
      </c>
      <c r="AC885" t="s">
        <v>661</v>
      </c>
      <c r="AJ885" s="22"/>
      <c r="AK885" s="22"/>
      <c r="BM885" s="41" t="e">
        <f>VLOOKUP(H885,Sheet1!A:B,2,FALSE)</f>
        <v>#N/A</v>
      </c>
    </row>
    <row r="886" spans="1:65" customFormat="1" ht="15" hidden="1" customHeight="1">
      <c r="A886" s="20" t="str">
        <f>IF(E886="","",VLOOKUP(E886,[3]List!BC:BD,2,FALSE))</f>
        <v>[Main RC] SD-WAN with Firewall (Fortinet) (Non-taxable)</v>
      </c>
      <c r="B886" s="20">
        <f>IF(F886="Gateway","SDWAN Gateway",IF(E886="","",VLOOKUP(E886,[3]List!BC:BE,3,FALSE)))</f>
        <v>19408513</v>
      </c>
      <c r="C886" s="20">
        <f>IF(F886="Gateway","SDWAN Gateway",IF(E886="","",VLOOKUP(E886,[3]List!BC:BF,4,FALSE)))</f>
        <v>19408267</v>
      </c>
      <c r="D886">
        <v>4255</v>
      </c>
      <c r="E886" s="21" t="s">
        <v>69</v>
      </c>
      <c r="F886" t="s">
        <v>70</v>
      </c>
      <c r="G886" s="31" t="s">
        <v>787</v>
      </c>
      <c r="H886" t="s">
        <v>789</v>
      </c>
      <c r="I886" t="s">
        <v>140</v>
      </c>
      <c r="J886">
        <v>500</v>
      </c>
      <c r="K886" s="20" t="str">
        <f t="shared" si="51"/>
        <v>1</v>
      </c>
      <c r="L886" s="20" t="str">
        <f t="shared" si="50"/>
        <v>24/7/ 6 hours onsite support required</v>
      </c>
      <c r="S886" s="22"/>
      <c r="U886" t="s">
        <v>945</v>
      </c>
      <c r="AB886" t="s">
        <v>74</v>
      </c>
      <c r="AC886" t="s">
        <v>661</v>
      </c>
      <c r="AJ886" s="22"/>
      <c r="AK886" s="22"/>
      <c r="BM886" s="41" t="e">
        <f>VLOOKUP(H886,Sheet1!A:B,2,FALSE)</f>
        <v>#N/A</v>
      </c>
    </row>
    <row r="887" spans="1:65" customFormat="1" ht="15" hidden="1" customHeight="1">
      <c r="A887" s="20" t="str">
        <f>IF(E887="","",VLOOKUP(E887,[3]List!BC:BD,2,FALSE))</f>
        <v>[Main RC] SD-WAN with Firewall (Fortinet) (Non-taxable)</v>
      </c>
      <c r="B887" s="20">
        <f>IF(F887="Gateway","SDWAN Gateway",IF(E887="","",VLOOKUP(E887,[3]List!BC:BE,3,FALSE)))</f>
        <v>19408513</v>
      </c>
      <c r="C887" s="20">
        <f>IF(F887="Gateway","SDWAN Gateway",IF(E887="","",VLOOKUP(E887,[3]List!BC:BF,4,FALSE)))</f>
        <v>19408267</v>
      </c>
      <c r="D887">
        <v>4256</v>
      </c>
      <c r="E887" s="21" t="s">
        <v>69</v>
      </c>
      <c r="F887" t="s">
        <v>70</v>
      </c>
      <c r="G887" t="s">
        <v>787</v>
      </c>
      <c r="H887" t="s">
        <v>790</v>
      </c>
      <c r="I887" t="s">
        <v>73</v>
      </c>
      <c r="J887">
        <v>100</v>
      </c>
      <c r="K887" s="20" t="str">
        <f t="shared" si="51"/>
        <v>1</v>
      </c>
      <c r="L887" s="20" t="str">
        <f t="shared" si="50"/>
        <v xml:space="preserve">24/7/ 12 hours onsite SLA support requried </v>
      </c>
      <c r="S887" s="22"/>
      <c r="U887" t="str">
        <f t="shared" si="52"/>
        <v>Yes</v>
      </c>
      <c r="AB887" t="s">
        <v>74</v>
      </c>
      <c r="AC887" t="s">
        <v>661</v>
      </c>
      <c r="AJ887" s="22"/>
      <c r="AK887" s="22"/>
      <c r="BM887" s="41" t="e">
        <f>VLOOKUP(H887,Sheet1!A:B,2,FALSE)</f>
        <v>#N/A</v>
      </c>
    </row>
    <row r="888" spans="1:65" customFormat="1" ht="15" hidden="1" customHeight="1">
      <c r="A888" s="20" t="str">
        <f>IF(E888="","",VLOOKUP(E888,[3]List!BC:BD,2,FALSE))</f>
        <v>[Main RC] SD-WAN with Firewall (Fortinet) (Non-taxable)</v>
      </c>
      <c r="B888" s="20">
        <f>IF(F888="Gateway","SDWAN Gateway",IF(E888="","",VLOOKUP(E888,[3]List!BC:BE,3,FALSE)))</f>
        <v>19408513</v>
      </c>
      <c r="C888" s="20">
        <f>IF(F888="Gateway","SDWAN Gateway",IF(E888="","",VLOOKUP(E888,[3]List!BC:BF,4,FALSE)))</f>
        <v>19408267</v>
      </c>
      <c r="D888">
        <v>4258</v>
      </c>
      <c r="E888" s="21" t="s">
        <v>69</v>
      </c>
      <c r="F888" t="s">
        <v>70</v>
      </c>
      <c r="G888" s="31" t="s">
        <v>787</v>
      </c>
      <c r="H888" t="s">
        <v>791</v>
      </c>
      <c r="I888" t="s">
        <v>140</v>
      </c>
      <c r="J888">
        <v>100</v>
      </c>
      <c r="K888" s="20" t="str">
        <f t="shared" si="51"/>
        <v>1</v>
      </c>
      <c r="L888" s="20" t="str">
        <f t="shared" si="50"/>
        <v>24/7/ 6 hours onsite support required</v>
      </c>
      <c r="S888" s="22"/>
      <c r="U888" t="str">
        <f t="shared" si="52"/>
        <v>Yes</v>
      </c>
      <c r="AB888" t="s">
        <v>74</v>
      </c>
      <c r="AC888" t="s">
        <v>661</v>
      </c>
      <c r="AJ888" s="22"/>
      <c r="AK888" s="22"/>
      <c r="BM888" s="41" t="e">
        <f>VLOOKUP(H888,Sheet1!A:B,2,FALSE)</f>
        <v>#N/A</v>
      </c>
    </row>
    <row r="889" spans="1:65" customFormat="1" ht="15" hidden="1" customHeight="1">
      <c r="A889" s="20" t="str">
        <f>IF(E889="","",VLOOKUP(E889,[3]List!BC:BD,2,FALSE))</f>
        <v>[Main RC] SD-WAN with Firewall (Fortinet) (Non-taxable)</v>
      </c>
      <c r="B889" s="20">
        <f>IF(F889="Gateway","SDWAN Gateway",IF(E889="","",VLOOKUP(E889,[3]List!BC:BE,3,FALSE)))</f>
        <v>19408513</v>
      </c>
      <c r="C889" s="20">
        <f>IF(F889="Gateway","SDWAN Gateway",IF(E889="","",VLOOKUP(E889,[3]List!BC:BF,4,FALSE)))</f>
        <v>19408267</v>
      </c>
      <c r="D889">
        <v>4258</v>
      </c>
      <c r="E889" s="21" t="s">
        <v>69</v>
      </c>
      <c r="F889" t="s">
        <v>70</v>
      </c>
      <c r="G889" s="31" t="s">
        <v>787</v>
      </c>
      <c r="H889" t="s">
        <v>791</v>
      </c>
      <c r="I889" t="s">
        <v>140</v>
      </c>
      <c r="J889">
        <v>100</v>
      </c>
      <c r="K889" s="20" t="str">
        <f t="shared" si="51"/>
        <v>1</v>
      </c>
      <c r="L889" s="20" t="str">
        <f t="shared" si="50"/>
        <v>24/7/ 6 hours onsite support required</v>
      </c>
      <c r="S889" s="22"/>
      <c r="U889" t="s">
        <v>945</v>
      </c>
      <c r="AB889" t="s">
        <v>74</v>
      </c>
      <c r="AC889" t="s">
        <v>661</v>
      </c>
      <c r="AJ889" s="22"/>
      <c r="AK889" s="22"/>
      <c r="BM889" s="41" t="e">
        <f>VLOOKUP(H889,Sheet1!A:B,2,FALSE)</f>
        <v>#N/A</v>
      </c>
    </row>
    <row r="890" spans="1:65" customFormat="1" ht="15" hidden="1" customHeight="1">
      <c r="A890" s="20" t="str">
        <f>IF(E890="","",VLOOKUP(E890,[3]List!BC:BD,2,FALSE))</f>
        <v>[Main RC] SD-WAN with Firewall (Fortinet) (Non-taxable)</v>
      </c>
      <c r="B890" s="20">
        <f>IF(F890="Gateway","SDWAN Gateway",IF(E890="","",VLOOKUP(E890,[3]List!BC:BE,3,FALSE)))</f>
        <v>19408513</v>
      </c>
      <c r="C890" s="20">
        <f>IF(F890="Gateway","SDWAN Gateway",IF(E890="","",VLOOKUP(E890,[3]List!BC:BF,4,FALSE)))</f>
        <v>19408267</v>
      </c>
      <c r="D890">
        <v>4259</v>
      </c>
      <c r="E890" s="21" t="s">
        <v>69</v>
      </c>
      <c r="F890" t="s">
        <v>70</v>
      </c>
      <c r="G890" t="s">
        <v>787</v>
      </c>
      <c r="H890" t="s">
        <v>792</v>
      </c>
      <c r="I890" t="s">
        <v>73</v>
      </c>
      <c r="J890">
        <v>40</v>
      </c>
      <c r="K890" s="20" t="str">
        <f t="shared" si="51"/>
        <v>1</v>
      </c>
      <c r="L890" s="20" t="str">
        <f t="shared" si="50"/>
        <v xml:space="preserve">24/7/ 12 hours onsite SLA support requried </v>
      </c>
      <c r="S890" s="22"/>
      <c r="U890" t="str">
        <f t="shared" si="52"/>
        <v>Yes</v>
      </c>
      <c r="AB890" t="s">
        <v>74</v>
      </c>
      <c r="AC890" t="s">
        <v>661</v>
      </c>
      <c r="AJ890" s="22"/>
      <c r="AK890" s="22"/>
      <c r="BM890" s="41" t="e">
        <f>VLOOKUP(H890,Sheet1!A:B,2,FALSE)</f>
        <v>#N/A</v>
      </c>
    </row>
    <row r="891" spans="1:65" customFormat="1" ht="15" hidden="1" customHeight="1">
      <c r="A891" s="20" t="str">
        <f>IF(E891="","",VLOOKUP(E891,[3]List!BC:BD,2,FALSE))</f>
        <v>[Main RC] SD-WAN with Firewall (Fortinet) (Non-taxable)</v>
      </c>
      <c r="B891" s="20">
        <f>IF(F891="Gateway","SDWAN Gateway",IF(E891="","",VLOOKUP(E891,[3]List!BC:BE,3,FALSE)))</f>
        <v>19408513</v>
      </c>
      <c r="C891" s="20">
        <f>IF(F891="Gateway","SDWAN Gateway",IF(E891="","",VLOOKUP(E891,[3]List!BC:BF,4,FALSE)))</f>
        <v>19408267</v>
      </c>
      <c r="D891">
        <v>4261</v>
      </c>
      <c r="E891" s="21" t="s">
        <v>69</v>
      </c>
      <c r="F891" t="s">
        <v>70</v>
      </c>
      <c r="G891" t="s">
        <v>787</v>
      </c>
      <c r="H891" t="s">
        <v>793</v>
      </c>
      <c r="I891" t="s">
        <v>73</v>
      </c>
      <c r="J891">
        <v>1000</v>
      </c>
      <c r="K891" s="20">
        <v>3</v>
      </c>
      <c r="L891" s="20" t="str">
        <f t="shared" si="50"/>
        <v xml:space="preserve">24/7/ 12 hours onsite SLA support requried </v>
      </c>
      <c r="S891" s="22"/>
      <c r="U891" t="str">
        <f t="shared" si="52"/>
        <v>Yes</v>
      </c>
      <c r="AB891" t="s">
        <v>74</v>
      </c>
      <c r="AC891" t="s">
        <v>661</v>
      </c>
      <c r="AJ891" s="22"/>
      <c r="AK891" s="22"/>
      <c r="BM891" s="41" t="e">
        <f>VLOOKUP(H891,Sheet1!A:B,2,FALSE)</f>
        <v>#N/A</v>
      </c>
    </row>
    <row r="892" spans="1:65" customFormat="1" ht="15" hidden="1" customHeight="1">
      <c r="A892" s="20" t="str">
        <f>IF(E892="","",VLOOKUP(E892,[3]List!BC:BD,2,FALSE))</f>
        <v>[Main RC] SD-WAN with Firewall (Fortinet) (Non-taxable)</v>
      </c>
      <c r="B892" s="20">
        <f>IF(F892="Gateway","SDWAN Gateway",IF(E892="","",VLOOKUP(E892,[3]List!BC:BE,3,FALSE)))</f>
        <v>19408513</v>
      </c>
      <c r="C892" s="20">
        <f>IF(F892="Gateway","SDWAN Gateway",IF(E892="","",VLOOKUP(E892,[3]List!BC:BF,4,FALSE)))</f>
        <v>19408267</v>
      </c>
      <c r="D892">
        <v>4262</v>
      </c>
      <c r="E892" s="21" t="s">
        <v>69</v>
      </c>
      <c r="F892" t="s">
        <v>70</v>
      </c>
      <c r="G892" t="s">
        <v>787</v>
      </c>
      <c r="H892" t="s">
        <v>794</v>
      </c>
      <c r="I892" t="s">
        <v>73</v>
      </c>
      <c r="J892">
        <v>40</v>
      </c>
      <c r="K892" s="20" t="str">
        <f t="shared" si="51"/>
        <v>1</v>
      </c>
      <c r="L892" s="20" t="str">
        <f t="shared" si="50"/>
        <v xml:space="preserve">24/7/ 12 hours onsite SLA support requried </v>
      </c>
      <c r="S892" s="22"/>
      <c r="U892" t="str">
        <f t="shared" si="52"/>
        <v>Yes</v>
      </c>
      <c r="AB892" t="s">
        <v>74</v>
      </c>
      <c r="AC892" t="s">
        <v>661</v>
      </c>
      <c r="AJ892" s="22"/>
      <c r="AK892" s="22"/>
      <c r="BM892" s="41" t="e">
        <f>VLOOKUP(H892,Sheet1!A:B,2,FALSE)</f>
        <v>#N/A</v>
      </c>
    </row>
    <row r="893" spans="1:65" customFormat="1" ht="15" hidden="1" customHeight="1">
      <c r="A893" s="20" t="str">
        <f>IF(E893="","",VLOOKUP(E893,[3]List!BC:BD,2,FALSE))</f>
        <v>[Main RC] SD-WAN with Firewall (Fortinet) (Non-taxable)</v>
      </c>
      <c r="B893" s="20">
        <f>IF(F893="Gateway","SDWAN Gateway",IF(E893="","",VLOOKUP(E893,[3]List!BC:BE,3,FALSE)))</f>
        <v>19408513</v>
      </c>
      <c r="C893" s="20">
        <f>IF(F893="Gateway","SDWAN Gateway",IF(E893="","",VLOOKUP(E893,[3]List!BC:BF,4,FALSE)))</f>
        <v>19408267</v>
      </c>
      <c r="D893">
        <v>4300</v>
      </c>
      <c r="E893" s="21" t="s">
        <v>69</v>
      </c>
      <c r="F893" t="s">
        <v>70</v>
      </c>
      <c r="G893" t="s">
        <v>795</v>
      </c>
      <c r="H893" t="s">
        <v>796</v>
      </c>
      <c r="I893" t="s">
        <v>73</v>
      </c>
      <c r="J893">
        <v>100</v>
      </c>
      <c r="K893" s="20" t="str">
        <f t="shared" si="51"/>
        <v>1</v>
      </c>
      <c r="L893" s="20" t="str">
        <f t="shared" si="50"/>
        <v xml:space="preserve">24/7/ 12 hours onsite SLA support requried </v>
      </c>
      <c r="S893" s="22"/>
      <c r="U893" t="str">
        <f t="shared" si="52"/>
        <v>Yes</v>
      </c>
      <c r="AB893" t="s">
        <v>74</v>
      </c>
      <c r="AC893" t="s">
        <v>661</v>
      </c>
      <c r="AJ893" s="22"/>
      <c r="AK893" s="22"/>
      <c r="BM893" s="41" t="e">
        <f>VLOOKUP(H893,Sheet1!A:B,2,FALSE)</f>
        <v>#N/A</v>
      </c>
    </row>
    <row r="894" spans="1:65" customFormat="1" ht="15" hidden="1" customHeight="1">
      <c r="A894" s="20" t="str">
        <f>IF(E894="","",VLOOKUP(E894,[3]List!BC:BD,2,FALSE))</f>
        <v>[Main RC] SD-WAN with Firewall (Fortinet) (Non-taxable)</v>
      </c>
      <c r="B894" s="20">
        <f>IF(F894="Gateway","SDWAN Gateway",IF(E894="","",VLOOKUP(E894,[3]List!BC:BE,3,FALSE)))</f>
        <v>19408513</v>
      </c>
      <c r="C894" s="20">
        <f>IF(F894="Gateway","SDWAN Gateway",IF(E894="","",VLOOKUP(E894,[3]List!BC:BF,4,FALSE)))</f>
        <v>19408267</v>
      </c>
      <c r="D894">
        <v>4305</v>
      </c>
      <c r="E894" s="21" t="s">
        <v>69</v>
      </c>
      <c r="F894" t="s">
        <v>70</v>
      </c>
      <c r="G894" t="s">
        <v>795</v>
      </c>
      <c r="H894" t="s">
        <v>797</v>
      </c>
      <c r="I894" t="s">
        <v>73</v>
      </c>
      <c r="J894">
        <v>40</v>
      </c>
      <c r="K894" s="20" t="str">
        <f t="shared" si="51"/>
        <v>1</v>
      </c>
      <c r="L894" s="20" t="str">
        <f t="shared" si="50"/>
        <v xml:space="preserve">24/7/ 12 hours onsite SLA support requried </v>
      </c>
      <c r="S894" s="22"/>
      <c r="U894" t="str">
        <f t="shared" si="52"/>
        <v>Yes</v>
      </c>
      <c r="AB894" t="s">
        <v>74</v>
      </c>
      <c r="AC894" t="s">
        <v>661</v>
      </c>
      <c r="AJ894" s="22"/>
      <c r="AK894" s="22"/>
      <c r="BM894" s="41" t="e">
        <f>VLOOKUP(H894,Sheet1!A:B,2,FALSE)</f>
        <v>#N/A</v>
      </c>
    </row>
    <row r="895" spans="1:65" customFormat="1" ht="15" hidden="1" customHeight="1">
      <c r="A895" s="20" t="str">
        <f>IF(E895="","",VLOOKUP(E895,[3]List!BC:BD,2,FALSE))</f>
        <v>[Main RC] SD-WAN with Firewall (Fortinet) (Non-taxable)</v>
      </c>
      <c r="B895" s="20">
        <f>IF(F895="Gateway","SDWAN Gateway",IF(E895="","",VLOOKUP(E895,[3]List!BC:BE,3,FALSE)))</f>
        <v>19408513</v>
      </c>
      <c r="C895" s="20">
        <f>IF(F895="Gateway","SDWAN Gateway",IF(E895="","",VLOOKUP(E895,[3]List!BC:BF,4,FALSE)))</f>
        <v>19408267</v>
      </c>
      <c r="D895">
        <v>4306</v>
      </c>
      <c r="E895" s="21" t="s">
        <v>69</v>
      </c>
      <c r="F895" t="s">
        <v>70</v>
      </c>
      <c r="G895" t="s">
        <v>795</v>
      </c>
      <c r="H895" t="s">
        <v>798</v>
      </c>
      <c r="I895" t="s">
        <v>73</v>
      </c>
      <c r="J895">
        <v>40</v>
      </c>
      <c r="K895" s="20" t="str">
        <f t="shared" si="51"/>
        <v>1</v>
      </c>
      <c r="L895" s="20" t="str">
        <f t="shared" si="50"/>
        <v xml:space="preserve">24/7/ 12 hours onsite SLA support requried </v>
      </c>
      <c r="S895" s="22"/>
      <c r="U895" t="str">
        <f t="shared" si="52"/>
        <v>Yes</v>
      </c>
      <c r="AB895" t="s">
        <v>74</v>
      </c>
      <c r="AC895" t="s">
        <v>661</v>
      </c>
      <c r="AJ895" s="22"/>
      <c r="AK895" s="22"/>
      <c r="BM895" s="41" t="e">
        <f>VLOOKUP(H895,Sheet1!A:B,2,FALSE)</f>
        <v>#N/A</v>
      </c>
    </row>
    <row r="896" spans="1:65" customFormat="1" ht="15" hidden="1" customHeight="1">
      <c r="A896" s="20" t="str">
        <f>IF(E896="","",VLOOKUP(E896,[3]List!BC:BD,2,FALSE))</f>
        <v>[Main RC] SD-WAN with Firewall (Fortinet) (Non-taxable)</v>
      </c>
      <c r="B896" s="20">
        <f>IF(F896="Gateway","SDWAN Gateway",IF(E896="","",VLOOKUP(E896,[3]List!BC:BE,3,FALSE)))</f>
        <v>19408513</v>
      </c>
      <c r="C896" s="20">
        <f>IF(F896="Gateway","SDWAN Gateway",IF(E896="","",VLOOKUP(E896,[3]List!BC:BF,4,FALSE)))</f>
        <v>19408267</v>
      </c>
      <c r="D896">
        <v>4311</v>
      </c>
      <c r="E896" s="21" t="s">
        <v>69</v>
      </c>
      <c r="F896" t="s">
        <v>70</v>
      </c>
      <c r="G896" t="s">
        <v>795</v>
      </c>
      <c r="H896" t="s">
        <v>799</v>
      </c>
      <c r="I896" t="s">
        <v>73</v>
      </c>
      <c r="J896">
        <v>100</v>
      </c>
      <c r="K896" s="20" t="str">
        <f t="shared" si="51"/>
        <v>1</v>
      </c>
      <c r="L896" s="20" t="str">
        <f t="shared" si="50"/>
        <v xml:space="preserve">24/7/ 12 hours onsite SLA support requried </v>
      </c>
      <c r="S896" s="22"/>
      <c r="U896" t="str">
        <f t="shared" si="52"/>
        <v>Yes</v>
      </c>
      <c r="AB896" t="s">
        <v>74</v>
      </c>
      <c r="AC896" t="s">
        <v>661</v>
      </c>
      <c r="AJ896" s="22"/>
      <c r="AK896" s="22"/>
      <c r="BM896" s="41" t="e">
        <f>VLOOKUP(H896,Sheet1!A:B,2,FALSE)</f>
        <v>#N/A</v>
      </c>
    </row>
    <row r="897" spans="1:75" ht="15" hidden="1" customHeight="1">
      <c r="A897" s="20" t="str">
        <f>IF(E897="","",VLOOKUP(E897,[3]List!BC:BD,2,FALSE))</f>
        <v>[Main RC] SD-WAN with Firewall (Fortinet) (Non-taxable)</v>
      </c>
      <c r="B897" s="20">
        <f>IF(F897="Gateway","SDWAN Gateway",IF(E897="","",VLOOKUP(E897,[3]List!BC:BE,3,FALSE)))</f>
        <v>19408513</v>
      </c>
      <c r="C897" s="20">
        <f>IF(F897="Gateway","SDWAN Gateway",IF(E897="","",VLOOKUP(E897,[3]List!BC:BF,4,FALSE)))</f>
        <v>19408267</v>
      </c>
      <c r="D897">
        <v>4312</v>
      </c>
      <c r="E897" s="21" t="s">
        <v>69</v>
      </c>
      <c r="F897" t="s">
        <v>70</v>
      </c>
      <c r="G897" t="s">
        <v>795</v>
      </c>
      <c r="H897" t="s">
        <v>800</v>
      </c>
      <c r="I897" t="s">
        <v>73</v>
      </c>
      <c r="J897">
        <v>500</v>
      </c>
      <c r="K897" s="20" t="str">
        <f t="shared" si="51"/>
        <v>1</v>
      </c>
      <c r="L897" s="20" t="str">
        <f t="shared" si="50"/>
        <v xml:space="preserve">24/7/ 12 hours onsite SLA support requried </v>
      </c>
      <c r="U897" t="str">
        <f t="shared" si="52"/>
        <v>Yes</v>
      </c>
      <c r="AB897" t="s">
        <v>74</v>
      </c>
      <c r="AC897" t="s">
        <v>661</v>
      </c>
      <c r="BM897" s="41" t="e">
        <f>VLOOKUP(H897,Sheet1!A:B,2,FALSE)</f>
        <v>#N/A</v>
      </c>
      <c r="BO897"/>
      <c r="BP897"/>
      <c r="BQ897"/>
      <c r="BR897"/>
      <c r="BS897"/>
      <c r="BT897"/>
      <c r="BU897"/>
    </row>
    <row r="898" spans="1:75" ht="15" hidden="1" customHeight="1">
      <c r="A898" s="20" t="str">
        <f>IF(E898="","",VLOOKUP(E898,[3]List!BC:BD,2,FALSE))</f>
        <v>[Main RC] SD-WAN with Firewall (Fortinet) (Non-taxable)</v>
      </c>
      <c r="B898" s="20">
        <f>IF(F898="Gateway","SDWAN Gateway",IF(E898="","",VLOOKUP(E898,[3]List!BC:BE,3,FALSE)))</f>
        <v>19408513</v>
      </c>
      <c r="C898" s="20">
        <f>IF(F898="Gateway","SDWAN Gateway",IF(E898="","",VLOOKUP(E898,[3]List!BC:BF,4,FALSE)))</f>
        <v>19408267</v>
      </c>
      <c r="D898">
        <v>4313</v>
      </c>
      <c r="E898" s="21" t="s">
        <v>69</v>
      </c>
      <c r="F898" t="s">
        <v>70</v>
      </c>
      <c r="G898" t="s">
        <v>795</v>
      </c>
      <c r="H898" t="s">
        <v>801</v>
      </c>
      <c r="I898" t="s">
        <v>73</v>
      </c>
      <c r="J898">
        <v>40</v>
      </c>
      <c r="K898" s="20" t="str">
        <f t="shared" si="51"/>
        <v>1</v>
      </c>
      <c r="L898" s="20" t="str">
        <f t="shared" si="50"/>
        <v xml:space="preserve">24/7/ 12 hours onsite SLA support requried </v>
      </c>
      <c r="U898" t="str">
        <f t="shared" si="52"/>
        <v>Yes</v>
      </c>
      <c r="AB898" t="s">
        <v>74</v>
      </c>
      <c r="AC898" t="s">
        <v>661</v>
      </c>
      <c r="BM898" s="41" t="e">
        <f>VLOOKUP(H898,Sheet1!A:B,2,FALSE)</f>
        <v>#N/A</v>
      </c>
      <c r="BO898"/>
      <c r="BP898"/>
      <c r="BQ898"/>
      <c r="BR898"/>
      <c r="BS898"/>
      <c r="BT898"/>
      <c r="BU898"/>
    </row>
    <row r="899" spans="1:75" ht="15" hidden="1" customHeight="1">
      <c r="A899" s="20" t="str">
        <f>IF(E899="","",VLOOKUP(E899,[3]List!BC:BD,2,FALSE))</f>
        <v>[Main RC] SD-WAN with Firewall (Fortinet) (Non-taxable)</v>
      </c>
      <c r="B899" s="20">
        <f>IF(F899="Gateway","SDWAN Gateway",IF(E899="","",VLOOKUP(E899,[3]List!BC:BE,3,FALSE)))</f>
        <v>19408513</v>
      </c>
      <c r="C899" s="20">
        <f>IF(F899="Gateway","SDWAN Gateway",IF(E899="","",VLOOKUP(E899,[3]List!BC:BF,4,FALSE)))</f>
        <v>19408267</v>
      </c>
      <c r="D899">
        <v>4315</v>
      </c>
      <c r="E899" s="21" t="s">
        <v>69</v>
      </c>
      <c r="F899" t="s">
        <v>70</v>
      </c>
      <c r="G899" t="s">
        <v>795</v>
      </c>
      <c r="H899" t="s">
        <v>802</v>
      </c>
      <c r="I899" t="s">
        <v>73</v>
      </c>
      <c r="J899">
        <v>40</v>
      </c>
      <c r="K899" s="20" t="str">
        <f t="shared" si="51"/>
        <v>1</v>
      </c>
      <c r="L899" s="20" t="str">
        <f t="shared" si="50"/>
        <v xml:space="preserve">24/7/ 12 hours onsite SLA support requried </v>
      </c>
      <c r="U899" t="str">
        <f t="shared" si="52"/>
        <v>Yes</v>
      </c>
      <c r="AB899" t="s">
        <v>74</v>
      </c>
      <c r="AC899" t="s">
        <v>661</v>
      </c>
      <c r="BM899" s="41" t="e">
        <f>VLOOKUP(H899,Sheet1!A:B,2,FALSE)</f>
        <v>#N/A</v>
      </c>
      <c r="BO899"/>
      <c r="BP899"/>
      <c r="BQ899"/>
      <c r="BR899"/>
      <c r="BS899"/>
      <c r="BT899"/>
      <c r="BU899"/>
    </row>
    <row r="900" spans="1:75" ht="15" hidden="1" customHeight="1">
      <c r="A900" s="20" t="str">
        <f>IF(E900="","",VLOOKUP(E900,[3]List!BC:BD,2,FALSE))</f>
        <v>[Main RC] SD-WAN with Firewall (Fortinet) (Non-taxable)</v>
      </c>
      <c r="B900" s="20">
        <f>IF(F900="Gateway","SDWAN Gateway",IF(E900="","",VLOOKUP(E900,[3]List!BC:BE,3,FALSE)))</f>
        <v>19408513</v>
      </c>
      <c r="C900" s="20">
        <f>IF(F900="Gateway","SDWAN Gateway",IF(E900="","",VLOOKUP(E900,[3]List!BC:BF,4,FALSE)))</f>
        <v>19408267</v>
      </c>
      <c r="D900">
        <v>4400</v>
      </c>
      <c r="E900" s="21" t="s">
        <v>69</v>
      </c>
      <c r="F900" t="s">
        <v>70</v>
      </c>
      <c r="G900" t="s">
        <v>803</v>
      </c>
      <c r="H900" t="s">
        <v>804</v>
      </c>
      <c r="I900" t="s">
        <v>73</v>
      </c>
      <c r="J900">
        <v>1000</v>
      </c>
      <c r="K900" s="20">
        <v>3</v>
      </c>
      <c r="L900" s="20" t="str">
        <f t="shared" ref="L900:L963" si="53">IF(I900="non-redundant","24/7/ 12 hours onsite SLA support requried ","24/7/ 6 hours onsite support required")</f>
        <v xml:space="preserve">24/7/ 12 hours onsite SLA support requried </v>
      </c>
      <c r="U900" t="str">
        <f t="shared" si="52"/>
        <v>Yes</v>
      </c>
      <c r="AB900" t="s">
        <v>74</v>
      </c>
      <c r="AC900" t="s">
        <v>661</v>
      </c>
      <c r="BM900" s="41" t="e">
        <f>VLOOKUP(H900,Sheet1!A:B,2,FALSE)</f>
        <v>#N/A</v>
      </c>
      <c r="BO900"/>
      <c r="BP900"/>
      <c r="BQ900"/>
      <c r="BR900"/>
      <c r="BS900"/>
      <c r="BT900"/>
      <c r="BU900"/>
    </row>
    <row r="901" spans="1:75" ht="15" hidden="1" customHeight="1">
      <c r="A901" s="20" t="str">
        <f>IF(E901="","",VLOOKUP(E901,[3]List!BC:BD,2,FALSE))</f>
        <v>[Main RC] SD-WAN with Firewall (Fortinet) (Non-taxable)</v>
      </c>
      <c r="B901" s="20">
        <f>IF(F901="Gateway","SDWAN Gateway",IF(E901="","",VLOOKUP(E901,[3]List!BC:BE,3,FALSE)))</f>
        <v>19408513</v>
      </c>
      <c r="C901" s="20">
        <f>IF(F901="Gateway","SDWAN Gateway",IF(E901="","",VLOOKUP(E901,[3]List!BC:BF,4,FALSE)))</f>
        <v>19408267</v>
      </c>
      <c r="D901">
        <v>4401</v>
      </c>
      <c r="E901" s="21" t="s">
        <v>69</v>
      </c>
      <c r="F901" t="s">
        <v>70</v>
      </c>
      <c r="G901" t="s">
        <v>803</v>
      </c>
      <c r="H901" t="s">
        <v>805</v>
      </c>
      <c r="I901" t="s">
        <v>73</v>
      </c>
      <c r="J901">
        <v>500</v>
      </c>
      <c r="K901" s="20" t="str">
        <f t="shared" ref="K901:K964" si="54">IF(J901&lt;900, "1", "2")</f>
        <v>1</v>
      </c>
      <c r="L901" s="20" t="str">
        <f t="shared" si="53"/>
        <v xml:space="preserve">24/7/ 12 hours onsite SLA support requried </v>
      </c>
      <c r="U901" t="str">
        <f t="shared" si="52"/>
        <v>Yes</v>
      </c>
      <c r="AB901" t="s">
        <v>74</v>
      </c>
      <c r="AC901" t="s">
        <v>661</v>
      </c>
      <c r="BM901" s="41" t="e">
        <f>VLOOKUP(H901,Sheet1!A:B,2,FALSE)</f>
        <v>#N/A</v>
      </c>
      <c r="BO901"/>
      <c r="BP901"/>
      <c r="BQ901"/>
      <c r="BR901"/>
      <c r="BS901"/>
      <c r="BT901"/>
      <c r="BU901"/>
    </row>
    <row r="902" spans="1:75" ht="15" hidden="1" customHeight="1">
      <c r="A902" s="20" t="str">
        <f>IF(E902="","",VLOOKUP(E902,[3]List!BC:BD,2,FALSE))</f>
        <v>[Main RC] SD-WAN with Firewall (Fortinet) (Non-taxable)</v>
      </c>
      <c r="B902" s="20">
        <f>IF(F902="Gateway","SDWAN Gateway",IF(E902="","",VLOOKUP(E902,[3]List!BC:BE,3,FALSE)))</f>
        <v>19408513</v>
      </c>
      <c r="C902" s="20">
        <f>IF(F902="Gateway","SDWAN Gateway",IF(E902="","",VLOOKUP(E902,[3]List!BC:BF,4,FALSE)))</f>
        <v>19408267</v>
      </c>
      <c r="D902">
        <v>4406</v>
      </c>
      <c r="E902" s="21" t="s">
        <v>69</v>
      </c>
      <c r="F902" t="s">
        <v>70</v>
      </c>
      <c r="G902" t="s">
        <v>803</v>
      </c>
      <c r="H902" t="s">
        <v>806</v>
      </c>
      <c r="I902" t="s">
        <v>73</v>
      </c>
      <c r="J902">
        <v>500</v>
      </c>
      <c r="K902" s="20" t="str">
        <f t="shared" si="54"/>
        <v>1</v>
      </c>
      <c r="L902" s="20" t="str">
        <f t="shared" si="53"/>
        <v xml:space="preserve">24/7/ 12 hours onsite SLA support requried </v>
      </c>
      <c r="U902" t="str">
        <f t="shared" si="52"/>
        <v>Yes</v>
      </c>
      <c r="AB902" t="s">
        <v>74</v>
      </c>
      <c r="AC902" t="s">
        <v>661</v>
      </c>
      <c r="BM902" s="41" t="e">
        <f>VLOOKUP(H902,Sheet1!A:B,2,FALSE)</f>
        <v>#N/A</v>
      </c>
      <c r="BO902"/>
      <c r="BP902"/>
      <c r="BQ902"/>
      <c r="BR902"/>
      <c r="BS902"/>
      <c r="BT902"/>
      <c r="BU902"/>
    </row>
    <row r="903" spans="1:75" ht="15" hidden="1" customHeight="1">
      <c r="A903" s="20" t="str">
        <f>IF(E903="","",VLOOKUP(E903,[3]List!BC:BD,2,FALSE))</f>
        <v>[Main RC] SD-WAN with Firewall (Fortinet) (Non-taxable)</v>
      </c>
      <c r="B903" s="20">
        <f>IF(F903="Gateway","SDWAN Gateway",IF(E903="","",VLOOKUP(E903,[3]List!BC:BE,3,FALSE)))</f>
        <v>19408513</v>
      </c>
      <c r="C903" s="20">
        <f>IF(F903="Gateway","SDWAN Gateway",IF(E903="","",VLOOKUP(E903,[3]List!BC:BF,4,FALSE)))</f>
        <v>19408267</v>
      </c>
      <c r="D903">
        <v>4407</v>
      </c>
      <c r="E903" s="21" t="s">
        <v>69</v>
      </c>
      <c r="F903" t="s">
        <v>70</v>
      </c>
      <c r="G903" t="s">
        <v>803</v>
      </c>
      <c r="H903" t="s">
        <v>807</v>
      </c>
      <c r="I903" t="s">
        <v>73</v>
      </c>
      <c r="J903">
        <v>100</v>
      </c>
      <c r="K903" s="20" t="str">
        <f t="shared" si="54"/>
        <v>1</v>
      </c>
      <c r="L903" s="20" t="str">
        <f t="shared" si="53"/>
        <v xml:space="preserve">24/7/ 12 hours onsite SLA support requried </v>
      </c>
      <c r="U903" t="str">
        <f t="shared" si="52"/>
        <v>Yes</v>
      </c>
      <c r="AB903" t="s">
        <v>74</v>
      </c>
      <c r="AC903" t="s">
        <v>661</v>
      </c>
      <c r="BM903" s="41" t="e">
        <f>VLOOKUP(H903,Sheet1!A:B,2,FALSE)</f>
        <v>#N/A</v>
      </c>
      <c r="BO903"/>
      <c r="BP903"/>
      <c r="BQ903"/>
      <c r="BR903"/>
      <c r="BS903"/>
      <c r="BT903"/>
      <c r="BU903"/>
    </row>
    <row r="904" spans="1:75" s="100" customFormat="1" ht="15" customHeight="1">
      <c r="A904" s="99" t="e">
        <f>IF(E904="","",VLOOKUP(E904,[4]List!BC:BD,2,FALSE))</f>
        <v>#N/A</v>
      </c>
      <c r="B904" s="99" t="e">
        <f>IF(F904="Gateway","SDWAN Gateway",IF(E904="","",VLOOKUP(E904,[4]List!BC:BE,3,FALSE)))</f>
        <v>#N/A</v>
      </c>
      <c r="C904" s="99" t="e">
        <f>IF(F904="Gateway","SDWAN Gateway",IF(E904="","",VLOOKUP(E904,[4]List!BC:BF,4,FALSE)))</f>
        <v>#N/A</v>
      </c>
      <c r="D904" s="100">
        <v>4816</v>
      </c>
      <c r="E904" s="101" t="s">
        <v>69</v>
      </c>
      <c r="F904" s="100" t="s">
        <v>70</v>
      </c>
      <c r="G904" s="100" t="s">
        <v>678</v>
      </c>
      <c r="H904" s="100" t="s">
        <v>1117</v>
      </c>
      <c r="I904" s="100" t="s">
        <v>73</v>
      </c>
      <c r="J904" s="100">
        <v>40</v>
      </c>
      <c r="K904" s="99" t="str">
        <f t="shared" si="54"/>
        <v>1</v>
      </c>
      <c r="L904" s="99" t="str">
        <f t="shared" si="53"/>
        <v xml:space="preserve">24/7/ 12 hours onsite SLA support requried </v>
      </c>
      <c r="P904"/>
      <c r="Q904"/>
      <c r="R904"/>
      <c r="S904" s="22"/>
      <c r="T904"/>
      <c r="U904" s="100" t="str">
        <f t="shared" si="52"/>
        <v>No</v>
      </c>
      <c r="V904"/>
      <c r="W904"/>
      <c r="X904"/>
      <c r="Y904"/>
      <c r="Z904"/>
      <c r="AA904"/>
      <c r="AB904" s="100" t="s">
        <v>74</v>
      </c>
      <c r="AC904" s="100" t="s">
        <v>661</v>
      </c>
      <c r="AD904"/>
      <c r="AE904"/>
      <c r="AF904"/>
      <c r="AG904"/>
      <c r="AH904"/>
      <c r="AI904"/>
      <c r="AJ904" s="22"/>
      <c r="AK904" s="22"/>
      <c r="AL904"/>
      <c r="AM904"/>
      <c r="AN904"/>
      <c r="AO904"/>
      <c r="AP904"/>
      <c r="AQ904"/>
      <c r="AR904"/>
      <c r="AS904"/>
      <c r="AT904"/>
      <c r="AU904"/>
      <c r="AV904"/>
      <c r="AW904"/>
      <c r="AX904"/>
      <c r="AY904"/>
      <c r="AZ904"/>
      <c r="BA904"/>
      <c r="BB904"/>
      <c r="BC904"/>
      <c r="BD904"/>
      <c r="BE904"/>
      <c r="BF904"/>
      <c r="BG904"/>
      <c r="BH904"/>
      <c r="BI904"/>
      <c r="BJ904"/>
      <c r="BK904"/>
      <c r="BL904"/>
      <c r="BM904" s="100" t="str">
        <f>VLOOKUP(H904,Sheet1!A:B,2,FALSE)</f>
        <v>Full PRMA</v>
      </c>
      <c r="BO904" s="116"/>
      <c r="BP904" s="116"/>
      <c r="BQ904" s="116"/>
      <c r="BR904" s="116"/>
      <c r="BS904" s="116"/>
      <c r="BT904" s="116"/>
      <c r="BU904" s="116"/>
      <c r="BW904" s="100" t="s">
        <v>1001</v>
      </c>
    </row>
    <row r="905" spans="1:75" s="100" customFormat="1" ht="15" customHeight="1">
      <c r="A905" s="99" t="e">
        <f>IF(E905="","",VLOOKUP(E905,[4]List!BC:BD,2,FALSE))</f>
        <v>#N/A</v>
      </c>
      <c r="B905" s="99" t="e">
        <f>IF(F905="Gateway","SDWAN Gateway",IF(E905="","",VLOOKUP(E905,[4]List!BC:BE,3,FALSE)))</f>
        <v>#N/A</v>
      </c>
      <c r="C905" s="99" t="e">
        <f>IF(F905="Gateway","SDWAN Gateway",IF(E905="","",VLOOKUP(E905,[4]List!BC:BF,4,FALSE)))</f>
        <v>#N/A</v>
      </c>
      <c r="D905" s="100">
        <v>4817</v>
      </c>
      <c r="E905" s="101" t="s">
        <v>69</v>
      </c>
      <c r="F905" s="100" t="s">
        <v>70</v>
      </c>
      <c r="G905" s="100" t="s">
        <v>678</v>
      </c>
      <c r="H905" s="100" t="s">
        <v>1118</v>
      </c>
      <c r="I905" s="100" t="s">
        <v>73</v>
      </c>
      <c r="J905" s="100">
        <v>40</v>
      </c>
      <c r="K905" s="99" t="str">
        <f t="shared" si="54"/>
        <v>1</v>
      </c>
      <c r="L905" s="99" t="str">
        <f t="shared" si="53"/>
        <v xml:space="preserve">24/7/ 12 hours onsite SLA support requried </v>
      </c>
      <c r="P905"/>
      <c r="Q905"/>
      <c r="R905"/>
      <c r="S905" s="22"/>
      <c r="T905"/>
      <c r="U905" s="100" t="str">
        <f t="shared" si="52"/>
        <v>Yes</v>
      </c>
      <c r="V905"/>
      <c r="W905"/>
      <c r="X905"/>
      <c r="Y905"/>
      <c r="Z905"/>
      <c r="AA905"/>
      <c r="AB905" s="100" t="s">
        <v>74</v>
      </c>
      <c r="AC905" s="100" t="s">
        <v>661</v>
      </c>
      <c r="AD905"/>
      <c r="AE905"/>
      <c r="AF905"/>
      <c r="AG905"/>
      <c r="AH905"/>
      <c r="AI905"/>
      <c r="AJ905" s="22"/>
      <c r="AK905" s="22"/>
      <c r="AL905"/>
      <c r="AM905"/>
      <c r="AN905"/>
      <c r="AO905"/>
      <c r="AP905"/>
      <c r="AQ905"/>
      <c r="AR905"/>
      <c r="AS905"/>
      <c r="AT905"/>
      <c r="AU905"/>
      <c r="AV905"/>
      <c r="AW905"/>
      <c r="AX905"/>
      <c r="AY905"/>
      <c r="AZ905"/>
      <c r="BA905"/>
      <c r="BB905"/>
      <c r="BC905"/>
      <c r="BD905"/>
      <c r="BE905"/>
      <c r="BF905"/>
      <c r="BG905"/>
      <c r="BH905"/>
      <c r="BI905"/>
      <c r="BJ905"/>
      <c r="BK905"/>
      <c r="BL905"/>
      <c r="BM905" s="100" t="e">
        <f>VLOOKUP(H905,Sheet1!A:B,2,FALSE)</f>
        <v>#N/A</v>
      </c>
      <c r="BO905" s="116"/>
      <c r="BP905" s="116"/>
      <c r="BQ905" s="116"/>
      <c r="BR905" s="116"/>
      <c r="BS905" s="116"/>
      <c r="BT905" s="116"/>
      <c r="BU905" s="116"/>
      <c r="BW905" s="100" t="s">
        <v>1001</v>
      </c>
    </row>
    <row r="906" spans="1:75" s="100" customFormat="1" ht="15" customHeight="1">
      <c r="A906" s="99" t="e">
        <f>IF(E906="","",VLOOKUP(E906,[4]List!BC:BD,2,FALSE))</f>
        <v>#N/A</v>
      </c>
      <c r="B906" s="99" t="e">
        <f>IF(F906="Gateway","SDWAN Gateway",IF(E906="","",VLOOKUP(E906,[4]List!BC:BE,3,FALSE)))</f>
        <v>#N/A</v>
      </c>
      <c r="C906" s="99" t="e">
        <f>IF(F906="Gateway","SDWAN Gateway",IF(E906="","",VLOOKUP(E906,[4]List!BC:BF,4,FALSE)))</f>
        <v>#N/A</v>
      </c>
      <c r="D906" s="100">
        <v>4819</v>
      </c>
      <c r="E906" s="101" t="s">
        <v>69</v>
      </c>
      <c r="F906" s="100" t="s">
        <v>70</v>
      </c>
      <c r="G906" s="100" t="s">
        <v>678</v>
      </c>
      <c r="H906" s="100" t="s">
        <v>1013</v>
      </c>
      <c r="I906" s="100" t="s">
        <v>73</v>
      </c>
      <c r="J906" s="100">
        <v>40</v>
      </c>
      <c r="K906" s="99" t="str">
        <f t="shared" si="54"/>
        <v>1</v>
      </c>
      <c r="L906" s="99" t="str">
        <f t="shared" si="53"/>
        <v xml:space="preserve">24/7/ 12 hours onsite SLA support requried </v>
      </c>
      <c r="P906"/>
      <c r="Q906"/>
      <c r="R906"/>
      <c r="S906" s="22"/>
      <c r="T906"/>
      <c r="U906" s="100" t="str">
        <f t="shared" si="52"/>
        <v>Yes</v>
      </c>
      <c r="V906"/>
      <c r="W906"/>
      <c r="X906"/>
      <c r="Y906"/>
      <c r="Z906"/>
      <c r="AA906"/>
      <c r="AB906" s="100" t="s">
        <v>74</v>
      </c>
      <c r="AC906" s="100" t="s">
        <v>661</v>
      </c>
      <c r="AD906"/>
      <c r="AE906"/>
      <c r="AF906"/>
      <c r="AG906"/>
      <c r="AH906"/>
      <c r="AI906"/>
      <c r="AJ906" s="22"/>
      <c r="AK906" s="22"/>
      <c r="AL906"/>
      <c r="AM906"/>
      <c r="AN906"/>
      <c r="AO906"/>
      <c r="AP906"/>
      <c r="AQ906"/>
      <c r="AR906"/>
      <c r="AS906"/>
      <c r="AT906"/>
      <c r="AU906"/>
      <c r="AV906"/>
      <c r="AW906"/>
      <c r="AX906"/>
      <c r="AY906"/>
      <c r="AZ906"/>
      <c r="BA906"/>
      <c r="BB906"/>
      <c r="BC906"/>
      <c r="BD906"/>
      <c r="BE906"/>
      <c r="BF906"/>
      <c r="BG906"/>
      <c r="BH906"/>
      <c r="BI906"/>
      <c r="BJ906"/>
      <c r="BK906"/>
      <c r="BL906"/>
      <c r="BM906" s="100" t="e">
        <f>VLOOKUP(H906,Sheet1!A:B,2,FALSE)</f>
        <v>#N/A</v>
      </c>
      <c r="BO906" s="116"/>
      <c r="BP906" s="116"/>
      <c r="BQ906" s="116"/>
      <c r="BR906" s="116"/>
      <c r="BS906" s="116"/>
      <c r="BT906" s="116"/>
      <c r="BU906" s="116"/>
      <c r="BW906" s="100" t="s">
        <v>1001</v>
      </c>
    </row>
    <row r="907" spans="1:75" ht="15" hidden="1" customHeight="1">
      <c r="A907" s="20" t="str">
        <f>IF(E907="","",VLOOKUP(E907,[3]List!BC:BD,2,FALSE))</f>
        <v>[Main RC] SD-WAN with Firewall (Fortinet) (Non-taxable)</v>
      </c>
      <c r="B907" s="20">
        <f>IF(F907="Gateway","SDWAN Gateway",IF(E907="","",VLOOKUP(E907,[3]List!BC:BE,3,FALSE)))</f>
        <v>19408513</v>
      </c>
      <c r="C907" s="20">
        <f>IF(F907="Gateway","SDWAN Gateway",IF(E907="","",VLOOKUP(E907,[3]List!BC:BF,4,FALSE)))</f>
        <v>19408267</v>
      </c>
      <c r="D907">
        <v>4836</v>
      </c>
      <c r="E907" s="21" t="s">
        <v>69</v>
      </c>
      <c r="F907" t="s">
        <v>70</v>
      </c>
      <c r="G907" t="s">
        <v>808</v>
      </c>
      <c r="H907" t="s">
        <v>809</v>
      </c>
      <c r="I907" t="s">
        <v>73</v>
      </c>
      <c r="J907">
        <v>40</v>
      </c>
      <c r="K907" s="20" t="str">
        <f t="shared" si="54"/>
        <v>1</v>
      </c>
      <c r="L907" s="20" t="str">
        <f t="shared" si="53"/>
        <v xml:space="preserve">24/7/ 12 hours onsite SLA support requried </v>
      </c>
      <c r="U907" t="str">
        <f t="shared" si="52"/>
        <v>Yes</v>
      </c>
      <c r="AB907" t="s">
        <v>74</v>
      </c>
      <c r="AC907" t="s">
        <v>661</v>
      </c>
      <c r="BM907" s="41" t="e">
        <f>VLOOKUP(H907,Sheet1!A:B,2,FALSE)</f>
        <v>#N/A</v>
      </c>
      <c r="BO907"/>
      <c r="BP907"/>
      <c r="BQ907"/>
      <c r="BR907"/>
      <c r="BS907" s="102"/>
      <c r="BT907"/>
      <c r="BU907"/>
    </row>
    <row r="908" spans="1:75" ht="15" hidden="1" customHeight="1">
      <c r="A908" s="20" t="str">
        <f>IF(E908="","",VLOOKUP(E908,[3]List!BC:BD,2,FALSE))</f>
        <v>[Main RC] SD-WAN with Firewall (Fortinet) (Non-taxable)</v>
      </c>
      <c r="B908" s="20">
        <f>IF(F908="Gateway","SDWAN Gateway",IF(E908="","",VLOOKUP(E908,[3]List!BC:BE,3,FALSE)))</f>
        <v>19408513</v>
      </c>
      <c r="C908" s="20">
        <f>IF(F908="Gateway","SDWAN Gateway",IF(E908="","",VLOOKUP(E908,[3]List!BC:BF,4,FALSE)))</f>
        <v>19408267</v>
      </c>
      <c r="D908">
        <v>4842</v>
      </c>
      <c r="E908" s="21" t="s">
        <v>69</v>
      </c>
      <c r="F908" t="s">
        <v>70</v>
      </c>
      <c r="G908" t="s">
        <v>803</v>
      </c>
      <c r="H908" t="s">
        <v>810</v>
      </c>
      <c r="I908" t="s">
        <v>73</v>
      </c>
      <c r="J908">
        <v>40</v>
      </c>
      <c r="K908" s="20" t="str">
        <f t="shared" si="54"/>
        <v>1</v>
      </c>
      <c r="L908" s="20" t="str">
        <f t="shared" si="53"/>
        <v xml:space="preserve">24/7/ 12 hours onsite SLA support requried </v>
      </c>
      <c r="U908" t="str">
        <f t="shared" si="52"/>
        <v>Yes</v>
      </c>
      <c r="AB908" t="s">
        <v>74</v>
      </c>
      <c r="AC908" t="s">
        <v>661</v>
      </c>
      <c r="BM908" s="41" t="e">
        <f>VLOOKUP(H908,Sheet1!A:B,2,FALSE)</f>
        <v>#N/A</v>
      </c>
      <c r="BO908"/>
      <c r="BP908"/>
      <c r="BQ908"/>
      <c r="BR908"/>
      <c r="BS908"/>
      <c r="BT908"/>
      <c r="BU908"/>
    </row>
    <row r="909" spans="1:75" ht="15" hidden="1" customHeight="1">
      <c r="A909" s="20" t="str">
        <f>IF(E909="","",VLOOKUP(E909,[3]List!BC:BD,2,FALSE))</f>
        <v>[Main RC] SD-WAN with Firewall (Fortinet) (Non-taxable)</v>
      </c>
      <c r="B909" s="20">
        <f>IF(F909="Gateway","SDWAN Gateway",IF(E909="","",VLOOKUP(E909,[3]List!BC:BE,3,FALSE)))</f>
        <v>19408513</v>
      </c>
      <c r="C909" s="20">
        <f>IF(F909="Gateway","SDWAN Gateway",IF(E909="","",VLOOKUP(E909,[3]List!BC:BF,4,FALSE)))</f>
        <v>19408267</v>
      </c>
      <c r="D909">
        <v>4850</v>
      </c>
      <c r="E909" s="21" t="s">
        <v>69</v>
      </c>
      <c r="F909" t="s">
        <v>70</v>
      </c>
      <c r="G909" t="s">
        <v>811</v>
      </c>
      <c r="H909" t="s">
        <v>812</v>
      </c>
      <c r="I909" t="s">
        <v>73</v>
      </c>
      <c r="J909">
        <v>40</v>
      </c>
      <c r="K909" s="20" t="str">
        <f t="shared" si="54"/>
        <v>1</v>
      </c>
      <c r="L909" s="20" t="str">
        <f t="shared" si="53"/>
        <v xml:space="preserve">24/7/ 12 hours onsite SLA support requried </v>
      </c>
      <c r="U909" t="str">
        <f t="shared" si="52"/>
        <v>Yes</v>
      </c>
      <c r="AB909" t="s">
        <v>74</v>
      </c>
      <c r="AC909" t="s">
        <v>661</v>
      </c>
      <c r="BM909" s="41" t="e">
        <f>VLOOKUP(H909,Sheet1!A:B,2,FALSE)</f>
        <v>#N/A</v>
      </c>
      <c r="BO909"/>
      <c r="BP909"/>
      <c r="BQ909"/>
      <c r="BR909"/>
      <c r="BS909"/>
      <c r="BT909"/>
      <c r="BU909"/>
    </row>
    <row r="910" spans="1:75" ht="15" hidden="1" customHeight="1">
      <c r="A910" s="20" t="str">
        <f>IF(E910="","",VLOOKUP(E910,[3]List!BC:BD,2,FALSE))</f>
        <v>[Main RC] SD-WAN with Firewall (Fortinet) (Non-taxable)</v>
      </c>
      <c r="B910" s="20">
        <f>IF(F910="Gateway","SDWAN Gateway",IF(E910="","",VLOOKUP(E910,[3]List!BC:BE,3,FALSE)))</f>
        <v>19408513</v>
      </c>
      <c r="C910" s="20">
        <f>IF(F910="Gateway","SDWAN Gateway",IF(E910="","",VLOOKUP(E910,[3]List!BC:BF,4,FALSE)))</f>
        <v>19408267</v>
      </c>
      <c r="D910">
        <v>4852</v>
      </c>
      <c r="E910" s="21" t="s">
        <v>69</v>
      </c>
      <c r="F910" t="s">
        <v>70</v>
      </c>
      <c r="G910" t="s">
        <v>813</v>
      </c>
      <c r="H910" t="s">
        <v>814</v>
      </c>
      <c r="I910" t="s">
        <v>73</v>
      </c>
      <c r="J910">
        <v>40</v>
      </c>
      <c r="K910" s="20" t="str">
        <f t="shared" si="54"/>
        <v>1</v>
      </c>
      <c r="L910" s="20" t="str">
        <f t="shared" si="53"/>
        <v xml:space="preserve">24/7/ 12 hours onsite SLA support requried </v>
      </c>
      <c r="U910" t="str">
        <f t="shared" si="52"/>
        <v>Yes</v>
      </c>
      <c r="AB910" t="s">
        <v>74</v>
      </c>
      <c r="AC910" t="s">
        <v>661</v>
      </c>
      <c r="BM910" s="41" t="e">
        <f>VLOOKUP(H910,Sheet1!A:B,2,FALSE)</f>
        <v>#N/A</v>
      </c>
      <c r="BO910"/>
      <c r="BP910"/>
      <c r="BQ910"/>
      <c r="BR910"/>
      <c r="BS910"/>
      <c r="BT910"/>
      <c r="BU910"/>
    </row>
    <row r="911" spans="1:75" ht="15" hidden="1" customHeight="1">
      <c r="A911" s="20" t="str">
        <f>IF(E911="","",VLOOKUP(E911,[3]List!BC:BD,2,FALSE))</f>
        <v>[Main RC] SD-WAN with Firewall (Fortinet) (Non-taxable)</v>
      </c>
      <c r="B911" s="20">
        <f>IF(F911="Gateway","SDWAN Gateway",IF(E911="","",VLOOKUP(E911,[3]List!BC:BE,3,FALSE)))</f>
        <v>19408513</v>
      </c>
      <c r="C911" s="20">
        <f>IF(F911="Gateway","SDWAN Gateway",IF(E911="","",VLOOKUP(E911,[3]List!BC:BF,4,FALSE)))</f>
        <v>19408267</v>
      </c>
      <c r="D911">
        <v>4859</v>
      </c>
      <c r="E911" s="21" t="s">
        <v>69</v>
      </c>
      <c r="F911" t="s">
        <v>70</v>
      </c>
      <c r="G911" t="s">
        <v>787</v>
      </c>
      <c r="H911" t="s">
        <v>815</v>
      </c>
      <c r="I911" t="s">
        <v>73</v>
      </c>
      <c r="J911">
        <v>40</v>
      </c>
      <c r="K911" s="20" t="str">
        <f t="shared" si="54"/>
        <v>1</v>
      </c>
      <c r="L911" s="20" t="str">
        <f t="shared" si="53"/>
        <v xml:space="preserve">24/7/ 12 hours onsite SLA support requried </v>
      </c>
      <c r="U911" t="str">
        <f t="shared" si="52"/>
        <v>Yes</v>
      </c>
      <c r="AB911" t="s">
        <v>74</v>
      </c>
      <c r="AC911" t="s">
        <v>661</v>
      </c>
      <c r="BM911" s="41" t="e">
        <f>VLOOKUP(H911,Sheet1!A:B,2,FALSE)</f>
        <v>#N/A</v>
      </c>
      <c r="BO911"/>
      <c r="BP911"/>
      <c r="BQ911"/>
      <c r="BR911"/>
      <c r="BS911"/>
      <c r="BT911"/>
      <c r="BU911"/>
    </row>
    <row r="912" spans="1:75" ht="15" hidden="1" customHeight="1">
      <c r="A912" s="20" t="str">
        <f>IF(E912="","",VLOOKUP(E912,[3]List!BC:BD,2,FALSE))</f>
        <v>[Main RC] SD-WAN with Firewall (Fortinet) (Non-taxable)</v>
      </c>
      <c r="B912" s="20">
        <f>IF(F912="Gateway","SDWAN Gateway",IF(E912="","",VLOOKUP(E912,[3]List!BC:BE,3,FALSE)))</f>
        <v>19408513</v>
      </c>
      <c r="C912" s="20">
        <f>IF(F912="Gateway","SDWAN Gateway",IF(E912="","",VLOOKUP(E912,[3]List!BC:BF,4,FALSE)))</f>
        <v>19408267</v>
      </c>
      <c r="D912">
        <v>4864</v>
      </c>
      <c r="E912" s="21" t="s">
        <v>69</v>
      </c>
      <c r="F912" t="s">
        <v>70</v>
      </c>
      <c r="G912" t="s">
        <v>687</v>
      </c>
      <c r="H912" t="s">
        <v>816</v>
      </c>
      <c r="I912" t="s">
        <v>73</v>
      </c>
      <c r="J912">
        <v>40</v>
      </c>
      <c r="K912" s="20" t="str">
        <f t="shared" si="54"/>
        <v>1</v>
      </c>
      <c r="L912" s="20" t="str">
        <f t="shared" si="53"/>
        <v xml:space="preserve">24/7/ 12 hours onsite SLA support requried </v>
      </c>
      <c r="U912" t="str">
        <f t="shared" si="52"/>
        <v>Yes</v>
      </c>
      <c r="AB912" t="s">
        <v>74</v>
      </c>
      <c r="AC912" t="s">
        <v>661</v>
      </c>
      <c r="BM912" s="41" t="e">
        <f>VLOOKUP(H912,Sheet1!A:B,2,FALSE)</f>
        <v>#N/A</v>
      </c>
      <c r="BO912"/>
      <c r="BP912"/>
      <c r="BQ912"/>
      <c r="BR912"/>
      <c r="BS912"/>
      <c r="BT912"/>
      <c r="BU912"/>
    </row>
    <row r="913" spans="1:37" customFormat="1" ht="15" hidden="1" customHeight="1">
      <c r="A913" s="20" t="str">
        <f>IF(E913="","",VLOOKUP(E913,[3]List!BC:BD,2,FALSE))</f>
        <v>[Main RC] SD-WAN with Firewall (Fortinet) (Non-taxable)</v>
      </c>
      <c r="B913" s="20">
        <f>IF(F913="Gateway","SDWAN Gateway",IF(E913="","",VLOOKUP(E913,[3]List!BC:BE,3,FALSE)))</f>
        <v>19408513</v>
      </c>
      <c r="C913" s="20">
        <f>IF(F913="Gateway","SDWAN Gateway",IF(E913="","",VLOOKUP(E913,[3]List!BC:BF,4,FALSE)))</f>
        <v>19408267</v>
      </c>
      <c r="D913">
        <v>5000</v>
      </c>
      <c r="E913" s="21" t="s">
        <v>69</v>
      </c>
      <c r="G913" s="31" t="s">
        <v>817</v>
      </c>
      <c r="H913" t="s">
        <v>818</v>
      </c>
      <c r="I913" t="s">
        <v>140</v>
      </c>
      <c r="J913">
        <v>500</v>
      </c>
      <c r="K913" s="20" t="str">
        <f t="shared" si="54"/>
        <v>1</v>
      </c>
      <c r="L913" s="20" t="str">
        <f t="shared" si="53"/>
        <v>24/7/ 6 hours onsite support required</v>
      </c>
      <c r="S913" s="22"/>
      <c r="AJ913" s="22"/>
      <c r="AK913" s="22"/>
    </row>
    <row r="914" spans="1:37" customFormat="1" ht="15" hidden="1" customHeight="1">
      <c r="A914" s="20" t="str">
        <f>IF(E914="","",VLOOKUP(E914,[3]List!BC:BD,2,FALSE))</f>
        <v>[Main RC] SD-WAN with Firewall (Fortinet) (Non-taxable)</v>
      </c>
      <c r="B914" s="20">
        <f>IF(F914="Gateway","SDWAN Gateway",IF(E914="","",VLOOKUP(E914,[3]List!BC:BE,3,FALSE)))</f>
        <v>19408513</v>
      </c>
      <c r="C914" s="20">
        <f>IF(F914="Gateway","SDWAN Gateway",IF(E914="","",VLOOKUP(E914,[3]List!BC:BF,4,FALSE)))</f>
        <v>19408267</v>
      </c>
      <c r="D914">
        <v>5000</v>
      </c>
      <c r="E914" s="21" t="s">
        <v>69</v>
      </c>
      <c r="G914" s="31" t="s">
        <v>817</v>
      </c>
      <c r="H914" t="s">
        <v>818</v>
      </c>
      <c r="I914" t="s">
        <v>140</v>
      </c>
      <c r="J914">
        <v>500</v>
      </c>
      <c r="K914" s="20" t="str">
        <f t="shared" si="54"/>
        <v>1</v>
      </c>
      <c r="L914" s="20" t="str">
        <f t="shared" si="53"/>
        <v>24/7/ 6 hours onsite support required</v>
      </c>
      <c r="S914" s="22"/>
      <c r="AJ914" s="22"/>
      <c r="AK914" s="22"/>
    </row>
    <row r="915" spans="1:37" customFormat="1" ht="15" hidden="1" customHeight="1">
      <c r="A915" s="20" t="str">
        <f>IF(E915="","",VLOOKUP(E915,[3]List!BC:BD,2,FALSE))</f>
        <v>[Main RC] SD-WAN with Firewall (Fortinet) (Non-taxable)</v>
      </c>
      <c r="B915" s="20">
        <f>IF(F915="Gateway","SDWAN Gateway",IF(E915="","",VLOOKUP(E915,[3]List!BC:BE,3,FALSE)))</f>
        <v>19408513</v>
      </c>
      <c r="C915" s="20">
        <f>IF(F915="Gateway","SDWAN Gateway",IF(E915="","",VLOOKUP(E915,[3]List!BC:BF,4,FALSE)))</f>
        <v>19408267</v>
      </c>
      <c r="D915">
        <v>5005</v>
      </c>
      <c r="E915" s="21" t="s">
        <v>69</v>
      </c>
      <c r="G915" s="31" t="s">
        <v>819</v>
      </c>
      <c r="H915" t="s">
        <v>820</v>
      </c>
      <c r="I915" t="s">
        <v>140</v>
      </c>
      <c r="J915">
        <v>100</v>
      </c>
      <c r="K915" s="20" t="str">
        <f t="shared" si="54"/>
        <v>1</v>
      </c>
      <c r="L915" s="20" t="str">
        <f t="shared" si="53"/>
        <v>24/7/ 6 hours onsite support required</v>
      </c>
      <c r="S915" s="22"/>
      <c r="AJ915" s="22"/>
      <c r="AK915" s="22"/>
    </row>
    <row r="916" spans="1:37" customFormat="1" ht="15" hidden="1" customHeight="1">
      <c r="A916" s="20" t="str">
        <f>IF(E916="","",VLOOKUP(E916,[3]List!BC:BD,2,FALSE))</f>
        <v>[Main RC] SD-WAN with Firewall (Fortinet) (Non-taxable)</v>
      </c>
      <c r="B916" s="20">
        <f>IF(F916="Gateway","SDWAN Gateway",IF(E916="","",VLOOKUP(E916,[3]List!BC:BE,3,FALSE)))</f>
        <v>19408513</v>
      </c>
      <c r="C916" s="20">
        <f>IF(F916="Gateway","SDWAN Gateway",IF(E916="","",VLOOKUP(E916,[3]List!BC:BF,4,FALSE)))</f>
        <v>19408267</v>
      </c>
      <c r="D916">
        <v>5005</v>
      </c>
      <c r="E916" s="21" t="s">
        <v>69</v>
      </c>
      <c r="G916" s="31" t="s">
        <v>819</v>
      </c>
      <c r="H916" t="s">
        <v>820</v>
      </c>
      <c r="I916" t="s">
        <v>140</v>
      </c>
      <c r="J916">
        <v>100</v>
      </c>
      <c r="K916" s="20" t="str">
        <f t="shared" si="54"/>
        <v>1</v>
      </c>
      <c r="L916" s="20" t="str">
        <f t="shared" si="53"/>
        <v>24/7/ 6 hours onsite support required</v>
      </c>
      <c r="S916" s="22"/>
      <c r="AJ916" s="22"/>
      <c r="AK916" s="22"/>
    </row>
    <row r="917" spans="1:37" customFormat="1" ht="15" hidden="1" customHeight="1">
      <c r="A917" s="20" t="str">
        <f>IF(E917="","",VLOOKUP(E917,[3]List!BC:BD,2,FALSE))</f>
        <v>[Main RC] SD-WAN with Firewall (Fortinet) (Non-taxable)</v>
      </c>
      <c r="B917" s="20">
        <f>IF(F917="Gateway","SDWAN Gateway",IF(E917="","",VLOOKUP(E917,[3]List!BC:BE,3,FALSE)))</f>
        <v>19408513</v>
      </c>
      <c r="C917" s="20">
        <f>IF(F917="Gateway","SDWAN Gateway",IF(E917="","",VLOOKUP(E917,[3]List!BC:BF,4,FALSE)))</f>
        <v>19408267</v>
      </c>
      <c r="D917">
        <v>5007</v>
      </c>
      <c r="E917" s="21" t="s">
        <v>69</v>
      </c>
      <c r="G917" t="s">
        <v>817</v>
      </c>
      <c r="H917" t="s">
        <v>821</v>
      </c>
      <c r="I917" t="s">
        <v>73</v>
      </c>
      <c r="J917">
        <v>100</v>
      </c>
      <c r="K917" s="20" t="str">
        <f t="shared" si="54"/>
        <v>1</v>
      </c>
      <c r="L917" s="20" t="str">
        <f t="shared" si="53"/>
        <v xml:space="preserve">24/7/ 12 hours onsite SLA support requried </v>
      </c>
      <c r="S917" s="22"/>
      <c r="AJ917" s="22"/>
      <c r="AK917" s="22"/>
    </row>
    <row r="918" spans="1:37" customFormat="1" ht="15" hidden="1" customHeight="1">
      <c r="A918" s="20" t="str">
        <f>IF(E918="","",VLOOKUP(E918,[3]List!BC:BD,2,FALSE))</f>
        <v>[Main RC] SD-WAN with Firewall (Fortinet) (Non-taxable)</v>
      </c>
      <c r="B918" s="20">
        <f>IF(F918="Gateway","SDWAN Gateway",IF(E918="","",VLOOKUP(E918,[3]List!BC:BE,3,FALSE)))</f>
        <v>19408513</v>
      </c>
      <c r="C918" s="20">
        <f>IF(F918="Gateway","SDWAN Gateway",IF(E918="","",VLOOKUP(E918,[3]List!BC:BF,4,FALSE)))</f>
        <v>19408267</v>
      </c>
      <c r="D918">
        <v>5008</v>
      </c>
      <c r="E918" s="21" t="s">
        <v>69</v>
      </c>
      <c r="G918" t="s">
        <v>817</v>
      </c>
      <c r="H918" t="s">
        <v>822</v>
      </c>
      <c r="I918" t="s">
        <v>73</v>
      </c>
      <c r="J918">
        <v>40</v>
      </c>
      <c r="K918" s="20" t="str">
        <f t="shared" si="54"/>
        <v>1</v>
      </c>
      <c r="L918" s="20" t="str">
        <f t="shared" si="53"/>
        <v xml:space="preserve">24/7/ 12 hours onsite SLA support requried </v>
      </c>
      <c r="S918" s="22"/>
      <c r="AJ918" s="22"/>
      <c r="AK918" s="22"/>
    </row>
    <row r="919" spans="1:37" customFormat="1" ht="15" hidden="1" customHeight="1">
      <c r="A919" s="20" t="str">
        <f>IF(E919="","",VLOOKUP(E919,[3]List!BC:BD,2,FALSE))</f>
        <v>[Main RC] SD-WAN with Firewall (Fortinet) (Non-taxable)</v>
      </c>
      <c r="B919" s="20">
        <f>IF(F919="Gateway","SDWAN Gateway",IF(E919="","",VLOOKUP(E919,[3]List!BC:BE,3,FALSE)))</f>
        <v>19408513</v>
      </c>
      <c r="C919" s="20">
        <f>IF(F919="Gateway","SDWAN Gateway",IF(E919="","",VLOOKUP(E919,[3]List!BC:BF,4,FALSE)))</f>
        <v>19408267</v>
      </c>
      <c r="D919">
        <v>5009</v>
      </c>
      <c r="E919" s="21" t="s">
        <v>69</v>
      </c>
      <c r="G919" s="31" t="s">
        <v>817</v>
      </c>
      <c r="H919" t="s">
        <v>823</v>
      </c>
      <c r="I919" t="s">
        <v>140</v>
      </c>
      <c r="J919">
        <v>100</v>
      </c>
      <c r="K919" s="20" t="str">
        <f t="shared" si="54"/>
        <v>1</v>
      </c>
      <c r="L919" s="20" t="str">
        <f t="shared" si="53"/>
        <v>24/7/ 6 hours onsite support required</v>
      </c>
      <c r="S919" s="22"/>
      <c r="AJ919" s="22"/>
      <c r="AK919" s="22"/>
    </row>
    <row r="920" spans="1:37" customFormat="1" ht="15" hidden="1" customHeight="1">
      <c r="A920" s="20" t="str">
        <f>IF(E920="","",VLOOKUP(E920,[3]List!BC:BD,2,FALSE))</f>
        <v>[Main RC] SD-WAN with Firewall (Fortinet) (Non-taxable)</v>
      </c>
      <c r="B920" s="20">
        <f>IF(F920="Gateway","SDWAN Gateway",IF(E920="","",VLOOKUP(E920,[3]List!BC:BE,3,FALSE)))</f>
        <v>19408513</v>
      </c>
      <c r="C920" s="20">
        <f>IF(F920="Gateway","SDWAN Gateway",IF(E920="","",VLOOKUP(E920,[3]List!BC:BF,4,FALSE)))</f>
        <v>19408267</v>
      </c>
      <c r="D920">
        <v>5009</v>
      </c>
      <c r="E920" s="21" t="s">
        <v>69</v>
      </c>
      <c r="G920" s="31" t="s">
        <v>817</v>
      </c>
      <c r="H920" t="s">
        <v>823</v>
      </c>
      <c r="I920" t="s">
        <v>140</v>
      </c>
      <c r="J920">
        <v>100</v>
      </c>
      <c r="K920" s="20" t="str">
        <f t="shared" si="54"/>
        <v>1</v>
      </c>
      <c r="L920" s="20" t="str">
        <f t="shared" si="53"/>
        <v>24/7/ 6 hours onsite support required</v>
      </c>
      <c r="S920" s="22"/>
      <c r="AJ920" s="22"/>
      <c r="AK920" s="22"/>
    </row>
    <row r="921" spans="1:37" customFormat="1" ht="15" hidden="1" customHeight="1">
      <c r="A921" s="20" t="str">
        <f>IF(E921="","",VLOOKUP(E921,[3]List!BC:BD,2,FALSE))</f>
        <v>[Main RC] SD-WAN with Firewall (Fortinet) (Non-taxable)</v>
      </c>
      <c r="B921" s="20">
        <f>IF(F921="Gateway","SDWAN Gateway",IF(E921="","",VLOOKUP(E921,[3]List!BC:BE,3,FALSE)))</f>
        <v>19408513</v>
      </c>
      <c r="C921" s="20">
        <f>IF(F921="Gateway","SDWAN Gateway",IF(E921="","",VLOOKUP(E921,[3]List!BC:BF,4,FALSE)))</f>
        <v>19408267</v>
      </c>
      <c r="D921">
        <v>5010</v>
      </c>
      <c r="E921" s="21" t="s">
        <v>69</v>
      </c>
      <c r="G921" t="s">
        <v>817</v>
      </c>
      <c r="H921" t="s">
        <v>824</v>
      </c>
      <c r="I921" t="s">
        <v>73</v>
      </c>
      <c r="J921">
        <v>100</v>
      </c>
      <c r="K921" s="20" t="str">
        <f t="shared" si="54"/>
        <v>1</v>
      </c>
      <c r="L921" s="20" t="str">
        <f t="shared" si="53"/>
        <v xml:space="preserve">24/7/ 12 hours onsite SLA support requried </v>
      </c>
      <c r="S921" s="22"/>
      <c r="AJ921" s="22"/>
      <c r="AK921" s="22"/>
    </row>
    <row r="922" spans="1:37" customFormat="1" ht="15" hidden="1" customHeight="1">
      <c r="A922" s="20" t="str">
        <f>IF(E922="","",VLOOKUP(E922,[3]List!BC:BD,2,FALSE))</f>
        <v>[Main RC] SD-WAN with Firewall (Fortinet) (Non-taxable)</v>
      </c>
      <c r="B922" s="20">
        <f>IF(F922="Gateway","SDWAN Gateway",IF(E922="","",VLOOKUP(E922,[3]List!BC:BE,3,FALSE)))</f>
        <v>19408513</v>
      </c>
      <c r="C922" s="20">
        <f>IF(F922="Gateway","SDWAN Gateway",IF(E922="","",VLOOKUP(E922,[3]List!BC:BF,4,FALSE)))</f>
        <v>19408267</v>
      </c>
      <c r="D922">
        <v>5012</v>
      </c>
      <c r="E922" s="21" t="s">
        <v>69</v>
      </c>
      <c r="G922" t="s">
        <v>817</v>
      </c>
      <c r="H922" t="s">
        <v>825</v>
      </c>
      <c r="I922" t="s">
        <v>73</v>
      </c>
      <c r="J922">
        <v>100</v>
      </c>
      <c r="K922" s="20" t="str">
        <f t="shared" si="54"/>
        <v>1</v>
      </c>
      <c r="L922" s="20" t="str">
        <f t="shared" si="53"/>
        <v xml:space="preserve">24/7/ 12 hours onsite SLA support requried </v>
      </c>
      <c r="S922" s="22"/>
      <c r="AJ922" s="22"/>
      <c r="AK922" s="22"/>
    </row>
    <row r="923" spans="1:37" customFormat="1" ht="15" hidden="1" customHeight="1">
      <c r="A923" s="20" t="str">
        <f>IF(E923="","",VLOOKUP(E923,[3]List!BC:BD,2,FALSE))</f>
        <v>[Main RC] SD-WAN with Firewall (Fortinet) (Non-taxable)</v>
      </c>
      <c r="B923" s="20">
        <f>IF(F923="Gateway","SDWAN Gateway",IF(E923="","",VLOOKUP(E923,[3]List!BC:BE,3,FALSE)))</f>
        <v>19408513</v>
      </c>
      <c r="C923" s="20">
        <f>IF(F923="Gateway","SDWAN Gateway",IF(E923="","",VLOOKUP(E923,[3]List!BC:BF,4,FALSE)))</f>
        <v>19408267</v>
      </c>
      <c r="D923">
        <v>5014</v>
      </c>
      <c r="E923" s="21" t="s">
        <v>69</v>
      </c>
      <c r="G923" t="s">
        <v>817</v>
      </c>
      <c r="H923" t="s">
        <v>826</v>
      </c>
      <c r="I923" t="s">
        <v>73</v>
      </c>
      <c r="J923">
        <v>100</v>
      </c>
      <c r="K923" s="20" t="str">
        <f t="shared" si="54"/>
        <v>1</v>
      </c>
      <c r="L923" s="20" t="str">
        <f t="shared" si="53"/>
        <v xml:space="preserve">24/7/ 12 hours onsite SLA support requried </v>
      </c>
      <c r="S923" s="22"/>
      <c r="AJ923" s="22"/>
      <c r="AK923" s="22"/>
    </row>
    <row r="924" spans="1:37" customFormat="1" ht="15" hidden="1" customHeight="1">
      <c r="A924" s="20" t="str">
        <f>IF(E924="","",VLOOKUP(E924,[3]List!BC:BD,2,FALSE))</f>
        <v>[Main RC] SD-WAN with Firewall (Fortinet) (Non-taxable)</v>
      </c>
      <c r="B924" s="20">
        <f>IF(F924="Gateway","SDWAN Gateway",IF(E924="","",VLOOKUP(E924,[3]List!BC:BE,3,FALSE)))</f>
        <v>19408513</v>
      </c>
      <c r="C924" s="20">
        <f>IF(F924="Gateway","SDWAN Gateway",IF(E924="","",VLOOKUP(E924,[3]List!BC:BF,4,FALSE)))</f>
        <v>19408267</v>
      </c>
      <c r="D924">
        <v>5019</v>
      </c>
      <c r="E924" s="21" t="s">
        <v>69</v>
      </c>
      <c r="G924" t="s">
        <v>817</v>
      </c>
      <c r="H924" t="s">
        <v>827</v>
      </c>
      <c r="I924" t="s">
        <v>73</v>
      </c>
      <c r="J924">
        <v>100</v>
      </c>
      <c r="K924" s="20" t="str">
        <f t="shared" si="54"/>
        <v>1</v>
      </c>
      <c r="L924" s="20" t="str">
        <f t="shared" si="53"/>
        <v xml:space="preserve">24/7/ 12 hours onsite SLA support requried </v>
      </c>
      <c r="S924" s="22"/>
      <c r="AJ924" s="22"/>
      <c r="AK924" s="22"/>
    </row>
    <row r="925" spans="1:37" customFormat="1" ht="15" hidden="1" customHeight="1">
      <c r="A925" s="20" t="str">
        <f>IF(E925="","",VLOOKUP(E925,[3]List!BC:BD,2,FALSE))</f>
        <v>[Main RC] SD-WAN with Firewall (Fortinet) (Non-taxable)</v>
      </c>
      <c r="B925" s="20">
        <f>IF(F925="Gateway","SDWAN Gateway",IF(E925="","",VLOOKUP(E925,[3]List!BC:BE,3,FALSE)))</f>
        <v>19408513</v>
      </c>
      <c r="C925" s="20">
        <f>IF(F925="Gateway","SDWAN Gateway",IF(E925="","",VLOOKUP(E925,[3]List!BC:BF,4,FALSE)))</f>
        <v>19408267</v>
      </c>
      <c r="D925">
        <v>5023</v>
      </c>
      <c r="E925" s="21" t="s">
        <v>69</v>
      </c>
      <c r="G925" s="31" t="s">
        <v>817</v>
      </c>
      <c r="H925" t="s">
        <v>828</v>
      </c>
      <c r="I925" t="s">
        <v>140</v>
      </c>
      <c r="J925">
        <v>500</v>
      </c>
      <c r="K925" s="20" t="str">
        <f t="shared" si="54"/>
        <v>1</v>
      </c>
      <c r="L925" s="20" t="str">
        <f t="shared" si="53"/>
        <v>24/7/ 6 hours onsite support required</v>
      </c>
      <c r="S925" s="22"/>
      <c r="AJ925" s="22"/>
      <c r="AK925" s="22"/>
    </row>
    <row r="926" spans="1:37" customFormat="1" ht="15" hidden="1" customHeight="1">
      <c r="A926" s="20" t="str">
        <f>IF(E926="","",VLOOKUP(E926,[3]List!BC:BD,2,FALSE))</f>
        <v>[Main RC] SD-WAN with Firewall (Fortinet) (Non-taxable)</v>
      </c>
      <c r="B926" s="20">
        <f>IF(F926="Gateway","SDWAN Gateway",IF(E926="","",VLOOKUP(E926,[3]List!BC:BE,3,FALSE)))</f>
        <v>19408513</v>
      </c>
      <c r="C926" s="20">
        <f>IF(F926="Gateway","SDWAN Gateway",IF(E926="","",VLOOKUP(E926,[3]List!BC:BF,4,FALSE)))</f>
        <v>19408267</v>
      </c>
      <c r="D926">
        <v>5023</v>
      </c>
      <c r="E926" s="21" t="s">
        <v>69</v>
      </c>
      <c r="G926" s="31" t="s">
        <v>817</v>
      </c>
      <c r="H926" t="s">
        <v>828</v>
      </c>
      <c r="I926" t="s">
        <v>140</v>
      </c>
      <c r="J926">
        <v>500</v>
      </c>
      <c r="K926" s="20" t="str">
        <f t="shared" si="54"/>
        <v>1</v>
      </c>
      <c r="L926" s="20" t="str">
        <f t="shared" si="53"/>
        <v>24/7/ 6 hours onsite support required</v>
      </c>
      <c r="S926" s="22"/>
      <c r="AJ926" s="22"/>
      <c r="AK926" s="22"/>
    </row>
    <row r="927" spans="1:37" customFormat="1" ht="15" hidden="1" customHeight="1">
      <c r="A927" s="20" t="str">
        <f>IF(E927="","",VLOOKUP(E927,[3]List!BC:BD,2,FALSE))</f>
        <v>[Main RC] SD-WAN with Firewall (Fortinet) (Non-taxable)</v>
      </c>
      <c r="B927" s="20">
        <f>IF(F927="Gateway","SDWAN Gateway",IF(E927="","",VLOOKUP(E927,[3]List!BC:BE,3,FALSE)))</f>
        <v>19408513</v>
      </c>
      <c r="C927" s="20">
        <f>IF(F927="Gateway","SDWAN Gateway",IF(E927="","",VLOOKUP(E927,[3]List!BC:BF,4,FALSE)))</f>
        <v>19408267</v>
      </c>
      <c r="D927">
        <v>5025</v>
      </c>
      <c r="E927" s="21" t="s">
        <v>69</v>
      </c>
      <c r="G927" t="s">
        <v>817</v>
      </c>
      <c r="H927" t="s">
        <v>829</v>
      </c>
      <c r="I927" t="s">
        <v>73</v>
      </c>
      <c r="J927">
        <v>100</v>
      </c>
      <c r="K927" s="20" t="str">
        <f t="shared" si="54"/>
        <v>1</v>
      </c>
      <c r="L927" s="20" t="str">
        <f t="shared" si="53"/>
        <v xml:space="preserve">24/7/ 12 hours onsite SLA support requried </v>
      </c>
      <c r="S927" s="22"/>
      <c r="AJ927" s="22"/>
      <c r="AK927" s="22"/>
    </row>
    <row r="928" spans="1:37" customFormat="1" ht="15" hidden="1" customHeight="1">
      <c r="A928" s="20" t="str">
        <f>IF(E928="","",VLOOKUP(E928,[3]List!BC:BD,2,FALSE))</f>
        <v>[Main RC] SD-WAN with Firewall (Fortinet) (Non-taxable)</v>
      </c>
      <c r="B928" s="20">
        <f>IF(F928="Gateway","SDWAN Gateway",IF(E928="","",VLOOKUP(E928,[3]List!BC:BE,3,FALSE)))</f>
        <v>19408513</v>
      </c>
      <c r="C928" s="20">
        <f>IF(F928="Gateway","SDWAN Gateway",IF(E928="","",VLOOKUP(E928,[3]List!BC:BF,4,FALSE)))</f>
        <v>19408267</v>
      </c>
      <c r="D928">
        <v>5030</v>
      </c>
      <c r="E928" s="21" t="s">
        <v>69</v>
      </c>
      <c r="G928" t="s">
        <v>817</v>
      </c>
      <c r="H928" t="s">
        <v>830</v>
      </c>
      <c r="I928" t="s">
        <v>73</v>
      </c>
      <c r="J928">
        <v>40</v>
      </c>
      <c r="K928" s="20" t="str">
        <f t="shared" si="54"/>
        <v>1</v>
      </c>
      <c r="L928" s="20" t="str">
        <f t="shared" si="53"/>
        <v xml:space="preserve">24/7/ 12 hours onsite SLA support requried </v>
      </c>
      <c r="S928" s="22"/>
      <c r="AJ928" s="22"/>
      <c r="AK928" s="22"/>
    </row>
    <row r="929" spans="1:37" customFormat="1" ht="15" hidden="1" customHeight="1">
      <c r="A929" s="20" t="str">
        <f>IF(E929="","",VLOOKUP(E929,[3]List!BC:BD,2,FALSE))</f>
        <v>[Main RC] SD-WAN with Firewall (Fortinet) (Non-taxable)</v>
      </c>
      <c r="B929" s="20">
        <f>IF(F929="Gateway","SDWAN Gateway",IF(E929="","",VLOOKUP(E929,[3]List!BC:BE,3,FALSE)))</f>
        <v>19408513</v>
      </c>
      <c r="C929" s="20">
        <f>IF(F929="Gateway","SDWAN Gateway",IF(E929="","",VLOOKUP(E929,[3]List!BC:BF,4,FALSE)))</f>
        <v>19408267</v>
      </c>
      <c r="D929">
        <v>5032</v>
      </c>
      <c r="E929" s="21" t="s">
        <v>69</v>
      </c>
      <c r="G929" t="s">
        <v>831</v>
      </c>
      <c r="H929" t="s">
        <v>832</v>
      </c>
      <c r="I929" t="s">
        <v>73</v>
      </c>
      <c r="J929">
        <v>40</v>
      </c>
      <c r="K929" s="20" t="str">
        <f t="shared" si="54"/>
        <v>1</v>
      </c>
      <c r="L929" s="20" t="str">
        <f t="shared" si="53"/>
        <v xml:space="preserve">24/7/ 12 hours onsite SLA support requried </v>
      </c>
      <c r="S929" s="22"/>
      <c r="AJ929" s="22"/>
      <c r="AK929" s="22"/>
    </row>
    <row r="930" spans="1:37" customFormat="1" ht="15" hidden="1" customHeight="1">
      <c r="A930" s="20" t="str">
        <f>IF(E930="","",VLOOKUP(E930,[3]List!BC:BD,2,FALSE))</f>
        <v>[Main RC] SD-WAN with Firewall (Fortinet) (Non-taxable)</v>
      </c>
      <c r="B930" s="20">
        <f>IF(F930="Gateway","SDWAN Gateway",IF(E930="","",VLOOKUP(E930,[3]List!BC:BE,3,FALSE)))</f>
        <v>19408513</v>
      </c>
      <c r="C930" s="20">
        <f>IF(F930="Gateway","SDWAN Gateway",IF(E930="","",VLOOKUP(E930,[3]List!BC:BF,4,FALSE)))</f>
        <v>19408267</v>
      </c>
      <c r="D930">
        <v>5034</v>
      </c>
      <c r="E930" s="21" t="s">
        <v>69</v>
      </c>
      <c r="G930" t="s">
        <v>817</v>
      </c>
      <c r="H930" t="s">
        <v>833</v>
      </c>
      <c r="I930" t="s">
        <v>73</v>
      </c>
      <c r="J930">
        <v>40</v>
      </c>
      <c r="K930" s="20" t="str">
        <f t="shared" si="54"/>
        <v>1</v>
      </c>
      <c r="L930" s="20" t="str">
        <f t="shared" si="53"/>
        <v xml:space="preserve">24/7/ 12 hours onsite SLA support requried </v>
      </c>
      <c r="S930" s="22"/>
      <c r="AJ930" s="22"/>
      <c r="AK930" s="22"/>
    </row>
    <row r="931" spans="1:37" customFormat="1" ht="15" hidden="1" customHeight="1">
      <c r="A931" s="20" t="str">
        <f>IF(E931="","",VLOOKUP(E931,[3]List!BC:BD,2,FALSE))</f>
        <v>[Main RC] SD-WAN with Firewall (Fortinet) (Non-taxable)</v>
      </c>
      <c r="B931" s="20">
        <f>IF(F931="Gateway","SDWAN Gateway",IF(E931="","",VLOOKUP(E931,[3]List!BC:BE,3,FALSE)))</f>
        <v>19408513</v>
      </c>
      <c r="C931" s="20">
        <f>IF(F931="Gateway","SDWAN Gateway",IF(E931="","",VLOOKUP(E931,[3]List!BC:BF,4,FALSE)))</f>
        <v>19408267</v>
      </c>
      <c r="D931">
        <v>5036</v>
      </c>
      <c r="E931" s="21" t="s">
        <v>69</v>
      </c>
      <c r="G931" t="s">
        <v>817</v>
      </c>
      <c r="H931" t="s">
        <v>834</v>
      </c>
      <c r="I931" t="s">
        <v>73</v>
      </c>
      <c r="J931">
        <v>40</v>
      </c>
      <c r="K931" s="20" t="str">
        <f t="shared" si="54"/>
        <v>1</v>
      </c>
      <c r="L931" s="20" t="str">
        <f t="shared" si="53"/>
        <v xml:space="preserve">24/7/ 12 hours onsite SLA support requried </v>
      </c>
      <c r="S931" s="22"/>
      <c r="AJ931" s="22"/>
      <c r="AK931" s="22"/>
    </row>
    <row r="932" spans="1:37" customFormat="1" ht="15" hidden="1" customHeight="1">
      <c r="A932" s="20" t="str">
        <f>IF(E932="","",VLOOKUP(E932,[3]List!BC:BD,2,FALSE))</f>
        <v>[Main RC] SD-WAN with Firewall (Fortinet) (Non-taxable)</v>
      </c>
      <c r="B932" s="20">
        <f>IF(F932="Gateway","SDWAN Gateway",IF(E932="","",VLOOKUP(E932,[3]List!BC:BE,3,FALSE)))</f>
        <v>19408513</v>
      </c>
      <c r="C932" s="20">
        <f>IF(F932="Gateway","SDWAN Gateway",IF(E932="","",VLOOKUP(E932,[3]List!BC:BF,4,FALSE)))</f>
        <v>19408267</v>
      </c>
      <c r="D932">
        <v>5039</v>
      </c>
      <c r="E932" s="21" t="s">
        <v>69</v>
      </c>
      <c r="G932" s="31" t="s">
        <v>817</v>
      </c>
      <c r="H932" t="s">
        <v>835</v>
      </c>
      <c r="I932" t="s">
        <v>140</v>
      </c>
      <c r="J932">
        <v>500</v>
      </c>
      <c r="K932" s="20" t="str">
        <f t="shared" si="54"/>
        <v>1</v>
      </c>
      <c r="L932" s="20" t="str">
        <f t="shared" si="53"/>
        <v>24/7/ 6 hours onsite support required</v>
      </c>
      <c r="S932" s="22"/>
      <c r="AJ932" s="22"/>
      <c r="AK932" s="22"/>
    </row>
    <row r="933" spans="1:37" customFormat="1" ht="15" hidden="1" customHeight="1">
      <c r="A933" s="20" t="str">
        <f>IF(E933="","",VLOOKUP(E933,[3]List!BC:BD,2,FALSE))</f>
        <v>[Main RC] SD-WAN with Firewall (Fortinet) (Non-taxable)</v>
      </c>
      <c r="B933" s="20">
        <f>IF(F933="Gateway","SDWAN Gateway",IF(E933="","",VLOOKUP(E933,[3]List!BC:BE,3,FALSE)))</f>
        <v>19408513</v>
      </c>
      <c r="C933" s="20">
        <f>IF(F933="Gateway","SDWAN Gateway",IF(E933="","",VLOOKUP(E933,[3]List!BC:BF,4,FALSE)))</f>
        <v>19408267</v>
      </c>
      <c r="D933">
        <v>5039</v>
      </c>
      <c r="E933" s="21" t="s">
        <v>69</v>
      </c>
      <c r="G933" s="31" t="s">
        <v>817</v>
      </c>
      <c r="H933" t="s">
        <v>835</v>
      </c>
      <c r="I933" t="s">
        <v>140</v>
      </c>
      <c r="J933">
        <v>500</v>
      </c>
      <c r="K933" s="20" t="str">
        <f t="shared" si="54"/>
        <v>1</v>
      </c>
      <c r="L933" s="20" t="str">
        <f t="shared" si="53"/>
        <v>24/7/ 6 hours onsite support required</v>
      </c>
      <c r="S933" s="22"/>
      <c r="AJ933" s="22"/>
      <c r="AK933" s="22"/>
    </row>
    <row r="934" spans="1:37" customFormat="1" ht="15" hidden="1" customHeight="1">
      <c r="A934" s="20" t="str">
        <f>IF(E934="","",VLOOKUP(E934,[3]List!BC:BD,2,FALSE))</f>
        <v>[Main RC] SD-WAN with Firewall (Fortinet) (Non-taxable)</v>
      </c>
      <c r="B934" s="20">
        <f>IF(F934="Gateway","SDWAN Gateway",IF(E934="","",VLOOKUP(E934,[3]List!BC:BE,3,FALSE)))</f>
        <v>19408513</v>
      </c>
      <c r="C934" s="20">
        <f>IF(F934="Gateway","SDWAN Gateway",IF(E934="","",VLOOKUP(E934,[3]List!BC:BF,4,FALSE)))</f>
        <v>19408267</v>
      </c>
      <c r="D934">
        <v>5041</v>
      </c>
      <c r="E934" s="21" t="s">
        <v>69</v>
      </c>
      <c r="G934" t="s">
        <v>817</v>
      </c>
      <c r="H934" t="s">
        <v>836</v>
      </c>
      <c r="I934" t="s">
        <v>73</v>
      </c>
      <c r="J934">
        <v>100</v>
      </c>
      <c r="K934" s="20" t="str">
        <f t="shared" si="54"/>
        <v>1</v>
      </c>
      <c r="L934" s="20" t="str">
        <f t="shared" si="53"/>
        <v xml:space="preserve">24/7/ 12 hours onsite SLA support requried </v>
      </c>
      <c r="S934" s="22"/>
      <c r="AJ934" s="22"/>
      <c r="AK934" s="22"/>
    </row>
    <row r="935" spans="1:37" customFormat="1" ht="15" hidden="1" customHeight="1">
      <c r="A935" s="20" t="str">
        <f>IF(E935="","",VLOOKUP(E935,[3]List!BC:BD,2,FALSE))</f>
        <v>[Main RC] SD-WAN with Firewall (Fortinet) (Non-taxable)</v>
      </c>
      <c r="B935" s="20">
        <f>IF(F935="Gateway","SDWAN Gateway",IF(E935="","",VLOOKUP(E935,[3]List!BC:BE,3,FALSE)))</f>
        <v>19408513</v>
      </c>
      <c r="C935" s="20">
        <f>IF(F935="Gateway","SDWAN Gateway",IF(E935="","",VLOOKUP(E935,[3]List!BC:BF,4,FALSE)))</f>
        <v>19408267</v>
      </c>
      <c r="D935">
        <v>5042</v>
      </c>
      <c r="E935" s="21" t="s">
        <v>69</v>
      </c>
      <c r="G935" t="s">
        <v>817</v>
      </c>
      <c r="H935" t="s">
        <v>837</v>
      </c>
      <c r="I935" t="s">
        <v>73</v>
      </c>
      <c r="J935">
        <v>100</v>
      </c>
      <c r="K935" s="20" t="str">
        <f t="shared" si="54"/>
        <v>1</v>
      </c>
      <c r="L935" s="20" t="str">
        <f t="shared" si="53"/>
        <v xml:space="preserve">24/7/ 12 hours onsite SLA support requried </v>
      </c>
      <c r="S935" s="22"/>
      <c r="AJ935" s="22"/>
      <c r="AK935" s="22"/>
    </row>
    <row r="936" spans="1:37" customFormat="1" ht="15" hidden="1" customHeight="1">
      <c r="A936" s="20" t="str">
        <f>IF(E936="","",VLOOKUP(E936,[3]List!BC:BD,2,FALSE))</f>
        <v>[Main RC] SD-WAN with Firewall (Fortinet) (Non-taxable)</v>
      </c>
      <c r="B936" s="20">
        <f>IF(F936="Gateway","SDWAN Gateway",IF(E936="","",VLOOKUP(E936,[3]List!BC:BE,3,FALSE)))</f>
        <v>19408513</v>
      </c>
      <c r="C936" s="20">
        <f>IF(F936="Gateway","SDWAN Gateway",IF(E936="","",VLOOKUP(E936,[3]List!BC:BF,4,FALSE)))</f>
        <v>19408267</v>
      </c>
      <c r="D936">
        <v>5043</v>
      </c>
      <c r="E936" s="21" t="s">
        <v>69</v>
      </c>
      <c r="G936" s="31" t="s">
        <v>817</v>
      </c>
      <c r="H936" t="s">
        <v>838</v>
      </c>
      <c r="I936" t="s">
        <v>140</v>
      </c>
      <c r="J936">
        <v>100</v>
      </c>
      <c r="K936" s="20" t="str">
        <f t="shared" si="54"/>
        <v>1</v>
      </c>
      <c r="L936" s="20" t="str">
        <f t="shared" si="53"/>
        <v>24/7/ 6 hours onsite support required</v>
      </c>
      <c r="S936" s="22"/>
      <c r="AJ936" s="22"/>
      <c r="AK936" s="22"/>
    </row>
    <row r="937" spans="1:37" customFormat="1" ht="15" hidden="1" customHeight="1">
      <c r="A937" s="20" t="str">
        <f>IF(E937="","",VLOOKUP(E937,[3]List!BC:BD,2,FALSE))</f>
        <v>[Main RC] SD-WAN with Firewall (Fortinet) (Non-taxable)</v>
      </c>
      <c r="B937" s="20">
        <f>IF(F937="Gateway","SDWAN Gateway",IF(E937="","",VLOOKUP(E937,[3]List!BC:BE,3,FALSE)))</f>
        <v>19408513</v>
      </c>
      <c r="C937" s="20">
        <f>IF(F937="Gateway","SDWAN Gateway",IF(E937="","",VLOOKUP(E937,[3]List!BC:BF,4,FALSE)))</f>
        <v>19408267</v>
      </c>
      <c r="D937">
        <v>5043</v>
      </c>
      <c r="E937" s="21" t="s">
        <v>69</v>
      </c>
      <c r="G937" s="31" t="s">
        <v>817</v>
      </c>
      <c r="H937" t="s">
        <v>838</v>
      </c>
      <c r="I937" t="s">
        <v>140</v>
      </c>
      <c r="J937">
        <v>100</v>
      </c>
      <c r="K937" s="20" t="str">
        <f t="shared" si="54"/>
        <v>1</v>
      </c>
      <c r="L937" s="20" t="str">
        <f t="shared" si="53"/>
        <v>24/7/ 6 hours onsite support required</v>
      </c>
      <c r="S937" s="22"/>
      <c r="AJ937" s="22"/>
      <c r="AK937" s="22"/>
    </row>
    <row r="938" spans="1:37" customFormat="1" ht="15" hidden="1" customHeight="1">
      <c r="A938" s="20" t="str">
        <f>IF(E938="","",VLOOKUP(E938,[3]List!BC:BD,2,FALSE))</f>
        <v>[Main RC] SD-WAN with Firewall (Fortinet) (Non-taxable)</v>
      </c>
      <c r="B938" s="20">
        <f>IF(F938="Gateway","SDWAN Gateway",IF(E938="","",VLOOKUP(E938,[3]List!BC:BE,3,FALSE)))</f>
        <v>19408513</v>
      </c>
      <c r="C938" s="20">
        <f>IF(F938="Gateway","SDWAN Gateway",IF(E938="","",VLOOKUP(E938,[3]List!BC:BF,4,FALSE)))</f>
        <v>19408267</v>
      </c>
      <c r="D938">
        <v>5044</v>
      </c>
      <c r="E938" s="21" t="s">
        <v>69</v>
      </c>
      <c r="G938" s="31" t="s">
        <v>817</v>
      </c>
      <c r="H938" t="s">
        <v>839</v>
      </c>
      <c r="I938" t="s">
        <v>140</v>
      </c>
      <c r="J938">
        <v>100</v>
      </c>
      <c r="K938" s="20" t="str">
        <f t="shared" si="54"/>
        <v>1</v>
      </c>
      <c r="L938" s="20" t="str">
        <f t="shared" si="53"/>
        <v>24/7/ 6 hours onsite support required</v>
      </c>
      <c r="S938" s="22"/>
      <c r="AJ938" s="22"/>
      <c r="AK938" s="22"/>
    </row>
    <row r="939" spans="1:37" customFormat="1" ht="15" hidden="1" customHeight="1">
      <c r="A939" s="20" t="str">
        <f>IF(E939="","",VLOOKUP(E939,[3]List!BC:BD,2,FALSE))</f>
        <v>[Main RC] SD-WAN with Firewall (Fortinet) (Non-taxable)</v>
      </c>
      <c r="B939" s="20">
        <f>IF(F939="Gateway","SDWAN Gateway",IF(E939="","",VLOOKUP(E939,[3]List!BC:BE,3,FALSE)))</f>
        <v>19408513</v>
      </c>
      <c r="C939" s="20">
        <f>IF(F939="Gateway","SDWAN Gateway",IF(E939="","",VLOOKUP(E939,[3]List!BC:BF,4,FALSE)))</f>
        <v>19408267</v>
      </c>
      <c r="D939">
        <v>5044</v>
      </c>
      <c r="E939" s="21" t="s">
        <v>69</v>
      </c>
      <c r="G939" s="31" t="s">
        <v>817</v>
      </c>
      <c r="H939" t="s">
        <v>839</v>
      </c>
      <c r="I939" t="s">
        <v>140</v>
      </c>
      <c r="J939">
        <v>100</v>
      </c>
      <c r="K939" s="20" t="str">
        <f t="shared" si="54"/>
        <v>1</v>
      </c>
      <c r="L939" s="20" t="str">
        <f t="shared" si="53"/>
        <v>24/7/ 6 hours onsite support required</v>
      </c>
      <c r="S939" s="22"/>
      <c r="AJ939" s="22"/>
      <c r="AK939" s="22"/>
    </row>
    <row r="940" spans="1:37" customFormat="1" ht="15" hidden="1" customHeight="1">
      <c r="A940" s="20" t="str">
        <f>IF(E940="","",VLOOKUP(E940,[3]List!BC:BD,2,FALSE))</f>
        <v>[Main RC] SD-WAN with Firewall (Fortinet) (Non-taxable)</v>
      </c>
      <c r="B940" s="20">
        <f>IF(F940="Gateway","SDWAN Gateway",IF(E940="","",VLOOKUP(E940,[3]List!BC:BE,3,FALSE)))</f>
        <v>19408513</v>
      </c>
      <c r="C940" s="20">
        <f>IF(F940="Gateway","SDWAN Gateway",IF(E940="","",VLOOKUP(E940,[3]List!BC:BF,4,FALSE)))</f>
        <v>19408267</v>
      </c>
      <c r="D940">
        <v>5048</v>
      </c>
      <c r="E940" s="21" t="s">
        <v>69</v>
      </c>
      <c r="G940" t="s">
        <v>817</v>
      </c>
      <c r="H940" t="s">
        <v>840</v>
      </c>
      <c r="I940" t="s">
        <v>73</v>
      </c>
      <c r="J940">
        <v>40</v>
      </c>
      <c r="K940" s="20" t="str">
        <f t="shared" si="54"/>
        <v>1</v>
      </c>
      <c r="L940" s="20" t="str">
        <f t="shared" si="53"/>
        <v xml:space="preserve">24/7/ 12 hours onsite SLA support requried </v>
      </c>
      <c r="S940" s="22"/>
      <c r="AJ940" s="22"/>
      <c r="AK940" s="22"/>
    </row>
    <row r="941" spans="1:37" customFormat="1" ht="15" hidden="1" customHeight="1">
      <c r="A941" s="20" t="str">
        <f>IF(E941="","",VLOOKUP(E941,[3]List!BC:BD,2,FALSE))</f>
        <v>[Main RC] SD-WAN with Firewall (Fortinet) (Non-taxable)</v>
      </c>
      <c r="B941" s="20">
        <f>IF(F941="Gateway","SDWAN Gateway",IF(E941="","",VLOOKUP(E941,[3]List!BC:BE,3,FALSE)))</f>
        <v>19408513</v>
      </c>
      <c r="C941" s="20">
        <f>IF(F941="Gateway","SDWAN Gateway",IF(E941="","",VLOOKUP(E941,[3]List!BC:BF,4,FALSE)))</f>
        <v>19408267</v>
      </c>
      <c r="D941">
        <v>5050</v>
      </c>
      <c r="E941" s="21" t="s">
        <v>69</v>
      </c>
      <c r="G941" t="s">
        <v>817</v>
      </c>
      <c r="H941" t="s">
        <v>841</v>
      </c>
      <c r="I941" t="s">
        <v>73</v>
      </c>
      <c r="J941">
        <v>100</v>
      </c>
      <c r="K941" s="20" t="str">
        <f t="shared" si="54"/>
        <v>1</v>
      </c>
      <c r="L941" s="20" t="str">
        <f t="shared" si="53"/>
        <v xml:space="preserve">24/7/ 12 hours onsite SLA support requried </v>
      </c>
      <c r="S941" s="22"/>
      <c r="AJ941" s="22"/>
      <c r="AK941" s="22"/>
    </row>
    <row r="942" spans="1:37" customFormat="1" ht="15" hidden="1" customHeight="1">
      <c r="A942" s="20" t="str">
        <f>IF(E942="","",VLOOKUP(E942,[3]List!BC:BD,2,FALSE))</f>
        <v>[Main RC] SD-WAN with Firewall (Fortinet) (Non-taxable)</v>
      </c>
      <c r="B942" s="20">
        <f>IF(F942="Gateway","SDWAN Gateway",IF(E942="","",VLOOKUP(E942,[3]List!BC:BE,3,FALSE)))</f>
        <v>19408513</v>
      </c>
      <c r="C942" s="20">
        <f>IF(F942="Gateway","SDWAN Gateway",IF(E942="","",VLOOKUP(E942,[3]List!BC:BF,4,FALSE)))</f>
        <v>19408267</v>
      </c>
      <c r="D942">
        <v>5052</v>
      </c>
      <c r="E942" s="21" t="s">
        <v>69</v>
      </c>
      <c r="G942" s="31" t="s">
        <v>819</v>
      </c>
      <c r="H942" t="s">
        <v>842</v>
      </c>
      <c r="I942" t="s">
        <v>140</v>
      </c>
      <c r="J942">
        <v>500</v>
      </c>
      <c r="K942" s="20" t="str">
        <f t="shared" si="54"/>
        <v>1</v>
      </c>
      <c r="L942" s="20" t="str">
        <f t="shared" si="53"/>
        <v>24/7/ 6 hours onsite support required</v>
      </c>
      <c r="S942" s="22"/>
      <c r="AJ942" s="22"/>
      <c r="AK942" s="22"/>
    </row>
    <row r="943" spans="1:37" customFormat="1" ht="15" hidden="1" customHeight="1">
      <c r="A943" s="20" t="str">
        <f>IF(E943="","",VLOOKUP(E943,[3]List!BC:BD,2,FALSE))</f>
        <v>[Main RC] SD-WAN with Firewall (Fortinet) (Non-taxable)</v>
      </c>
      <c r="B943" s="20">
        <f>IF(F943="Gateway","SDWAN Gateway",IF(E943="","",VLOOKUP(E943,[3]List!BC:BE,3,FALSE)))</f>
        <v>19408513</v>
      </c>
      <c r="C943" s="20">
        <f>IF(F943="Gateway","SDWAN Gateway",IF(E943="","",VLOOKUP(E943,[3]List!BC:BF,4,FALSE)))</f>
        <v>19408267</v>
      </c>
      <c r="D943">
        <v>5052</v>
      </c>
      <c r="E943" s="21" t="s">
        <v>69</v>
      </c>
      <c r="G943" s="31" t="s">
        <v>819</v>
      </c>
      <c r="H943" t="s">
        <v>842</v>
      </c>
      <c r="I943" t="s">
        <v>140</v>
      </c>
      <c r="J943">
        <v>500</v>
      </c>
      <c r="K943" s="20" t="str">
        <f t="shared" si="54"/>
        <v>1</v>
      </c>
      <c r="L943" s="20" t="str">
        <f t="shared" si="53"/>
        <v>24/7/ 6 hours onsite support required</v>
      </c>
      <c r="S943" s="22"/>
      <c r="AJ943" s="22"/>
      <c r="AK943" s="22"/>
    </row>
    <row r="944" spans="1:37" customFormat="1" ht="15" hidden="1" customHeight="1">
      <c r="A944" s="20" t="str">
        <f>IF(E944="","",VLOOKUP(E944,[3]List!BC:BD,2,FALSE))</f>
        <v>[Main RC] SD-WAN with Firewall (Fortinet) (Non-taxable)</v>
      </c>
      <c r="B944" s="20">
        <f>IF(F944="Gateway","SDWAN Gateway",IF(E944="","",VLOOKUP(E944,[3]List!BC:BE,3,FALSE)))</f>
        <v>19408513</v>
      </c>
      <c r="C944" s="20">
        <f>IF(F944="Gateway","SDWAN Gateway",IF(E944="","",VLOOKUP(E944,[3]List!BC:BF,4,FALSE)))</f>
        <v>19408267</v>
      </c>
      <c r="D944">
        <v>5053</v>
      </c>
      <c r="E944" s="21" t="s">
        <v>69</v>
      </c>
      <c r="G944" t="s">
        <v>819</v>
      </c>
      <c r="H944" t="s">
        <v>843</v>
      </c>
      <c r="I944" t="s">
        <v>73</v>
      </c>
      <c r="J944">
        <v>100</v>
      </c>
      <c r="K944" s="20" t="str">
        <f t="shared" si="54"/>
        <v>1</v>
      </c>
      <c r="L944" s="20" t="str">
        <f t="shared" si="53"/>
        <v xml:space="preserve">24/7/ 12 hours onsite SLA support requried </v>
      </c>
      <c r="S944" s="22"/>
      <c r="AJ944" s="22"/>
      <c r="AK944" s="22"/>
    </row>
    <row r="945" spans="1:37" customFormat="1" ht="15" hidden="1" customHeight="1">
      <c r="A945" s="20" t="str">
        <f>IF(E945="","",VLOOKUP(E945,[3]List!BC:BD,2,FALSE))</f>
        <v>[Main RC] SD-WAN with Firewall (Fortinet) (Non-taxable)</v>
      </c>
      <c r="B945" s="20">
        <f>IF(F945="Gateway","SDWAN Gateway",IF(E945="","",VLOOKUP(E945,[3]List!BC:BE,3,FALSE)))</f>
        <v>19408513</v>
      </c>
      <c r="C945" s="20">
        <f>IF(F945="Gateway","SDWAN Gateway",IF(E945="","",VLOOKUP(E945,[3]List!BC:BF,4,FALSE)))</f>
        <v>19408267</v>
      </c>
      <c r="D945">
        <v>5054</v>
      </c>
      <c r="E945" s="21" t="s">
        <v>69</v>
      </c>
      <c r="G945" t="s">
        <v>819</v>
      </c>
      <c r="H945" t="s">
        <v>844</v>
      </c>
      <c r="I945" t="s">
        <v>73</v>
      </c>
      <c r="J945">
        <v>40</v>
      </c>
      <c r="K945" s="20" t="str">
        <f t="shared" si="54"/>
        <v>1</v>
      </c>
      <c r="L945" s="20" t="str">
        <f t="shared" si="53"/>
        <v xml:space="preserve">24/7/ 12 hours onsite SLA support requried </v>
      </c>
      <c r="S945" s="22"/>
      <c r="AJ945" s="22"/>
      <c r="AK945" s="22"/>
    </row>
    <row r="946" spans="1:37" customFormat="1" ht="15" hidden="1" customHeight="1">
      <c r="A946" s="20" t="str">
        <f>IF(E946="","",VLOOKUP(E946,[3]List!BC:BD,2,FALSE))</f>
        <v>[Main RC] SD-WAN with Firewall (Fortinet) (Non-taxable)</v>
      </c>
      <c r="B946" s="20">
        <f>IF(F946="Gateway","SDWAN Gateway",IF(E946="","",VLOOKUP(E946,[3]List!BC:BE,3,FALSE)))</f>
        <v>19408513</v>
      </c>
      <c r="C946" s="20">
        <f>IF(F946="Gateway","SDWAN Gateway",IF(E946="","",VLOOKUP(E946,[3]List!BC:BF,4,FALSE)))</f>
        <v>19408267</v>
      </c>
      <c r="D946">
        <v>5055</v>
      </c>
      <c r="E946" s="21" t="s">
        <v>69</v>
      </c>
      <c r="G946" t="s">
        <v>817</v>
      </c>
      <c r="H946" t="s">
        <v>845</v>
      </c>
      <c r="I946" t="s">
        <v>73</v>
      </c>
      <c r="J946">
        <v>100</v>
      </c>
      <c r="K946" s="20" t="str">
        <f t="shared" si="54"/>
        <v>1</v>
      </c>
      <c r="L946" s="20" t="str">
        <f t="shared" si="53"/>
        <v xml:space="preserve">24/7/ 12 hours onsite SLA support requried </v>
      </c>
      <c r="S946" s="22"/>
      <c r="AJ946" s="22"/>
      <c r="AK946" s="22"/>
    </row>
    <row r="947" spans="1:37" customFormat="1" ht="15" hidden="1" customHeight="1">
      <c r="A947" s="20" t="str">
        <f>IF(E947="","",VLOOKUP(E947,[3]List!BC:BD,2,FALSE))</f>
        <v>[Main RC] SD-WAN with Firewall (Fortinet) (Non-taxable)</v>
      </c>
      <c r="B947" s="20">
        <f>IF(F947="Gateway","SDWAN Gateway",IF(E947="","",VLOOKUP(E947,[3]List!BC:BE,3,FALSE)))</f>
        <v>19408513</v>
      </c>
      <c r="C947" s="20">
        <f>IF(F947="Gateway","SDWAN Gateway",IF(E947="","",VLOOKUP(E947,[3]List!BC:BF,4,FALSE)))</f>
        <v>19408267</v>
      </c>
      <c r="D947">
        <v>5062</v>
      </c>
      <c r="E947" s="21" t="s">
        <v>69</v>
      </c>
      <c r="G947" t="s">
        <v>817</v>
      </c>
      <c r="H947" t="s">
        <v>846</v>
      </c>
      <c r="I947" t="s">
        <v>73</v>
      </c>
      <c r="J947">
        <v>100</v>
      </c>
      <c r="K947" s="20" t="str">
        <f t="shared" si="54"/>
        <v>1</v>
      </c>
      <c r="L947" s="20" t="str">
        <f t="shared" si="53"/>
        <v xml:space="preserve">24/7/ 12 hours onsite SLA support requried </v>
      </c>
      <c r="S947" s="22"/>
      <c r="AJ947" s="22"/>
      <c r="AK947" s="22"/>
    </row>
    <row r="948" spans="1:37" customFormat="1" ht="15" hidden="1" customHeight="1">
      <c r="A948" s="20" t="str">
        <f>IF(E948="","",VLOOKUP(E948,[3]List!BC:BD,2,FALSE))</f>
        <v>[Main RC] SD-WAN with Firewall (Fortinet) (Non-taxable)</v>
      </c>
      <c r="B948" s="20">
        <f>IF(F948="Gateway","SDWAN Gateway",IF(E948="","",VLOOKUP(E948,[3]List!BC:BE,3,FALSE)))</f>
        <v>19408513</v>
      </c>
      <c r="C948" s="20">
        <f>IF(F948="Gateway","SDWAN Gateway",IF(E948="","",VLOOKUP(E948,[3]List!BC:BF,4,FALSE)))</f>
        <v>19408267</v>
      </c>
      <c r="D948">
        <v>5063</v>
      </c>
      <c r="E948" s="21" t="s">
        <v>69</v>
      </c>
      <c r="G948" t="s">
        <v>817</v>
      </c>
      <c r="H948" t="s">
        <v>847</v>
      </c>
      <c r="I948" t="s">
        <v>73</v>
      </c>
      <c r="J948">
        <v>100</v>
      </c>
      <c r="K948" s="20" t="str">
        <f t="shared" si="54"/>
        <v>1</v>
      </c>
      <c r="L948" s="20" t="str">
        <f t="shared" si="53"/>
        <v xml:space="preserve">24/7/ 12 hours onsite SLA support requried </v>
      </c>
      <c r="S948" s="22"/>
      <c r="AJ948" s="22"/>
      <c r="AK948" s="22"/>
    </row>
    <row r="949" spans="1:37" customFormat="1" ht="15" hidden="1" customHeight="1">
      <c r="A949" s="20" t="str">
        <f>IF(E949="","",VLOOKUP(E949,[3]List!BC:BD,2,FALSE))</f>
        <v>[Main RC] SD-WAN with Firewall (Fortinet) (Non-taxable)</v>
      </c>
      <c r="B949" s="20">
        <f>IF(F949="Gateway","SDWAN Gateway",IF(E949="","",VLOOKUP(E949,[3]List!BC:BE,3,FALSE)))</f>
        <v>19408513</v>
      </c>
      <c r="C949" s="20">
        <f>IF(F949="Gateway","SDWAN Gateway",IF(E949="","",VLOOKUP(E949,[3]List!BC:BF,4,FALSE)))</f>
        <v>19408267</v>
      </c>
      <c r="D949">
        <v>5065</v>
      </c>
      <c r="E949" s="21" t="s">
        <v>69</v>
      </c>
      <c r="G949" s="31" t="s">
        <v>817</v>
      </c>
      <c r="H949" t="s">
        <v>848</v>
      </c>
      <c r="I949" t="s">
        <v>140</v>
      </c>
      <c r="J949">
        <v>100</v>
      </c>
      <c r="K949" s="20" t="str">
        <f t="shared" si="54"/>
        <v>1</v>
      </c>
      <c r="L949" s="20" t="str">
        <f t="shared" si="53"/>
        <v>24/7/ 6 hours onsite support required</v>
      </c>
      <c r="S949" s="22"/>
      <c r="AJ949" s="22"/>
      <c r="AK949" s="22"/>
    </row>
    <row r="950" spans="1:37" customFormat="1" ht="15" hidden="1" customHeight="1">
      <c r="A950" s="20" t="str">
        <f>IF(E950="","",VLOOKUP(E950,[3]List!BC:BD,2,FALSE))</f>
        <v>[Main RC] SD-WAN with Firewall (Fortinet) (Non-taxable)</v>
      </c>
      <c r="B950" s="20">
        <f>IF(F950="Gateway","SDWAN Gateway",IF(E950="","",VLOOKUP(E950,[3]List!BC:BE,3,FALSE)))</f>
        <v>19408513</v>
      </c>
      <c r="C950" s="20">
        <f>IF(F950="Gateway","SDWAN Gateway",IF(E950="","",VLOOKUP(E950,[3]List!BC:BF,4,FALSE)))</f>
        <v>19408267</v>
      </c>
      <c r="D950">
        <v>5065</v>
      </c>
      <c r="E950" s="21" t="s">
        <v>69</v>
      </c>
      <c r="G950" s="31" t="s">
        <v>817</v>
      </c>
      <c r="H950" t="s">
        <v>848</v>
      </c>
      <c r="I950" t="s">
        <v>140</v>
      </c>
      <c r="J950">
        <v>100</v>
      </c>
      <c r="K950" s="20" t="str">
        <f t="shared" si="54"/>
        <v>1</v>
      </c>
      <c r="L950" s="20" t="str">
        <f t="shared" si="53"/>
        <v>24/7/ 6 hours onsite support required</v>
      </c>
      <c r="S950" s="22"/>
      <c r="AJ950" s="22"/>
      <c r="AK950" s="22"/>
    </row>
    <row r="951" spans="1:37" customFormat="1" ht="15" hidden="1" customHeight="1">
      <c r="A951" s="20" t="str">
        <f>IF(E951="","",VLOOKUP(E951,[3]List!BC:BD,2,FALSE))</f>
        <v>[Main RC] SD-WAN with Firewall (Fortinet) (Non-taxable)</v>
      </c>
      <c r="B951" s="20">
        <f>IF(F951="Gateway","SDWAN Gateway",IF(E951="","",VLOOKUP(E951,[3]List!BC:BE,3,FALSE)))</f>
        <v>19408513</v>
      </c>
      <c r="C951" s="20">
        <f>IF(F951="Gateway","SDWAN Gateway",IF(E951="","",VLOOKUP(E951,[3]List!BC:BF,4,FALSE)))</f>
        <v>19408267</v>
      </c>
      <c r="D951">
        <v>5066</v>
      </c>
      <c r="E951" s="21" t="s">
        <v>69</v>
      </c>
      <c r="G951" t="s">
        <v>831</v>
      </c>
      <c r="H951" t="s">
        <v>849</v>
      </c>
      <c r="I951" t="s">
        <v>73</v>
      </c>
      <c r="J951">
        <v>40</v>
      </c>
      <c r="K951" s="20" t="str">
        <f t="shared" si="54"/>
        <v>1</v>
      </c>
      <c r="L951" s="20" t="str">
        <f t="shared" si="53"/>
        <v xml:space="preserve">24/7/ 12 hours onsite SLA support requried </v>
      </c>
      <c r="S951" s="22"/>
      <c r="AJ951" s="22"/>
      <c r="AK951" s="22"/>
    </row>
    <row r="952" spans="1:37" customFormat="1" ht="15" hidden="1" customHeight="1">
      <c r="A952" s="20" t="str">
        <f>IF(E952="","",VLOOKUP(E952,[3]List!BC:BD,2,FALSE))</f>
        <v>[Main RC] SD-WAN with Firewall (Fortinet) (Non-taxable)</v>
      </c>
      <c r="B952" s="20">
        <f>IF(F952="Gateway","SDWAN Gateway",IF(E952="","",VLOOKUP(E952,[3]List!BC:BE,3,FALSE)))</f>
        <v>19408513</v>
      </c>
      <c r="C952" s="20">
        <f>IF(F952="Gateway","SDWAN Gateway",IF(E952="","",VLOOKUP(E952,[3]List!BC:BF,4,FALSE)))</f>
        <v>19408267</v>
      </c>
      <c r="D952">
        <v>5067</v>
      </c>
      <c r="E952" s="21" t="s">
        <v>69</v>
      </c>
      <c r="G952" t="s">
        <v>817</v>
      </c>
      <c r="H952" t="s">
        <v>850</v>
      </c>
      <c r="I952" t="s">
        <v>73</v>
      </c>
      <c r="J952">
        <v>40</v>
      </c>
      <c r="K952" s="20" t="str">
        <f t="shared" si="54"/>
        <v>1</v>
      </c>
      <c r="L952" s="20" t="str">
        <f t="shared" si="53"/>
        <v xml:space="preserve">24/7/ 12 hours onsite SLA support requried </v>
      </c>
      <c r="S952" s="22"/>
      <c r="AJ952" s="22"/>
      <c r="AK952" s="22"/>
    </row>
    <row r="953" spans="1:37" customFormat="1" ht="15" hidden="1" customHeight="1">
      <c r="A953" s="20" t="str">
        <f>IF(E953="","",VLOOKUP(E953,[3]List!BC:BD,2,FALSE))</f>
        <v>[Main RC] SD-WAN with Firewall (Fortinet) (Non-taxable)</v>
      </c>
      <c r="B953" s="20">
        <f>IF(F953="Gateway","SDWAN Gateway",IF(E953="","",VLOOKUP(E953,[3]List!BC:BE,3,FALSE)))</f>
        <v>19408513</v>
      </c>
      <c r="C953" s="20">
        <f>IF(F953="Gateway","SDWAN Gateway",IF(E953="","",VLOOKUP(E953,[3]List!BC:BF,4,FALSE)))</f>
        <v>19408267</v>
      </c>
      <c r="D953">
        <v>5069</v>
      </c>
      <c r="E953" s="21" t="s">
        <v>69</v>
      </c>
      <c r="G953" t="s">
        <v>819</v>
      </c>
      <c r="H953" t="s">
        <v>851</v>
      </c>
      <c r="I953" t="s">
        <v>73</v>
      </c>
      <c r="J953">
        <v>100</v>
      </c>
      <c r="K953" s="20" t="str">
        <f t="shared" si="54"/>
        <v>1</v>
      </c>
      <c r="L953" s="20" t="str">
        <f t="shared" si="53"/>
        <v xml:space="preserve">24/7/ 12 hours onsite SLA support requried </v>
      </c>
      <c r="S953" s="22"/>
      <c r="AJ953" s="22"/>
      <c r="AK953" s="22"/>
    </row>
    <row r="954" spans="1:37" customFormat="1" ht="15" hidden="1" customHeight="1">
      <c r="A954" s="20" t="str">
        <f>IF(E954="","",VLOOKUP(E954,[3]List!BC:BD,2,FALSE))</f>
        <v>[Main RC] SD-WAN with Firewall (Fortinet) (Non-taxable)</v>
      </c>
      <c r="B954" s="20">
        <f>IF(F954="Gateway","SDWAN Gateway",IF(E954="","",VLOOKUP(E954,[3]List!BC:BE,3,FALSE)))</f>
        <v>19408513</v>
      </c>
      <c r="C954" s="20">
        <f>IF(F954="Gateway","SDWAN Gateway",IF(E954="","",VLOOKUP(E954,[3]List!BC:BF,4,FALSE)))</f>
        <v>19408267</v>
      </c>
      <c r="D954">
        <v>5072</v>
      </c>
      <c r="E954" s="21" t="s">
        <v>69</v>
      </c>
      <c r="G954" t="s">
        <v>831</v>
      </c>
      <c r="H954" t="s">
        <v>852</v>
      </c>
      <c r="I954" t="s">
        <v>73</v>
      </c>
      <c r="J954">
        <v>100</v>
      </c>
      <c r="K954" s="20" t="str">
        <f t="shared" si="54"/>
        <v>1</v>
      </c>
      <c r="L954" s="20" t="str">
        <f t="shared" si="53"/>
        <v xml:space="preserve">24/7/ 12 hours onsite SLA support requried </v>
      </c>
      <c r="S954" s="22"/>
      <c r="AJ954" s="22"/>
      <c r="AK954" s="22"/>
    </row>
    <row r="955" spans="1:37" customFormat="1" ht="15" hidden="1" customHeight="1">
      <c r="A955" s="20" t="str">
        <f>IF(E955="","",VLOOKUP(E955,[3]List!BC:BD,2,FALSE))</f>
        <v>[Main RC] SD-WAN with Firewall (Fortinet) (Non-taxable)</v>
      </c>
      <c r="B955" s="20">
        <f>IF(F955="Gateway","SDWAN Gateway",IF(E955="","",VLOOKUP(E955,[3]List!BC:BE,3,FALSE)))</f>
        <v>19408513</v>
      </c>
      <c r="C955" s="20">
        <f>IF(F955="Gateway","SDWAN Gateway",IF(E955="","",VLOOKUP(E955,[3]List!BC:BF,4,FALSE)))</f>
        <v>19408267</v>
      </c>
      <c r="D955">
        <v>5075</v>
      </c>
      <c r="E955" s="21" t="s">
        <v>69</v>
      </c>
      <c r="G955" t="s">
        <v>817</v>
      </c>
      <c r="H955" t="s">
        <v>853</v>
      </c>
      <c r="I955" t="s">
        <v>73</v>
      </c>
      <c r="J955">
        <v>40</v>
      </c>
      <c r="K955" s="20" t="str">
        <f t="shared" si="54"/>
        <v>1</v>
      </c>
      <c r="L955" s="20" t="str">
        <f t="shared" si="53"/>
        <v xml:space="preserve">24/7/ 12 hours onsite SLA support requried </v>
      </c>
      <c r="S955" s="22"/>
      <c r="AJ955" s="22"/>
      <c r="AK955" s="22"/>
    </row>
    <row r="956" spans="1:37" customFormat="1" ht="15" hidden="1" customHeight="1">
      <c r="A956" s="20" t="str">
        <f>IF(E956="","",VLOOKUP(E956,[3]List!BC:BD,2,FALSE))</f>
        <v>[Main RC] SD-WAN with Firewall (Fortinet) (Non-taxable)</v>
      </c>
      <c r="B956" s="20">
        <f>IF(F956="Gateway","SDWAN Gateway",IF(E956="","",VLOOKUP(E956,[3]List!BC:BE,3,FALSE)))</f>
        <v>19408513</v>
      </c>
      <c r="C956" s="20">
        <f>IF(F956="Gateway","SDWAN Gateway",IF(E956="","",VLOOKUP(E956,[3]List!BC:BF,4,FALSE)))</f>
        <v>19408267</v>
      </c>
      <c r="D956">
        <v>5077</v>
      </c>
      <c r="E956" s="21" t="s">
        <v>69</v>
      </c>
      <c r="G956" t="s">
        <v>819</v>
      </c>
      <c r="H956" t="s">
        <v>854</v>
      </c>
      <c r="I956" t="s">
        <v>73</v>
      </c>
      <c r="J956">
        <v>40</v>
      </c>
      <c r="K956" s="20" t="str">
        <f t="shared" si="54"/>
        <v>1</v>
      </c>
      <c r="L956" s="20" t="str">
        <f t="shared" si="53"/>
        <v xml:space="preserve">24/7/ 12 hours onsite SLA support requried </v>
      </c>
      <c r="S956" s="22"/>
      <c r="AJ956" s="22"/>
      <c r="AK956" s="22"/>
    </row>
    <row r="957" spans="1:37" customFormat="1" ht="15" hidden="1" customHeight="1">
      <c r="A957" s="20" t="str">
        <f>IF(E957="","",VLOOKUP(E957,[3]List!BC:BD,2,FALSE))</f>
        <v>[Main RC] SD-WAN with Firewall (Fortinet) (Non-taxable)</v>
      </c>
      <c r="B957" s="20">
        <f>IF(F957="Gateway","SDWAN Gateway",IF(E957="","",VLOOKUP(E957,[3]List!BC:BE,3,FALSE)))</f>
        <v>19408513</v>
      </c>
      <c r="C957" s="20">
        <f>IF(F957="Gateway","SDWAN Gateway",IF(E957="","",VLOOKUP(E957,[3]List!BC:BF,4,FALSE)))</f>
        <v>19408267</v>
      </c>
      <c r="D957">
        <v>5083</v>
      </c>
      <c r="E957" s="21" t="s">
        <v>69</v>
      </c>
      <c r="G957" t="s">
        <v>817</v>
      </c>
      <c r="H957" t="s">
        <v>855</v>
      </c>
      <c r="I957" t="s">
        <v>73</v>
      </c>
      <c r="J957">
        <v>40</v>
      </c>
      <c r="K957" s="20" t="str">
        <f t="shared" si="54"/>
        <v>1</v>
      </c>
      <c r="L957" s="20" t="str">
        <f t="shared" si="53"/>
        <v xml:space="preserve">24/7/ 12 hours onsite SLA support requried </v>
      </c>
      <c r="S957" s="22"/>
      <c r="AJ957" s="22"/>
      <c r="AK957" s="22"/>
    </row>
    <row r="958" spans="1:37" customFormat="1" ht="15" hidden="1" customHeight="1">
      <c r="A958" s="20" t="str">
        <f>IF(E958="","",VLOOKUP(E958,[3]List!BC:BD,2,FALSE))</f>
        <v>[Main RC] SD-WAN with Firewall (Fortinet) (Non-taxable)</v>
      </c>
      <c r="B958" s="20">
        <f>IF(F958="Gateway","SDWAN Gateway",IF(E958="","",VLOOKUP(E958,[3]List!BC:BE,3,FALSE)))</f>
        <v>19408513</v>
      </c>
      <c r="C958" s="20">
        <f>IF(F958="Gateway","SDWAN Gateway",IF(E958="","",VLOOKUP(E958,[3]List!BC:BF,4,FALSE)))</f>
        <v>19408267</v>
      </c>
      <c r="D958">
        <v>5087</v>
      </c>
      <c r="E958" s="21" t="s">
        <v>69</v>
      </c>
      <c r="G958" t="s">
        <v>817</v>
      </c>
      <c r="H958" t="s">
        <v>856</v>
      </c>
      <c r="I958" t="s">
        <v>73</v>
      </c>
      <c r="J958">
        <v>100</v>
      </c>
      <c r="K958" s="20" t="str">
        <f t="shared" si="54"/>
        <v>1</v>
      </c>
      <c r="L958" s="20" t="str">
        <f t="shared" si="53"/>
        <v xml:space="preserve">24/7/ 12 hours onsite SLA support requried </v>
      </c>
      <c r="S958" s="22"/>
      <c r="AJ958" s="22"/>
      <c r="AK958" s="22"/>
    </row>
    <row r="959" spans="1:37" customFormat="1" ht="15" hidden="1" customHeight="1">
      <c r="A959" s="20" t="str">
        <f>IF(E959="","",VLOOKUP(E959,[3]List!BC:BD,2,FALSE))</f>
        <v>[Main RC] SD-WAN with Firewall (Fortinet) (Non-taxable)</v>
      </c>
      <c r="B959" s="20">
        <f>IF(F959="Gateway","SDWAN Gateway",IF(E959="","",VLOOKUP(E959,[3]List!BC:BE,3,FALSE)))</f>
        <v>19408513</v>
      </c>
      <c r="C959" s="20">
        <f>IF(F959="Gateway","SDWAN Gateway",IF(E959="","",VLOOKUP(E959,[3]List!BC:BF,4,FALSE)))</f>
        <v>19408267</v>
      </c>
      <c r="D959">
        <v>5088</v>
      </c>
      <c r="E959" s="21" t="s">
        <v>69</v>
      </c>
      <c r="G959" t="s">
        <v>817</v>
      </c>
      <c r="H959" t="s">
        <v>857</v>
      </c>
      <c r="I959" t="s">
        <v>73</v>
      </c>
      <c r="J959">
        <v>40</v>
      </c>
      <c r="K959" s="20" t="str">
        <f t="shared" si="54"/>
        <v>1</v>
      </c>
      <c r="L959" s="20" t="str">
        <f t="shared" si="53"/>
        <v xml:space="preserve">24/7/ 12 hours onsite SLA support requried </v>
      </c>
      <c r="S959" s="22"/>
      <c r="AJ959" s="22"/>
      <c r="AK959" s="22"/>
    </row>
    <row r="960" spans="1:37" customFormat="1" ht="15" hidden="1" customHeight="1">
      <c r="D960">
        <v>5090</v>
      </c>
      <c r="E960" s="21" t="s">
        <v>69</v>
      </c>
      <c r="G960" s="31" t="s">
        <v>817</v>
      </c>
      <c r="H960" t="s">
        <v>858</v>
      </c>
      <c r="I960" t="s">
        <v>140</v>
      </c>
      <c r="J960">
        <v>1000</v>
      </c>
      <c r="K960" s="20" t="str">
        <f t="shared" si="54"/>
        <v>2</v>
      </c>
      <c r="L960" s="20" t="str">
        <f t="shared" si="53"/>
        <v>24/7/ 6 hours onsite support required</v>
      </c>
      <c r="S960" s="22"/>
      <c r="AJ960" s="22"/>
      <c r="AK960" s="22"/>
    </row>
    <row r="961" spans="1:37" customFormat="1" ht="15" hidden="1" customHeight="1">
      <c r="D961">
        <v>5090</v>
      </c>
      <c r="E961" s="21" t="s">
        <v>69</v>
      </c>
      <c r="G961" s="31" t="s">
        <v>817</v>
      </c>
      <c r="H961" t="s">
        <v>858</v>
      </c>
      <c r="I961" t="s">
        <v>140</v>
      </c>
      <c r="J961">
        <v>1000</v>
      </c>
      <c r="K961" s="20" t="str">
        <f t="shared" si="54"/>
        <v>2</v>
      </c>
      <c r="L961" s="20" t="str">
        <f t="shared" si="53"/>
        <v>24/7/ 6 hours onsite support required</v>
      </c>
      <c r="S961" s="22"/>
      <c r="AJ961" s="22"/>
      <c r="AK961" s="22"/>
    </row>
    <row r="962" spans="1:37" customFormat="1" ht="15" hidden="1" customHeight="1">
      <c r="A962" s="20" t="str">
        <f>IF(E962="","",VLOOKUP(E962,[3]List!BC:BD,2,FALSE))</f>
        <v>[Main RC] SD-WAN with Firewall (Fortinet) (Non-taxable)</v>
      </c>
      <c r="B962" s="20">
        <f>IF(F962="Gateway","SDWAN Gateway",IF(E962="","",VLOOKUP(E962,[3]List!BC:BE,3,FALSE)))</f>
        <v>19408513</v>
      </c>
      <c r="C962" s="20">
        <f>IF(F962="Gateway","SDWAN Gateway",IF(E962="","",VLOOKUP(E962,[3]List!BC:BF,4,FALSE)))</f>
        <v>19408267</v>
      </c>
      <c r="D962">
        <v>5091</v>
      </c>
      <c r="E962" s="21" t="s">
        <v>69</v>
      </c>
      <c r="G962" t="s">
        <v>819</v>
      </c>
      <c r="H962" t="s">
        <v>859</v>
      </c>
      <c r="I962" t="s">
        <v>73</v>
      </c>
      <c r="J962">
        <v>40</v>
      </c>
      <c r="K962" s="20" t="str">
        <f t="shared" si="54"/>
        <v>1</v>
      </c>
      <c r="L962" s="20" t="str">
        <f t="shared" si="53"/>
        <v xml:space="preserve">24/7/ 12 hours onsite SLA support requried </v>
      </c>
      <c r="S962" s="22"/>
      <c r="AJ962" s="22"/>
      <c r="AK962" s="22"/>
    </row>
    <row r="963" spans="1:37" customFormat="1" ht="15" hidden="1" customHeight="1">
      <c r="A963" s="20" t="str">
        <f>IF(E963="","",VLOOKUP(E963,[3]List!BC:BD,2,FALSE))</f>
        <v>[Main RC] SD-WAN with Firewall (Fortinet) (Non-taxable)</v>
      </c>
      <c r="B963" s="20">
        <f>IF(F963="Gateway","SDWAN Gateway",IF(E963="","",VLOOKUP(E963,[3]List!BC:BE,3,FALSE)))</f>
        <v>19408513</v>
      </c>
      <c r="C963" s="20">
        <f>IF(F963="Gateway","SDWAN Gateway",IF(E963="","",VLOOKUP(E963,[3]List!BC:BF,4,FALSE)))</f>
        <v>19408267</v>
      </c>
      <c r="D963">
        <v>5100</v>
      </c>
      <c r="E963" s="21" t="s">
        <v>69</v>
      </c>
      <c r="G963" t="s">
        <v>819</v>
      </c>
      <c r="H963" t="s">
        <v>860</v>
      </c>
      <c r="I963" t="s">
        <v>73</v>
      </c>
      <c r="J963">
        <v>100</v>
      </c>
      <c r="K963" s="20" t="str">
        <f t="shared" si="54"/>
        <v>1</v>
      </c>
      <c r="L963" s="20" t="str">
        <f t="shared" si="53"/>
        <v xml:space="preserve">24/7/ 12 hours onsite SLA support requried </v>
      </c>
      <c r="S963" s="22"/>
      <c r="AJ963" s="22"/>
      <c r="AK963" s="22"/>
    </row>
    <row r="964" spans="1:37" customFormat="1" ht="15" hidden="1" customHeight="1">
      <c r="A964" s="20" t="str">
        <f>IF(E964="","",VLOOKUP(E964,[3]List!BC:BD,2,FALSE))</f>
        <v>[Main RC] SD-WAN with Firewall (Fortinet) (Non-taxable)</v>
      </c>
      <c r="B964" s="20">
        <f>IF(F964="Gateway","SDWAN Gateway",IF(E964="","",VLOOKUP(E964,[3]List!BC:BE,3,FALSE)))</f>
        <v>19408513</v>
      </c>
      <c r="C964" s="20">
        <f>IF(F964="Gateway","SDWAN Gateway",IF(E964="","",VLOOKUP(E964,[3]List!BC:BF,4,FALSE)))</f>
        <v>19408267</v>
      </c>
      <c r="D964">
        <v>5104</v>
      </c>
      <c r="E964" s="21" t="s">
        <v>69</v>
      </c>
      <c r="G964" s="31" t="s">
        <v>819</v>
      </c>
      <c r="H964" t="s">
        <v>861</v>
      </c>
      <c r="I964" t="s">
        <v>140</v>
      </c>
      <c r="J964">
        <v>500</v>
      </c>
      <c r="K964" s="20" t="str">
        <f t="shared" si="54"/>
        <v>1</v>
      </c>
      <c r="L964" s="20" t="str">
        <f t="shared" ref="L964:L1027" si="55">IF(I964="non-redundant","24/7/ 12 hours onsite SLA support requried ","24/7/ 6 hours onsite support required")</f>
        <v>24/7/ 6 hours onsite support required</v>
      </c>
      <c r="S964" s="22"/>
      <c r="AJ964" s="22"/>
      <c r="AK964" s="22"/>
    </row>
    <row r="965" spans="1:37" customFormat="1" ht="15" hidden="1" customHeight="1">
      <c r="A965" s="20" t="str">
        <f>IF(E965="","",VLOOKUP(E965,[3]List!BC:BD,2,FALSE))</f>
        <v>[Main RC] SD-WAN with Firewall (Fortinet) (Non-taxable)</v>
      </c>
      <c r="B965" s="20">
        <f>IF(F965="Gateway","SDWAN Gateway",IF(E965="","",VLOOKUP(E965,[3]List!BC:BE,3,FALSE)))</f>
        <v>19408513</v>
      </c>
      <c r="C965" s="20">
        <f>IF(F965="Gateway","SDWAN Gateway",IF(E965="","",VLOOKUP(E965,[3]List!BC:BF,4,FALSE)))</f>
        <v>19408267</v>
      </c>
      <c r="D965">
        <v>5104</v>
      </c>
      <c r="E965" s="21" t="s">
        <v>69</v>
      </c>
      <c r="G965" s="31" t="s">
        <v>819</v>
      </c>
      <c r="H965" t="s">
        <v>861</v>
      </c>
      <c r="I965" t="s">
        <v>140</v>
      </c>
      <c r="J965">
        <v>500</v>
      </c>
      <c r="K965" s="20" t="str">
        <f t="shared" ref="K965:K1028" si="56">IF(J965&lt;900, "1", "2")</f>
        <v>1</v>
      </c>
      <c r="L965" s="20" t="str">
        <f t="shared" si="55"/>
        <v>24/7/ 6 hours onsite support required</v>
      </c>
      <c r="S965" s="22"/>
      <c r="AJ965" s="22"/>
      <c r="AK965" s="22"/>
    </row>
    <row r="966" spans="1:37" customFormat="1" ht="15" hidden="1" customHeight="1">
      <c r="A966" s="20" t="str">
        <f>IF(E966="","",VLOOKUP(E966,[3]List!BC:BD,2,FALSE))</f>
        <v>[Main RC] SD-WAN with Firewall (Fortinet) (Non-taxable)</v>
      </c>
      <c r="B966" s="20">
        <f>IF(F966="Gateway","SDWAN Gateway",IF(E966="","",VLOOKUP(E966,[3]List!BC:BE,3,FALSE)))</f>
        <v>19408513</v>
      </c>
      <c r="C966" s="20">
        <f>IF(F966="Gateway","SDWAN Gateway",IF(E966="","",VLOOKUP(E966,[3]List!BC:BF,4,FALSE)))</f>
        <v>19408267</v>
      </c>
      <c r="D966">
        <v>5107</v>
      </c>
      <c r="E966" s="21" t="s">
        <v>69</v>
      </c>
      <c r="G966" s="31" t="s">
        <v>819</v>
      </c>
      <c r="H966" t="s">
        <v>862</v>
      </c>
      <c r="I966" t="s">
        <v>140</v>
      </c>
      <c r="J966">
        <v>500</v>
      </c>
      <c r="K966" s="20" t="str">
        <f t="shared" si="56"/>
        <v>1</v>
      </c>
      <c r="L966" s="20" t="str">
        <f t="shared" si="55"/>
        <v>24/7/ 6 hours onsite support required</v>
      </c>
      <c r="S966" s="22"/>
      <c r="AJ966" s="22"/>
      <c r="AK966" s="22"/>
    </row>
    <row r="967" spans="1:37" customFormat="1" ht="15" hidden="1" customHeight="1">
      <c r="A967" s="20" t="str">
        <f>IF(E967="","",VLOOKUP(E967,[3]List!BC:BD,2,FALSE))</f>
        <v>[Main RC] SD-WAN with Firewall (Fortinet) (Non-taxable)</v>
      </c>
      <c r="B967" s="20">
        <f>IF(F967="Gateway","SDWAN Gateway",IF(E967="","",VLOOKUP(E967,[3]List!BC:BE,3,FALSE)))</f>
        <v>19408513</v>
      </c>
      <c r="C967" s="20">
        <f>IF(F967="Gateway","SDWAN Gateway",IF(E967="","",VLOOKUP(E967,[3]List!BC:BF,4,FALSE)))</f>
        <v>19408267</v>
      </c>
      <c r="D967">
        <v>5107</v>
      </c>
      <c r="E967" s="21" t="s">
        <v>69</v>
      </c>
      <c r="G967" s="31" t="s">
        <v>819</v>
      </c>
      <c r="H967" t="s">
        <v>862</v>
      </c>
      <c r="I967" t="s">
        <v>140</v>
      </c>
      <c r="J967">
        <v>500</v>
      </c>
      <c r="K967" s="20" t="str">
        <f t="shared" si="56"/>
        <v>1</v>
      </c>
      <c r="L967" s="20" t="str">
        <f t="shared" si="55"/>
        <v>24/7/ 6 hours onsite support required</v>
      </c>
      <c r="S967" s="22"/>
      <c r="AJ967" s="22"/>
      <c r="AK967" s="22"/>
    </row>
    <row r="968" spans="1:37" customFormat="1" ht="15" hidden="1" customHeight="1">
      <c r="A968" s="20" t="str">
        <f>IF(E968="","",VLOOKUP(E968,[3]List!BC:BD,2,FALSE))</f>
        <v>[Main RC] SD-WAN with Firewall (Fortinet) (Non-taxable)</v>
      </c>
      <c r="B968" s="20">
        <f>IF(F968="Gateway","SDWAN Gateway",IF(E968="","",VLOOKUP(E968,[3]List!BC:BE,3,FALSE)))</f>
        <v>19408513</v>
      </c>
      <c r="C968" s="20">
        <f>IF(F968="Gateway","SDWAN Gateway",IF(E968="","",VLOOKUP(E968,[3]List!BC:BF,4,FALSE)))</f>
        <v>19408267</v>
      </c>
      <c r="D968">
        <v>5108</v>
      </c>
      <c r="E968" s="21" t="s">
        <v>69</v>
      </c>
      <c r="G968" s="31" t="s">
        <v>819</v>
      </c>
      <c r="H968" t="s">
        <v>863</v>
      </c>
      <c r="I968" t="s">
        <v>140</v>
      </c>
      <c r="J968">
        <v>100</v>
      </c>
      <c r="K968" s="20" t="str">
        <f t="shared" si="56"/>
        <v>1</v>
      </c>
      <c r="L968" s="20" t="str">
        <f t="shared" si="55"/>
        <v>24/7/ 6 hours onsite support required</v>
      </c>
      <c r="S968" s="22"/>
      <c r="AJ968" s="22"/>
      <c r="AK968" s="22"/>
    </row>
    <row r="969" spans="1:37" customFormat="1" ht="15" hidden="1" customHeight="1">
      <c r="A969" s="20" t="str">
        <f>IF(E969="","",VLOOKUP(E969,[3]List!BC:BD,2,FALSE))</f>
        <v>[Main RC] SD-WAN with Firewall (Fortinet) (Non-taxable)</v>
      </c>
      <c r="B969" s="20">
        <f>IF(F969="Gateway","SDWAN Gateway",IF(E969="","",VLOOKUP(E969,[3]List!BC:BE,3,FALSE)))</f>
        <v>19408513</v>
      </c>
      <c r="C969" s="20">
        <f>IF(F969="Gateway","SDWAN Gateway",IF(E969="","",VLOOKUP(E969,[3]List!BC:BF,4,FALSE)))</f>
        <v>19408267</v>
      </c>
      <c r="D969">
        <v>5108</v>
      </c>
      <c r="E969" s="21" t="s">
        <v>69</v>
      </c>
      <c r="G969" s="31" t="s">
        <v>819</v>
      </c>
      <c r="H969" t="s">
        <v>863</v>
      </c>
      <c r="I969" t="s">
        <v>140</v>
      </c>
      <c r="J969">
        <v>100</v>
      </c>
      <c r="K969" s="20" t="str">
        <f t="shared" si="56"/>
        <v>1</v>
      </c>
      <c r="L969" s="20" t="str">
        <f t="shared" si="55"/>
        <v>24/7/ 6 hours onsite support required</v>
      </c>
      <c r="S969" s="22"/>
      <c r="AJ969" s="22"/>
      <c r="AK969" s="22"/>
    </row>
    <row r="970" spans="1:37" customFormat="1" ht="15" hidden="1" customHeight="1">
      <c r="A970" s="20" t="str">
        <f>IF(E970="","",VLOOKUP(E970,[3]List!BC:BD,2,FALSE))</f>
        <v>[Main RC] SD-WAN with Firewall (Fortinet) (Non-taxable)</v>
      </c>
      <c r="B970" s="20">
        <f>IF(F970="Gateway","SDWAN Gateway",IF(E970="","",VLOOKUP(E970,[3]List!BC:BE,3,FALSE)))</f>
        <v>19408513</v>
      </c>
      <c r="C970" s="20">
        <f>IF(F970="Gateway","SDWAN Gateway",IF(E970="","",VLOOKUP(E970,[3]List!BC:BF,4,FALSE)))</f>
        <v>19408267</v>
      </c>
      <c r="D970">
        <v>5110</v>
      </c>
      <c r="E970" s="21" t="s">
        <v>69</v>
      </c>
      <c r="G970" t="s">
        <v>817</v>
      </c>
      <c r="H970" t="s">
        <v>864</v>
      </c>
      <c r="I970" t="s">
        <v>73</v>
      </c>
      <c r="J970">
        <v>40</v>
      </c>
      <c r="K970" s="20" t="str">
        <f t="shared" si="56"/>
        <v>1</v>
      </c>
      <c r="L970" s="20" t="str">
        <f t="shared" si="55"/>
        <v xml:space="preserve">24/7/ 12 hours onsite SLA support requried </v>
      </c>
      <c r="S970" s="22"/>
      <c r="AJ970" s="22"/>
      <c r="AK970" s="22"/>
    </row>
    <row r="971" spans="1:37" customFormat="1" ht="15" hidden="1" customHeight="1">
      <c r="A971" s="20" t="str">
        <f>IF(E971="","",VLOOKUP(E971,[3]List!BC:BD,2,FALSE))</f>
        <v>[Main RC] SD-WAN with Firewall (Fortinet) (Non-taxable)</v>
      </c>
      <c r="B971" s="20">
        <f>IF(F971="Gateway","SDWAN Gateway",IF(E971="","",VLOOKUP(E971,[3]List!BC:BE,3,FALSE)))</f>
        <v>19408513</v>
      </c>
      <c r="C971" s="20">
        <f>IF(F971="Gateway","SDWAN Gateway",IF(E971="","",VLOOKUP(E971,[3]List!BC:BF,4,FALSE)))</f>
        <v>19408267</v>
      </c>
      <c r="D971">
        <v>5112</v>
      </c>
      <c r="E971" s="21" t="s">
        <v>69</v>
      </c>
      <c r="G971" t="s">
        <v>831</v>
      </c>
      <c r="H971" t="s">
        <v>865</v>
      </c>
      <c r="I971" t="s">
        <v>73</v>
      </c>
      <c r="J971">
        <v>100</v>
      </c>
      <c r="K971" s="20" t="str">
        <f t="shared" si="56"/>
        <v>1</v>
      </c>
      <c r="L971" s="20" t="str">
        <f t="shared" si="55"/>
        <v xml:space="preserve">24/7/ 12 hours onsite SLA support requried </v>
      </c>
      <c r="S971" s="22"/>
      <c r="AJ971" s="22"/>
      <c r="AK971" s="22"/>
    </row>
    <row r="972" spans="1:37" customFormat="1" ht="15" hidden="1" customHeight="1">
      <c r="A972" s="20" t="str">
        <f>IF(E972="","",VLOOKUP(E972,[3]List!BC:BD,2,FALSE))</f>
        <v>[Main RC] SD-WAN with Firewall (Fortinet) (Non-taxable)</v>
      </c>
      <c r="B972" s="20">
        <f>IF(F972="Gateway","SDWAN Gateway",IF(E972="","",VLOOKUP(E972,[3]List!BC:BE,3,FALSE)))</f>
        <v>19408513</v>
      </c>
      <c r="C972" s="20">
        <f>IF(F972="Gateway","SDWAN Gateway",IF(E972="","",VLOOKUP(E972,[3]List!BC:BF,4,FALSE)))</f>
        <v>19408267</v>
      </c>
      <c r="D972">
        <v>5113</v>
      </c>
      <c r="E972" s="21" t="s">
        <v>69</v>
      </c>
      <c r="G972" t="s">
        <v>817</v>
      </c>
      <c r="H972" t="s">
        <v>866</v>
      </c>
      <c r="I972" t="s">
        <v>73</v>
      </c>
      <c r="J972">
        <v>100</v>
      </c>
      <c r="K972" s="20" t="str">
        <f t="shared" si="56"/>
        <v>1</v>
      </c>
      <c r="L972" s="20" t="str">
        <f t="shared" si="55"/>
        <v xml:space="preserve">24/7/ 12 hours onsite SLA support requried </v>
      </c>
      <c r="S972" s="22"/>
      <c r="AJ972" s="22"/>
      <c r="AK972" s="22"/>
    </row>
    <row r="973" spans="1:37" customFormat="1" ht="15" hidden="1" customHeight="1">
      <c r="A973" s="20" t="str">
        <f>IF(E973="","",VLOOKUP(E973,[3]List!BC:BD,2,FALSE))</f>
        <v>[Main RC] SD-WAN with Firewall (Fortinet) (Non-taxable)</v>
      </c>
      <c r="B973" s="20">
        <f>IF(F973="Gateway","SDWAN Gateway",IF(E973="","",VLOOKUP(E973,[3]List!BC:BE,3,FALSE)))</f>
        <v>19408513</v>
      </c>
      <c r="C973" s="20">
        <f>IF(F973="Gateway","SDWAN Gateway",IF(E973="","",VLOOKUP(E973,[3]List!BC:BF,4,FALSE)))</f>
        <v>19408267</v>
      </c>
      <c r="D973">
        <v>5115</v>
      </c>
      <c r="E973" s="21" t="s">
        <v>69</v>
      </c>
      <c r="G973" t="s">
        <v>817</v>
      </c>
      <c r="H973" t="s">
        <v>867</v>
      </c>
      <c r="I973" t="s">
        <v>73</v>
      </c>
      <c r="J973">
        <v>40</v>
      </c>
      <c r="K973" s="20" t="str">
        <f t="shared" si="56"/>
        <v>1</v>
      </c>
      <c r="L973" s="20" t="str">
        <f t="shared" si="55"/>
        <v xml:space="preserve">24/7/ 12 hours onsite SLA support requried </v>
      </c>
      <c r="S973" s="22"/>
      <c r="AJ973" s="22"/>
      <c r="AK973" s="22"/>
    </row>
    <row r="974" spans="1:37" customFormat="1" ht="15" hidden="1" customHeight="1">
      <c r="A974" s="20" t="str">
        <f>IF(E974="","",VLOOKUP(E974,[3]List!BC:BD,2,FALSE))</f>
        <v>[Main RC] SD-WAN with Firewall (Fortinet) (Non-taxable)</v>
      </c>
      <c r="B974" s="20">
        <f>IF(F974="Gateway","SDWAN Gateway",IF(E974="","",VLOOKUP(E974,[3]List!BC:BE,3,FALSE)))</f>
        <v>19408513</v>
      </c>
      <c r="C974" s="20">
        <f>IF(F974="Gateway","SDWAN Gateway",IF(E974="","",VLOOKUP(E974,[3]List!BC:BF,4,FALSE)))</f>
        <v>19408267</v>
      </c>
      <c r="D974">
        <v>5117</v>
      </c>
      <c r="E974" s="21" t="s">
        <v>69</v>
      </c>
      <c r="G974" t="s">
        <v>817</v>
      </c>
      <c r="H974" t="s">
        <v>868</v>
      </c>
      <c r="I974" t="s">
        <v>73</v>
      </c>
      <c r="J974">
        <v>40</v>
      </c>
      <c r="K974" s="20" t="str">
        <f t="shared" si="56"/>
        <v>1</v>
      </c>
      <c r="L974" s="20" t="str">
        <f t="shared" si="55"/>
        <v xml:space="preserve">24/7/ 12 hours onsite SLA support requried </v>
      </c>
      <c r="S974" s="22"/>
      <c r="AJ974" s="22"/>
      <c r="AK974" s="22"/>
    </row>
    <row r="975" spans="1:37" customFormat="1" ht="15" hidden="1" customHeight="1">
      <c r="A975" s="20" t="str">
        <f>IF(E975="","",VLOOKUP(E975,[3]List!BC:BD,2,FALSE))</f>
        <v>[Main RC] SD-WAN with Firewall (Fortinet) (Non-taxable)</v>
      </c>
      <c r="B975" s="20">
        <f>IF(F975="Gateway","SDWAN Gateway",IF(E975="","",VLOOKUP(E975,[3]List!BC:BE,3,FALSE)))</f>
        <v>19408513</v>
      </c>
      <c r="C975" s="20">
        <f>IF(F975="Gateway","SDWAN Gateway",IF(E975="","",VLOOKUP(E975,[3]List!BC:BF,4,FALSE)))</f>
        <v>19408267</v>
      </c>
      <c r="D975">
        <v>5122</v>
      </c>
      <c r="E975" s="21" t="s">
        <v>69</v>
      </c>
      <c r="G975" t="s">
        <v>817</v>
      </c>
      <c r="H975" t="s">
        <v>869</v>
      </c>
      <c r="I975" t="s">
        <v>73</v>
      </c>
      <c r="J975">
        <v>100</v>
      </c>
      <c r="K975" s="20" t="str">
        <f t="shared" si="56"/>
        <v>1</v>
      </c>
      <c r="L975" s="20" t="str">
        <f t="shared" si="55"/>
        <v xml:space="preserve">24/7/ 12 hours onsite SLA support requried </v>
      </c>
      <c r="S975" s="22"/>
      <c r="AJ975" s="22"/>
      <c r="AK975" s="22"/>
    </row>
    <row r="976" spans="1:37" customFormat="1" ht="15" hidden="1" customHeight="1">
      <c r="A976" s="20" t="str">
        <f>IF(E976="","",VLOOKUP(E976,[3]List!BC:BD,2,FALSE))</f>
        <v>[Main RC] SD-WAN with Firewall (Fortinet) (Non-taxable)</v>
      </c>
      <c r="B976" s="20">
        <f>IF(F976="Gateway","SDWAN Gateway",IF(E976="","",VLOOKUP(E976,[3]List!BC:BE,3,FALSE)))</f>
        <v>19408513</v>
      </c>
      <c r="C976" s="20">
        <f>IF(F976="Gateway","SDWAN Gateway",IF(E976="","",VLOOKUP(E976,[3]List!BC:BF,4,FALSE)))</f>
        <v>19408267</v>
      </c>
      <c r="D976">
        <v>5129</v>
      </c>
      <c r="E976" s="21" t="s">
        <v>69</v>
      </c>
      <c r="G976" t="s">
        <v>817</v>
      </c>
      <c r="H976" t="s">
        <v>870</v>
      </c>
      <c r="I976" t="s">
        <v>73</v>
      </c>
      <c r="J976">
        <v>100</v>
      </c>
      <c r="K976" s="20" t="str">
        <f t="shared" si="56"/>
        <v>1</v>
      </c>
      <c r="L976" s="20" t="str">
        <f t="shared" si="55"/>
        <v xml:space="preserve">24/7/ 12 hours onsite SLA support requried </v>
      </c>
      <c r="S976" s="22"/>
      <c r="AJ976" s="22"/>
      <c r="AK976" s="22"/>
    </row>
    <row r="977" spans="1:37" customFormat="1" ht="15" hidden="1" customHeight="1">
      <c r="A977" s="20" t="str">
        <f>IF(E977="","",VLOOKUP(E977,[3]List!BC:BD,2,FALSE))</f>
        <v>[Main RC] SD-WAN with Firewall (Fortinet) (Non-taxable)</v>
      </c>
      <c r="B977" s="20">
        <f>IF(F977="Gateway","SDWAN Gateway",IF(E977="","",VLOOKUP(E977,[3]List!BC:BE,3,FALSE)))</f>
        <v>19408513</v>
      </c>
      <c r="C977" s="20">
        <f>IF(F977="Gateway","SDWAN Gateway",IF(E977="","",VLOOKUP(E977,[3]List!BC:BF,4,FALSE)))</f>
        <v>19408267</v>
      </c>
      <c r="D977">
        <v>5132</v>
      </c>
      <c r="E977" s="21" t="s">
        <v>69</v>
      </c>
      <c r="G977" t="s">
        <v>831</v>
      </c>
      <c r="H977" t="s">
        <v>871</v>
      </c>
      <c r="I977" t="s">
        <v>73</v>
      </c>
      <c r="J977">
        <v>40</v>
      </c>
      <c r="K977" s="20" t="str">
        <f t="shared" si="56"/>
        <v>1</v>
      </c>
      <c r="L977" s="20" t="str">
        <f t="shared" si="55"/>
        <v xml:space="preserve">24/7/ 12 hours onsite SLA support requried </v>
      </c>
      <c r="S977" s="22"/>
      <c r="AJ977" s="22"/>
      <c r="AK977" s="22"/>
    </row>
    <row r="978" spans="1:37" customFormat="1" ht="15" hidden="1" customHeight="1">
      <c r="A978" s="20" t="str">
        <f>IF(E978="","",VLOOKUP(E978,[3]List!BC:BD,2,FALSE))</f>
        <v>[Main RC] SD-WAN with Firewall (Fortinet) (Non-taxable)</v>
      </c>
      <c r="B978" s="20">
        <f>IF(F978="Gateway","SDWAN Gateway",IF(E978="","",VLOOKUP(E978,[3]List!BC:BE,3,FALSE)))</f>
        <v>19408513</v>
      </c>
      <c r="C978" s="20">
        <f>IF(F978="Gateway","SDWAN Gateway",IF(E978="","",VLOOKUP(E978,[3]List!BC:BF,4,FALSE)))</f>
        <v>19408267</v>
      </c>
      <c r="D978">
        <v>5155</v>
      </c>
      <c r="E978" s="21" t="s">
        <v>69</v>
      </c>
      <c r="G978" t="s">
        <v>817</v>
      </c>
      <c r="H978" t="s">
        <v>872</v>
      </c>
      <c r="I978" t="s">
        <v>73</v>
      </c>
      <c r="J978">
        <v>40</v>
      </c>
      <c r="K978" s="20" t="str">
        <f t="shared" si="56"/>
        <v>1</v>
      </c>
      <c r="L978" s="20" t="str">
        <f t="shared" si="55"/>
        <v xml:space="preserve">24/7/ 12 hours onsite SLA support requried </v>
      </c>
      <c r="S978" s="22"/>
      <c r="AJ978" s="22"/>
      <c r="AK978" s="22"/>
    </row>
    <row r="979" spans="1:37" customFormat="1" ht="15" hidden="1" customHeight="1">
      <c r="A979" s="20" t="str">
        <f>IF(E979="","",VLOOKUP(E979,[3]List!BC:BD,2,FALSE))</f>
        <v>[Main RC] SD-WAN with Firewall (Fortinet) (Non-taxable)</v>
      </c>
      <c r="B979" s="20">
        <f>IF(F979="Gateway","SDWAN Gateway",IF(E979="","",VLOOKUP(E979,[3]List!BC:BE,3,FALSE)))</f>
        <v>19408513</v>
      </c>
      <c r="C979" s="20">
        <f>IF(F979="Gateway","SDWAN Gateway",IF(E979="","",VLOOKUP(E979,[3]List!BC:BF,4,FALSE)))</f>
        <v>19408267</v>
      </c>
      <c r="D979">
        <v>5156</v>
      </c>
      <c r="E979" s="21" t="s">
        <v>69</v>
      </c>
      <c r="G979" t="s">
        <v>817</v>
      </c>
      <c r="H979" t="s">
        <v>873</v>
      </c>
      <c r="I979" t="s">
        <v>73</v>
      </c>
      <c r="J979">
        <v>40</v>
      </c>
      <c r="K979" s="20" t="str">
        <f t="shared" si="56"/>
        <v>1</v>
      </c>
      <c r="L979" s="20" t="str">
        <f t="shared" si="55"/>
        <v xml:space="preserve">24/7/ 12 hours onsite SLA support requried </v>
      </c>
      <c r="S979" s="22"/>
      <c r="AJ979" s="22"/>
      <c r="AK979" s="22"/>
    </row>
    <row r="980" spans="1:37" customFormat="1" ht="15" hidden="1" customHeight="1">
      <c r="A980" s="20" t="str">
        <f>IF(E980="","",VLOOKUP(E980,[3]List!BC:BD,2,FALSE))</f>
        <v>[Main RC] SD-WAN with Firewall (Fortinet) (Non-taxable)</v>
      </c>
      <c r="B980" s="20">
        <f>IF(F980="Gateway","SDWAN Gateway",IF(E980="","",VLOOKUP(E980,[3]List!BC:BE,3,FALSE)))</f>
        <v>19408513</v>
      </c>
      <c r="C980" s="20">
        <f>IF(F980="Gateway","SDWAN Gateway",IF(E980="","",VLOOKUP(E980,[3]List!BC:BF,4,FALSE)))</f>
        <v>19408267</v>
      </c>
      <c r="D980">
        <v>5157</v>
      </c>
      <c r="E980" s="21" t="s">
        <v>69</v>
      </c>
      <c r="G980" t="s">
        <v>819</v>
      </c>
      <c r="H980" t="s">
        <v>874</v>
      </c>
      <c r="I980" t="s">
        <v>73</v>
      </c>
      <c r="J980">
        <v>40</v>
      </c>
      <c r="K980" s="20" t="str">
        <f t="shared" si="56"/>
        <v>1</v>
      </c>
      <c r="L980" s="20" t="str">
        <f t="shared" si="55"/>
        <v xml:space="preserve">24/7/ 12 hours onsite SLA support requried </v>
      </c>
      <c r="S980" s="22"/>
      <c r="AJ980" s="22"/>
      <c r="AK980" s="22"/>
    </row>
    <row r="981" spans="1:37" customFormat="1" ht="15" hidden="1" customHeight="1">
      <c r="A981" s="20" t="str">
        <f>IF(E981="","",VLOOKUP(E981,[3]List!BC:BD,2,FALSE))</f>
        <v>[Main RC] SD-WAN with Firewall (Fortinet) (Non-taxable)</v>
      </c>
      <c r="B981" s="20">
        <f>IF(F981="Gateway","SDWAN Gateway",IF(E981="","",VLOOKUP(E981,[3]List!BC:BE,3,FALSE)))</f>
        <v>19408513</v>
      </c>
      <c r="C981" s="20">
        <f>IF(F981="Gateway","SDWAN Gateway",IF(E981="","",VLOOKUP(E981,[3]List!BC:BF,4,FALSE)))</f>
        <v>19408267</v>
      </c>
      <c r="D981">
        <v>5158</v>
      </c>
      <c r="E981" s="21" t="s">
        <v>69</v>
      </c>
      <c r="G981" t="s">
        <v>817</v>
      </c>
      <c r="H981" t="s">
        <v>875</v>
      </c>
      <c r="I981" t="s">
        <v>73</v>
      </c>
      <c r="J981">
        <v>40</v>
      </c>
      <c r="K981" s="20" t="str">
        <f t="shared" si="56"/>
        <v>1</v>
      </c>
      <c r="L981" s="20" t="str">
        <f t="shared" si="55"/>
        <v xml:space="preserve">24/7/ 12 hours onsite SLA support requried </v>
      </c>
      <c r="S981" s="22"/>
      <c r="AJ981" s="22"/>
      <c r="AK981" s="22"/>
    </row>
    <row r="982" spans="1:37" customFormat="1" ht="15" hidden="1" customHeight="1">
      <c r="A982" s="20" t="str">
        <f>IF(E982="","",VLOOKUP(E982,[3]List!BC:BD,2,FALSE))</f>
        <v>[Main RC] SD-WAN with Firewall (Fortinet) (Non-taxable)</v>
      </c>
      <c r="B982" s="20">
        <f>IF(F982="Gateway","SDWAN Gateway",IF(E982="","",VLOOKUP(E982,[3]List!BC:BE,3,FALSE)))</f>
        <v>19408513</v>
      </c>
      <c r="C982" s="20">
        <f>IF(F982="Gateway","SDWAN Gateway",IF(E982="","",VLOOKUP(E982,[3]List!BC:BF,4,FALSE)))</f>
        <v>19408267</v>
      </c>
      <c r="D982">
        <v>5160</v>
      </c>
      <c r="E982" s="21" t="s">
        <v>69</v>
      </c>
      <c r="G982" t="s">
        <v>817</v>
      </c>
      <c r="H982" t="s">
        <v>876</v>
      </c>
      <c r="I982" t="s">
        <v>73</v>
      </c>
      <c r="J982">
        <v>100</v>
      </c>
      <c r="K982" s="20" t="str">
        <f t="shared" si="56"/>
        <v>1</v>
      </c>
      <c r="L982" s="20" t="str">
        <f t="shared" si="55"/>
        <v xml:space="preserve">24/7/ 12 hours onsite SLA support requried </v>
      </c>
      <c r="S982" s="22"/>
      <c r="AJ982" s="22"/>
      <c r="AK982" s="22"/>
    </row>
    <row r="983" spans="1:37" customFormat="1" ht="15" hidden="1" customHeight="1">
      <c r="A983" s="20" t="str">
        <f>IF(E983="","",VLOOKUP(E983,[3]List!BC:BD,2,FALSE))</f>
        <v>[Main RC] SD-WAN with Firewall (Fortinet) (Non-taxable)</v>
      </c>
      <c r="B983" s="20">
        <f>IF(F983="Gateway","SDWAN Gateway",IF(E983="","",VLOOKUP(E983,[3]List!BC:BE,3,FALSE)))</f>
        <v>19408513</v>
      </c>
      <c r="C983" s="20">
        <f>IF(F983="Gateway","SDWAN Gateway",IF(E983="","",VLOOKUP(E983,[3]List!BC:BF,4,FALSE)))</f>
        <v>19408267</v>
      </c>
      <c r="D983">
        <v>5161</v>
      </c>
      <c r="E983" s="21" t="s">
        <v>69</v>
      </c>
      <c r="G983" s="31"/>
      <c r="H983" t="s">
        <v>877</v>
      </c>
      <c r="I983" t="s">
        <v>140</v>
      </c>
      <c r="J983">
        <v>100</v>
      </c>
      <c r="K983" s="20" t="str">
        <f t="shared" si="56"/>
        <v>1</v>
      </c>
      <c r="L983" s="20" t="str">
        <f t="shared" si="55"/>
        <v>24/7/ 6 hours onsite support required</v>
      </c>
      <c r="S983" s="22"/>
      <c r="AJ983" s="22"/>
      <c r="AK983" s="22"/>
    </row>
    <row r="984" spans="1:37" customFormat="1" ht="15" hidden="1" customHeight="1">
      <c r="A984" s="20" t="str">
        <f>IF(E984="","",VLOOKUP(E984,[3]List!BC:BD,2,FALSE))</f>
        <v>[Main RC] SD-WAN with Firewall (Fortinet) (Non-taxable)</v>
      </c>
      <c r="B984" s="20">
        <f>IF(F984="Gateway","SDWAN Gateway",IF(E984="","",VLOOKUP(E984,[3]List!BC:BE,3,FALSE)))</f>
        <v>19408513</v>
      </c>
      <c r="C984" s="20">
        <f>IF(F984="Gateway","SDWAN Gateway",IF(E984="","",VLOOKUP(E984,[3]List!BC:BF,4,FALSE)))</f>
        <v>19408267</v>
      </c>
      <c r="D984">
        <v>5161</v>
      </c>
      <c r="E984" s="21" t="s">
        <v>69</v>
      </c>
      <c r="G984" s="31"/>
      <c r="H984" t="s">
        <v>877</v>
      </c>
      <c r="I984" t="s">
        <v>140</v>
      </c>
      <c r="J984">
        <v>100</v>
      </c>
      <c r="K984" s="20" t="str">
        <f t="shared" si="56"/>
        <v>1</v>
      </c>
      <c r="L984" s="20" t="str">
        <f t="shared" si="55"/>
        <v>24/7/ 6 hours onsite support required</v>
      </c>
      <c r="S984" s="22"/>
      <c r="AJ984" s="22"/>
      <c r="AK984" s="22"/>
    </row>
    <row r="985" spans="1:37" customFormat="1" ht="15" hidden="1" customHeight="1">
      <c r="A985" s="20" t="str">
        <f>IF(E985="","",VLOOKUP(E985,[3]List!BC:BD,2,FALSE))</f>
        <v>[Main RC] SD-WAN with Firewall (Fortinet) (Non-taxable)</v>
      </c>
      <c r="B985" s="20">
        <f>IF(F985="Gateway","SDWAN Gateway",IF(E985="","",VLOOKUP(E985,[3]List!BC:BE,3,FALSE)))</f>
        <v>19408513</v>
      </c>
      <c r="C985" s="20">
        <f>IF(F985="Gateway","SDWAN Gateway",IF(E985="","",VLOOKUP(E985,[3]List!BC:BF,4,FALSE)))</f>
        <v>19408267</v>
      </c>
      <c r="D985">
        <v>5165</v>
      </c>
      <c r="E985" s="21" t="s">
        <v>69</v>
      </c>
      <c r="G985" s="31" t="s">
        <v>817</v>
      </c>
      <c r="H985" t="s">
        <v>878</v>
      </c>
      <c r="I985" t="s">
        <v>140</v>
      </c>
      <c r="J985">
        <v>100</v>
      </c>
      <c r="K985" s="20" t="str">
        <f t="shared" si="56"/>
        <v>1</v>
      </c>
      <c r="L985" s="20" t="str">
        <f t="shared" si="55"/>
        <v>24/7/ 6 hours onsite support required</v>
      </c>
      <c r="S985" s="22"/>
      <c r="AJ985" s="22"/>
      <c r="AK985" s="22"/>
    </row>
    <row r="986" spans="1:37" customFormat="1" ht="15" hidden="1" customHeight="1">
      <c r="A986" s="20" t="str">
        <f>IF(E986="","",VLOOKUP(E986,[3]List!BC:BD,2,FALSE))</f>
        <v>[Main RC] SD-WAN with Firewall (Fortinet) (Non-taxable)</v>
      </c>
      <c r="B986" s="20">
        <f>IF(F986="Gateway","SDWAN Gateway",IF(E986="","",VLOOKUP(E986,[3]List!BC:BE,3,FALSE)))</f>
        <v>19408513</v>
      </c>
      <c r="C986" s="20">
        <f>IF(F986="Gateway","SDWAN Gateway",IF(E986="","",VLOOKUP(E986,[3]List!BC:BF,4,FALSE)))</f>
        <v>19408267</v>
      </c>
      <c r="D986">
        <v>5165</v>
      </c>
      <c r="E986" s="21" t="s">
        <v>69</v>
      </c>
      <c r="G986" s="31" t="s">
        <v>817</v>
      </c>
      <c r="H986" t="s">
        <v>878</v>
      </c>
      <c r="I986" t="s">
        <v>140</v>
      </c>
      <c r="J986">
        <v>100</v>
      </c>
      <c r="K986" s="20" t="str">
        <f t="shared" si="56"/>
        <v>1</v>
      </c>
      <c r="L986" s="20" t="str">
        <f t="shared" si="55"/>
        <v>24/7/ 6 hours onsite support required</v>
      </c>
      <c r="S986" s="22"/>
      <c r="AJ986" s="22"/>
      <c r="AK986" s="22"/>
    </row>
    <row r="987" spans="1:37" customFormat="1" ht="15" hidden="1" customHeight="1">
      <c r="A987" s="20" t="str">
        <f>IF(E987="","",VLOOKUP(E987,[3]List!BC:BD,2,FALSE))</f>
        <v>[Main RC] SD-WAN with Firewall (Fortinet) (Non-taxable)</v>
      </c>
      <c r="B987" s="20">
        <f>IF(F987="Gateway","SDWAN Gateway",IF(E987="","",VLOOKUP(E987,[3]List!BC:BE,3,FALSE)))</f>
        <v>19408513</v>
      </c>
      <c r="C987" s="20">
        <f>IF(F987="Gateway","SDWAN Gateway",IF(E987="","",VLOOKUP(E987,[3]List!BC:BF,4,FALSE)))</f>
        <v>19408267</v>
      </c>
      <c r="D987">
        <v>5174</v>
      </c>
      <c r="E987" s="21" t="s">
        <v>69</v>
      </c>
      <c r="G987" t="s">
        <v>817</v>
      </c>
      <c r="H987" t="s">
        <v>879</v>
      </c>
      <c r="I987" t="s">
        <v>73</v>
      </c>
      <c r="J987">
        <v>40</v>
      </c>
      <c r="K987" s="20" t="str">
        <f t="shared" si="56"/>
        <v>1</v>
      </c>
      <c r="L987" s="20" t="str">
        <f t="shared" si="55"/>
        <v xml:space="preserve">24/7/ 12 hours onsite SLA support requried </v>
      </c>
      <c r="S987" s="22"/>
      <c r="AJ987" s="22"/>
      <c r="AK987" s="22"/>
    </row>
    <row r="988" spans="1:37" customFormat="1" ht="15" hidden="1" customHeight="1">
      <c r="A988" s="20" t="str">
        <f>IF(E988="","",VLOOKUP(E988,[3]List!BC:BD,2,FALSE))</f>
        <v>[Main RC] SD-WAN with Firewall (Fortinet) (Non-taxable)</v>
      </c>
      <c r="B988" s="20">
        <f>IF(F988="Gateway","SDWAN Gateway",IF(E988="","",VLOOKUP(E988,[3]List!BC:BE,3,FALSE)))</f>
        <v>19408513</v>
      </c>
      <c r="C988" s="20">
        <f>IF(F988="Gateway","SDWAN Gateway",IF(E988="","",VLOOKUP(E988,[3]List!BC:BF,4,FALSE)))</f>
        <v>19408267</v>
      </c>
      <c r="D988">
        <v>5176</v>
      </c>
      <c r="E988" s="21" t="s">
        <v>69</v>
      </c>
      <c r="G988" s="31" t="s">
        <v>819</v>
      </c>
      <c r="H988" t="s">
        <v>880</v>
      </c>
      <c r="I988" t="s">
        <v>140</v>
      </c>
      <c r="J988">
        <v>100</v>
      </c>
      <c r="K988" s="20" t="str">
        <f t="shared" si="56"/>
        <v>1</v>
      </c>
      <c r="L988" s="20" t="str">
        <f t="shared" si="55"/>
        <v>24/7/ 6 hours onsite support required</v>
      </c>
      <c r="S988" s="22"/>
      <c r="AJ988" s="22"/>
      <c r="AK988" s="22"/>
    </row>
    <row r="989" spans="1:37" customFormat="1" ht="15" hidden="1" customHeight="1">
      <c r="A989" s="20" t="str">
        <f>IF(E989="","",VLOOKUP(E989,[3]List!BC:BD,2,FALSE))</f>
        <v>[Main RC] SD-WAN with Firewall (Fortinet) (Non-taxable)</v>
      </c>
      <c r="B989" s="20">
        <f>IF(F989="Gateway","SDWAN Gateway",IF(E989="","",VLOOKUP(E989,[3]List!BC:BE,3,FALSE)))</f>
        <v>19408513</v>
      </c>
      <c r="C989" s="20">
        <f>IF(F989="Gateway","SDWAN Gateway",IF(E989="","",VLOOKUP(E989,[3]List!BC:BF,4,FALSE)))</f>
        <v>19408267</v>
      </c>
      <c r="D989">
        <v>5176</v>
      </c>
      <c r="E989" s="21" t="s">
        <v>69</v>
      </c>
      <c r="G989" s="31" t="s">
        <v>819</v>
      </c>
      <c r="H989" t="s">
        <v>880</v>
      </c>
      <c r="I989" t="s">
        <v>140</v>
      </c>
      <c r="J989">
        <v>100</v>
      </c>
      <c r="K989" s="20" t="str">
        <f t="shared" si="56"/>
        <v>1</v>
      </c>
      <c r="L989" s="20" t="str">
        <f t="shared" si="55"/>
        <v>24/7/ 6 hours onsite support required</v>
      </c>
      <c r="S989" s="22"/>
      <c r="AJ989" s="22"/>
      <c r="AK989" s="22"/>
    </row>
    <row r="990" spans="1:37" customFormat="1" ht="15" hidden="1" customHeight="1">
      <c r="A990" s="20" t="str">
        <f>IF(E990="","",VLOOKUP(E990,[3]List!BC:BD,2,FALSE))</f>
        <v>[Main RC] SD-WAN with Firewall (Fortinet) (Non-taxable)</v>
      </c>
      <c r="B990" s="20">
        <f>IF(F990="Gateway","SDWAN Gateway",IF(E990="","",VLOOKUP(E990,[3]List!BC:BE,3,FALSE)))</f>
        <v>19408513</v>
      </c>
      <c r="C990" s="20">
        <f>IF(F990="Gateway","SDWAN Gateway",IF(E990="","",VLOOKUP(E990,[3]List!BC:BF,4,FALSE)))</f>
        <v>19408267</v>
      </c>
      <c r="D990">
        <v>5178</v>
      </c>
      <c r="E990" s="21" t="s">
        <v>69</v>
      </c>
      <c r="G990" t="s">
        <v>817</v>
      </c>
      <c r="H990" t="s">
        <v>881</v>
      </c>
      <c r="I990" t="s">
        <v>73</v>
      </c>
      <c r="J990">
        <v>40</v>
      </c>
      <c r="K990" s="20" t="str">
        <f t="shared" si="56"/>
        <v>1</v>
      </c>
      <c r="L990" s="20" t="str">
        <f t="shared" si="55"/>
        <v xml:space="preserve">24/7/ 12 hours onsite SLA support requried </v>
      </c>
      <c r="S990" s="22"/>
      <c r="AJ990" s="22"/>
      <c r="AK990" s="22"/>
    </row>
    <row r="991" spans="1:37" customFormat="1" ht="15" hidden="1" customHeight="1">
      <c r="A991" s="20" t="str">
        <f>IF(E991="","",VLOOKUP(E991,[3]List!BC:BD,2,FALSE))</f>
        <v>[Main RC] SD-WAN with Firewall (Fortinet) (Non-taxable)</v>
      </c>
      <c r="B991" s="20">
        <f>IF(F991="Gateway","SDWAN Gateway",IF(E991="","",VLOOKUP(E991,[3]List!BC:BE,3,FALSE)))</f>
        <v>19408513</v>
      </c>
      <c r="C991" s="20">
        <f>IF(F991="Gateway","SDWAN Gateway",IF(E991="","",VLOOKUP(E991,[3]List!BC:BF,4,FALSE)))</f>
        <v>19408267</v>
      </c>
      <c r="D991">
        <v>5181</v>
      </c>
      <c r="E991" s="21" t="s">
        <v>69</v>
      </c>
      <c r="G991" t="s">
        <v>817</v>
      </c>
      <c r="H991" t="s">
        <v>864</v>
      </c>
      <c r="I991" t="s">
        <v>73</v>
      </c>
      <c r="J991">
        <v>40</v>
      </c>
      <c r="K991" s="20" t="str">
        <f t="shared" si="56"/>
        <v>1</v>
      </c>
      <c r="L991" s="20" t="str">
        <f t="shared" si="55"/>
        <v xml:space="preserve">24/7/ 12 hours onsite SLA support requried </v>
      </c>
      <c r="S991" s="22"/>
      <c r="AJ991" s="22"/>
      <c r="AK991" s="22"/>
    </row>
    <row r="992" spans="1:37" customFormat="1" ht="15" hidden="1" customHeight="1">
      <c r="A992" s="20" t="str">
        <f>IF(E992="","",VLOOKUP(E992,[3]List!BC:BD,2,FALSE))</f>
        <v>[Main RC] SD-WAN with Firewall (Fortinet) (Non-taxable)</v>
      </c>
      <c r="B992" s="20">
        <f>IF(F992="Gateway","SDWAN Gateway",IF(E992="","",VLOOKUP(E992,[3]List!BC:BE,3,FALSE)))</f>
        <v>19408513</v>
      </c>
      <c r="C992" s="20">
        <f>IF(F992="Gateway","SDWAN Gateway",IF(E992="","",VLOOKUP(E992,[3]List!BC:BF,4,FALSE)))</f>
        <v>19408267</v>
      </c>
      <c r="D992">
        <v>5186</v>
      </c>
      <c r="E992" s="21" t="s">
        <v>69</v>
      </c>
      <c r="G992" s="31" t="s">
        <v>817</v>
      </c>
      <c r="H992" t="s">
        <v>882</v>
      </c>
      <c r="I992" t="s">
        <v>140</v>
      </c>
      <c r="J992">
        <v>500</v>
      </c>
      <c r="K992" s="20" t="str">
        <f t="shared" si="56"/>
        <v>1</v>
      </c>
      <c r="L992" s="20" t="str">
        <f t="shared" si="55"/>
        <v>24/7/ 6 hours onsite support required</v>
      </c>
      <c r="S992" s="22"/>
      <c r="AJ992" s="22"/>
      <c r="AK992" s="22"/>
    </row>
    <row r="993" spans="1:37" customFormat="1" ht="15" hidden="1" customHeight="1">
      <c r="A993" s="20" t="str">
        <f>IF(E993="","",VLOOKUP(E993,[3]List!BC:BD,2,FALSE))</f>
        <v>[Main RC] SD-WAN with Firewall (Fortinet) (Non-taxable)</v>
      </c>
      <c r="B993" s="20">
        <f>IF(F993="Gateway","SDWAN Gateway",IF(E993="","",VLOOKUP(E993,[3]List!BC:BE,3,FALSE)))</f>
        <v>19408513</v>
      </c>
      <c r="C993" s="20">
        <f>IF(F993="Gateway","SDWAN Gateway",IF(E993="","",VLOOKUP(E993,[3]List!BC:BF,4,FALSE)))</f>
        <v>19408267</v>
      </c>
      <c r="D993">
        <v>5186</v>
      </c>
      <c r="E993" s="21" t="s">
        <v>69</v>
      </c>
      <c r="G993" s="31" t="s">
        <v>817</v>
      </c>
      <c r="H993" t="s">
        <v>882</v>
      </c>
      <c r="I993" t="s">
        <v>140</v>
      </c>
      <c r="J993">
        <v>500</v>
      </c>
      <c r="K993" s="20" t="str">
        <f t="shared" si="56"/>
        <v>1</v>
      </c>
      <c r="L993" s="20" t="str">
        <f t="shared" si="55"/>
        <v>24/7/ 6 hours onsite support required</v>
      </c>
      <c r="S993" s="22"/>
      <c r="AJ993" s="22"/>
      <c r="AK993" s="22"/>
    </row>
    <row r="994" spans="1:37" customFormat="1" ht="15" hidden="1" customHeight="1">
      <c r="A994" s="20" t="str">
        <f>IF(E994="","",VLOOKUP(E994,[3]List!BC:BD,2,FALSE))</f>
        <v>[Main RC] SD-WAN with Firewall (Fortinet) (Non-taxable)</v>
      </c>
      <c r="B994" s="20">
        <f>IF(F994="Gateway","SDWAN Gateway",IF(E994="","",VLOOKUP(E994,[3]List!BC:BE,3,FALSE)))</f>
        <v>19408513</v>
      </c>
      <c r="C994" s="20">
        <f>IF(F994="Gateway","SDWAN Gateway",IF(E994="","",VLOOKUP(E994,[3]List!BC:BF,4,FALSE)))</f>
        <v>19408267</v>
      </c>
      <c r="D994">
        <v>5212</v>
      </c>
      <c r="E994" s="21" t="s">
        <v>69</v>
      </c>
      <c r="G994" t="s">
        <v>817</v>
      </c>
      <c r="H994" t="s">
        <v>883</v>
      </c>
      <c r="I994" t="s">
        <v>73</v>
      </c>
      <c r="J994">
        <v>100</v>
      </c>
      <c r="K994" s="20" t="str">
        <f t="shared" si="56"/>
        <v>1</v>
      </c>
      <c r="L994" s="20" t="str">
        <f t="shared" si="55"/>
        <v xml:space="preserve">24/7/ 12 hours onsite SLA support requried </v>
      </c>
      <c r="S994" s="22"/>
      <c r="AJ994" s="22"/>
      <c r="AK994" s="22"/>
    </row>
    <row r="995" spans="1:37" customFormat="1" ht="15" hidden="1" customHeight="1">
      <c r="A995" s="20" t="str">
        <f>IF(E995="","",VLOOKUP(E995,[3]List!BC:BD,2,FALSE))</f>
        <v>[Main RC] SD-WAN with Firewall (Fortinet) (Non-taxable)</v>
      </c>
      <c r="B995" s="20">
        <f>IF(F995="Gateway","SDWAN Gateway",IF(E995="","",VLOOKUP(E995,[3]List!BC:BE,3,FALSE)))</f>
        <v>19408513</v>
      </c>
      <c r="C995" s="20">
        <f>IF(F995="Gateway","SDWAN Gateway",IF(E995="","",VLOOKUP(E995,[3]List!BC:BF,4,FALSE)))</f>
        <v>19408267</v>
      </c>
      <c r="D995">
        <v>5220</v>
      </c>
      <c r="E995" s="21" t="s">
        <v>69</v>
      </c>
      <c r="G995" s="31" t="s">
        <v>819</v>
      </c>
      <c r="H995" t="s">
        <v>884</v>
      </c>
      <c r="I995" t="s">
        <v>140</v>
      </c>
      <c r="J995">
        <v>500</v>
      </c>
      <c r="K995" s="20" t="str">
        <f t="shared" si="56"/>
        <v>1</v>
      </c>
      <c r="L995" s="20" t="str">
        <f t="shared" si="55"/>
        <v>24/7/ 6 hours onsite support required</v>
      </c>
      <c r="S995" s="22"/>
      <c r="AJ995" s="22"/>
      <c r="AK995" s="22"/>
    </row>
    <row r="996" spans="1:37" customFormat="1" ht="15" hidden="1" customHeight="1">
      <c r="A996" s="20" t="str">
        <f>IF(E996="","",VLOOKUP(E996,[3]List!BC:BD,2,FALSE))</f>
        <v>[Main RC] SD-WAN with Firewall (Fortinet) (Non-taxable)</v>
      </c>
      <c r="B996" s="20">
        <f>IF(F996="Gateway","SDWAN Gateway",IF(E996="","",VLOOKUP(E996,[3]List!BC:BE,3,FALSE)))</f>
        <v>19408513</v>
      </c>
      <c r="C996" s="20">
        <f>IF(F996="Gateway","SDWAN Gateway",IF(E996="","",VLOOKUP(E996,[3]List!BC:BF,4,FALSE)))</f>
        <v>19408267</v>
      </c>
      <c r="D996">
        <v>5220</v>
      </c>
      <c r="E996" s="21" t="s">
        <v>69</v>
      </c>
      <c r="G996" s="31" t="s">
        <v>819</v>
      </c>
      <c r="H996" t="s">
        <v>884</v>
      </c>
      <c r="I996" t="s">
        <v>140</v>
      </c>
      <c r="J996">
        <v>500</v>
      </c>
      <c r="K996" s="20" t="str">
        <f t="shared" si="56"/>
        <v>1</v>
      </c>
      <c r="L996" s="20" t="str">
        <f t="shared" si="55"/>
        <v>24/7/ 6 hours onsite support required</v>
      </c>
      <c r="S996" s="22"/>
      <c r="AJ996" s="22"/>
      <c r="AK996" s="22"/>
    </row>
    <row r="997" spans="1:37" customFormat="1" ht="15" hidden="1" customHeight="1">
      <c r="A997" s="20" t="str">
        <f>IF(E997="","",VLOOKUP(E997,[3]List!BC:BD,2,FALSE))</f>
        <v>[Main RC] SD-WAN with Firewall (Fortinet) (Non-taxable)</v>
      </c>
      <c r="B997" s="20">
        <f>IF(F997="Gateway","SDWAN Gateway",IF(E997="","",VLOOKUP(E997,[3]List!BC:BE,3,FALSE)))</f>
        <v>19408513</v>
      </c>
      <c r="C997" s="20">
        <f>IF(F997="Gateway","SDWAN Gateway",IF(E997="","",VLOOKUP(E997,[3]List!BC:BF,4,FALSE)))</f>
        <v>19408267</v>
      </c>
      <c r="D997">
        <v>5221</v>
      </c>
      <c r="E997" s="21" t="s">
        <v>69</v>
      </c>
      <c r="G997" t="s">
        <v>817</v>
      </c>
      <c r="H997" t="s">
        <v>885</v>
      </c>
      <c r="I997" t="s">
        <v>73</v>
      </c>
      <c r="J997">
        <v>40</v>
      </c>
      <c r="K997" s="20" t="str">
        <f t="shared" si="56"/>
        <v>1</v>
      </c>
      <c r="L997" s="20" t="str">
        <f t="shared" si="55"/>
        <v xml:space="preserve">24/7/ 12 hours onsite SLA support requried </v>
      </c>
      <c r="S997" s="22"/>
      <c r="AJ997" s="22"/>
      <c r="AK997" s="22"/>
    </row>
    <row r="998" spans="1:37" customFormat="1" ht="15" hidden="1" customHeight="1">
      <c r="A998" s="20" t="str">
        <f>IF(E998="","",VLOOKUP(E998,[3]List!BC:BD,2,FALSE))</f>
        <v>[Main RC] SD-WAN with Firewall (Fortinet) (Non-taxable)</v>
      </c>
      <c r="B998" s="20">
        <f>IF(F998="Gateway","SDWAN Gateway",IF(E998="","",VLOOKUP(E998,[3]List!BC:BE,3,FALSE)))</f>
        <v>19408513</v>
      </c>
      <c r="C998" s="20">
        <f>IF(F998="Gateway","SDWAN Gateway",IF(E998="","",VLOOKUP(E998,[3]List!BC:BF,4,FALSE)))</f>
        <v>19408267</v>
      </c>
      <c r="D998">
        <v>5222</v>
      </c>
      <c r="E998" s="21" t="s">
        <v>69</v>
      </c>
      <c r="G998" s="31" t="s">
        <v>817</v>
      </c>
      <c r="H998" t="s">
        <v>886</v>
      </c>
      <c r="I998" t="s">
        <v>140</v>
      </c>
      <c r="J998">
        <v>100</v>
      </c>
      <c r="K998" s="20" t="str">
        <f t="shared" si="56"/>
        <v>1</v>
      </c>
      <c r="L998" s="20" t="str">
        <f t="shared" si="55"/>
        <v>24/7/ 6 hours onsite support required</v>
      </c>
      <c r="S998" s="22"/>
      <c r="AJ998" s="22"/>
      <c r="AK998" s="22"/>
    </row>
    <row r="999" spans="1:37" customFormat="1" ht="15" hidden="1" customHeight="1">
      <c r="A999" s="20" t="str">
        <f>IF(E999="","",VLOOKUP(E999,[3]List!BC:BD,2,FALSE))</f>
        <v>[Main RC] SD-WAN with Firewall (Fortinet) (Non-taxable)</v>
      </c>
      <c r="B999" s="20">
        <f>IF(F999="Gateway","SDWAN Gateway",IF(E999="","",VLOOKUP(E999,[3]List!BC:BE,3,FALSE)))</f>
        <v>19408513</v>
      </c>
      <c r="C999" s="20">
        <f>IF(F999="Gateway","SDWAN Gateway",IF(E999="","",VLOOKUP(E999,[3]List!BC:BF,4,FALSE)))</f>
        <v>19408267</v>
      </c>
      <c r="D999">
        <v>5222</v>
      </c>
      <c r="E999" s="21" t="s">
        <v>69</v>
      </c>
      <c r="G999" s="31" t="s">
        <v>817</v>
      </c>
      <c r="H999" t="s">
        <v>886</v>
      </c>
      <c r="I999" t="s">
        <v>140</v>
      </c>
      <c r="J999">
        <v>100</v>
      </c>
      <c r="K999" s="20" t="str">
        <f t="shared" si="56"/>
        <v>1</v>
      </c>
      <c r="L999" s="20" t="str">
        <f t="shared" si="55"/>
        <v>24/7/ 6 hours onsite support required</v>
      </c>
      <c r="S999" s="22"/>
      <c r="AJ999" s="22"/>
      <c r="AK999" s="22"/>
    </row>
    <row r="1000" spans="1:37" customFormat="1" ht="15" hidden="1" customHeight="1">
      <c r="A1000" s="20" t="str">
        <f>IF(E1000="","",VLOOKUP(E1000,[3]List!BC:BD,2,FALSE))</f>
        <v>[Main RC] SD-WAN with Firewall (Fortinet) (Non-taxable)</v>
      </c>
      <c r="B1000" s="20">
        <f>IF(F1000="Gateway","SDWAN Gateway",IF(E1000="","",VLOOKUP(E1000,[3]List!BC:BE,3,FALSE)))</f>
        <v>19408513</v>
      </c>
      <c r="C1000" s="20">
        <f>IF(F1000="Gateway","SDWAN Gateway",IF(E1000="","",VLOOKUP(E1000,[3]List!BC:BF,4,FALSE)))</f>
        <v>19408267</v>
      </c>
      <c r="D1000">
        <v>5223</v>
      </c>
      <c r="E1000" s="21" t="s">
        <v>69</v>
      </c>
      <c r="G1000" t="s">
        <v>817</v>
      </c>
      <c r="H1000" t="s">
        <v>887</v>
      </c>
      <c r="I1000" t="s">
        <v>73</v>
      </c>
      <c r="J1000">
        <v>40</v>
      </c>
      <c r="K1000" s="20" t="str">
        <f t="shared" si="56"/>
        <v>1</v>
      </c>
      <c r="L1000" s="20" t="str">
        <f t="shared" si="55"/>
        <v xml:space="preserve">24/7/ 12 hours onsite SLA support requried </v>
      </c>
      <c r="S1000" s="22"/>
      <c r="AJ1000" s="22"/>
      <c r="AK1000" s="22"/>
    </row>
    <row r="1001" spans="1:37" customFormat="1" ht="15" hidden="1" customHeight="1">
      <c r="A1001" s="20" t="str">
        <f>IF(E1001="","",VLOOKUP(E1001,[3]List!BC:BD,2,FALSE))</f>
        <v>[Main RC] SD-WAN with Firewall (Fortinet) (Non-taxable)</v>
      </c>
      <c r="B1001" s="20">
        <f>IF(F1001="Gateway","SDWAN Gateway",IF(E1001="","",VLOOKUP(E1001,[3]List!BC:BE,3,FALSE)))</f>
        <v>19408513</v>
      </c>
      <c r="C1001" s="20">
        <f>IF(F1001="Gateway","SDWAN Gateway",IF(E1001="","",VLOOKUP(E1001,[3]List!BC:BF,4,FALSE)))</f>
        <v>19408267</v>
      </c>
      <c r="D1001">
        <v>5234</v>
      </c>
      <c r="E1001" s="21" t="s">
        <v>69</v>
      </c>
      <c r="G1001" t="s">
        <v>831</v>
      </c>
      <c r="H1001" t="s">
        <v>888</v>
      </c>
      <c r="I1001" t="s">
        <v>73</v>
      </c>
      <c r="J1001">
        <v>40</v>
      </c>
      <c r="K1001" s="20" t="str">
        <f t="shared" si="56"/>
        <v>1</v>
      </c>
      <c r="L1001" s="20" t="str">
        <f t="shared" si="55"/>
        <v xml:space="preserve">24/7/ 12 hours onsite SLA support requried </v>
      </c>
      <c r="S1001" s="22"/>
      <c r="AJ1001" s="22"/>
      <c r="AK1001" s="22"/>
    </row>
    <row r="1002" spans="1:37" customFormat="1" ht="15" hidden="1" customHeight="1">
      <c r="A1002" s="20" t="str">
        <f>IF(E1002="","",VLOOKUP(E1002,[3]List!BC:BD,2,FALSE))</f>
        <v>[Main RC] SD-WAN with Firewall (Fortinet) (Non-taxable)</v>
      </c>
      <c r="B1002" s="20">
        <f>IF(F1002="Gateway","SDWAN Gateway",IF(E1002="","",VLOOKUP(E1002,[3]List!BC:BE,3,FALSE)))</f>
        <v>19408513</v>
      </c>
      <c r="C1002" s="20">
        <f>IF(F1002="Gateway","SDWAN Gateway",IF(E1002="","",VLOOKUP(E1002,[3]List!BC:BF,4,FALSE)))</f>
        <v>19408267</v>
      </c>
      <c r="D1002">
        <v>5235</v>
      </c>
      <c r="E1002" s="21" t="s">
        <v>69</v>
      </c>
      <c r="G1002" s="31" t="s">
        <v>819</v>
      </c>
      <c r="H1002" t="s">
        <v>889</v>
      </c>
      <c r="I1002" t="s">
        <v>140</v>
      </c>
      <c r="J1002">
        <v>500</v>
      </c>
      <c r="K1002" s="20" t="str">
        <f t="shared" si="56"/>
        <v>1</v>
      </c>
      <c r="L1002" s="20" t="str">
        <f t="shared" si="55"/>
        <v>24/7/ 6 hours onsite support required</v>
      </c>
      <c r="S1002" s="22"/>
      <c r="AJ1002" s="22"/>
      <c r="AK1002" s="22"/>
    </row>
    <row r="1003" spans="1:37" customFormat="1" ht="15" hidden="1" customHeight="1">
      <c r="A1003" s="20" t="str">
        <f>IF(E1003="","",VLOOKUP(E1003,[3]List!BC:BD,2,FALSE))</f>
        <v>[Main RC] SD-WAN with Firewall (Fortinet) (Non-taxable)</v>
      </c>
      <c r="B1003" s="20">
        <f>IF(F1003="Gateway","SDWAN Gateway",IF(E1003="","",VLOOKUP(E1003,[3]List!BC:BE,3,FALSE)))</f>
        <v>19408513</v>
      </c>
      <c r="C1003" s="20">
        <f>IF(F1003="Gateway","SDWAN Gateway",IF(E1003="","",VLOOKUP(E1003,[3]List!BC:BF,4,FALSE)))</f>
        <v>19408267</v>
      </c>
      <c r="D1003">
        <v>5235</v>
      </c>
      <c r="E1003" s="21" t="s">
        <v>69</v>
      </c>
      <c r="G1003" s="31" t="s">
        <v>819</v>
      </c>
      <c r="H1003" t="s">
        <v>889</v>
      </c>
      <c r="I1003" t="s">
        <v>140</v>
      </c>
      <c r="J1003">
        <v>500</v>
      </c>
      <c r="K1003" s="20" t="str">
        <f t="shared" si="56"/>
        <v>1</v>
      </c>
      <c r="L1003" s="20" t="str">
        <f t="shared" si="55"/>
        <v>24/7/ 6 hours onsite support required</v>
      </c>
      <c r="S1003" s="22"/>
      <c r="AJ1003" s="22"/>
      <c r="AK1003" s="22"/>
    </row>
    <row r="1004" spans="1:37" customFormat="1" ht="15" hidden="1" customHeight="1">
      <c r="A1004" s="20" t="str">
        <f>IF(E1004="","",VLOOKUP(E1004,[3]List!BC:BD,2,FALSE))</f>
        <v>[Main RC] SD-WAN with Firewall (Fortinet) (Non-taxable)</v>
      </c>
      <c r="B1004" s="20">
        <f>IF(F1004="Gateway","SDWAN Gateway",IF(E1004="","",VLOOKUP(E1004,[3]List!BC:BE,3,FALSE)))</f>
        <v>19408513</v>
      </c>
      <c r="C1004" s="20">
        <f>IF(F1004="Gateway","SDWAN Gateway",IF(E1004="","",VLOOKUP(E1004,[3]List!BC:BF,4,FALSE)))</f>
        <v>19408267</v>
      </c>
      <c r="D1004">
        <v>5236</v>
      </c>
      <c r="E1004" s="21" t="s">
        <v>69</v>
      </c>
      <c r="G1004" t="s">
        <v>817</v>
      </c>
      <c r="H1004" t="s">
        <v>890</v>
      </c>
      <c r="I1004" t="s">
        <v>73</v>
      </c>
      <c r="J1004">
        <v>100</v>
      </c>
      <c r="K1004" s="20" t="str">
        <f t="shared" si="56"/>
        <v>1</v>
      </c>
      <c r="L1004" s="20" t="str">
        <f t="shared" si="55"/>
        <v xml:space="preserve">24/7/ 12 hours onsite SLA support requried </v>
      </c>
      <c r="S1004" s="22"/>
      <c r="AJ1004" s="22"/>
      <c r="AK1004" s="22"/>
    </row>
    <row r="1005" spans="1:37" customFormat="1" ht="15" hidden="1" customHeight="1">
      <c r="A1005" s="20" t="str">
        <f>IF(E1005="","",VLOOKUP(E1005,[3]List!BC:BD,2,FALSE))</f>
        <v>[Main RC] SD-WAN with Firewall (Fortinet) (Non-taxable)</v>
      </c>
      <c r="B1005" s="20">
        <f>IF(F1005="Gateway","SDWAN Gateway",IF(E1005="","",VLOOKUP(E1005,[3]List!BC:BE,3,FALSE)))</f>
        <v>19408513</v>
      </c>
      <c r="C1005" s="20">
        <f>IF(F1005="Gateway","SDWAN Gateway",IF(E1005="","",VLOOKUP(E1005,[3]List!BC:BF,4,FALSE)))</f>
        <v>19408267</v>
      </c>
      <c r="D1005">
        <v>5237</v>
      </c>
      <c r="E1005" s="21" t="s">
        <v>69</v>
      </c>
      <c r="G1005" t="s">
        <v>817</v>
      </c>
      <c r="H1005" t="s">
        <v>891</v>
      </c>
      <c r="I1005" t="s">
        <v>73</v>
      </c>
      <c r="J1005">
        <v>40</v>
      </c>
      <c r="K1005" s="20" t="str">
        <f t="shared" si="56"/>
        <v>1</v>
      </c>
      <c r="L1005" s="20" t="str">
        <f t="shared" si="55"/>
        <v xml:space="preserve">24/7/ 12 hours onsite SLA support requried </v>
      </c>
      <c r="S1005" s="22"/>
      <c r="AJ1005" s="22"/>
      <c r="AK1005" s="22"/>
    </row>
    <row r="1006" spans="1:37" customFormat="1" ht="15" hidden="1" customHeight="1">
      <c r="A1006" s="20" t="str">
        <f>IF(E1006="","",VLOOKUP(E1006,[3]List!BC:BD,2,FALSE))</f>
        <v>[Main RC] SD-WAN with Firewall (Fortinet) (Non-taxable)</v>
      </c>
      <c r="B1006" s="20">
        <f>IF(F1006="Gateway","SDWAN Gateway",IF(E1006="","",VLOOKUP(E1006,[3]List!BC:BE,3,FALSE)))</f>
        <v>19408513</v>
      </c>
      <c r="C1006" s="20">
        <f>IF(F1006="Gateway","SDWAN Gateway",IF(E1006="","",VLOOKUP(E1006,[3]List!BC:BF,4,FALSE)))</f>
        <v>19408267</v>
      </c>
      <c r="D1006">
        <v>5244</v>
      </c>
      <c r="E1006" s="21" t="s">
        <v>69</v>
      </c>
      <c r="G1006" t="s">
        <v>817</v>
      </c>
      <c r="H1006" t="s">
        <v>892</v>
      </c>
      <c r="I1006" t="s">
        <v>73</v>
      </c>
      <c r="J1006">
        <v>40</v>
      </c>
      <c r="K1006" s="20" t="str">
        <f t="shared" si="56"/>
        <v>1</v>
      </c>
      <c r="L1006" s="20" t="str">
        <f t="shared" si="55"/>
        <v xml:space="preserve">24/7/ 12 hours onsite SLA support requried </v>
      </c>
      <c r="S1006" s="22"/>
      <c r="AJ1006" s="22"/>
      <c r="AK1006" s="22"/>
    </row>
    <row r="1007" spans="1:37" customFormat="1" ht="15" hidden="1" customHeight="1">
      <c r="A1007" s="20" t="str">
        <f>IF(E1007="","",VLOOKUP(E1007,[3]List!BC:BD,2,FALSE))</f>
        <v>[Main RC] SD-WAN with Firewall (Fortinet) (Non-taxable)</v>
      </c>
      <c r="B1007" s="20">
        <f>IF(F1007="Gateway","SDWAN Gateway",IF(E1007="","",VLOOKUP(E1007,[3]List!BC:BE,3,FALSE)))</f>
        <v>19408513</v>
      </c>
      <c r="C1007" s="20">
        <f>IF(F1007="Gateway","SDWAN Gateway",IF(E1007="","",VLOOKUP(E1007,[3]List!BC:BF,4,FALSE)))</f>
        <v>19408267</v>
      </c>
      <c r="D1007">
        <v>5256</v>
      </c>
      <c r="E1007" s="21" t="s">
        <v>69</v>
      </c>
      <c r="G1007" t="s">
        <v>817</v>
      </c>
      <c r="H1007" t="s">
        <v>893</v>
      </c>
      <c r="I1007" t="s">
        <v>73</v>
      </c>
      <c r="J1007">
        <v>100</v>
      </c>
      <c r="K1007" s="20" t="str">
        <f t="shared" si="56"/>
        <v>1</v>
      </c>
      <c r="L1007" s="20" t="str">
        <f t="shared" si="55"/>
        <v xml:space="preserve">24/7/ 12 hours onsite SLA support requried </v>
      </c>
      <c r="S1007" s="22"/>
      <c r="AJ1007" s="22"/>
      <c r="AK1007" s="22"/>
    </row>
    <row r="1008" spans="1:37" customFormat="1" ht="15" hidden="1" customHeight="1">
      <c r="A1008" s="20" t="str">
        <f>IF(E1008="","",VLOOKUP(E1008,[3]List!BC:BD,2,FALSE))</f>
        <v>[Main RC] SD-WAN with Firewall (Fortinet) (Non-taxable)</v>
      </c>
      <c r="B1008" s="20">
        <f>IF(F1008="Gateway","SDWAN Gateway",IF(E1008="","",VLOOKUP(E1008,[3]List!BC:BE,3,FALSE)))</f>
        <v>19408513</v>
      </c>
      <c r="C1008" s="20">
        <f>IF(F1008="Gateway","SDWAN Gateway",IF(E1008="","",VLOOKUP(E1008,[3]List!BC:BF,4,FALSE)))</f>
        <v>19408267</v>
      </c>
      <c r="D1008">
        <v>5257</v>
      </c>
      <c r="E1008" s="21" t="s">
        <v>69</v>
      </c>
      <c r="G1008" s="31" t="s">
        <v>817</v>
      </c>
      <c r="H1008" t="s">
        <v>894</v>
      </c>
      <c r="I1008" t="s">
        <v>140</v>
      </c>
      <c r="J1008">
        <v>500</v>
      </c>
      <c r="K1008" s="20" t="str">
        <f t="shared" si="56"/>
        <v>1</v>
      </c>
      <c r="L1008" s="20" t="str">
        <f t="shared" si="55"/>
        <v>24/7/ 6 hours onsite support required</v>
      </c>
      <c r="S1008" s="22"/>
      <c r="AJ1008" s="22"/>
      <c r="AK1008" s="22"/>
    </row>
    <row r="1009" spans="1:37" customFormat="1" ht="15" hidden="1" customHeight="1">
      <c r="A1009" s="20" t="str">
        <f>IF(E1009="","",VLOOKUP(E1009,[3]List!BC:BD,2,FALSE))</f>
        <v>[Main RC] SD-WAN with Firewall (Fortinet) (Non-taxable)</v>
      </c>
      <c r="B1009" s="20">
        <f>IF(F1009="Gateway","SDWAN Gateway",IF(E1009="","",VLOOKUP(E1009,[3]List!BC:BE,3,FALSE)))</f>
        <v>19408513</v>
      </c>
      <c r="C1009" s="20">
        <f>IF(F1009="Gateway","SDWAN Gateway",IF(E1009="","",VLOOKUP(E1009,[3]List!BC:BF,4,FALSE)))</f>
        <v>19408267</v>
      </c>
      <c r="D1009">
        <v>5257</v>
      </c>
      <c r="E1009" s="21" t="s">
        <v>69</v>
      </c>
      <c r="G1009" s="31" t="s">
        <v>817</v>
      </c>
      <c r="H1009" t="s">
        <v>894</v>
      </c>
      <c r="I1009" t="s">
        <v>140</v>
      </c>
      <c r="J1009">
        <v>500</v>
      </c>
      <c r="K1009" s="20" t="str">
        <f t="shared" si="56"/>
        <v>1</v>
      </c>
      <c r="L1009" s="20" t="str">
        <f t="shared" si="55"/>
        <v>24/7/ 6 hours onsite support required</v>
      </c>
      <c r="S1009" s="22"/>
      <c r="AJ1009" s="22"/>
      <c r="AK1009" s="22"/>
    </row>
    <row r="1010" spans="1:37" customFormat="1" ht="15" hidden="1" customHeight="1">
      <c r="A1010" s="20" t="str">
        <f>IF(E1010="","",VLOOKUP(E1010,[3]List!BC:BD,2,FALSE))</f>
        <v>[Main RC] SD-WAN with Firewall (Fortinet) (Non-taxable)</v>
      </c>
      <c r="B1010" s="20">
        <f>IF(F1010="Gateway","SDWAN Gateway",IF(E1010="","",VLOOKUP(E1010,[3]List!BC:BE,3,FALSE)))</f>
        <v>19408513</v>
      </c>
      <c r="C1010" s="20">
        <f>IF(F1010="Gateway","SDWAN Gateway",IF(E1010="","",VLOOKUP(E1010,[3]List!BC:BF,4,FALSE)))</f>
        <v>19408267</v>
      </c>
      <c r="D1010">
        <v>5258</v>
      </c>
      <c r="E1010" s="21" t="s">
        <v>69</v>
      </c>
      <c r="G1010" t="s">
        <v>831</v>
      </c>
      <c r="H1010" t="s">
        <v>895</v>
      </c>
      <c r="I1010" t="s">
        <v>73</v>
      </c>
      <c r="J1010">
        <v>100</v>
      </c>
      <c r="K1010" s="20" t="str">
        <f t="shared" si="56"/>
        <v>1</v>
      </c>
      <c r="L1010" s="20" t="str">
        <f t="shared" si="55"/>
        <v xml:space="preserve">24/7/ 12 hours onsite SLA support requried </v>
      </c>
      <c r="S1010" s="22"/>
      <c r="AJ1010" s="22"/>
      <c r="AK1010" s="22"/>
    </row>
    <row r="1011" spans="1:37" customFormat="1" ht="15" hidden="1" customHeight="1">
      <c r="A1011" s="20" t="str">
        <f>IF(E1011="","",VLOOKUP(E1011,[3]List!BC:BD,2,FALSE))</f>
        <v>[Main RC] SD-WAN with Firewall (Fortinet) (Non-taxable)</v>
      </c>
      <c r="B1011" s="20">
        <f>IF(F1011="Gateway","SDWAN Gateway",IF(E1011="","",VLOOKUP(E1011,[3]List!BC:BE,3,FALSE)))</f>
        <v>19408513</v>
      </c>
      <c r="C1011" s="20">
        <f>IF(F1011="Gateway","SDWAN Gateway",IF(E1011="","",VLOOKUP(E1011,[3]List!BC:BF,4,FALSE)))</f>
        <v>19408267</v>
      </c>
      <c r="D1011">
        <v>5259</v>
      </c>
      <c r="E1011" s="21" t="s">
        <v>69</v>
      </c>
      <c r="G1011" t="s">
        <v>817</v>
      </c>
      <c r="H1011" t="s">
        <v>896</v>
      </c>
      <c r="I1011" t="s">
        <v>73</v>
      </c>
      <c r="J1011">
        <v>100</v>
      </c>
      <c r="K1011" s="20" t="str">
        <f t="shared" si="56"/>
        <v>1</v>
      </c>
      <c r="L1011" s="20" t="str">
        <f t="shared" si="55"/>
        <v xml:space="preserve">24/7/ 12 hours onsite SLA support requried </v>
      </c>
      <c r="S1011" s="22"/>
      <c r="AJ1011" s="22"/>
      <c r="AK1011" s="22"/>
    </row>
    <row r="1012" spans="1:37" customFormat="1" ht="15" hidden="1" customHeight="1">
      <c r="A1012" s="20" t="str">
        <f>IF(E1012="","",VLOOKUP(E1012,[3]List!BC:BD,2,FALSE))</f>
        <v>[Main RC] SD-WAN with Firewall (Fortinet) (Non-taxable)</v>
      </c>
      <c r="B1012" s="20">
        <f>IF(F1012="Gateway","SDWAN Gateway",IF(E1012="","",VLOOKUP(E1012,[3]List!BC:BE,3,FALSE)))</f>
        <v>19408513</v>
      </c>
      <c r="C1012" s="20">
        <f>IF(F1012="Gateway","SDWAN Gateway",IF(E1012="","",VLOOKUP(E1012,[3]List!BC:BF,4,FALSE)))</f>
        <v>19408267</v>
      </c>
      <c r="D1012">
        <v>5260</v>
      </c>
      <c r="E1012" s="21" t="s">
        <v>69</v>
      </c>
      <c r="G1012" t="s">
        <v>817</v>
      </c>
      <c r="H1012" t="s">
        <v>897</v>
      </c>
      <c r="I1012" t="s">
        <v>73</v>
      </c>
      <c r="J1012">
        <v>100</v>
      </c>
      <c r="K1012" s="20" t="str">
        <f t="shared" si="56"/>
        <v>1</v>
      </c>
      <c r="L1012" s="20" t="str">
        <f t="shared" si="55"/>
        <v xml:space="preserve">24/7/ 12 hours onsite SLA support requried </v>
      </c>
      <c r="S1012" s="22"/>
      <c r="AJ1012" s="22"/>
      <c r="AK1012" s="22"/>
    </row>
    <row r="1013" spans="1:37" customFormat="1" ht="15" hidden="1" customHeight="1">
      <c r="A1013" s="20" t="str">
        <f>IF(E1013="","",VLOOKUP(E1013,[3]List!BC:BD,2,FALSE))</f>
        <v>[Main RC] SD-WAN with Firewall (Fortinet) (Non-taxable)</v>
      </c>
      <c r="B1013" s="20">
        <f>IF(F1013="Gateway","SDWAN Gateway",IF(E1013="","",VLOOKUP(E1013,[3]List!BC:BE,3,FALSE)))</f>
        <v>19408513</v>
      </c>
      <c r="C1013" s="20">
        <f>IF(F1013="Gateway","SDWAN Gateway",IF(E1013="","",VLOOKUP(E1013,[3]List!BC:BF,4,FALSE)))</f>
        <v>19408267</v>
      </c>
      <c r="D1013">
        <v>5261</v>
      </c>
      <c r="E1013" s="21" t="s">
        <v>69</v>
      </c>
      <c r="G1013" t="s">
        <v>817</v>
      </c>
      <c r="H1013" t="s">
        <v>898</v>
      </c>
      <c r="I1013" t="s">
        <v>73</v>
      </c>
      <c r="J1013">
        <v>100</v>
      </c>
      <c r="K1013" s="20" t="str">
        <f t="shared" si="56"/>
        <v>1</v>
      </c>
      <c r="L1013" s="20" t="str">
        <f t="shared" si="55"/>
        <v xml:space="preserve">24/7/ 12 hours onsite SLA support requried </v>
      </c>
      <c r="S1013" s="22"/>
      <c r="AJ1013" s="22"/>
      <c r="AK1013" s="22"/>
    </row>
    <row r="1014" spans="1:37" customFormat="1" ht="15" hidden="1" customHeight="1">
      <c r="A1014" s="20" t="str">
        <f>IF(E1014="","",VLOOKUP(E1014,[3]List!BC:BD,2,FALSE))</f>
        <v>[Main RC] SD-WAN with Firewall (Fortinet) (Non-taxable)</v>
      </c>
      <c r="B1014" s="20">
        <f>IF(F1014="Gateway","SDWAN Gateway",IF(E1014="","",VLOOKUP(E1014,[3]List!BC:BE,3,FALSE)))</f>
        <v>19408513</v>
      </c>
      <c r="C1014" s="20">
        <f>IF(F1014="Gateway","SDWAN Gateway",IF(E1014="","",VLOOKUP(E1014,[3]List!BC:BF,4,FALSE)))</f>
        <v>19408267</v>
      </c>
      <c r="D1014">
        <v>5262</v>
      </c>
      <c r="E1014" s="21" t="s">
        <v>69</v>
      </c>
      <c r="G1014" t="s">
        <v>817</v>
      </c>
      <c r="H1014" t="s">
        <v>899</v>
      </c>
      <c r="I1014" t="s">
        <v>73</v>
      </c>
      <c r="J1014">
        <v>100</v>
      </c>
      <c r="K1014" s="20" t="str">
        <f t="shared" si="56"/>
        <v>1</v>
      </c>
      <c r="L1014" s="20" t="str">
        <f t="shared" si="55"/>
        <v xml:space="preserve">24/7/ 12 hours onsite SLA support requried </v>
      </c>
      <c r="S1014" s="22"/>
      <c r="AJ1014" s="22"/>
      <c r="AK1014" s="22"/>
    </row>
    <row r="1015" spans="1:37" customFormat="1" ht="15" hidden="1" customHeight="1">
      <c r="A1015" s="20" t="str">
        <f>IF(E1015="","",VLOOKUP(E1015,[3]List!BC:BD,2,FALSE))</f>
        <v>[Main RC] SD-WAN with Firewall (Fortinet) (Non-taxable)</v>
      </c>
      <c r="B1015" s="20">
        <f>IF(F1015="Gateway","SDWAN Gateway",IF(E1015="","",VLOOKUP(E1015,[3]List!BC:BE,3,FALSE)))</f>
        <v>19408513</v>
      </c>
      <c r="C1015" s="20">
        <f>IF(F1015="Gateway","SDWAN Gateway",IF(E1015="","",VLOOKUP(E1015,[3]List!BC:BF,4,FALSE)))</f>
        <v>19408267</v>
      </c>
      <c r="D1015">
        <v>5263</v>
      </c>
      <c r="E1015" s="21" t="s">
        <v>69</v>
      </c>
      <c r="G1015" t="s">
        <v>817</v>
      </c>
      <c r="H1015" t="s">
        <v>900</v>
      </c>
      <c r="I1015" t="s">
        <v>73</v>
      </c>
      <c r="J1015">
        <v>100</v>
      </c>
      <c r="K1015" s="20" t="str">
        <f t="shared" si="56"/>
        <v>1</v>
      </c>
      <c r="L1015" s="20" t="str">
        <f t="shared" si="55"/>
        <v xml:space="preserve">24/7/ 12 hours onsite SLA support requried </v>
      </c>
      <c r="S1015" s="22"/>
      <c r="AJ1015" s="22"/>
      <c r="AK1015" s="22"/>
    </row>
    <row r="1016" spans="1:37" customFormat="1" ht="15" hidden="1" customHeight="1">
      <c r="A1016" s="20" t="str">
        <f>IF(E1016="","",VLOOKUP(E1016,[3]List!BC:BD,2,FALSE))</f>
        <v>[Main RC] SD-WAN with Firewall (Fortinet) (Non-taxable)</v>
      </c>
      <c r="B1016" s="20">
        <f>IF(F1016="Gateway","SDWAN Gateway",IF(E1016="","",VLOOKUP(E1016,[3]List!BC:BE,3,FALSE)))</f>
        <v>19408513</v>
      </c>
      <c r="C1016" s="20">
        <f>IF(F1016="Gateway","SDWAN Gateway",IF(E1016="","",VLOOKUP(E1016,[3]List!BC:BF,4,FALSE)))</f>
        <v>19408267</v>
      </c>
      <c r="D1016">
        <v>5264</v>
      </c>
      <c r="E1016" s="21" t="s">
        <v>69</v>
      </c>
      <c r="G1016" t="s">
        <v>817</v>
      </c>
      <c r="H1016" t="s">
        <v>901</v>
      </c>
      <c r="I1016" t="s">
        <v>73</v>
      </c>
      <c r="J1016">
        <v>100</v>
      </c>
      <c r="K1016" s="20" t="str">
        <f t="shared" si="56"/>
        <v>1</v>
      </c>
      <c r="L1016" s="20" t="str">
        <f t="shared" si="55"/>
        <v xml:space="preserve">24/7/ 12 hours onsite SLA support requried </v>
      </c>
      <c r="S1016" s="22"/>
      <c r="AJ1016" s="22"/>
      <c r="AK1016" s="22"/>
    </row>
    <row r="1017" spans="1:37" customFormat="1" ht="15" hidden="1" customHeight="1">
      <c r="A1017" s="20" t="str">
        <f>IF(E1017="","",VLOOKUP(E1017,[3]List!BC:BD,2,FALSE))</f>
        <v>[Main RC] SD-WAN with Firewall (Fortinet) (Non-taxable)</v>
      </c>
      <c r="B1017" s="20">
        <f>IF(F1017="Gateway","SDWAN Gateway",IF(E1017="","",VLOOKUP(E1017,[3]List!BC:BE,3,FALSE)))</f>
        <v>19408513</v>
      </c>
      <c r="C1017" s="20">
        <f>IF(F1017="Gateway","SDWAN Gateway",IF(E1017="","",VLOOKUP(E1017,[3]List!BC:BF,4,FALSE)))</f>
        <v>19408267</v>
      </c>
      <c r="D1017">
        <v>5265</v>
      </c>
      <c r="E1017" s="21" t="s">
        <v>69</v>
      </c>
      <c r="G1017" t="s">
        <v>817</v>
      </c>
      <c r="H1017" t="s">
        <v>902</v>
      </c>
      <c r="I1017" t="s">
        <v>73</v>
      </c>
      <c r="J1017">
        <v>100</v>
      </c>
      <c r="K1017" s="20" t="str">
        <f t="shared" si="56"/>
        <v>1</v>
      </c>
      <c r="L1017" s="20" t="str">
        <f t="shared" si="55"/>
        <v xml:space="preserve">24/7/ 12 hours onsite SLA support requried </v>
      </c>
      <c r="S1017" s="22"/>
      <c r="AJ1017" s="22"/>
      <c r="AK1017" s="22"/>
    </row>
    <row r="1018" spans="1:37" customFormat="1" ht="15" hidden="1" customHeight="1">
      <c r="A1018" s="20" t="str">
        <f>IF(E1018="","",VLOOKUP(E1018,[3]List!BC:BD,2,FALSE))</f>
        <v>[Main RC] SD-WAN with Firewall (Fortinet) (Non-taxable)</v>
      </c>
      <c r="B1018" s="20">
        <f>IF(F1018="Gateway","SDWAN Gateway",IF(E1018="","",VLOOKUP(E1018,[3]List!BC:BE,3,FALSE)))</f>
        <v>19408513</v>
      </c>
      <c r="C1018" s="20">
        <f>IF(F1018="Gateway","SDWAN Gateway",IF(E1018="","",VLOOKUP(E1018,[3]List!BC:BF,4,FALSE)))</f>
        <v>19408267</v>
      </c>
      <c r="D1018">
        <v>5266</v>
      </c>
      <c r="E1018" s="21" t="s">
        <v>69</v>
      </c>
      <c r="G1018" t="s">
        <v>817</v>
      </c>
      <c r="H1018" t="s">
        <v>903</v>
      </c>
      <c r="I1018" t="s">
        <v>73</v>
      </c>
      <c r="J1018">
        <v>100</v>
      </c>
      <c r="K1018" s="20" t="str">
        <f t="shared" si="56"/>
        <v>1</v>
      </c>
      <c r="L1018" s="20" t="str">
        <f t="shared" si="55"/>
        <v xml:space="preserve">24/7/ 12 hours onsite SLA support requried </v>
      </c>
      <c r="S1018" s="22"/>
      <c r="AJ1018" s="22"/>
      <c r="AK1018" s="22"/>
    </row>
    <row r="1019" spans="1:37" customFormat="1" ht="15" hidden="1" customHeight="1">
      <c r="A1019" s="20" t="str">
        <f>IF(E1019="","",VLOOKUP(E1019,[3]List!BC:BD,2,FALSE))</f>
        <v>[Main RC] SD-WAN with Firewall (Fortinet) (Non-taxable)</v>
      </c>
      <c r="B1019" s="20">
        <f>IF(F1019="Gateway","SDWAN Gateway",IF(E1019="","",VLOOKUP(E1019,[3]List!BC:BE,3,FALSE)))</f>
        <v>19408513</v>
      </c>
      <c r="C1019" s="20">
        <f>IF(F1019="Gateway","SDWAN Gateway",IF(E1019="","",VLOOKUP(E1019,[3]List!BC:BF,4,FALSE)))</f>
        <v>19408267</v>
      </c>
      <c r="D1019">
        <v>5269</v>
      </c>
      <c r="E1019" s="21" t="s">
        <v>69</v>
      </c>
      <c r="G1019" t="s">
        <v>817</v>
      </c>
      <c r="H1019" t="s">
        <v>904</v>
      </c>
      <c r="I1019" t="s">
        <v>73</v>
      </c>
      <c r="J1019">
        <v>100</v>
      </c>
      <c r="K1019" s="20" t="str">
        <f t="shared" si="56"/>
        <v>1</v>
      </c>
      <c r="L1019" s="20" t="str">
        <f t="shared" si="55"/>
        <v xml:space="preserve">24/7/ 12 hours onsite SLA support requried </v>
      </c>
      <c r="S1019" s="22"/>
      <c r="AJ1019" s="22"/>
      <c r="AK1019" s="22"/>
    </row>
    <row r="1020" spans="1:37" customFormat="1" ht="15" hidden="1" customHeight="1">
      <c r="A1020" s="20" t="str">
        <f>IF(E1020="","",VLOOKUP(E1020,[3]List!BC:BD,2,FALSE))</f>
        <v>[Main RC] SD-WAN with Firewall (Fortinet) (Non-taxable)</v>
      </c>
      <c r="B1020" s="20">
        <f>IF(F1020="Gateway","SDWAN Gateway",IF(E1020="","",VLOOKUP(E1020,[3]List!BC:BE,3,FALSE)))</f>
        <v>19408513</v>
      </c>
      <c r="C1020" s="20">
        <f>IF(F1020="Gateway","SDWAN Gateway",IF(E1020="","",VLOOKUP(E1020,[3]List!BC:BF,4,FALSE)))</f>
        <v>19408267</v>
      </c>
      <c r="D1020">
        <v>5270</v>
      </c>
      <c r="E1020" s="21" t="s">
        <v>69</v>
      </c>
      <c r="G1020" t="s">
        <v>817</v>
      </c>
      <c r="H1020" t="s">
        <v>905</v>
      </c>
      <c r="I1020" t="s">
        <v>73</v>
      </c>
      <c r="J1020">
        <v>40</v>
      </c>
      <c r="K1020" s="20" t="str">
        <f t="shared" si="56"/>
        <v>1</v>
      </c>
      <c r="L1020" s="20" t="str">
        <f t="shared" si="55"/>
        <v xml:space="preserve">24/7/ 12 hours onsite SLA support requried </v>
      </c>
      <c r="S1020" s="22"/>
      <c r="AJ1020" s="22"/>
      <c r="AK1020" s="22"/>
    </row>
    <row r="1021" spans="1:37" customFormat="1" ht="15" hidden="1" customHeight="1">
      <c r="A1021" s="20" t="str">
        <f>IF(E1021="","",VLOOKUP(E1021,[3]List!BC:BD,2,FALSE))</f>
        <v>[Main RC] SD-WAN with Firewall (Fortinet) (Non-taxable)</v>
      </c>
      <c r="B1021" s="20">
        <f>IF(F1021="Gateway","SDWAN Gateway",IF(E1021="","",VLOOKUP(E1021,[3]List!BC:BE,3,FALSE)))</f>
        <v>19408513</v>
      </c>
      <c r="C1021" s="20">
        <f>IF(F1021="Gateway","SDWAN Gateway",IF(E1021="","",VLOOKUP(E1021,[3]List!BC:BF,4,FALSE)))</f>
        <v>19408267</v>
      </c>
      <c r="D1021">
        <v>5271</v>
      </c>
      <c r="E1021" s="21" t="s">
        <v>69</v>
      </c>
      <c r="G1021" t="s">
        <v>817</v>
      </c>
      <c r="H1021" t="s">
        <v>906</v>
      </c>
      <c r="I1021" t="s">
        <v>73</v>
      </c>
      <c r="J1021">
        <v>100</v>
      </c>
      <c r="K1021" s="20" t="str">
        <f t="shared" si="56"/>
        <v>1</v>
      </c>
      <c r="L1021" s="20" t="str">
        <f t="shared" si="55"/>
        <v xml:space="preserve">24/7/ 12 hours onsite SLA support requried </v>
      </c>
      <c r="S1021" s="22"/>
      <c r="AJ1021" s="22"/>
      <c r="AK1021" s="22"/>
    </row>
    <row r="1022" spans="1:37" customFormat="1" ht="15" hidden="1" customHeight="1">
      <c r="A1022" s="20" t="str">
        <f>IF(E1022="","",VLOOKUP(E1022,[3]List!BC:BD,2,FALSE))</f>
        <v>[Main RC] SD-WAN with Firewall (Fortinet) (Non-taxable)</v>
      </c>
      <c r="B1022" s="20">
        <f>IF(F1022="Gateway","SDWAN Gateway",IF(E1022="","",VLOOKUP(E1022,[3]List!BC:BE,3,FALSE)))</f>
        <v>19408513</v>
      </c>
      <c r="C1022" s="20">
        <f>IF(F1022="Gateway","SDWAN Gateway",IF(E1022="","",VLOOKUP(E1022,[3]List!BC:BF,4,FALSE)))</f>
        <v>19408267</v>
      </c>
      <c r="D1022">
        <v>5274</v>
      </c>
      <c r="E1022" s="21" t="s">
        <v>69</v>
      </c>
      <c r="G1022" t="s">
        <v>817</v>
      </c>
      <c r="H1022" t="s">
        <v>907</v>
      </c>
      <c r="I1022" t="s">
        <v>73</v>
      </c>
      <c r="J1022">
        <v>100</v>
      </c>
      <c r="K1022" s="20" t="str">
        <f t="shared" si="56"/>
        <v>1</v>
      </c>
      <c r="L1022" s="20" t="str">
        <f t="shared" si="55"/>
        <v xml:space="preserve">24/7/ 12 hours onsite SLA support requried </v>
      </c>
      <c r="S1022" s="22"/>
      <c r="AJ1022" s="22"/>
      <c r="AK1022" s="22"/>
    </row>
    <row r="1023" spans="1:37" customFormat="1" ht="15" hidden="1" customHeight="1">
      <c r="A1023" s="20" t="str">
        <f>IF(E1023="","",VLOOKUP(E1023,[3]List!BC:BD,2,FALSE))</f>
        <v>[Main RC] SD-WAN with Firewall (Fortinet) (Non-taxable)</v>
      </c>
      <c r="B1023" s="20">
        <f>IF(F1023="Gateway","SDWAN Gateway",IF(E1023="","",VLOOKUP(E1023,[3]List!BC:BE,3,FALSE)))</f>
        <v>19408513</v>
      </c>
      <c r="C1023" s="20">
        <f>IF(F1023="Gateway","SDWAN Gateway",IF(E1023="","",VLOOKUP(E1023,[3]List!BC:BF,4,FALSE)))</f>
        <v>19408267</v>
      </c>
      <c r="D1023">
        <v>5279</v>
      </c>
      <c r="E1023" s="21" t="s">
        <v>69</v>
      </c>
      <c r="G1023" t="s">
        <v>817</v>
      </c>
      <c r="H1023" t="s">
        <v>908</v>
      </c>
      <c r="I1023" t="s">
        <v>73</v>
      </c>
      <c r="J1023">
        <v>100</v>
      </c>
      <c r="K1023" s="20" t="str">
        <f t="shared" si="56"/>
        <v>1</v>
      </c>
      <c r="L1023" s="20" t="str">
        <f t="shared" si="55"/>
        <v xml:space="preserve">24/7/ 12 hours onsite SLA support requried </v>
      </c>
      <c r="S1023" s="22"/>
      <c r="AJ1023" s="22"/>
      <c r="AK1023" s="22"/>
    </row>
    <row r="1024" spans="1:37" customFormat="1" ht="15" hidden="1" customHeight="1">
      <c r="A1024" s="20" t="str">
        <f>IF(E1024="","",VLOOKUP(E1024,[3]List!BC:BD,2,FALSE))</f>
        <v>[Main RC] SD-WAN with Firewall (Fortinet) (Non-taxable)</v>
      </c>
      <c r="B1024" s="20">
        <f>IF(F1024="Gateway","SDWAN Gateway",IF(E1024="","",VLOOKUP(E1024,[3]List!BC:BE,3,FALSE)))</f>
        <v>19408513</v>
      </c>
      <c r="C1024" s="20">
        <f>IF(F1024="Gateway","SDWAN Gateway",IF(E1024="","",VLOOKUP(E1024,[3]List!BC:BF,4,FALSE)))</f>
        <v>19408267</v>
      </c>
      <c r="D1024">
        <v>5282</v>
      </c>
      <c r="E1024" s="21" t="s">
        <v>69</v>
      </c>
      <c r="G1024" t="s">
        <v>817</v>
      </c>
      <c r="H1024" t="s">
        <v>909</v>
      </c>
      <c r="I1024" t="s">
        <v>73</v>
      </c>
      <c r="J1024">
        <v>100</v>
      </c>
      <c r="K1024" s="20" t="str">
        <f t="shared" si="56"/>
        <v>1</v>
      </c>
      <c r="L1024" s="20" t="str">
        <f t="shared" si="55"/>
        <v xml:space="preserve">24/7/ 12 hours onsite SLA support requried </v>
      </c>
      <c r="S1024" s="22"/>
      <c r="AJ1024" s="22"/>
      <c r="AK1024" s="22"/>
    </row>
    <row r="1025" spans="1:37" customFormat="1" ht="15" hidden="1" customHeight="1">
      <c r="A1025" s="20" t="str">
        <f>IF(E1025="","",VLOOKUP(E1025,[3]List!BC:BD,2,FALSE))</f>
        <v>[Main RC] SD-WAN with Firewall (Fortinet) (Non-taxable)</v>
      </c>
      <c r="B1025" s="20">
        <f>IF(F1025="Gateway","SDWAN Gateway",IF(E1025="","",VLOOKUP(E1025,[3]List!BC:BE,3,FALSE)))</f>
        <v>19408513</v>
      </c>
      <c r="C1025" s="20">
        <f>IF(F1025="Gateway","SDWAN Gateway",IF(E1025="","",VLOOKUP(E1025,[3]List!BC:BF,4,FALSE)))</f>
        <v>19408267</v>
      </c>
      <c r="D1025">
        <v>5283</v>
      </c>
      <c r="E1025" s="21" t="s">
        <v>69</v>
      </c>
      <c r="G1025" t="s">
        <v>831</v>
      </c>
      <c r="H1025" t="s">
        <v>910</v>
      </c>
      <c r="I1025" t="s">
        <v>73</v>
      </c>
      <c r="J1025">
        <v>40</v>
      </c>
      <c r="K1025" s="20" t="str">
        <f t="shared" si="56"/>
        <v>1</v>
      </c>
      <c r="L1025" s="20" t="str">
        <f t="shared" si="55"/>
        <v xml:space="preserve">24/7/ 12 hours onsite SLA support requried </v>
      </c>
      <c r="S1025" s="22"/>
      <c r="AJ1025" s="22"/>
      <c r="AK1025" s="22"/>
    </row>
    <row r="1026" spans="1:37" customFormat="1" ht="15" hidden="1" customHeight="1">
      <c r="A1026" s="20" t="str">
        <f>IF(E1026="","",VLOOKUP(E1026,[3]List!BC:BD,2,FALSE))</f>
        <v>[Main RC] SD-WAN with Firewall (Fortinet) (Non-taxable)</v>
      </c>
      <c r="B1026" s="20">
        <f>IF(F1026="Gateway","SDWAN Gateway",IF(E1026="","",VLOOKUP(E1026,[3]List!BC:BE,3,FALSE)))</f>
        <v>19408513</v>
      </c>
      <c r="C1026" s="20">
        <f>IF(F1026="Gateway","SDWAN Gateway",IF(E1026="","",VLOOKUP(E1026,[3]List!BC:BF,4,FALSE)))</f>
        <v>19408267</v>
      </c>
      <c r="D1026">
        <v>5285</v>
      </c>
      <c r="E1026" s="21" t="s">
        <v>69</v>
      </c>
      <c r="G1026" t="s">
        <v>817</v>
      </c>
      <c r="H1026" t="s">
        <v>911</v>
      </c>
      <c r="I1026" t="s">
        <v>73</v>
      </c>
      <c r="J1026">
        <v>100</v>
      </c>
      <c r="K1026" s="20" t="str">
        <f t="shared" si="56"/>
        <v>1</v>
      </c>
      <c r="L1026" s="20" t="str">
        <f t="shared" si="55"/>
        <v xml:space="preserve">24/7/ 12 hours onsite SLA support requried </v>
      </c>
      <c r="S1026" s="22"/>
      <c r="AJ1026" s="22"/>
      <c r="AK1026" s="22"/>
    </row>
    <row r="1027" spans="1:37" customFormat="1" ht="15" hidden="1" customHeight="1">
      <c r="A1027" s="20" t="str">
        <f>IF(E1027="","",VLOOKUP(E1027,[3]List!BC:BD,2,FALSE))</f>
        <v>[Main RC] SD-WAN with Firewall (Fortinet) (Non-taxable)</v>
      </c>
      <c r="B1027" s="20">
        <f>IF(F1027="Gateway","SDWAN Gateway",IF(E1027="","",VLOOKUP(E1027,[3]List!BC:BE,3,FALSE)))</f>
        <v>19408513</v>
      </c>
      <c r="C1027" s="20">
        <f>IF(F1027="Gateway","SDWAN Gateway",IF(E1027="","",VLOOKUP(E1027,[3]List!BC:BF,4,FALSE)))</f>
        <v>19408267</v>
      </c>
      <c r="D1027">
        <v>7004</v>
      </c>
      <c r="E1027" s="21" t="s">
        <v>69</v>
      </c>
      <c r="G1027" s="31" t="s">
        <v>912</v>
      </c>
      <c r="H1027" t="s">
        <v>913</v>
      </c>
      <c r="I1027" t="s">
        <v>140</v>
      </c>
      <c r="J1027">
        <v>100</v>
      </c>
      <c r="K1027" s="20" t="str">
        <f t="shared" si="56"/>
        <v>1</v>
      </c>
      <c r="L1027" s="20" t="str">
        <f t="shared" si="55"/>
        <v>24/7/ 6 hours onsite support required</v>
      </c>
      <c r="S1027" s="22"/>
      <c r="AJ1027" s="22"/>
      <c r="AK1027" s="22"/>
    </row>
    <row r="1028" spans="1:37" customFormat="1" ht="15" hidden="1" customHeight="1">
      <c r="A1028" s="20" t="str">
        <f>IF(E1028="","",VLOOKUP(E1028,[3]List!BC:BD,2,FALSE))</f>
        <v>[Main RC] SD-WAN with Firewall (Fortinet) (Non-taxable)</v>
      </c>
      <c r="B1028" s="20">
        <f>IF(F1028="Gateway","SDWAN Gateway",IF(E1028="","",VLOOKUP(E1028,[3]List!BC:BE,3,FALSE)))</f>
        <v>19408513</v>
      </c>
      <c r="C1028" s="20">
        <f>IF(F1028="Gateway","SDWAN Gateway",IF(E1028="","",VLOOKUP(E1028,[3]List!BC:BF,4,FALSE)))</f>
        <v>19408267</v>
      </c>
      <c r="D1028">
        <v>7004</v>
      </c>
      <c r="E1028" s="21" t="s">
        <v>69</v>
      </c>
      <c r="G1028" s="31" t="s">
        <v>912</v>
      </c>
      <c r="H1028" t="s">
        <v>913</v>
      </c>
      <c r="I1028" t="s">
        <v>140</v>
      </c>
      <c r="J1028">
        <v>100</v>
      </c>
      <c r="K1028" s="20" t="str">
        <f t="shared" si="56"/>
        <v>1</v>
      </c>
      <c r="L1028" s="20" t="str">
        <f t="shared" ref="L1028:L1091" si="57">IF(I1028="non-redundant","24/7/ 12 hours onsite SLA support requried ","24/7/ 6 hours onsite support required")</f>
        <v>24/7/ 6 hours onsite support required</v>
      </c>
      <c r="S1028" s="22"/>
      <c r="AJ1028" s="22"/>
      <c r="AK1028" s="22"/>
    </row>
    <row r="1029" spans="1:37" customFormat="1" ht="15" hidden="1" customHeight="1">
      <c r="A1029" s="20" t="str">
        <f>IF(E1029="","",VLOOKUP(E1029,[3]List!BC:BD,2,FALSE))</f>
        <v>[Main RC] SD-WAN with Firewall (Fortinet) (Non-taxable)</v>
      </c>
      <c r="B1029" s="20">
        <f>IF(F1029="Gateway","SDWAN Gateway",IF(E1029="","",VLOOKUP(E1029,[3]List!BC:BE,3,FALSE)))</f>
        <v>19408513</v>
      </c>
      <c r="C1029" s="20">
        <f>IF(F1029="Gateway","SDWAN Gateway",IF(E1029="","",VLOOKUP(E1029,[3]List!BC:BF,4,FALSE)))</f>
        <v>19408267</v>
      </c>
      <c r="D1029">
        <v>7007</v>
      </c>
      <c r="E1029" s="21" t="s">
        <v>69</v>
      </c>
      <c r="G1029" s="31" t="s">
        <v>912</v>
      </c>
      <c r="H1029" t="s">
        <v>914</v>
      </c>
      <c r="I1029" t="s">
        <v>140</v>
      </c>
      <c r="J1029">
        <v>500</v>
      </c>
      <c r="K1029" s="20" t="str">
        <f t="shared" ref="K1029:K1092" si="58">IF(J1029&lt;900, "1", "2")</f>
        <v>1</v>
      </c>
      <c r="L1029" s="20" t="str">
        <f t="shared" si="57"/>
        <v>24/7/ 6 hours onsite support required</v>
      </c>
      <c r="S1029" s="22"/>
      <c r="AJ1029" s="22"/>
      <c r="AK1029" s="22"/>
    </row>
    <row r="1030" spans="1:37" customFormat="1" ht="15" hidden="1" customHeight="1">
      <c r="A1030" s="20" t="str">
        <f>IF(E1030="","",VLOOKUP(E1030,[3]List!BC:BD,2,FALSE))</f>
        <v>[Main RC] SD-WAN with Firewall (Fortinet) (Non-taxable)</v>
      </c>
      <c r="B1030" s="20">
        <f>IF(F1030="Gateway","SDWAN Gateway",IF(E1030="","",VLOOKUP(E1030,[3]List!BC:BE,3,FALSE)))</f>
        <v>19408513</v>
      </c>
      <c r="C1030" s="20">
        <f>IF(F1030="Gateway","SDWAN Gateway",IF(E1030="","",VLOOKUP(E1030,[3]List!BC:BF,4,FALSE)))</f>
        <v>19408267</v>
      </c>
      <c r="D1030">
        <v>7007</v>
      </c>
      <c r="E1030" s="21" t="s">
        <v>69</v>
      </c>
      <c r="G1030" s="31" t="s">
        <v>912</v>
      </c>
      <c r="H1030" t="s">
        <v>914</v>
      </c>
      <c r="I1030" t="s">
        <v>140</v>
      </c>
      <c r="J1030">
        <v>500</v>
      </c>
      <c r="K1030" s="20" t="str">
        <f t="shared" si="58"/>
        <v>1</v>
      </c>
      <c r="L1030" s="20" t="str">
        <f t="shared" si="57"/>
        <v>24/7/ 6 hours onsite support required</v>
      </c>
      <c r="S1030" s="22"/>
      <c r="AJ1030" s="22"/>
      <c r="AK1030" s="22"/>
    </row>
    <row r="1031" spans="1:37" customFormat="1" ht="15" hidden="1" customHeight="1">
      <c r="A1031" s="20" t="str">
        <f>IF(E1031="","",VLOOKUP(E1031,[3]List!BC:BD,2,FALSE))</f>
        <v>[Main RC] SD-WAN with Firewall (Fortinet) (Non-taxable)</v>
      </c>
      <c r="B1031" s="20">
        <f>IF(F1031="Gateway","SDWAN Gateway",IF(E1031="","",VLOOKUP(E1031,[3]List!BC:BE,3,FALSE)))</f>
        <v>19408513</v>
      </c>
      <c r="C1031" s="20">
        <f>IF(F1031="Gateway","SDWAN Gateway",IF(E1031="","",VLOOKUP(E1031,[3]List!BC:BF,4,FALSE)))</f>
        <v>19408267</v>
      </c>
      <c r="D1031">
        <v>7012</v>
      </c>
      <c r="E1031" s="21" t="s">
        <v>69</v>
      </c>
      <c r="G1031" t="s">
        <v>915</v>
      </c>
      <c r="H1031" t="s">
        <v>916</v>
      </c>
      <c r="I1031" t="s">
        <v>73</v>
      </c>
      <c r="J1031">
        <v>40</v>
      </c>
      <c r="K1031" s="20" t="str">
        <f t="shared" si="58"/>
        <v>1</v>
      </c>
      <c r="L1031" s="20" t="str">
        <f t="shared" si="57"/>
        <v xml:space="preserve">24/7/ 12 hours onsite SLA support requried </v>
      </c>
      <c r="S1031" s="22"/>
      <c r="AJ1031" s="22"/>
      <c r="AK1031" s="22"/>
    </row>
    <row r="1032" spans="1:37" customFormat="1" ht="15" hidden="1" customHeight="1">
      <c r="A1032" s="20" t="str">
        <f>IF(E1032="","",VLOOKUP(E1032,[3]List!BC:BD,2,FALSE))</f>
        <v>[Main RC] SD-WAN with Firewall (Fortinet) (Non-taxable)</v>
      </c>
      <c r="B1032" s="20">
        <f>IF(F1032="Gateway","SDWAN Gateway",IF(E1032="","",VLOOKUP(E1032,[3]List!BC:BE,3,FALSE)))</f>
        <v>19408513</v>
      </c>
      <c r="C1032" s="20">
        <f>IF(F1032="Gateway","SDWAN Gateway",IF(E1032="","",VLOOKUP(E1032,[3]List!BC:BF,4,FALSE)))</f>
        <v>19408267</v>
      </c>
      <c r="D1032">
        <v>7013</v>
      </c>
      <c r="E1032" s="21" t="s">
        <v>69</v>
      </c>
      <c r="G1032" s="31" t="s">
        <v>912</v>
      </c>
      <c r="H1032" t="s">
        <v>917</v>
      </c>
      <c r="I1032" t="s">
        <v>140</v>
      </c>
      <c r="J1032">
        <v>100</v>
      </c>
      <c r="K1032" s="20" t="str">
        <f t="shared" si="58"/>
        <v>1</v>
      </c>
      <c r="L1032" s="20" t="str">
        <f t="shared" si="57"/>
        <v>24/7/ 6 hours onsite support required</v>
      </c>
      <c r="S1032" s="22"/>
      <c r="AJ1032" s="22"/>
      <c r="AK1032" s="22"/>
    </row>
    <row r="1033" spans="1:37" customFormat="1" ht="15" hidden="1" customHeight="1">
      <c r="A1033" s="20" t="str">
        <f>IF(E1033="","",VLOOKUP(E1033,[3]List!BC:BD,2,FALSE))</f>
        <v>[Main RC] SD-WAN with Firewall (Fortinet) (Non-taxable)</v>
      </c>
      <c r="B1033" s="20">
        <f>IF(F1033="Gateway","SDWAN Gateway",IF(E1033="","",VLOOKUP(E1033,[3]List!BC:BE,3,FALSE)))</f>
        <v>19408513</v>
      </c>
      <c r="C1033" s="20">
        <f>IF(F1033="Gateway","SDWAN Gateway",IF(E1033="","",VLOOKUP(E1033,[3]List!BC:BF,4,FALSE)))</f>
        <v>19408267</v>
      </c>
      <c r="D1033">
        <v>7013</v>
      </c>
      <c r="E1033" s="21" t="s">
        <v>69</v>
      </c>
      <c r="G1033" s="31" t="s">
        <v>912</v>
      </c>
      <c r="H1033" t="s">
        <v>917</v>
      </c>
      <c r="I1033" t="s">
        <v>140</v>
      </c>
      <c r="J1033">
        <v>100</v>
      </c>
      <c r="K1033" s="20" t="str">
        <f t="shared" si="58"/>
        <v>1</v>
      </c>
      <c r="L1033" s="20" t="str">
        <f t="shared" si="57"/>
        <v>24/7/ 6 hours onsite support required</v>
      </c>
      <c r="S1033" s="22"/>
      <c r="AJ1033" s="22"/>
      <c r="AK1033" s="22"/>
    </row>
    <row r="1034" spans="1:37" customFormat="1" ht="15" hidden="1" customHeight="1">
      <c r="A1034" s="20" t="str">
        <f>IF(E1034="","",VLOOKUP(E1034,[3]List!BC:BD,2,FALSE))</f>
        <v>[Main RC] SD-WAN with Firewall (Fortinet) (Non-taxable)</v>
      </c>
      <c r="B1034" s="20">
        <f>IF(F1034="Gateway","SDWAN Gateway",IF(E1034="","",VLOOKUP(E1034,[3]List!BC:BE,3,FALSE)))</f>
        <v>19408513</v>
      </c>
      <c r="C1034" s="20">
        <f>IF(F1034="Gateway","SDWAN Gateway",IF(E1034="","",VLOOKUP(E1034,[3]List!BC:BF,4,FALSE)))</f>
        <v>19408267</v>
      </c>
      <c r="D1034">
        <v>7016</v>
      </c>
      <c r="E1034" s="21" t="s">
        <v>69</v>
      </c>
      <c r="G1034" t="s">
        <v>918</v>
      </c>
      <c r="H1034" t="s">
        <v>919</v>
      </c>
      <c r="I1034" t="s">
        <v>73</v>
      </c>
      <c r="J1034">
        <v>40</v>
      </c>
      <c r="K1034" s="20" t="str">
        <f t="shared" si="58"/>
        <v>1</v>
      </c>
      <c r="L1034" s="20" t="str">
        <f t="shared" si="57"/>
        <v xml:space="preserve">24/7/ 12 hours onsite SLA support requried </v>
      </c>
      <c r="S1034" s="22"/>
      <c r="AJ1034" s="22"/>
      <c r="AK1034" s="22"/>
    </row>
    <row r="1035" spans="1:37" customFormat="1" ht="15" hidden="1" customHeight="1">
      <c r="A1035" s="20" t="str">
        <f>IF(E1035="","",VLOOKUP(E1035,[3]List!BC:BD,2,FALSE))</f>
        <v>[Main RC] SD-WAN with Firewall (Fortinet) (Non-taxable)</v>
      </c>
      <c r="B1035" s="20">
        <f>IF(F1035="Gateway","SDWAN Gateway",IF(E1035="","",VLOOKUP(E1035,[3]List!BC:BE,3,FALSE)))</f>
        <v>19408513</v>
      </c>
      <c r="C1035" s="20">
        <f>IF(F1035="Gateway","SDWAN Gateway",IF(E1035="","",VLOOKUP(E1035,[3]List!BC:BF,4,FALSE)))</f>
        <v>19408267</v>
      </c>
      <c r="D1035">
        <v>7021</v>
      </c>
      <c r="E1035" s="21" t="s">
        <v>69</v>
      </c>
      <c r="G1035" t="s">
        <v>912</v>
      </c>
      <c r="H1035" t="s">
        <v>920</v>
      </c>
      <c r="I1035" t="s">
        <v>73</v>
      </c>
      <c r="J1035">
        <v>40</v>
      </c>
      <c r="K1035" s="20" t="str">
        <f t="shared" si="58"/>
        <v>1</v>
      </c>
      <c r="L1035" s="20" t="str">
        <f t="shared" si="57"/>
        <v xml:space="preserve">24/7/ 12 hours onsite SLA support requried </v>
      </c>
      <c r="S1035" s="22"/>
      <c r="AJ1035" s="22"/>
      <c r="AK1035" s="22"/>
    </row>
    <row r="1036" spans="1:37" customFormat="1" ht="15" hidden="1" customHeight="1">
      <c r="A1036" s="20" t="str">
        <f>IF(E1036="","",VLOOKUP(E1036,[3]List!BC:BD,2,FALSE))</f>
        <v>[Main RC] SD-WAN with Firewall (Fortinet) (Non-taxable)</v>
      </c>
      <c r="B1036" s="20">
        <f>IF(F1036="Gateway","SDWAN Gateway",IF(E1036="","",VLOOKUP(E1036,[3]List!BC:BE,3,FALSE)))</f>
        <v>19408513</v>
      </c>
      <c r="C1036" s="20">
        <f>IF(F1036="Gateway","SDWAN Gateway",IF(E1036="","",VLOOKUP(E1036,[3]List!BC:BF,4,FALSE)))</f>
        <v>19408267</v>
      </c>
      <c r="D1036">
        <v>7031</v>
      </c>
      <c r="E1036" s="21" t="s">
        <v>69</v>
      </c>
      <c r="G1036" t="s">
        <v>921</v>
      </c>
      <c r="H1036" t="s">
        <v>922</v>
      </c>
      <c r="I1036" t="s">
        <v>73</v>
      </c>
      <c r="J1036">
        <v>40</v>
      </c>
      <c r="K1036" s="20" t="str">
        <f t="shared" si="58"/>
        <v>1</v>
      </c>
      <c r="L1036" s="20" t="str">
        <f t="shared" si="57"/>
        <v xml:space="preserve">24/7/ 12 hours onsite SLA support requried </v>
      </c>
      <c r="S1036" s="22"/>
      <c r="AJ1036" s="22"/>
      <c r="AK1036" s="22"/>
    </row>
    <row r="1037" spans="1:37" customFormat="1" ht="15" hidden="1" customHeight="1">
      <c r="A1037" s="20" t="str">
        <f>IF(E1037="","",VLOOKUP(E1037,[3]List!BC:BD,2,FALSE))</f>
        <v>[Main RC] SD-WAN with Firewall (Fortinet) (Non-taxable)</v>
      </c>
      <c r="B1037" s="20">
        <f>IF(F1037="Gateway","SDWAN Gateway",IF(E1037="","",VLOOKUP(E1037,[3]List!BC:BE,3,FALSE)))</f>
        <v>19408513</v>
      </c>
      <c r="C1037" s="20">
        <f>IF(F1037="Gateway","SDWAN Gateway",IF(E1037="","",VLOOKUP(E1037,[3]List!BC:BF,4,FALSE)))</f>
        <v>19408267</v>
      </c>
      <c r="D1037">
        <v>7037</v>
      </c>
      <c r="E1037" s="21" t="s">
        <v>69</v>
      </c>
      <c r="G1037" t="s">
        <v>912</v>
      </c>
      <c r="H1037" t="s">
        <v>923</v>
      </c>
      <c r="I1037" t="s">
        <v>73</v>
      </c>
      <c r="J1037">
        <v>40</v>
      </c>
      <c r="K1037" s="20" t="str">
        <f t="shared" si="58"/>
        <v>1</v>
      </c>
      <c r="L1037" s="20" t="str">
        <f t="shared" si="57"/>
        <v xml:space="preserve">24/7/ 12 hours onsite SLA support requried </v>
      </c>
      <c r="S1037" s="22"/>
      <c r="AJ1037" s="22"/>
      <c r="AK1037" s="22"/>
    </row>
    <row r="1038" spans="1:37" customFormat="1" ht="15" hidden="1" customHeight="1">
      <c r="A1038" s="20" t="str">
        <f>IF(E1038="","",VLOOKUP(E1038,[3]List!BC:BD,2,FALSE))</f>
        <v>[Main RC] SD-WAN with Firewall (Fortinet) (Non-taxable)</v>
      </c>
      <c r="B1038" s="20">
        <f>IF(F1038="Gateway","SDWAN Gateway",IF(E1038="","",VLOOKUP(E1038,[3]List!BC:BE,3,FALSE)))</f>
        <v>19408513</v>
      </c>
      <c r="C1038" s="20">
        <f>IF(F1038="Gateway","SDWAN Gateway",IF(E1038="","",VLOOKUP(E1038,[3]List!BC:BF,4,FALSE)))</f>
        <v>19408267</v>
      </c>
      <c r="D1038">
        <v>7038</v>
      </c>
      <c r="E1038" s="21" t="s">
        <v>69</v>
      </c>
      <c r="G1038" t="s">
        <v>924</v>
      </c>
      <c r="H1038" t="s">
        <v>925</v>
      </c>
      <c r="I1038" t="s">
        <v>73</v>
      </c>
      <c r="J1038">
        <v>40</v>
      </c>
      <c r="K1038" s="20" t="str">
        <f t="shared" si="58"/>
        <v>1</v>
      </c>
      <c r="L1038" s="20" t="str">
        <f t="shared" si="57"/>
        <v xml:space="preserve">24/7/ 12 hours onsite SLA support requried </v>
      </c>
      <c r="S1038" s="22"/>
      <c r="AJ1038" s="22"/>
      <c r="AK1038" s="22"/>
    </row>
    <row r="1039" spans="1:37" customFormat="1" ht="15" hidden="1" customHeight="1">
      <c r="A1039" s="20" t="str">
        <f>IF(E1039="","",VLOOKUP(E1039,[3]List!BC:BD,2,FALSE))</f>
        <v>[Main RC] SD-WAN with Firewall (Fortinet) (Non-taxable)</v>
      </c>
      <c r="B1039" s="20">
        <f>IF(F1039="Gateway","SDWAN Gateway",IF(E1039="","",VLOOKUP(E1039,[3]List!BC:BE,3,FALSE)))</f>
        <v>19408513</v>
      </c>
      <c r="C1039" s="20">
        <f>IF(F1039="Gateway","SDWAN Gateway",IF(E1039="","",VLOOKUP(E1039,[3]List!BC:BF,4,FALSE)))</f>
        <v>19408267</v>
      </c>
      <c r="D1039">
        <v>7057</v>
      </c>
      <c r="E1039" s="21" t="s">
        <v>69</v>
      </c>
      <c r="G1039" t="s">
        <v>912</v>
      </c>
      <c r="H1039" t="s">
        <v>926</v>
      </c>
      <c r="I1039" t="s">
        <v>73</v>
      </c>
      <c r="J1039">
        <v>40</v>
      </c>
      <c r="K1039" s="20" t="str">
        <f t="shared" si="58"/>
        <v>1</v>
      </c>
      <c r="L1039" s="20" t="str">
        <f t="shared" si="57"/>
        <v xml:space="preserve">24/7/ 12 hours onsite SLA support requried </v>
      </c>
      <c r="S1039" s="22"/>
      <c r="AJ1039" s="22"/>
      <c r="AK1039" s="22"/>
    </row>
    <row r="1040" spans="1:37" customFormat="1" ht="15" hidden="1" customHeight="1">
      <c r="A1040" s="20" t="str">
        <f>IF(E1040="","",VLOOKUP(E1040,[3]List!BC:BD,2,FALSE))</f>
        <v>[Main RC] SD-WAN with Firewall (Fortinet) (Non-taxable)</v>
      </c>
      <c r="B1040" s="20">
        <f>IF(F1040="Gateway","SDWAN Gateway",IF(E1040="","",VLOOKUP(E1040,[3]List!BC:BE,3,FALSE)))</f>
        <v>19408513</v>
      </c>
      <c r="C1040" s="20">
        <f>IF(F1040="Gateway","SDWAN Gateway",IF(E1040="","",VLOOKUP(E1040,[3]List!BC:BF,4,FALSE)))</f>
        <v>19408267</v>
      </c>
      <c r="D1040">
        <v>7058</v>
      </c>
      <c r="E1040" s="21" t="s">
        <v>69</v>
      </c>
      <c r="G1040" s="31" t="s">
        <v>927</v>
      </c>
      <c r="H1040" t="s">
        <v>928</v>
      </c>
      <c r="I1040" t="s">
        <v>140</v>
      </c>
      <c r="J1040">
        <v>100</v>
      </c>
      <c r="K1040" s="20" t="str">
        <f t="shared" si="58"/>
        <v>1</v>
      </c>
      <c r="L1040" s="20" t="str">
        <f t="shared" si="57"/>
        <v>24/7/ 6 hours onsite support required</v>
      </c>
      <c r="S1040" s="22"/>
      <c r="AJ1040" s="22"/>
      <c r="AK1040" s="22"/>
    </row>
    <row r="1041" spans="1:37" customFormat="1" ht="15" hidden="1" customHeight="1">
      <c r="A1041" s="20" t="str">
        <f>IF(E1041="","",VLOOKUP(E1041,[3]List!BC:BD,2,FALSE))</f>
        <v>[Main RC] SD-WAN with Firewall (Fortinet) (Non-taxable)</v>
      </c>
      <c r="B1041" s="20">
        <f>IF(F1041="Gateway","SDWAN Gateway",IF(E1041="","",VLOOKUP(E1041,[3]List!BC:BE,3,FALSE)))</f>
        <v>19408513</v>
      </c>
      <c r="C1041" s="20">
        <f>IF(F1041="Gateway","SDWAN Gateway",IF(E1041="","",VLOOKUP(E1041,[3]List!BC:BF,4,FALSE)))</f>
        <v>19408267</v>
      </c>
      <c r="D1041">
        <v>7058</v>
      </c>
      <c r="E1041" s="21" t="s">
        <v>69</v>
      </c>
      <c r="G1041" s="31" t="s">
        <v>927</v>
      </c>
      <c r="H1041" t="s">
        <v>928</v>
      </c>
      <c r="I1041" t="s">
        <v>140</v>
      </c>
      <c r="J1041">
        <v>100</v>
      </c>
      <c r="K1041" s="20" t="str">
        <f t="shared" si="58"/>
        <v>1</v>
      </c>
      <c r="L1041" s="20" t="str">
        <f t="shared" si="57"/>
        <v>24/7/ 6 hours onsite support required</v>
      </c>
      <c r="S1041" s="22"/>
      <c r="AJ1041" s="22"/>
      <c r="AK1041" s="22"/>
    </row>
    <row r="1042" spans="1:37" customFormat="1" ht="15" hidden="1" customHeight="1">
      <c r="A1042" s="20" t="str">
        <f>IF(E1042="","",VLOOKUP(E1042,[3]List!BC:BD,2,FALSE))</f>
        <v>[Main RC] SD-WAN with Firewall (Fortinet) (Non-taxable)</v>
      </c>
      <c r="B1042" s="20">
        <f>IF(F1042="Gateway","SDWAN Gateway",IF(E1042="","",VLOOKUP(E1042,[3]List!BC:BE,3,FALSE)))</f>
        <v>19408513</v>
      </c>
      <c r="C1042" s="20">
        <f>IF(F1042="Gateway","SDWAN Gateway",IF(E1042="","",VLOOKUP(E1042,[3]List!BC:BF,4,FALSE)))</f>
        <v>19408267</v>
      </c>
      <c r="D1042">
        <v>7059</v>
      </c>
      <c r="E1042" s="21" t="s">
        <v>69</v>
      </c>
      <c r="G1042" t="s">
        <v>918</v>
      </c>
      <c r="H1042" t="s">
        <v>929</v>
      </c>
      <c r="I1042" t="s">
        <v>73</v>
      </c>
      <c r="J1042">
        <v>40</v>
      </c>
      <c r="K1042" s="20" t="str">
        <f t="shared" si="58"/>
        <v>1</v>
      </c>
      <c r="L1042" s="20" t="str">
        <f t="shared" si="57"/>
        <v xml:space="preserve">24/7/ 12 hours onsite SLA support requried </v>
      </c>
      <c r="S1042" s="22"/>
      <c r="AJ1042" s="22"/>
      <c r="AK1042" s="22"/>
    </row>
    <row r="1043" spans="1:37" customFormat="1" ht="15" hidden="1" customHeight="1">
      <c r="A1043" s="20" t="str">
        <f>IF(E1043="","",VLOOKUP(E1043,[3]List!BC:BD,2,FALSE))</f>
        <v>[Main RC] SD-WAN with Firewall (Fortinet) (Non-taxable)</v>
      </c>
      <c r="B1043" s="20">
        <f>IF(F1043="Gateway","SDWAN Gateway",IF(E1043="","",VLOOKUP(E1043,[3]List!BC:BE,3,FALSE)))</f>
        <v>19408513</v>
      </c>
      <c r="C1043" s="20">
        <f>IF(F1043="Gateway","SDWAN Gateway",IF(E1043="","",VLOOKUP(E1043,[3]List!BC:BF,4,FALSE)))</f>
        <v>19408267</v>
      </c>
      <c r="D1043">
        <v>7064</v>
      </c>
      <c r="E1043" s="21" t="s">
        <v>69</v>
      </c>
      <c r="G1043" t="s">
        <v>930</v>
      </c>
      <c r="H1043" t="s">
        <v>931</v>
      </c>
      <c r="I1043" t="s">
        <v>73</v>
      </c>
      <c r="J1043">
        <v>40</v>
      </c>
      <c r="K1043" s="20" t="str">
        <f t="shared" si="58"/>
        <v>1</v>
      </c>
      <c r="L1043" s="20" t="str">
        <f t="shared" si="57"/>
        <v xml:space="preserve">24/7/ 12 hours onsite SLA support requried </v>
      </c>
      <c r="S1043" s="22"/>
      <c r="AJ1043" s="22"/>
      <c r="AK1043" s="22"/>
    </row>
    <row r="1044" spans="1:37" customFormat="1" ht="15" hidden="1" customHeight="1">
      <c r="A1044" s="20" t="str">
        <f>IF(E1044="","",VLOOKUP(E1044,[3]List!BC:BD,2,FALSE))</f>
        <v>[Main RC] SD-WAN with Firewall (Fortinet) (Non-taxable)</v>
      </c>
      <c r="B1044" s="20">
        <f>IF(F1044="Gateway","SDWAN Gateway",IF(E1044="","",VLOOKUP(E1044,[3]List!BC:BE,3,FALSE)))</f>
        <v>19408513</v>
      </c>
      <c r="C1044" s="20">
        <f>IF(F1044="Gateway","SDWAN Gateway",IF(E1044="","",VLOOKUP(E1044,[3]List!BC:BF,4,FALSE)))</f>
        <v>19408267</v>
      </c>
      <c r="D1044">
        <v>7066</v>
      </c>
      <c r="E1044" s="21" t="s">
        <v>69</v>
      </c>
      <c r="G1044" t="s">
        <v>930</v>
      </c>
      <c r="H1044" t="s">
        <v>932</v>
      </c>
      <c r="I1044" t="s">
        <v>73</v>
      </c>
      <c r="J1044">
        <v>40</v>
      </c>
      <c r="K1044" s="20" t="str">
        <f t="shared" si="58"/>
        <v>1</v>
      </c>
      <c r="L1044" s="20" t="str">
        <f t="shared" si="57"/>
        <v xml:space="preserve">24/7/ 12 hours onsite SLA support requried </v>
      </c>
      <c r="S1044" s="22"/>
      <c r="AJ1044" s="22"/>
      <c r="AK1044" s="22"/>
    </row>
    <row r="1045" spans="1:37" customFormat="1" ht="15" hidden="1" customHeight="1">
      <c r="A1045" s="20" t="str">
        <f>IF(E1045="","",VLOOKUP(E1045,[3]List!BC:BD,2,FALSE))</f>
        <v>[Main RC] SD-WAN with Firewall (Fortinet) (Non-taxable)</v>
      </c>
      <c r="B1045" s="20">
        <f>IF(F1045="Gateway","SDWAN Gateway",IF(E1045="","",VLOOKUP(E1045,[3]List!BC:BE,3,FALSE)))</f>
        <v>19408513</v>
      </c>
      <c r="C1045" s="20">
        <f>IF(F1045="Gateway","SDWAN Gateway",IF(E1045="","",VLOOKUP(E1045,[3]List!BC:BF,4,FALSE)))</f>
        <v>19408267</v>
      </c>
      <c r="D1045">
        <v>7067</v>
      </c>
      <c r="E1045" s="21" t="s">
        <v>69</v>
      </c>
      <c r="G1045" t="s">
        <v>930</v>
      </c>
      <c r="H1045" t="s">
        <v>933</v>
      </c>
      <c r="I1045" t="s">
        <v>73</v>
      </c>
      <c r="J1045">
        <v>40</v>
      </c>
      <c r="K1045" s="20" t="str">
        <f t="shared" si="58"/>
        <v>1</v>
      </c>
      <c r="L1045" s="20" t="str">
        <f t="shared" si="57"/>
        <v xml:space="preserve">24/7/ 12 hours onsite SLA support requried </v>
      </c>
      <c r="S1045" s="22"/>
      <c r="AJ1045" s="22"/>
      <c r="AK1045" s="22"/>
    </row>
    <row r="1046" spans="1:37" customFormat="1" ht="15" hidden="1" customHeight="1">
      <c r="A1046" s="20" t="str">
        <f>IF(E1046="","",VLOOKUP(E1046,[3]List!BC:BD,2,FALSE))</f>
        <v>[Main RC] SD-WAN with Firewall (Fortinet) (Non-taxable)</v>
      </c>
      <c r="B1046" s="20">
        <f>IF(F1046="Gateway","SDWAN Gateway",IF(E1046="","",VLOOKUP(E1046,[3]List!BC:BE,3,FALSE)))</f>
        <v>19408513</v>
      </c>
      <c r="C1046" s="20">
        <f>IF(F1046="Gateway","SDWAN Gateway",IF(E1046="","",VLOOKUP(E1046,[3]List!BC:BF,4,FALSE)))</f>
        <v>19408267</v>
      </c>
      <c r="D1046">
        <v>7068</v>
      </c>
      <c r="E1046" s="21" t="s">
        <v>69</v>
      </c>
      <c r="G1046" t="s">
        <v>930</v>
      </c>
      <c r="H1046" t="s">
        <v>934</v>
      </c>
      <c r="I1046" t="s">
        <v>73</v>
      </c>
      <c r="J1046">
        <v>40</v>
      </c>
      <c r="K1046" s="20" t="str">
        <f t="shared" si="58"/>
        <v>1</v>
      </c>
      <c r="L1046" s="20" t="str">
        <f t="shared" si="57"/>
        <v xml:space="preserve">24/7/ 12 hours onsite SLA support requried </v>
      </c>
      <c r="S1046" s="22"/>
      <c r="AJ1046" s="22"/>
      <c r="AK1046" s="22"/>
    </row>
    <row r="1047" spans="1:37" customFormat="1" ht="15" hidden="1" customHeight="1">
      <c r="A1047" s="20" t="str">
        <f>IF(E1047="","",VLOOKUP(E1047,[3]List!BC:BD,2,FALSE))</f>
        <v>[Main RC] SD-WAN with Firewall (Fortinet) (Non-taxable)</v>
      </c>
      <c r="B1047" s="20">
        <f>IF(F1047="Gateway","SDWAN Gateway",IF(E1047="","",VLOOKUP(E1047,[3]List!BC:BE,3,FALSE)))</f>
        <v>19408513</v>
      </c>
      <c r="C1047" s="20">
        <f>IF(F1047="Gateway","SDWAN Gateway",IF(E1047="","",VLOOKUP(E1047,[3]List!BC:BF,4,FALSE)))</f>
        <v>19408267</v>
      </c>
      <c r="D1047">
        <v>7070</v>
      </c>
      <c r="E1047" s="21" t="s">
        <v>69</v>
      </c>
      <c r="G1047" t="s">
        <v>918</v>
      </c>
      <c r="H1047" t="s">
        <v>935</v>
      </c>
      <c r="I1047" t="s">
        <v>73</v>
      </c>
      <c r="J1047">
        <v>100</v>
      </c>
      <c r="K1047" s="20" t="str">
        <f t="shared" si="58"/>
        <v>1</v>
      </c>
      <c r="L1047" s="20" t="str">
        <f t="shared" si="57"/>
        <v xml:space="preserve">24/7/ 12 hours onsite SLA support requried </v>
      </c>
      <c r="S1047" s="22"/>
      <c r="AJ1047" s="22"/>
      <c r="AK1047" s="22"/>
    </row>
    <row r="1048" spans="1:37" customFormat="1" ht="15" hidden="1" customHeight="1">
      <c r="E1048" s="21" t="s">
        <v>69</v>
      </c>
      <c r="H1048" t="s">
        <v>936</v>
      </c>
      <c r="K1048" s="20" t="str">
        <f t="shared" si="58"/>
        <v>1</v>
      </c>
      <c r="L1048" s="20" t="str">
        <f t="shared" si="57"/>
        <v>24/7/ 6 hours onsite support required</v>
      </c>
      <c r="S1048" s="22"/>
      <c r="AJ1048" s="22"/>
      <c r="AK1048" s="22"/>
    </row>
    <row r="1049" spans="1:37" customFormat="1" ht="15" hidden="1" customHeight="1">
      <c r="E1049" s="21" t="s">
        <v>69</v>
      </c>
      <c r="H1049" t="s">
        <v>936</v>
      </c>
      <c r="K1049" s="20" t="str">
        <f t="shared" si="58"/>
        <v>1</v>
      </c>
      <c r="L1049" s="20" t="str">
        <f t="shared" si="57"/>
        <v>24/7/ 6 hours onsite support required</v>
      </c>
      <c r="S1049" s="22"/>
      <c r="AJ1049" s="22"/>
      <c r="AK1049" s="22"/>
    </row>
    <row r="1050" spans="1:37" customFormat="1" ht="15" hidden="1" customHeight="1">
      <c r="E1050" s="21" t="s">
        <v>69</v>
      </c>
      <c r="H1050" t="s">
        <v>936</v>
      </c>
      <c r="K1050" s="20" t="str">
        <f t="shared" si="58"/>
        <v>1</v>
      </c>
      <c r="L1050" s="20" t="str">
        <f t="shared" si="57"/>
        <v>24/7/ 6 hours onsite support required</v>
      </c>
      <c r="S1050" s="22"/>
      <c r="AJ1050" s="22"/>
      <c r="AK1050" s="22"/>
    </row>
    <row r="1051" spans="1:37" customFormat="1" ht="15" hidden="1" customHeight="1">
      <c r="E1051" s="21" t="s">
        <v>69</v>
      </c>
      <c r="H1051" t="s">
        <v>936</v>
      </c>
      <c r="K1051" s="20" t="str">
        <f t="shared" si="58"/>
        <v>1</v>
      </c>
      <c r="L1051" s="20" t="str">
        <f t="shared" si="57"/>
        <v>24/7/ 6 hours onsite support required</v>
      </c>
      <c r="S1051" s="22"/>
      <c r="AJ1051" s="22"/>
      <c r="AK1051" s="22"/>
    </row>
    <row r="1052" spans="1:37" customFormat="1" ht="15" hidden="1" customHeight="1">
      <c r="E1052" s="21" t="s">
        <v>69</v>
      </c>
      <c r="H1052" t="s">
        <v>936</v>
      </c>
      <c r="K1052" s="20" t="str">
        <f t="shared" si="58"/>
        <v>1</v>
      </c>
      <c r="L1052" s="20" t="str">
        <f t="shared" si="57"/>
        <v>24/7/ 6 hours onsite support required</v>
      </c>
      <c r="S1052" s="22"/>
      <c r="AJ1052" s="22"/>
      <c r="AK1052" s="22"/>
    </row>
    <row r="1053" spans="1:37" customFormat="1" ht="15" hidden="1" customHeight="1">
      <c r="E1053" s="21" t="s">
        <v>69</v>
      </c>
      <c r="H1053" t="s">
        <v>936</v>
      </c>
      <c r="K1053" s="20" t="str">
        <f t="shared" si="58"/>
        <v>1</v>
      </c>
      <c r="L1053" s="20" t="str">
        <f t="shared" si="57"/>
        <v>24/7/ 6 hours onsite support required</v>
      </c>
      <c r="S1053" s="22"/>
      <c r="AJ1053" s="22"/>
      <c r="AK1053" s="22"/>
    </row>
    <row r="1054" spans="1:37" customFormat="1" ht="15" hidden="1" customHeight="1">
      <c r="D1054" t="s">
        <v>937</v>
      </c>
      <c r="E1054" s="21" t="s">
        <v>69</v>
      </c>
      <c r="H1054" t="s">
        <v>936</v>
      </c>
      <c r="I1054" t="s">
        <v>938</v>
      </c>
      <c r="K1054" s="20" t="str">
        <f t="shared" si="58"/>
        <v>1</v>
      </c>
      <c r="L1054" s="20" t="str">
        <f t="shared" si="57"/>
        <v>24/7/ 6 hours onsite support required</v>
      </c>
      <c r="S1054" s="22"/>
      <c r="AJ1054" s="22"/>
      <c r="AK1054" s="22"/>
    </row>
    <row r="1055" spans="1:37" customFormat="1" ht="15" hidden="1" customHeight="1">
      <c r="D1055" t="s">
        <v>938</v>
      </c>
      <c r="E1055" s="21" t="s">
        <v>69</v>
      </c>
      <c r="H1055" t="s">
        <v>936</v>
      </c>
      <c r="I1055" t="s">
        <v>938</v>
      </c>
      <c r="K1055" s="20" t="str">
        <f t="shared" si="58"/>
        <v>1</v>
      </c>
      <c r="L1055" s="20" t="str">
        <f t="shared" si="57"/>
        <v>24/7/ 6 hours onsite support required</v>
      </c>
      <c r="S1055" s="22"/>
      <c r="AJ1055" s="22"/>
      <c r="AK1055" s="22"/>
    </row>
    <row r="1056" spans="1:37" customFormat="1" ht="15" hidden="1" customHeight="1">
      <c r="A1056" s="20" t="str">
        <f>IF(E1056="","",VLOOKUP(E1056,[3]List!BC:BD,2,FALSE))</f>
        <v>[Main RC] SD-WAN with Firewall (Fortinet) (Non-taxable)</v>
      </c>
      <c r="B1056" s="20">
        <f>IF(F1056="Gateway","SDWAN Gateway",IF(E1056="","",VLOOKUP(E1056,[3]List!BC:BE,3,FALSE)))</f>
        <v>19408513</v>
      </c>
      <c r="C1056" s="20">
        <f>IF(F1056="Gateway","SDWAN Gateway",IF(E1056="","",VLOOKUP(E1056,[3]List!BC:BF,4,FALSE)))</f>
        <v>19408267</v>
      </c>
      <c r="D1056">
        <v>1</v>
      </c>
      <c r="E1056" s="21" t="s">
        <v>69</v>
      </c>
      <c r="G1056" t="s">
        <v>71</v>
      </c>
      <c r="H1056" t="s">
        <v>72</v>
      </c>
      <c r="I1056" t="s">
        <v>73</v>
      </c>
      <c r="J1056">
        <v>100</v>
      </c>
      <c r="K1056" s="20" t="str">
        <f t="shared" si="58"/>
        <v>1</v>
      </c>
      <c r="L1056" s="20" t="str">
        <f t="shared" si="57"/>
        <v xml:space="preserve">24/7/ 12 hours onsite SLA support requried </v>
      </c>
      <c r="S1056" s="22"/>
      <c r="AJ1056" s="22"/>
      <c r="AK1056" s="22"/>
    </row>
    <row r="1057" spans="1:37" customFormat="1" ht="15" hidden="1" customHeight="1">
      <c r="A1057" s="20" t="str">
        <f>IF(E1057="","",VLOOKUP(E1057,[3]List!BC:BD,2,FALSE))</f>
        <v>[Main RC] SD-WAN with Firewall (Fortinet) (Non-taxable)</v>
      </c>
      <c r="B1057" s="20">
        <f>IF(F1057="Gateway","SDWAN Gateway",IF(E1057="","",VLOOKUP(E1057,[3]List!BC:BE,3,FALSE)))</f>
        <v>19408513</v>
      </c>
      <c r="C1057" s="20">
        <f>IF(F1057="Gateway","SDWAN Gateway",IF(E1057="","",VLOOKUP(E1057,[3]List!BC:BF,4,FALSE)))</f>
        <v>19408267</v>
      </c>
      <c r="D1057">
        <v>2</v>
      </c>
      <c r="E1057" s="21" t="s">
        <v>69</v>
      </c>
      <c r="G1057" t="s">
        <v>71</v>
      </c>
      <c r="H1057" t="s">
        <v>77</v>
      </c>
      <c r="I1057" t="s">
        <v>73</v>
      </c>
      <c r="J1057">
        <v>100</v>
      </c>
      <c r="K1057" s="20" t="str">
        <f t="shared" si="58"/>
        <v>1</v>
      </c>
      <c r="L1057" s="20" t="str">
        <f t="shared" si="57"/>
        <v xml:space="preserve">24/7/ 12 hours onsite SLA support requried </v>
      </c>
      <c r="S1057" s="22"/>
      <c r="AJ1057" s="22"/>
      <c r="AK1057" s="22"/>
    </row>
    <row r="1058" spans="1:37" customFormat="1" ht="15" hidden="1" customHeight="1">
      <c r="A1058" s="20" t="str">
        <f>IF(E1058="","",VLOOKUP(E1058,[3]List!BC:BD,2,FALSE))</f>
        <v>[Main RC] SD-WAN with Firewall (Fortinet) (Non-taxable)</v>
      </c>
      <c r="B1058" s="20">
        <f>IF(F1058="Gateway","SDWAN Gateway",IF(E1058="","",VLOOKUP(E1058,[3]List!BC:BE,3,FALSE)))</f>
        <v>19408513</v>
      </c>
      <c r="C1058" s="20">
        <f>IF(F1058="Gateway","SDWAN Gateway",IF(E1058="","",VLOOKUP(E1058,[3]List!BC:BF,4,FALSE)))</f>
        <v>19408267</v>
      </c>
      <c r="D1058">
        <v>3</v>
      </c>
      <c r="E1058" s="21" t="s">
        <v>69</v>
      </c>
      <c r="G1058" t="s">
        <v>71</v>
      </c>
      <c r="H1058" t="s">
        <v>78</v>
      </c>
      <c r="I1058" t="s">
        <v>73</v>
      </c>
      <c r="J1058">
        <v>100</v>
      </c>
      <c r="K1058" s="20" t="str">
        <f t="shared" si="58"/>
        <v>1</v>
      </c>
      <c r="L1058" s="20" t="str">
        <f t="shared" si="57"/>
        <v xml:space="preserve">24/7/ 12 hours onsite SLA support requried </v>
      </c>
      <c r="S1058" s="22"/>
      <c r="AJ1058" s="22"/>
      <c r="AK1058" s="22"/>
    </row>
    <row r="1059" spans="1:37" customFormat="1" ht="15" hidden="1" customHeight="1">
      <c r="A1059" s="20" t="str">
        <f>IF(E1059="","",VLOOKUP(E1059,[3]List!BC:BD,2,FALSE))</f>
        <v>[Main RC] SD-WAN with Firewall (Fortinet) (Non-taxable)</v>
      </c>
      <c r="B1059" s="20">
        <f>IF(F1059="Gateway","SDWAN Gateway",IF(E1059="","",VLOOKUP(E1059,[3]List!BC:BE,3,FALSE)))</f>
        <v>19408513</v>
      </c>
      <c r="C1059" s="20">
        <f>IF(F1059="Gateway","SDWAN Gateway",IF(E1059="","",VLOOKUP(E1059,[3]List!BC:BF,4,FALSE)))</f>
        <v>19408267</v>
      </c>
      <c r="D1059">
        <v>4</v>
      </c>
      <c r="E1059" s="21" t="s">
        <v>69</v>
      </c>
      <c r="G1059" t="s">
        <v>71</v>
      </c>
      <c r="H1059" t="s">
        <v>79</v>
      </c>
      <c r="I1059" t="s">
        <v>73</v>
      </c>
      <c r="J1059">
        <v>500</v>
      </c>
      <c r="K1059" s="20" t="str">
        <f t="shared" si="58"/>
        <v>1</v>
      </c>
      <c r="L1059" s="20" t="str">
        <f t="shared" si="57"/>
        <v xml:space="preserve">24/7/ 12 hours onsite SLA support requried </v>
      </c>
      <c r="S1059" s="22"/>
      <c r="AJ1059" s="22"/>
      <c r="AK1059" s="22"/>
    </row>
    <row r="1060" spans="1:37" customFormat="1" ht="15" hidden="1" customHeight="1">
      <c r="A1060" s="20" t="str">
        <f>IF(E1060="","",VLOOKUP(E1060,[3]List!BC:BD,2,FALSE))</f>
        <v>[Main RC] SD-WAN with Firewall (Fortinet) (Non-taxable)</v>
      </c>
      <c r="B1060" s="20">
        <f>IF(F1060="Gateway","SDWAN Gateway",IF(E1060="","",VLOOKUP(E1060,[3]List!BC:BE,3,FALSE)))</f>
        <v>19408513</v>
      </c>
      <c r="C1060" s="20">
        <f>IF(F1060="Gateway","SDWAN Gateway",IF(E1060="","",VLOOKUP(E1060,[3]List!BC:BF,4,FALSE)))</f>
        <v>19408267</v>
      </c>
      <c r="D1060">
        <v>5</v>
      </c>
      <c r="E1060" s="21" t="s">
        <v>69</v>
      </c>
      <c r="G1060" t="s">
        <v>71</v>
      </c>
      <c r="H1060" t="s">
        <v>80</v>
      </c>
      <c r="I1060" t="s">
        <v>73</v>
      </c>
      <c r="J1060">
        <v>100</v>
      </c>
      <c r="K1060" s="20" t="str">
        <f t="shared" si="58"/>
        <v>1</v>
      </c>
      <c r="L1060" s="20" t="str">
        <f t="shared" si="57"/>
        <v xml:space="preserve">24/7/ 12 hours onsite SLA support requried </v>
      </c>
      <c r="S1060" s="22"/>
      <c r="AJ1060" s="22"/>
      <c r="AK1060" s="22"/>
    </row>
    <row r="1061" spans="1:37" customFormat="1" ht="15" hidden="1" customHeight="1">
      <c r="A1061" s="20" t="str">
        <f>IF(E1061="","",VLOOKUP(E1061,[3]List!BC:BD,2,FALSE))</f>
        <v>[Main RC] SD-WAN with Firewall (Fortinet) (Non-taxable)</v>
      </c>
      <c r="B1061" s="20">
        <f>IF(F1061="Gateway","SDWAN Gateway",IF(E1061="","",VLOOKUP(E1061,[3]List!BC:BE,3,FALSE)))</f>
        <v>19408513</v>
      </c>
      <c r="C1061" s="20">
        <f>IF(F1061="Gateway","SDWAN Gateway",IF(E1061="","",VLOOKUP(E1061,[3]List!BC:BF,4,FALSE)))</f>
        <v>19408267</v>
      </c>
      <c r="D1061">
        <v>6</v>
      </c>
      <c r="E1061" s="21" t="s">
        <v>69</v>
      </c>
      <c r="G1061" t="s">
        <v>71</v>
      </c>
      <c r="H1061" t="s">
        <v>81</v>
      </c>
      <c r="I1061" t="s">
        <v>73</v>
      </c>
      <c r="J1061">
        <v>100</v>
      </c>
      <c r="K1061" s="20" t="str">
        <f t="shared" si="58"/>
        <v>1</v>
      </c>
      <c r="L1061" s="20" t="str">
        <f t="shared" si="57"/>
        <v xml:space="preserve">24/7/ 12 hours onsite SLA support requried </v>
      </c>
      <c r="S1061" s="22"/>
      <c r="AJ1061" s="22"/>
      <c r="AK1061" s="22"/>
    </row>
    <row r="1062" spans="1:37" customFormat="1" ht="15" hidden="1" customHeight="1">
      <c r="A1062" s="20" t="str">
        <f>IF(E1062="","",VLOOKUP(E1062,[3]List!BC:BD,2,FALSE))</f>
        <v>[Main RC] SD-WAN with Firewall (Fortinet) (Non-taxable)</v>
      </c>
      <c r="B1062" s="20">
        <f>IF(F1062="Gateway","SDWAN Gateway",IF(E1062="","",VLOOKUP(E1062,[3]List!BC:BE,3,FALSE)))</f>
        <v>19408513</v>
      </c>
      <c r="C1062" s="20">
        <f>IF(F1062="Gateway","SDWAN Gateway",IF(E1062="","",VLOOKUP(E1062,[3]List!BC:BF,4,FALSE)))</f>
        <v>19408267</v>
      </c>
      <c r="D1062">
        <v>7</v>
      </c>
      <c r="E1062" s="21" t="s">
        <v>69</v>
      </c>
      <c r="G1062" t="s">
        <v>71</v>
      </c>
      <c r="H1062" t="s">
        <v>82</v>
      </c>
      <c r="I1062" t="s">
        <v>73</v>
      </c>
      <c r="J1062">
        <v>500</v>
      </c>
      <c r="K1062" s="20" t="str">
        <f t="shared" si="58"/>
        <v>1</v>
      </c>
      <c r="L1062" s="20" t="str">
        <f t="shared" si="57"/>
        <v xml:space="preserve">24/7/ 12 hours onsite SLA support requried </v>
      </c>
      <c r="S1062" s="22"/>
      <c r="AJ1062" s="22"/>
      <c r="AK1062" s="22"/>
    </row>
    <row r="1063" spans="1:37" customFormat="1" ht="15" hidden="1" customHeight="1">
      <c r="A1063" s="20" t="str">
        <f>IF(E1063="","",VLOOKUP(E1063,[3]List!BC:BD,2,FALSE))</f>
        <v>[Main RC] SD-WAN with Firewall (Fortinet) (Non-taxable)</v>
      </c>
      <c r="B1063" s="20">
        <f>IF(F1063="Gateway","SDWAN Gateway",IF(E1063="","",VLOOKUP(E1063,[3]List!BC:BE,3,FALSE)))</f>
        <v>19408513</v>
      </c>
      <c r="C1063" s="20">
        <f>IF(F1063="Gateway","SDWAN Gateway",IF(E1063="","",VLOOKUP(E1063,[3]List!BC:BF,4,FALSE)))</f>
        <v>19408267</v>
      </c>
      <c r="D1063">
        <v>8</v>
      </c>
      <c r="E1063" s="21" t="s">
        <v>69</v>
      </c>
      <c r="G1063" t="s">
        <v>71</v>
      </c>
      <c r="H1063" t="s">
        <v>83</v>
      </c>
      <c r="I1063" t="s">
        <v>73</v>
      </c>
      <c r="J1063">
        <v>100</v>
      </c>
      <c r="K1063" s="20" t="str">
        <f t="shared" si="58"/>
        <v>1</v>
      </c>
      <c r="L1063" s="20" t="str">
        <f t="shared" si="57"/>
        <v xml:space="preserve">24/7/ 12 hours onsite SLA support requried </v>
      </c>
      <c r="S1063" s="22"/>
      <c r="AJ1063" s="22"/>
      <c r="AK1063" s="22"/>
    </row>
    <row r="1064" spans="1:37" customFormat="1" ht="15" hidden="1" customHeight="1">
      <c r="A1064" s="20" t="str">
        <f>IF(E1064="","",VLOOKUP(E1064,[3]List!BC:BD,2,FALSE))</f>
        <v>[Main RC] SD-WAN with Firewall (Fortinet) (Non-taxable)</v>
      </c>
      <c r="B1064" s="20">
        <f>IF(F1064="Gateway","SDWAN Gateway",IF(E1064="","",VLOOKUP(E1064,[3]List!BC:BE,3,FALSE)))</f>
        <v>19408513</v>
      </c>
      <c r="C1064" s="20">
        <f>IF(F1064="Gateway","SDWAN Gateway",IF(E1064="","",VLOOKUP(E1064,[3]List!BC:BF,4,FALSE)))</f>
        <v>19408267</v>
      </c>
      <c r="D1064">
        <v>9</v>
      </c>
      <c r="E1064" s="21" t="s">
        <v>69</v>
      </c>
      <c r="G1064" t="s">
        <v>71</v>
      </c>
      <c r="H1064" t="s">
        <v>84</v>
      </c>
      <c r="I1064" t="s">
        <v>73</v>
      </c>
      <c r="J1064">
        <v>100</v>
      </c>
      <c r="K1064" s="20" t="str">
        <f t="shared" si="58"/>
        <v>1</v>
      </c>
      <c r="L1064" s="20" t="str">
        <f t="shared" si="57"/>
        <v xml:space="preserve">24/7/ 12 hours onsite SLA support requried </v>
      </c>
      <c r="S1064" s="22"/>
      <c r="AJ1064" s="22"/>
      <c r="AK1064" s="22"/>
    </row>
    <row r="1065" spans="1:37" customFormat="1" ht="15" hidden="1" customHeight="1">
      <c r="A1065" s="20" t="str">
        <f>IF(E1065="","",VLOOKUP(E1065,[3]List!BC:BD,2,FALSE))</f>
        <v>[Main RC] SD-WAN with Firewall (Fortinet) (Non-taxable)</v>
      </c>
      <c r="B1065" s="20">
        <f>IF(F1065="Gateway","SDWAN Gateway",IF(E1065="","",VLOOKUP(E1065,[3]List!BC:BE,3,FALSE)))</f>
        <v>19408513</v>
      </c>
      <c r="C1065" s="20">
        <f>IF(F1065="Gateway","SDWAN Gateway",IF(E1065="","",VLOOKUP(E1065,[3]List!BC:BF,4,FALSE)))</f>
        <v>19408267</v>
      </c>
      <c r="D1065">
        <v>10</v>
      </c>
      <c r="E1065" s="21" t="s">
        <v>69</v>
      </c>
      <c r="G1065" t="s">
        <v>71</v>
      </c>
      <c r="H1065" t="s">
        <v>85</v>
      </c>
      <c r="I1065" t="s">
        <v>73</v>
      </c>
      <c r="J1065">
        <v>100</v>
      </c>
      <c r="K1065" s="20" t="str">
        <f t="shared" si="58"/>
        <v>1</v>
      </c>
      <c r="L1065" s="20" t="str">
        <f t="shared" si="57"/>
        <v xml:space="preserve">24/7/ 12 hours onsite SLA support requried </v>
      </c>
      <c r="S1065" s="22"/>
      <c r="AJ1065" s="22"/>
      <c r="AK1065" s="22"/>
    </row>
    <row r="1066" spans="1:37" customFormat="1" ht="15" hidden="1" customHeight="1">
      <c r="A1066" s="20" t="str">
        <f>IF(E1066="","",VLOOKUP(E1066,[3]List!BC:BD,2,FALSE))</f>
        <v>[Main RC] SD-WAN with Firewall (Fortinet) (Non-taxable)</v>
      </c>
      <c r="B1066" s="20">
        <f>IF(F1066="Gateway","SDWAN Gateway",IF(E1066="","",VLOOKUP(E1066,[3]List!BC:BE,3,FALSE)))</f>
        <v>19408513</v>
      </c>
      <c r="C1066" s="20">
        <f>IF(F1066="Gateway","SDWAN Gateway",IF(E1066="","",VLOOKUP(E1066,[3]List!BC:BF,4,FALSE)))</f>
        <v>19408267</v>
      </c>
      <c r="D1066">
        <v>11</v>
      </c>
      <c r="E1066" s="21" t="s">
        <v>69</v>
      </c>
      <c r="G1066" t="s">
        <v>71</v>
      </c>
      <c r="H1066" t="s">
        <v>86</v>
      </c>
      <c r="I1066" t="s">
        <v>73</v>
      </c>
      <c r="J1066">
        <v>100</v>
      </c>
      <c r="K1066" s="20" t="str">
        <f t="shared" si="58"/>
        <v>1</v>
      </c>
      <c r="L1066" s="20" t="str">
        <f t="shared" si="57"/>
        <v xml:space="preserve">24/7/ 12 hours onsite SLA support requried </v>
      </c>
      <c r="S1066" s="22"/>
      <c r="AJ1066" s="22"/>
      <c r="AK1066" s="22"/>
    </row>
    <row r="1067" spans="1:37" customFormat="1" ht="15" hidden="1" customHeight="1">
      <c r="A1067" s="20" t="str">
        <f>IF(E1067="","",VLOOKUP(E1067,[3]List!BC:BD,2,FALSE))</f>
        <v>[Main RC] SD-WAN with Firewall (Fortinet) (Non-taxable)</v>
      </c>
      <c r="B1067" s="20">
        <f>IF(F1067="Gateway","SDWAN Gateway",IF(E1067="","",VLOOKUP(E1067,[3]List!BC:BE,3,FALSE)))</f>
        <v>19408513</v>
      </c>
      <c r="C1067" s="20">
        <f>IF(F1067="Gateway","SDWAN Gateway",IF(E1067="","",VLOOKUP(E1067,[3]List!BC:BF,4,FALSE)))</f>
        <v>19408267</v>
      </c>
      <c r="D1067">
        <v>12</v>
      </c>
      <c r="E1067" s="21" t="s">
        <v>69</v>
      </c>
      <c r="G1067" t="s">
        <v>71</v>
      </c>
      <c r="H1067" t="s">
        <v>87</v>
      </c>
      <c r="I1067" t="s">
        <v>73</v>
      </c>
      <c r="J1067">
        <v>100</v>
      </c>
      <c r="K1067" s="20" t="str">
        <f t="shared" si="58"/>
        <v>1</v>
      </c>
      <c r="L1067" s="20" t="str">
        <f t="shared" si="57"/>
        <v xml:space="preserve">24/7/ 12 hours onsite SLA support requried </v>
      </c>
      <c r="S1067" s="22"/>
      <c r="AJ1067" s="22"/>
      <c r="AK1067" s="22"/>
    </row>
    <row r="1068" spans="1:37" customFormat="1" ht="15" hidden="1" customHeight="1">
      <c r="A1068" s="20" t="str">
        <f>IF(E1068="","",VLOOKUP(E1068,[3]List!BC:BD,2,FALSE))</f>
        <v>[Main RC] SD-WAN with Firewall (Fortinet) (Non-taxable)</v>
      </c>
      <c r="B1068" s="20">
        <f>IF(F1068="Gateway","SDWAN Gateway",IF(E1068="","",VLOOKUP(E1068,[3]List!BC:BE,3,FALSE)))</f>
        <v>19408513</v>
      </c>
      <c r="C1068" s="20">
        <f>IF(F1068="Gateway","SDWAN Gateway",IF(E1068="","",VLOOKUP(E1068,[3]List!BC:BF,4,FALSE)))</f>
        <v>19408267</v>
      </c>
      <c r="D1068">
        <v>13</v>
      </c>
      <c r="E1068" s="21" t="s">
        <v>69</v>
      </c>
      <c r="G1068" t="s">
        <v>71</v>
      </c>
      <c r="H1068" t="s">
        <v>88</v>
      </c>
      <c r="I1068" t="s">
        <v>73</v>
      </c>
      <c r="J1068">
        <v>100</v>
      </c>
      <c r="K1068" s="20" t="str">
        <f t="shared" si="58"/>
        <v>1</v>
      </c>
      <c r="L1068" s="20" t="str">
        <f t="shared" si="57"/>
        <v xml:space="preserve">24/7/ 12 hours onsite SLA support requried </v>
      </c>
      <c r="S1068" s="22"/>
      <c r="AJ1068" s="22"/>
      <c r="AK1068" s="22"/>
    </row>
    <row r="1069" spans="1:37" customFormat="1" ht="15" hidden="1" customHeight="1">
      <c r="A1069" s="20" t="str">
        <f>IF(E1069="","",VLOOKUP(E1069,[3]List!BC:BD,2,FALSE))</f>
        <v>[Main RC] SD-WAN with Firewall (Fortinet) (Non-taxable)</v>
      </c>
      <c r="B1069" s="20">
        <f>IF(F1069="Gateway","SDWAN Gateway",IF(E1069="","",VLOOKUP(E1069,[3]List!BC:BE,3,FALSE)))</f>
        <v>19408513</v>
      </c>
      <c r="C1069" s="20">
        <f>IF(F1069="Gateway","SDWAN Gateway",IF(E1069="","",VLOOKUP(E1069,[3]List!BC:BF,4,FALSE)))</f>
        <v>19408267</v>
      </c>
      <c r="D1069">
        <v>14</v>
      </c>
      <c r="E1069" s="21" t="s">
        <v>69</v>
      </c>
      <c r="G1069" t="s">
        <v>71</v>
      </c>
      <c r="H1069" t="s">
        <v>89</v>
      </c>
      <c r="I1069" t="s">
        <v>73</v>
      </c>
      <c r="J1069">
        <v>100</v>
      </c>
      <c r="K1069" s="20" t="str">
        <f t="shared" si="58"/>
        <v>1</v>
      </c>
      <c r="L1069" s="20" t="str">
        <f t="shared" si="57"/>
        <v xml:space="preserve">24/7/ 12 hours onsite SLA support requried </v>
      </c>
      <c r="S1069" s="22"/>
      <c r="AJ1069" s="22"/>
      <c r="AK1069" s="22"/>
    </row>
    <row r="1070" spans="1:37" customFormat="1" ht="15" hidden="1" customHeight="1">
      <c r="A1070" s="20" t="str">
        <f>IF(E1070="","",VLOOKUP(E1070,[3]List!BC:BD,2,FALSE))</f>
        <v>[Main RC] SD-WAN with Firewall (Fortinet) (Non-taxable)</v>
      </c>
      <c r="B1070" s="20">
        <f>IF(F1070="Gateway","SDWAN Gateway",IF(E1070="","",VLOOKUP(E1070,[3]List!BC:BE,3,FALSE)))</f>
        <v>19408513</v>
      </c>
      <c r="C1070" s="20">
        <f>IF(F1070="Gateway","SDWAN Gateway",IF(E1070="","",VLOOKUP(E1070,[3]List!BC:BF,4,FALSE)))</f>
        <v>19408267</v>
      </c>
      <c r="D1070">
        <v>15</v>
      </c>
      <c r="E1070" s="21" t="s">
        <v>69</v>
      </c>
      <c r="G1070" t="s">
        <v>71</v>
      </c>
      <c r="H1070" t="s">
        <v>90</v>
      </c>
      <c r="I1070" t="s">
        <v>73</v>
      </c>
      <c r="J1070">
        <v>100</v>
      </c>
      <c r="K1070" s="20" t="str">
        <f t="shared" si="58"/>
        <v>1</v>
      </c>
      <c r="L1070" s="20" t="str">
        <f t="shared" si="57"/>
        <v xml:space="preserve">24/7/ 12 hours onsite SLA support requried </v>
      </c>
      <c r="S1070" s="22"/>
      <c r="AJ1070" s="22"/>
      <c r="AK1070" s="22"/>
    </row>
    <row r="1071" spans="1:37" customFormat="1" ht="15" hidden="1" customHeight="1">
      <c r="A1071" s="20" t="str">
        <f>IF(E1071="","",VLOOKUP(E1071,[3]List!BC:BD,2,FALSE))</f>
        <v>[Main RC] SD-WAN with Firewall (Fortinet) (Non-taxable)</v>
      </c>
      <c r="B1071" s="20">
        <f>IF(F1071="Gateway","SDWAN Gateway",IF(E1071="","",VLOOKUP(E1071,[3]List!BC:BE,3,FALSE)))</f>
        <v>19408513</v>
      </c>
      <c r="C1071" s="20">
        <f>IF(F1071="Gateway","SDWAN Gateway",IF(E1071="","",VLOOKUP(E1071,[3]List!BC:BF,4,FALSE)))</f>
        <v>19408267</v>
      </c>
      <c r="D1071">
        <v>16</v>
      </c>
      <c r="E1071" s="21" t="s">
        <v>69</v>
      </c>
      <c r="G1071" t="s">
        <v>71</v>
      </c>
      <c r="H1071" t="s">
        <v>91</v>
      </c>
      <c r="I1071" t="s">
        <v>73</v>
      </c>
      <c r="J1071">
        <v>100</v>
      </c>
      <c r="K1071" s="20" t="str">
        <f t="shared" si="58"/>
        <v>1</v>
      </c>
      <c r="L1071" s="20" t="str">
        <f t="shared" si="57"/>
        <v xml:space="preserve">24/7/ 12 hours onsite SLA support requried </v>
      </c>
      <c r="S1071" s="22"/>
      <c r="AJ1071" s="22"/>
      <c r="AK1071" s="22"/>
    </row>
    <row r="1072" spans="1:37" customFormat="1" ht="15" hidden="1" customHeight="1">
      <c r="A1072" s="20" t="str">
        <f>IF(E1072="","",VLOOKUP(E1072,[3]List!BC:BD,2,FALSE))</f>
        <v>[Main RC] SD-WAN with Firewall (Fortinet) (Non-taxable)</v>
      </c>
      <c r="B1072" s="20">
        <f>IF(F1072="Gateway","SDWAN Gateway",IF(E1072="","",VLOOKUP(E1072,[3]List!BC:BE,3,FALSE)))</f>
        <v>19408513</v>
      </c>
      <c r="C1072" s="20">
        <f>IF(F1072="Gateway","SDWAN Gateway",IF(E1072="","",VLOOKUP(E1072,[3]List!BC:BF,4,FALSE)))</f>
        <v>19408267</v>
      </c>
      <c r="D1072">
        <v>17</v>
      </c>
      <c r="E1072" s="21" t="s">
        <v>69</v>
      </c>
      <c r="G1072" t="s">
        <v>71</v>
      </c>
      <c r="H1072" t="s">
        <v>92</v>
      </c>
      <c r="I1072" t="s">
        <v>73</v>
      </c>
      <c r="J1072">
        <v>100</v>
      </c>
      <c r="K1072" s="20" t="str">
        <f t="shared" si="58"/>
        <v>1</v>
      </c>
      <c r="L1072" s="20" t="str">
        <f t="shared" si="57"/>
        <v xml:space="preserve">24/7/ 12 hours onsite SLA support requried </v>
      </c>
      <c r="S1072" s="22"/>
      <c r="AJ1072" s="22"/>
      <c r="AK1072" s="22"/>
    </row>
    <row r="1073" spans="1:37" customFormat="1" ht="15" hidden="1" customHeight="1">
      <c r="A1073" s="20" t="str">
        <f>IF(E1073="","",VLOOKUP(E1073,[3]List!BC:BD,2,FALSE))</f>
        <v>[Main RC] SD-WAN with Firewall (Fortinet) (Non-taxable)</v>
      </c>
      <c r="B1073" s="20">
        <f>IF(F1073="Gateway","SDWAN Gateway",IF(E1073="","",VLOOKUP(E1073,[3]List!BC:BE,3,FALSE)))</f>
        <v>19408513</v>
      </c>
      <c r="C1073" s="20">
        <f>IF(F1073="Gateway","SDWAN Gateway",IF(E1073="","",VLOOKUP(E1073,[3]List!BC:BF,4,FALSE)))</f>
        <v>19408267</v>
      </c>
      <c r="D1073">
        <v>18</v>
      </c>
      <c r="E1073" s="21" t="s">
        <v>69</v>
      </c>
      <c r="G1073" t="s">
        <v>71</v>
      </c>
      <c r="H1073" t="s">
        <v>93</v>
      </c>
      <c r="I1073" t="s">
        <v>73</v>
      </c>
      <c r="J1073">
        <v>100</v>
      </c>
      <c r="K1073" s="20" t="str">
        <f t="shared" si="58"/>
        <v>1</v>
      </c>
      <c r="L1073" s="20" t="str">
        <f t="shared" si="57"/>
        <v xml:space="preserve">24/7/ 12 hours onsite SLA support requried </v>
      </c>
      <c r="S1073" s="22"/>
      <c r="AJ1073" s="22"/>
      <c r="AK1073" s="22"/>
    </row>
    <row r="1074" spans="1:37" customFormat="1" ht="15" hidden="1" customHeight="1">
      <c r="A1074" s="20" t="str">
        <f>IF(E1074="","",VLOOKUP(E1074,[3]List!BC:BD,2,FALSE))</f>
        <v>[Main RC] SD-WAN with Firewall (Fortinet) (Non-taxable)</v>
      </c>
      <c r="B1074" s="20">
        <f>IF(F1074="Gateway","SDWAN Gateway",IF(E1074="","",VLOOKUP(E1074,[3]List!BC:BE,3,FALSE)))</f>
        <v>19408513</v>
      </c>
      <c r="C1074" s="20">
        <f>IF(F1074="Gateway","SDWAN Gateway",IF(E1074="","",VLOOKUP(E1074,[3]List!BC:BF,4,FALSE)))</f>
        <v>19408267</v>
      </c>
      <c r="D1074">
        <v>19</v>
      </c>
      <c r="E1074" s="21" t="s">
        <v>69</v>
      </c>
      <c r="G1074" t="s">
        <v>71</v>
      </c>
      <c r="H1074" t="s">
        <v>94</v>
      </c>
      <c r="I1074" t="s">
        <v>73</v>
      </c>
      <c r="J1074">
        <v>100</v>
      </c>
      <c r="K1074" s="20" t="str">
        <f t="shared" si="58"/>
        <v>1</v>
      </c>
      <c r="L1074" s="20" t="str">
        <f t="shared" si="57"/>
        <v xml:space="preserve">24/7/ 12 hours onsite SLA support requried </v>
      </c>
      <c r="S1074" s="22"/>
      <c r="AJ1074" s="22"/>
      <c r="AK1074" s="22"/>
    </row>
    <row r="1075" spans="1:37" customFormat="1" ht="15" hidden="1" customHeight="1">
      <c r="A1075" s="20" t="str">
        <f>IF(E1075="","",VLOOKUP(E1075,[3]List!BC:BD,2,FALSE))</f>
        <v>[Main RC] SD-WAN with Firewall (Fortinet) (Non-taxable)</v>
      </c>
      <c r="B1075" s="20">
        <f>IF(F1075="Gateway","SDWAN Gateway",IF(E1075="","",VLOOKUP(E1075,[3]List!BC:BE,3,FALSE)))</f>
        <v>19408513</v>
      </c>
      <c r="C1075" s="20">
        <f>IF(F1075="Gateway","SDWAN Gateway",IF(E1075="","",VLOOKUP(E1075,[3]List!BC:BF,4,FALSE)))</f>
        <v>19408267</v>
      </c>
      <c r="D1075">
        <v>20</v>
      </c>
      <c r="E1075" s="21" t="s">
        <v>69</v>
      </c>
      <c r="G1075" t="s">
        <v>71</v>
      </c>
      <c r="H1075" t="s">
        <v>95</v>
      </c>
      <c r="I1075" t="s">
        <v>73</v>
      </c>
      <c r="J1075">
        <v>100</v>
      </c>
      <c r="K1075" s="20" t="str">
        <f t="shared" si="58"/>
        <v>1</v>
      </c>
      <c r="L1075" s="20" t="str">
        <f t="shared" si="57"/>
        <v xml:space="preserve">24/7/ 12 hours onsite SLA support requried </v>
      </c>
      <c r="S1075" s="22"/>
      <c r="AJ1075" s="22"/>
      <c r="AK1075" s="22"/>
    </row>
    <row r="1076" spans="1:37" customFormat="1" ht="15" hidden="1" customHeight="1">
      <c r="A1076" s="20" t="str">
        <f>IF(E1076="","",VLOOKUP(E1076,[3]List!BC:BD,2,FALSE))</f>
        <v>[Main RC] SD-WAN with Firewall (Fortinet) (Non-taxable)</v>
      </c>
      <c r="B1076" s="20">
        <f>IF(F1076="Gateway","SDWAN Gateway",IF(E1076="","",VLOOKUP(E1076,[3]List!BC:BE,3,FALSE)))</f>
        <v>19408513</v>
      </c>
      <c r="C1076" s="20">
        <f>IF(F1076="Gateway","SDWAN Gateway",IF(E1076="","",VLOOKUP(E1076,[3]List!BC:BF,4,FALSE)))</f>
        <v>19408267</v>
      </c>
      <c r="D1076">
        <v>21</v>
      </c>
      <c r="E1076" s="21" t="s">
        <v>69</v>
      </c>
      <c r="G1076" t="s">
        <v>71</v>
      </c>
      <c r="H1076" t="s">
        <v>96</v>
      </c>
      <c r="I1076" t="s">
        <v>73</v>
      </c>
      <c r="J1076">
        <v>100</v>
      </c>
      <c r="K1076" s="20" t="str">
        <f t="shared" si="58"/>
        <v>1</v>
      </c>
      <c r="L1076" s="20" t="str">
        <f t="shared" si="57"/>
        <v xml:space="preserve">24/7/ 12 hours onsite SLA support requried </v>
      </c>
      <c r="S1076" s="22"/>
      <c r="AJ1076" s="22"/>
      <c r="AK1076" s="22"/>
    </row>
    <row r="1077" spans="1:37" customFormat="1" ht="15" hidden="1" customHeight="1">
      <c r="A1077" s="20" t="str">
        <f>IF(E1077="","",VLOOKUP(E1077,[3]List!BC:BD,2,FALSE))</f>
        <v>[Main RC] SD-WAN with Firewall (Fortinet) (Non-taxable)</v>
      </c>
      <c r="B1077" s="20">
        <f>IF(F1077="Gateway","SDWAN Gateway",IF(E1077="","",VLOOKUP(E1077,[3]List!BC:BE,3,FALSE)))</f>
        <v>19408513</v>
      </c>
      <c r="C1077" s="20">
        <f>IF(F1077="Gateway","SDWAN Gateway",IF(E1077="","",VLOOKUP(E1077,[3]List!BC:BF,4,FALSE)))</f>
        <v>19408267</v>
      </c>
      <c r="D1077">
        <v>22</v>
      </c>
      <c r="E1077" s="21" t="s">
        <v>69</v>
      </c>
      <c r="G1077" t="s">
        <v>71</v>
      </c>
      <c r="H1077" t="s">
        <v>97</v>
      </c>
      <c r="I1077" t="s">
        <v>73</v>
      </c>
      <c r="J1077">
        <v>100</v>
      </c>
      <c r="K1077" s="20" t="str">
        <f t="shared" si="58"/>
        <v>1</v>
      </c>
      <c r="L1077" s="20" t="str">
        <f t="shared" si="57"/>
        <v xml:space="preserve">24/7/ 12 hours onsite SLA support requried </v>
      </c>
      <c r="S1077" s="22"/>
      <c r="AJ1077" s="22"/>
      <c r="AK1077" s="22"/>
    </row>
    <row r="1078" spans="1:37" customFormat="1" ht="15" hidden="1" customHeight="1">
      <c r="A1078" s="20" t="str">
        <f>IF(E1078="","",VLOOKUP(E1078,[3]List!BC:BD,2,FALSE))</f>
        <v>[Main RC] SD-WAN with Firewall (Fortinet) (Non-taxable)</v>
      </c>
      <c r="B1078" s="20">
        <f>IF(F1078="Gateway","SDWAN Gateway",IF(E1078="","",VLOOKUP(E1078,[3]List!BC:BE,3,FALSE)))</f>
        <v>19408513</v>
      </c>
      <c r="C1078" s="20">
        <f>IF(F1078="Gateway","SDWAN Gateway",IF(E1078="","",VLOOKUP(E1078,[3]List!BC:BF,4,FALSE)))</f>
        <v>19408267</v>
      </c>
      <c r="D1078">
        <v>23</v>
      </c>
      <c r="E1078" s="21" t="s">
        <v>69</v>
      </c>
      <c r="G1078" t="s">
        <v>71</v>
      </c>
      <c r="H1078" t="s">
        <v>98</v>
      </c>
      <c r="I1078" t="s">
        <v>73</v>
      </c>
      <c r="J1078">
        <v>100</v>
      </c>
      <c r="K1078" s="20" t="str">
        <f t="shared" si="58"/>
        <v>1</v>
      </c>
      <c r="L1078" s="20" t="str">
        <f t="shared" si="57"/>
        <v xml:space="preserve">24/7/ 12 hours onsite SLA support requried </v>
      </c>
      <c r="S1078" s="22"/>
      <c r="AJ1078" s="22"/>
      <c r="AK1078" s="22"/>
    </row>
    <row r="1079" spans="1:37" customFormat="1" ht="15" hidden="1" customHeight="1">
      <c r="A1079" s="20" t="str">
        <f>IF(E1079="","",VLOOKUP(E1079,[3]List!BC:BD,2,FALSE))</f>
        <v>[Main RC] SD-WAN with Firewall (Fortinet) (Non-taxable)</v>
      </c>
      <c r="B1079" s="20">
        <f>IF(F1079="Gateway","SDWAN Gateway",IF(E1079="","",VLOOKUP(E1079,[3]List!BC:BE,3,FALSE)))</f>
        <v>19408513</v>
      </c>
      <c r="C1079" s="20">
        <f>IF(F1079="Gateway","SDWAN Gateway",IF(E1079="","",VLOOKUP(E1079,[3]List!BC:BF,4,FALSE)))</f>
        <v>19408267</v>
      </c>
      <c r="D1079">
        <v>24</v>
      </c>
      <c r="E1079" s="21" t="s">
        <v>69</v>
      </c>
      <c r="G1079" t="s">
        <v>71</v>
      </c>
      <c r="H1079" t="s">
        <v>99</v>
      </c>
      <c r="I1079" t="s">
        <v>73</v>
      </c>
      <c r="J1079">
        <v>100</v>
      </c>
      <c r="K1079" s="20" t="str">
        <f t="shared" si="58"/>
        <v>1</v>
      </c>
      <c r="L1079" s="20" t="str">
        <f t="shared" si="57"/>
        <v xml:space="preserve">24/7/ 12 hours onsite SLA support requried </v>
      </c>
      <c r="S1079" s="22"/>
      <c r="AJ1079" s="22"/>
      <c r="AK1079" s="22"/>
    </row>
    <row r="1080" spans="1:37" customFormat="1" ht="15" hidden="1" customHeight="1">
      <c r="A1080" s="20" t="str">
        <f>IF(E1080="","",VLOOKUP(E1080,[3]List!BC:BD,2,FALSE))</f>
        <v>[Main RC] SD-WAN with Firewall (Fortinet) (Non-taxable)</v>
      </c>
      <c r="B1080" s="20">
        <f>IF(F1080="Gateway","SDWAN Gateway",IF(E1080="","",VLOOKUP(E1080,[3]List!BC:BE,3,FALSE)))</f>
        <v>19408513</v>
      </c>
      <c r="C1080" s="20">
        <f>IF(F1080="Gateway","SDWAN Gateway",IF(E1080="","",VLOOKUP(E1080,[3]List!BC:BF,4,FALSE)))</f>
        <v>19408267</v>
      </c>
      <c r="D1080">
        <v>25</v>
      </c>
      <c r="E1080" s="21" t="s">
        <v>69</v>
      </c>
      <c r="G1080" t="s">
        <v>71</v>
      </c>
      <c r="H1080" t="s">
        <v>100</v>
      </c>
      <c r="I1080" t="s">
        <v>73</v>
      </c>
      <c r="J1080">
        <v>500</v>
      </c>
      <c r="K1080" s="20" t="str">
        <f t="shared" si="58"/>
        <v>1</v>
      </c>
      <c r="L1080" s="20" t="str">
        <f t="shared" si="57"/>
        <v xml:space="preserve">24/7/ 12 hours onsite SLA support requried </v>
      </c>
      <c r="S1080" s="22"/>
      <c r="AJ1080" s="22"/>
      <c r="AK1080" s="22"/>
    </row>
    <row r="1081" spans="1:37" customFormat="1" ht="15" hidden="1" customHeight="1">
      <c r="A1081" s="20" t="str">
        <f>IF(E1081="","",VLOOKUP(E1081,[3]List!BC:BD,2,FALSE))</f>
        <v>[Main RC] SD-WAN with Firewall (Fortinet) (Non-taxable)</v>
      </c>
      <c r="B1081" s="20">
        <f>IF(F1081="Gateway","SDWAN Gateway",IF(E1081="","",VLOOKUP(E1081,[3]List!BC:BE,3,FALSE)))</f>
        <v>19408513</v>
      </c>
      <c r="C1081" s="20">
        <f>IF(F1081="Gateway","SDWAN Gateway",IF(E1081="","",VLOOKUP(E1081,[3]List!BC:BF,4,FALSE)))</f>
        <v>19408267</v>
      </c>
      <c r="D1081">
        <v>26</v>
      </c>
      <c r="E1081" s="21" t="s">
        <v>69</v>
      </c>
      <c r="G1081" t="s">
        <v>71</v>
      </c>
      <c r="H1081" t="s">
        <v>101</v>
      </c>
      <c r="I1081" t="s">
        <v>73</v>
      </c>
      <c r="J1081">
        <v>100</v>
      </c>
      <c r="K1081" s="20" t="str">
        <f t="shared" si="58"/>
        <v>1</v>
      </c>
      <c r="L1081" s="20" t="str">
        <f t="shared" si="57"/>
        <v xml:space="preserve">24/7/ 12 hours onsite SLA support requried </v>
      </c>
      <c r="S1081" s="22"/>
      <c r="AJ1081" s="22"/>
      <c r="AK1081" s="22"/>
    </row>
    <row r="1082" spans="1:37" customFormat="1" ht="15" hidden="1" customHeight="1">
      <c r="A1082" s="20" t="str">
        <f>IF(E1082="","",VLOOKUP(E1082,[3]List!BC:BD,2,FALSE))</f>
        <v>[Main RC] SD-WAN with Firewall (Fortinet) (Non-taxable)</v>
      </c>
      <c r="B1082" s="20">
        <f>IF(F1082="Gateway","SDWAN Gateway",IF(E1082="","",VLOOKUP(E1082,[3]List!BC:BE,3,FALSE)))</f>
        <v>19408513</v>
      </c>
      <c r="C1082" s="20">
        <f>IF(F1082="Gateway","SDWAN Gateway",IF(E1082="","",VLOOKUP(E1082,[3]List!BC:BF,4,FALSE)))</f>
        <v>19408267</v>
      </c>
      <c r="D1082">
        <v>27</v>
      </c>
      <c r="E1082" s="21" t="s">
        <v>69</v>
      </c>
      <c r="G1082" t="s">
        <v>71</v>
      </c>
      <c r="H1082" t="s">
        <v>102</v>
      </c>
      <c r="I1082" t="s">
        <v>73</v>
      </c>
      <c r="J1082">
        <v>500</v>
      </c>
      <c r="K1082" s="20" t="str">
        <f t="shared" si="58"/>
        <v>1</v>
      </c>
      <c r="L1082" s="20" t="str">
        <f t="shared" si="57"/>
        <v xml:space="preserve">24/7/ 12 hours onsite SLA support requried </v>
      </c>
      <c r="S1082" s="22"/>
      <c r="AJ1082" s="22"/>
      <c r="AK1082" s="22"/>
    </row>
    <row r="1083" spans="1:37" customFormat="1" ht="15" hidden="1" customHeight="1">
      <c r="A1083" s="20" t="str">
        <f>IF(E1083="","",VLOOKUP(E1083,[3]List!BC:BD,2,FALSE))</f>
        <v>[Main RC] SD-WAN with Firewall (Fortinet) (Non-taxable)</v>
      </c>
      <c r="B1083" s="20">
        <f>IF(F1083="Gateway","SDWAN Gateway",IF(E1083="","",VLOOKUP(E1083,[3]List!BC:BE,3,FALSE)))</f>
        <v>19408513</v>
      </c>
      <c r="C1083" s="20">
        <f>IF(F1083="Gateway","SDWAN Gateway",IF(E1083="","",VLOOKUP(E1083,[3]List!BC:BF,4,FALSE)))</f>
        <v>19408267</v>
      </c>
      <c r="D1083">
        <v>28</v>
      </c>
      <c r="E1083" s="21" t="s">
        <v>69</v>
      </c>
      <c r="G1083" t="s">
        <v>71</v>
      </c>
      <c r="H1083" t="s">
        <v>103</v>
      </c>
      <c r="I1083" t="s">
        <v>73</v>
      </c>
      <c r="J1083">
        <v>100</v>
      </c>
      <c r="K1083" s="20" t="str">
        <f t="shared" si="58"/>
        <v>1</v>
      </c>
      <c r="L1083" s="20" t="str">
        <f t="shared" si="57"/>
        <v xml:space="preserve">24/7/ 12 hours onsite SLA support requried </v>
      </c>
      <c r="S1083" s="22"/>
      <c r="AJ1083" s="22"/>
      <c r="AK1083" s="22"/>
    </row>
    <row r="1084" spans="1:37" customFormat="1" ht="15" hidden="1" customHeight="1">
      <c r="A1084" s="20" t="str">
        <f>IF(E1084="","",VLOOKUP(E1084,[3]List!BC:BD,2,FALSE))</f>
        <v>[Main RC] SD-WAN with Firewall (Fortinet) (Non-taxable)</v>
      </c>
      <c r="B1084" s="20">
        <f>IF(F1084="Gateway","SDWAN Gateway",IF(E1084="","",VLOOKUP(E1084,[3]List!BC:BE,3,FALSE)))</f>
        <v>19408513</v>
      </c>
      <c r="C1084" s="20">
        <f>IF(F1084="Gateway","SDWAN Gateway",IF(E1084="","",VLOOKUP(E1084,[3]List!BC:BF,4,FALSE)))</f>
        <v>19408267</v>
      </c>
      <c r="D1084">
        <v>29</v>
      </c>
      <c r="E1084" s="21" t="s">
        <v>69</v>
      </c>
      <c r="G1084" t="s">
        <v>71</v>
      </c>
      <c r="H1084" t="s">
        <v>104</v>
      </c>
      <c r="I1084" t="s">
        <v>73</v>
      </c>
      <c r="J1084">
        <v>100</v>
      </c>
      <c r="K1084" s="20" t="str">
        <f t="shared" si="58"/>
        <v>1</v>
      </c>
      <c r="L1084" s="20" t="str">
        <f t="shared" si="57"/>
        <v xml:space="preserve">24/7/ 12 hours onsite SLA support requried </v>
      </c>
      <c r="S1084" s="22"/>
      <c r="AJ1084" s="22"/>
      <c r="AK1084" s="22"/>
    </row>
    <row r="1085" spans="1:37" customFormat="1" ht="15" hidden="1" customHeight="1">
      <c r="A1085" s="20" t="str">
        <f>IF(E1085="","",VLOOKUP(E1085,[3]List!BC:BD,2,FALSE))</f>
        <v>[Main RC] SD-WAN with Firewall (Fortinet) (Non-taxable)</v>
      </c>
      <c r="B1085" s="20">
        <f>IF(F1085="Gateway","SDWAN Gateway",IF(E1085="","",VLOOKUP(E1085,[3]List!BC:BE,3,FALSE)))</f>
        <v>19408513</v>
      </c>
      <c r="C1085" s="20">
        <f>IF(F1085="Gateway","SDWAN Gateway",IF(E1085="","",VLOOKUP(E1085,[3]List!BC:BF,4,FALSE)))</f>
        <v>19408267</v>
      </c>
      <c r="D1085">
        <v>30</v>
      </c>
      <c r="E1085" s="21" t="s">
        <v>69</v>
      </c>
      <c r="G1085" t="s">
        <v>71</v>
      </c>
      <c r="H1085" t="s">
        <v>105</v>
      </c>
      <c r="I1085" t="s">
        <v>73</v>
      </c>
      <c r="J1085">
        <v>100</v>
      </c>
      <c r="K1085" s="20" t="str">
        <f t="shared" si="58"/>
        <v>1</v>
      </c>
      <c r="L1085" s="20" t="str">
        <f t="shared" si="57"/>
        <v xml:space="preserve">24/7/ 12 hours onsite SLA support requried </v>
      </c>
      <c r="S1085" s="22"/>
      <c r="AJ1085" s="22"/>
      <c r="AK1085" s="22"/>
    </row>
    <row r="1086" spans="1:37" customFormat="1" ht="15" hidden="1" customHeight="1">
      <c r="A1086" s="20" t="str">
        <f>IF(E1086="","",VLOOKUP(E1086,[3]List!BC:BD,2,FALSE))</f>
        <v>[Main RC] SD-WAN with Firewall (Fortinet) (Non-taxable)</v>
      </c>
      <c r="B1086" s="20">
        <f>IF(F1086="Gateway","SDWAN Gateway",IF(E1086="","",VLOOKUP(E1086,[3]List!BC:BE,3,FALSE)))</f>
        <v>19408513</v>
      </c>
      <c r="C1086" s="20">
        <f>IF(F1086="Gateway","SDWAN Gateway",IF(E1086="","",VLOOKUP(E1086,[3]List!BC:BF,4,FALSE)))</f>
        <v>19408267</v>
      </c>
      <c r="D1086">
        <v>31</v>
      </c>
      <c r="E1086" s="21" t="s">
        <v>69</v>
      </c>
      <c r="G1086" t="s">
        <v>71</v>
      </c>
      <c r="H1086" t="s">
        <v>106</v>
      </c>
      <c r="I1086" t="s">
        <v>73</v>
      </c>
      <c r="J1086">
        <v>100</v>
      </c>
      <c r="K1086" s="20" t="str">
        <f t="shared" si="58"/>
        <v>1</v>
      </c>
      <c r="L1086" s="20" t="str">
        <f t="shared" si="57"/>
        <v xml:space="preserve">24/7/ 12 hours onsite SLA support requried </v>
      </c>
      <c r="S1086" s="22"/>
      <c r="AJ1086" s="22"/>
      <c r="AK1086" s="22"/>
    </row>
    <row r="1087" spans="1:37" customFormat="1" ht="15" hidden="1" customHeight="1">
      <c r="A1087" s="20" t="str">
        <f>IF(E1087="","",VLOOKUP(E1087,[3]List!BC:BD,2,FALSE))</f>
        <v>[Main RC] SD-WAN with Firewall (Fortinet) (Non-taxable)</v>
      </c>
      <c r="B1087" s="20">
        <f>IF(F1087="Gateway","SDWAN Gateway",IF(E1087="","",VLOOKUP(E1087,[3]List!BC:BE,3,FALSE)))</f>
        <v>19408513</v>
      </c>
      <c r="C1087" s="20">
        <f>IF(F1087="Gateway","SDWAN Gateway",IF(E1087="","",VLOOKUP(E1087,[3]List!BC:BF,4,FALSE)))</f>
        <v>19408267</v>
      </c>
      <c r="D1087">
        <v>32</v>
      </c>
      <c r="E1087" s="21" t="s">
        <v>69</v>
      </c>
      <c r="G1087" t="s">
        <v>71</v>
      </c>
      <c r="H1087" t="s">
        <v>107</v>
      </c>
      <c r="I1087" t="s">
        <v>73</v>
      </c>
      <c r="J1087">
        <v>100</v>
      </c>
      <c r="K1087" s="20" t="str">
        <f t="shared" si="58"/>
        <v>1</v>
      </c>
      <c r="L1087" s="20" t="str">
        <f t="shared" si="57"/>
        <v xml:space="preserve">24/7/ 12 hours onsite SLA support requried </v>
      </c>
      <c r="S1087" s="22"/>
      <c r="AJ1087" s="22"/>
      <c r="AK1087" s="22"/>
    </row>
    <row r="1088" spans="1:37" customFormat="1" ht="15" hidden="1" customHeight="1">
      <c r="A1088" s="20" t="str">
        <f>IF(E1088="","",VLOOKUP(E1088,[3]List!BC:BD,2,FALSE))</f>
        <v>[Main RC] SD-WAN with Firewall (Fortinet) (Non-taxable)</v>
      </c>
      <c r="B1088" s="20">
        <f>IF(F1088="Gateway","SDWAN Gateway",IF(E1088="","",VLOOKUP(E1088,[3]List!BC:BE,3,FALSE)))</f>
        <v>19408513</v>
      </c>
      <c r="C1088" s="20">
        <f>IF(F1088="Gateway","SDWAN Gateway",IF(E1088="","",VLOOKUP(E1088,[3]List!BC:BF,4,FALSE)))</f>
        <v>19408267</v>
      </c>
      <c r="D1088">
        <v>33</v>
      </c>
      <c r="E1088" s="21" t="s">
        <v>69</v>
      </c>
      <c r="G1088" t="s">
        <v>71</v>
      </c>
      <c r="H1088" t="s">
        <v>108</v>
      </c>
      <c r="I1088" t="s">
        <v>73</v>
      </c>
      <c r="J1088">
        <v>100</v>
      </c>
      <c r="K1088" s="20" t="str">
        <f t="shared" si="58"/>
        <v>1</v>
      </c>
      <c r="L1088" s="20" t="str">
        <f t="shared" si="57"/>
        <v xml:space="preserve">24/7/ 12 hours onsite SLA support requried </v>
      </c>
      <c r="S1088" s="22"/>
      <c r="AJ1088" s="22"/>
      <c r="AK1088" s="22"/>
    </row>
    <row r="1089" spans="1:37" customFormat="1" ht="15" hidden="1" customHeight="1">
      <c r="A1089" s="20" t="str">
        <f>IF(E1089="","",VLOOKUP(E1089,[3]List!BC:BD,2,FALSE))</f>
        <v>[Main RC] SD-WAN with Firewall (Fortinet) (Non-taxable)</v>
      </c>
      <c r="B1089" s="20">
        <f>IF(F1089="Gateway","SDWAN Gateway",IF(E1089="","",VLOOKUP(E1089,[3]List!BC:BE,3,FALSE)))</f>
        <v>19408513</v>
      </c>
      <c r="C1089" s="20">
        <f>IF(F1089="Gateway","SDWAN Gateway",IF(E1089="","",VLOOKUP(E1089,[3]List!BC:BF,4,FALSE)))</f>
        <v>19408267</v>
      </c>
      <c r="D1089">
        <v>34</v>
      </c>
      <c r="E1089" s="21" t="s">
        <v>69</v>
      </c>
      <c r="G1089" t="s">
        <v>71</v>
      </c>
      <c r="H1089" t="s">
        <v>109</v>
      </c>
      <c r="I1089" t="s">
        <v>73</v>
      </c>
      <c r="J1089">
        <v>100</v>
      </c>
      <c r="K1089" s="20" t="str">
        <f t="shared" si="58"/>
        <v>1</v>
      </c>
      <c r="L1089" s="20" t="str">
        <f t="shared" si="57"/>
        <v xml:space="preserve">24/7/ 12 hours onsite SLA support requried </v>
      </c>
      <c r="S1089" s="22"/>
      <c r="AJ1089" s="22"/>
      <c r="AK1089" s="22"/>
    </row>
    <row r="1090" spans="1:37" customFormat="1" ht="15" hidden="1" customHeight="1">
      <c r="A1090" s="20" t="str">
        <f>IF(E1090="","",VLOOKUP(E1090,[3]List!BC:BD,2,FALSE))</f>
        <v>[Main RC] SD-WAN with Firewall (Fortinet) (Non-taxable)</v>
      </c>
      <c r="B1090" s="20">
        <f>IF(F1090="Gateway","SDWAN Gateway",IF(E1090="","",VLOOKUP(E1090,[3]List!BC:BE,3,FALSE)))</f>
        <v>19408513</v>
      </c>
      <c r="C1090" s="20">
        <f>IF(F1090="Gateway","SDWAN Gateway",IF(E1090="","",VLOOKUP(E1090,[3]List!BC:BF,4,FALSE)))</f>
        <v>19408267</v>
      </c>
      <c r="D1090">
        <v>35</v>
      </c>
      <c r="E1090" s="21" t="s">
        <v>69</v>
      </c>
      <c r="G1090" t="s">
        <v>71</v>
      </c>
      <c r="H1090" t="s">
        <v>110</v>
      </c>
      <c r="I1090" t="s">
        <v>73</v>
      </c>
      <c r="J1090">
        <v>100</v>
      </c>
      <c r="K1090" s="20" t="str">
        <f t="shared" si="58"/>
        <v>1</v>
      </c>
      <c r="L1090" s="20" t="str">
        <f t="shared" si="57"/>
        <v xml:space="preserve">24/7/ 12 hours onsite SLA support requried </v>
      </c>
      <c r="S1090" s="22"/>
      <c r="AJ1090" s="22"/>
      <c r="AK1090" s="22"/>
    </row>
    <row r="1091" spans="1:37" customFormat="1" ht="15" hidden="1" customHeight="1">
      <c r="A1091" s="20" t="str">
        <f>IF(E1091="","",VLOOKUP(E1091,[3]List!BC:BD,2,FALSE))</f>
        <v>[Main RC] SD-WAN with Firewall (Fortinet) (Non-taxable)</v>
      </c>
      <c r="B1091" s="20">
        <f>IF(F1091="Gateway","SDWAN Gateway",IF(E1091="","",VLOOKUP(E1091,[3]List!BC:BE,3,FALSE)))</f>
        <v>19408513</v>
      </c>
      <c r="C1091" s="20">
        <f>IF(F1091="Gateway","SDWAN Gateway",IF(E1091="","",VLOOKUP(E1091,[3]List!BC:BF,4,FALSE)))</f>
        <v>19408267</v>
      </c>
      <c r="D1091">
        <v>36</v>
      </c>
      <c r="E1091" s="21" t="s">
        <v>69</v>
      </c>
      <c r="G1091" t="s">
        <v>71</v>
      </c>
      <c r="H1091" t="s">
        <v>111</v>
      </c>
      <c r="I1091" t="s">
        <v>73</v>
      </c>
      <c r="J1091">
        <v>100</v>
      </c>
      <c r="K1091" s="20" t="str">
        <f t="shared" si="58"/>
        <v>1</v>
      </c>
      <c r="L1091" s="20" t="str">
        <f t="shared" si="57"/>
        <v xml:space="preserve">24/7/ 12 hours onsite SLA support requried </v>
      </c>
      <c r="S1091" s="22"/>
      <c r="AJ1091" s="22"/>
      <c r="AK1091" s="22"/>
    </row>
    <row r="1092" spans="1:37" customFormat="1" ht="15" hidden="1" customHeight="1">
      <c r="A1092" s="20" t="str">
        <f>IF(E1092="","",VLOOKUP(E1092,[3]List!BC:BD,2,FALSE))</f>
        <v>[Main RC] SD-WAN with Firewall (Fortinet) (Non-taxable)</v>
      </c>
      <c r="B1092" s="20">
        <f>IF(F1092="Gateway","SDWAN Gateway",IF(E1092="","",VLOOKUP(E1092,[3]List!BC:BE,3,FALSE)))</f>
        <v>19408513</v>
      </c>
      <c r="C1092" s="20">
        <f>IF(F1092="Gateway","SDWAN Gateway",IF(E1092="","",VLOOKUP(E1092,[3]List!BC:BF,4,FALSE)))</f>
        <v>19408267</v>
      </c>
      <c r="D1092">
        <v>37</v>
      </c>
      <c r="E1092" s="21" t="s">
        <v>69</v>
      </c>
      <c r="G1092" t="s">
        <v>71</v>
      </c>
      <c r="H1092" t="s">
        <v>112</v>
      </c>
      <c r="I1092" t="s">
        <v>73</v>
      </c>
      <c r="J1092">
        <v>100</v>
      </c>
      <c r="K1092" s="20" t="str">
        <f t="shared" si="58"/>
        <v>1</v>
      </c>
      <c r="L1092" s="20" t="str">
        <f t="shared" ref="L1092:L1155" si="59">IF(I1092="non-redundant","24/7/ 12 hours onsite SLA support requried ","24/7/ 6 hours onsite support required")</f>
        <v xml:space="preserve">24/7/ 12 hours onsite SLA support requried </v>
      </c>
      <c r="S1092" s="22"/>
      <c r="AJ1092" s="22"/>
      <c r="AK1092" s="22"/>
    </row>
    <row r="1093" spans="1:37" customFormat="1" ht="15" hidden="1" customHeight="1">
      <c r="A1093" s="20" t="str">
        <f>IF(E1093="","",VLOOKUP(E1093,[3]List!BC:BD,2,FALSE))</f>
        <v>[Main RC] SD-WAN with Firewall (Fortinet) (Non-taxable)</v>
      </c>
      <c r="B1093" s="20">
        <f>IF(F1093="Gateway","SDWAN Gateway",IF(E1093="","",VLOOKUP(E1093,[3]List!BC:BE,3,FALSE)))</f>
        <v>19408513</v>
      </c>
      <c r="C1093" s="20">
        <f>IF(F1093="Gateway","SDWAN Gateway",IF(E1093="","",VLOOKUP(E1093,[3]List!BC:BF,4,FALSE)))</f>
        <v>19408267</v>
      </c>
      <c r="D1093">
        <v>38</v>
      </c>
      <c r="E1093" s="21" t="s">
        <v>69</v>
      </c>
      <c r="G1093" t="s">
        <v>71</v>
      </c>
      <c r="H1093" t="s">
        <v>113</v>
      </c>
      <c r="I1093" t="s">
        <v>73</v>
      </c>
      <c r="J1093">
        <v>100</v>
      </c>
      <c r="K1093" s="20" t="str">
        <f t="shared" ref="K1093:K1156" si="60">IF(J1093&lt;900, "1", "2")</f>
        <v>1</v>
      </c>
      <c r="L1093" s="20" t="str">
        <f t="shared" si="59"/>
        <v xml:space="preserve">24/7/ 12 hours onsite SLA support requried </v>
      </c>
      <c r="S1093" s="22"/>
      <c r="AJ1093" s="22"/>
      <c r="AK1093" s="22"/>
    </row>
    <row r="1094" spans="1:37" customFormat="1" ht="15" hidden="1" customHeight="1">
      <c r="A1094" s="20" t="str">
        <f>IF(E1094="","",VLOOKUP(E1094,[3]List!BC:BD,2,FALSE))</f>
        <v>[Main RC] SD-WAN with Firewall (Fortinet) (Non-taxable)</v>
      </c>
      <c r="B1094" s="20">
        <f>IF(F1094="Gateway","SDWAN Gateway",IF(E1094="","",VLOOKUP(E1094,[3]List!BC:BE,3,FALSE)))</f>
        <v>19408513</v>
      </c>
      <c r="C1094" s="20">
        <f>IF(F1094="Gateway","SDWAN Gateway",IF(E1094="","",VLOOKUP(E1094,[3]List!BC:BF,4,FALSE)))</f>
        <v>19408267</v>
      </c>
      <c r="D1094">
        <v>39</v>
      </c>
      <c r="E1094" s="21" t="s">
        <v>69</v>
      </c>
      <c r="G1094" t="s">
        <v>71</v>
      </c>
      <c r="H1094" t="s">
        <v>114</v>
      </c>
      <c r="I1094" t="s">
        <v>73</v>
      </c>
      <c r="J1094">
        <v>500</v>
      </c>
      <c r="K1094" s="20" t="str">
        <f t="shared" si="60"/>
        <v>1</v>
      </c>
      <c r="L1094" s="20" t="str">
        <f t="shared" si="59"/>
        <v xml:space="preserve">24/7/ 12 hours onsite SLA support requried </v>
      </c>
      <c r="S1094" s="22"/>
      <c r="AJ1094" s="22"/>
      <c r="AK1094" s="22"/>
    </row>
    <row r="1095" spans="1:37" customFormat="1" ht="15" hidden="1" customHeight="1">
      <c r="A1095" s="20" t="str">
        <f>IF(E1095="","",VLOOKUP(E1095,[3]List!BC:BD,2,FALSE))</f>
        <v>[Main RC] SD-WAN with Firewall (Fortinet) (Non-taxable)</v>
      </c>
      <c r="B1095" s="20">
        <f>IF(F1095="Gateway","SDWAN Gateway",IF(E1095="","",VLOOKUP(E1095,[3]List!BC:BE,3,FALSE)))</f>
        <v>19408513</v>
      </c>
      <c r="C1095" s="20">
        <f>IF(F1095="Gateway","SDWAN Gateway",IF(E1095="","",VLOOKUP(E1095,[3]List!BC:BF,4,FALSE)))</f>
        <v>19408267</v>
      </c>
      <c r="D1095">
        <v>40</v>
      </c>
      <c r="E1095" s="21" t="s">
        <v>69</v>
      </c>
      <c r="G1095" t="s">
        <v>71</v>
      </c>
      <c r="H1095" t="s">
        <v>115</v>
      </c>
      <c r="I1095" t="s">
        <v>73</v>
      </c>
      <c r="J1095">
        <v>100</v>
      </c>
      <c r="K1095" s="20" t="str">
        <f t="shared" si="60"/>
        <v>1</v>
      </c>
      <c r="L1095" s="20" t="str">
        <f t="shared" si="59"/>
        <v xml:space="preserve">24/7/ 12 hours onsite SLA support requried </v>
      </c>
      <c r="S1095" s="22"/>
      <c r="AJ1095" s="22"/>
      <c r="AK1095" s="22"/>
    </row>
    <row r="1096" spans="1:37" customFormat="1" ht="15" hidden="1" customHeight="1">
      <c r="A1096" s="20" t="str">
        <f>IF(E1096="","",VLOOKUP(E1096,[3]List!BC:BD,2,FALSE))</f>
        <v>[Main RC] SD-WAN with Firewall (Fortinet) (Non-taxable)</v>
      </c>
      <c r="B1096" s="20">
        <f>IF(F1096="Gateway","SDWAN Gateway",IF(E1096="","",VLOOKUP(E1096,[3]List!BC:BE,3,FALSE)))</f>
        <v>19408513</v>
      </c>
      <c r="C1096" s="20">
        <f>IF(F1096="Gateway","SDWAN Gateway",IF(E1096="","",VLOOKUP(E1096,[3]List!BC:BF,4,FALSE)))</f>
        <v>19408267</v>
      </c>
      <c r="D1096">
        <v>41</v>
      </c>
      <c r="E1096" s="21" t="s">
        <v>69</v>
      </c>
      <c r="G1096" t="s">
        <v>71</v>
      </c>
      <c r="H1096" t="s">
        <v>116</v>
      </c>
      <c r="I1096" t="s">
        <v>73</v>
      </c>
      <c r="J1096">
        <v>100</v>
      </c>
      <c r="K1096" s="20" t="str">
        <f t="shared" si="60"/>
        <v>1</v>
      </c>
      <c r="L1096" s="20" t="str">
        <f t="shared" si="59"/>
        <v xml:space="preserve">24/7/ 12 hours onsite SLA support requried </v>
      </c>
      <c r="S1096" s="22"/>
      <c r="AJ1096" s="22"/>
      <c r="AK1096" s="22"/>
    </row>
    <row r="1097" spans="1:37" customFormat="1" ht="15" hidden="1" customHeight="1">
      <c r="A1097" s="20" t="str">
        <f>IF(E1097="","",VLOOKUP(E1097,[3]List!BC:BD,2,FALSE))</f>
        <v>[Main RC] SD-WAN with Firewall (Fortinet) (Non-taxable)</v>
      </c>
      <c r="B1097" s="20">
        <f>IF(F1097="Gateway","SDWAN Gateway",IF(E1097="","",VLOOKUP(E1097,[3]List!BC:BE,3,FALSE)))</f>
        <v>19408513</v>
      </c>
      <c r="C1097" s="20">
        <f>IF(F1097="Gateway","SDWAN Gateway",IF(E1097="","",VLOOKUP(E1097,[3]List!BC:BF,4,FALSE)))</f>
        <v>19408267</v>
      </c>
      <c r="D1097">
        <v>42</v>
      </c>
      <c r="E1097" s="21" t="s">
        <v>69</v>
      </c>
      <c r="G1097" t="s">
        <v>71</v>
      </c>
      <c r="H1097" t="s">
        <v>117</v>
      </c>
      <c r="I1097" t="s">
        <v>73</v>
      </c>
      <c r="J1097">
        <v>100</v>
      </c>
      <c r="K1097" s="20" t="str">
        <f t="shared" si="60"/>
        <v>1</v>
      </c>
      <c r="L1097" s="20" t="str">
        <f t="shared" si="59"/>
        <v xml:space="preserve">24/7/ 12 hours onsite SLA support requried </v>
      </c>
      <c r="S1097" s="22"/>
      <c r="AJ1097" s="22"/>
      <c r="AK1097" s="22"/>
    </row>
    <row r="1098" spans="1:37" customFormat="1" ht="15" hidden="1" customHeight="1">
      <c r="A1098" s="20" t="str">
        <f>IF(E1098="","",VLOOKUP(E1098,[3]List!BC:BD,2,FALSE))</f>
        <v>[Main RC] SD-WAN with Firewall (Fortinet) (Non-taxable)</v>
      </c>
      <c r="B1098" s="20">
        <f>IF(F1098="Gateway","SDWAN Gateway",IF(E1098="","",VLOOKUP(E1098,[3]List!BC:BE,3,FALSE)))</f>
        <v>19408513</v>
      </c>
      <c r="C1098" s="20">
        <f>IF(F1098="Gateway","SDWAN Gateway",IF(E1098="","",VLOOKUP(E1098,[3]List!BC:BF,4,FALSE)))</f>
        <v>19408267</v>
      </c>
      <c r="D1098">
        <v>43</v>
      </c>
      <c r="E1098" s="21" t="s">
        <v>69</v>
      </c>
      <c r="G1098" t="s">
        <v>71</v>
      </c>
      <c r="H1098" t="s">
        <v>118</v>
      </c>
      <c r="I1098" t="s">
        <v>73</v>
      </c>
      <c r="J1098">
        <v>100</v>
      </c>
      <c r="K1098" s="20" t="str">
        <f t="shared" si="60"/>
        <v>1</v>
      </c>
      <c r="L1098" s="20" t="str">
        <f t="shared" si="59"/>
        <v xml:space="preserve">24/7/ 12 hours onsite SLA support requried </v>
      </c>
      <c r="S1098" s="22"/>
      <c r="AJ1098" s="22"/>
      <c r="AK1098" s="22"/>
    </row>
    <row r="1099" spans="1:37" customFormat="1" ht="15" hidden="1" customHeight="1">
      <c r="A1099" s="20" t="str">
        <f>IF(E1099="","",VLOOKUP(E1099,[3]List!BC:BD,2,FALSE))</f>
        <v>[Main RC] SD-WAN with Firewall (Fortinet) (Non-taxable)</v>
      </c>
      <c r="B1099" s="20">
        <f>IF(F1099="Gateway","SDWAN Gateway",IF(E1099="","",VLOOKUP(E1099,[3]List!BC:BE,3,FALSE)))</f>
        <v>19408513</v>
      </c>
      <c r="C1099" s="20">
        <f>IF(F1099="Gateway","SDWAN Gateway",IF(E1099="","",VLOOKUP(E1099,[3]List!BC:BF,4,FALSE)))</f>
        <v>19408267</v>
      </c>
      <c r="D1099">
        <v>44</v>
      </c>
      <c r="E1099" s="21" t="s">
        <v>69</v>
      </c>
      <c r="G1099" t="s">
        <v>71</v>
      </c>
      <c r="H1099" t="s">
        <v>119</v>
      </c>
      <c r="I1099" t="s">
        <v>73</v>
      </c>
      <c r="J1099">
        <v>100</v>
      </c>
      <c r="K1099" s="20" t="str">
        <f t="shared" si="60"/>
        <v>1</v>
      </c>
      <c r="L1099" s="20" t="str">
        <f t="shared" si="59"/>
        <v xml:space="preserve">24/7/ 12 hours onsite SLA support requried </v>
      </c>
      <c r="S1099" s="22"/>
      <c r="AJ1099" s="22"/>
      <c r="AK1099" s="22"/>
    </row>
    <row r="1100" spans="1:37" customFormat="1" ht="15" hidden="1" customHeight="1">
      <c r="A1100" s="20" t="str">
        <f>IF(E1100="","",VLOOKUP(E1100,[3]List!BC:BD,2,FALSE))</f>
        <v>[Main RC] SD-WAN with Firewall (Fortinet) (Non-taxable)</v>
      </c>
      <c r="B1100" s="20">
        <f>IF(F1100="Gateway","SDWAN Gateway",IF(E1100="","",VLOOKUP(E1100,[3]List!BC:BE,3,FALSE)))</f>
        <v>19408513</v>
      </c>
      <c r="C1100" s="20">
        <f>IF(F1100="Gateway","SDWAN Gateway",IF(E1100="","",VLOOKUP(E1100,[3]List!BC:BF,4,FALSE)))</f>
        <v>19408267</v>
      </c>
      <c r="D1100">
        <v>45</v>
      </c>
      <c r="E1100" s="21" t="s">
        <v>69</v>
      </c>
      <c r="G1100" t="s">
        <v>71</v>
      </c>
      <c r="H1100" t="s">
        <v>120</v>
      </c>
      <c r="I1100" t="s">
        <v>73</v>
      </c>
      <c r="J1100">
        <v>100</v>
      </c>
      <c r="K1100" s="20" t="str">
        <f t="shared" si="60"/>
        <v>1</v>
      </c>
      <c r="L1100" s="20" t="str">
        <f t="shared" si="59"/>
        <v xml:space="preserve">24/7/ 12 hours onsite SLA support requried </v>
      </c>
      <c r="S1100" s="22"/>
      <c r="AJ1100" s="22"/>
      <c r="AK1100" s="22"/>
    </row>
    <row r="1101" spans="1:37" customFormat="1" ht="15" hidden="1" customHeight="1">
      <c r="A1101" s="20" t="str">
        <f>IF(E1101="","",VLOOKUP(E1101,[3]List!BC:BD,2,FALSE))</f>
        <v>[Main RC] SD-WAN with Firewall (Fortinet) (Non-taxable)</v>
      </c>
      <c r="B1101" s="20">
        <f>IF(F1101="Gateway","SDWAN Gateway",IF(E1101="","",VLOOKUP(E1101,[3]List!BC:BE,3,FALSE)))</f>
        <v>19408513</v>
      </c>
      <c r="C1101" s="20">
        <f>IF(F1101="Gateway","SDWAN Gateway",IF(E1101="","",VLOOKUP(E1101,[3]List!BC:BF,4,FALSE)))</f>
        <v>19408267</v>
      </c>
      <c r="D1101">
        <v>46</v>
      </c>
      <c r="E1101" s="21" t="s">
        <v>69</v>
      </c>
      <c r="G1101" t="s">
        <v>71</v>
      </c>
      <c r="H1101" t="s">
        <v>121</v>
      </c>
      <c r="I1101" t="s">
        <v>73</v>
      </c>
      <c r="J1101">
        <v>100</v>
      </c>
      <c r="K1101" s="20" t="str">
        <f t="shared" si="60"/>
        <v>1</v>
      </c>
      <c r="L1101" s="20" t="str">
        <f t="shared" si="59"/>
        <v xml:space="preserve">24/7/ 12 hours onsite SLA support requried </v>
      </c>
      <c r="S1101" s="22"/>
      <c r="AJ1101" s="22"/>
      <c r="AK1101" s="22"/>
    </row>
    <row r="1102" spans="1:37" customFormat="1" ht="15" hidden="1" customHeight="1">
      <c r="A1102" s="20" t="str">
        <f>IF(E1102="","",VLOOKUP(E1102,[3]List!BC:BD,2,FALSE))</f>
        <v>[Main RC] SD-WAN with Firewall (Fortinet) (Non-taxable)</v>
      </c>
      <c r="B1102" s="20">
        <f>IF(F1102="Gateway","SDWAN Gateway",IF(E1102="","",VLOOKUP(E1102,[3]List!BC:BE,3,FALSE)))</f>
        <v>19408513</v>
      </c>
      <c r="C1102" s="20">
        <f>IF(F1102="Gateway","SDWAN Gateway",IF(E1102="","",VLOOKUP(E1102,[3]List!BC:BF,4,FALSE)))</f>
        <v>19408267</v>
      </c>
      <c r="D1102">
        <v>47</v>
      </c>
      <c r="E1102" s="21" t="s">
        <v>69</v>
      </c>
      <c r="G1102" t="s">
        <v>71</v>
      </c>
      <c r="H1102" t="s">
        <v>122</v>
      </c>
      <c r="I1102" t="s">
        <v>73</v>
      </c>
      <c r="J1102">
        <v>100</v>
      </c>
      <c r="K1102" s="20" t="str">
        <f t="shared" si="60"/>
        <v>1</v>
      </c>
      <c r="L1102" s="20" t="str">
        <f t="shared" si="59"/>
        <v xml:space="preserve">24/7/ 12 hours onsite SLA support requried </v>
      </c>
      <c r="S1102" s="22"/>
      <c r="AJ1102" s="22"/>
      <c r="AK1102" s="22"/>
    </row>
    <row r="1103" spans="1:37" customFormat="1" ht="15" hidden="1" customHeight="1">
      <c r="A1103" s="20" t="str">
        <f>IF(E1103="","",VLOOKUP(E1103,[3]List!BC:BD,2,FALSE))</f>
        <v>[Main RC] SD-WAN with Firewall (Fortinet) (Non-taxable)</v>
      </c>
      <c r="B1103" s="20">
        <f>IF(F1103="Gateway","SDWAN Gateway",IF(E1103="","",VLOOKUP(E1103,[3]List!BC:BE,3,FALSE)))</f>
        <v>19408513</v>
      </c>
      <c r="C1103" s="20">
        <f>IF(F1103="Gateway","SDWAN Gateway",IF(E1103="","",VLOOKUP(E1103,[3]List!BC:BF,4,FALSE)))</f>
        <v>19408267</v>
      </c>
      <c r="D1103">
        <v>49</v>
      </c>
      <c r="E1103" s="21" t="s">
        <v>69</v>
      </c>
      <c r="G1103" t="s">
        <v>71</v>
      </c>
      <c r="H1103" t="s">
        <v>123</v>
      </c>
      <c r="I1103" t="s">
        <v>73</v>
      </c>
      <c r="J1103">
        <v>500</v>
      </c>
      <c r="K1103" s="20" t="str">
        <f t="shared" si="60"/>
        <v>1</v>
      </c>
      <c r="L1103" s="20" t="str">
        <f t="shared" si="59"/>
        <v xml:space="preserve">24/7/ 12 hours onsite SLA support requried </v>
      </c>
      <c r="S1103" s="22"/>
      <c r="AJ1103" s="22"/>
      <c r="AK1103" s="22"/>
    </row>
    <row r="1104" spans="1:37" customFormat="1" ht="15" hidden="1" customHeight="1">
      <c r="A1104" s="20" t="str">
        <f>IF(E1104="","",VLOOKUP(E1104,[3]List!BC:BD,2,FALSE))</f>
        <v>[Main RC] SD-WAN with Firewall (Fortinet) (Non-taxable)</v>
      </c>
      <c r="B1104" s="20">
        <f>IF(F1104="Gateway","SDWAN Gateway",IF(E1104="","",VLOOKUP(E1104,[3]List!BC:BE,3,FALSE)))</f>
        <v>19408513</v>
      </c>
      <c r="C1104" s="20">
        <f>IF(F1104="Gateway","SDWAN Gateway",IF(E1104="","",VLOOKUP(E1104,[3]List!BC:BF,4,FALSE)))</f>
        <v>19408267</v>
      </c>
      <c r="D1104">
        <v>50</v>
      </c>
      <c r="E1104" s="21" t="s">
        <v>69</v>
      </c>
      <c r="G1104" t="s">
        <v>71</v>
      </c>
      <c r="H1104" t="s">
        <v>124</v>
      </c>
      <c r="I1104" t="s">
        <v>73</v>
      </c>
      <c r="J1104">
        <v>500</v>
      </c>
      <c r="K1104" s="20" t="str">
        <f t="shared" si="60"/>
        <v>1</v>
      </c>
      <c r="L1104" s="20" t="str">
        <f t="shared" si="59"/>
        <v xml:space="preserve">24/7/ 12 hours onsite SLA support requried </v>
      </c>
      <c r="S1104" s="22"/>
      <c r="AJ1104" s="22"/>
      <c r="AK1104" s="22"/>
    </row>
    <row r="1105" spans="1:37" customFormat="1" ht="15" hidden="1" customHeight="1">
      <c r="D1105">
        <v>52</v>
      </c>
      <c r="E1105" s="21" t="s">
        <v>69</v>
      </c>
      <c r="G1105" t="s">
        <v>71</v>
      </c>
      <c r="H1105" t="s">
        <v>125</v>
      </c>
      <c r="I1105" t="s">
        <v>73</v>
      </c>
      <c r="J1105">
        <v>1000</v>
      </c>
      <c r="K1105" s="20" t="str">
        <f t="shared" si="60"/>
        <v>2</v>
      </c>
      <c r="L1105" s="20" t="str">
        <f t="shared" si="59"/>
        <v xml:space="preserve">24/7/ 12 hours onsite SLA support requried </v>
      </c>
      <c r="S1105" s="22"/>
      <c r="AJ1105" s="22"/>
      <c r="AK1105" s="22"/>
    </row>
    <row r="1106" spans="1:37" customFormat="1" ht="15" hidden="1" customHeight="1">
      <c r="A1106" s="20" t="str">
        <f>IF(E1106="","",VLOOKUP(E1106,[3]List!BC:BD,2,FALSE))</f>
        <v>[Main RC] SD-WAN with Firewall (Fortinet) (Non-taxable)</v>
      </c>
      <c r="B1106" s="20">
        <f>IF(F1106="Gateway","SDWAN Gateway",IF(E1106="","",VLOOKUP(E1106,[3]List!BC:BE,3,FALSE)))</f>
        <v>19408513</v>
      </c>
      <c r="C1106" s="20">
        <f>IF(F1106="Gateway","SDWAN Gateway",IF(E1106="","",VLOOKUP(E1106,[3]List!BC:BF,4,FALSE)))</f>
        <v>19408267</v>
      </c>
      <c r="D1106">
        <v>54</v>
      </c>
      <c r="E1106" s="21" t="s">
        <v>69</v>
      </c>
      <c r="G1106" t="s">
        <v>71</v>
      </c>
      <c r="H1106" t="s">
        <v>126</v>
      </c>
      <c r="I1106" t="s">
        <v>73</v>
      </c>
      <c r="J1106">
        <v>100</v>
      </c>
      <c r="K1106" s="20" t="str">
        <f t="shared" si="60"/>
        <v>1</v>
      </c>
      <c r="L1106" s="20" t="str">
        <f t="shared" si="59"/>
        <v xml:space="preserve">24/7/ 12 hours onsite SLA support requried </v>
      </c>
      <c r="S1106" s="22"/>
      <c r="AJ1106" s="22"/>
      <c r="AK1106" s="22"/>
    </row>
    <row r="1107" spans="1:37" customFormat="1" ht="15" hidden="1" customHeight="1">
      <c r="D1107">
        <v>55</v>
      </c>
      <c r="E1107" s="21" t="s">
        <v>69</v>
      </c>
      <c r="G1107" t="s">
        <v>71</v>
      </c>
      <c r="H1107" t="s">
        <v>127</v>
      </c>
      <c r="I1107" t="s">
        <v>73</v>
      </c>
      <c r="J1107">
        <v>1000</v>
      </c>
      <c r="K1107" s="20" t="str">
        <f t="shared" si="60"/>
        <v>2</v>
      </c>
      <c r="L1107" s="20" t="str">
        <f t="shared" si="59"/>
        <v xml:space="preserve">24/7/ 12 hours onsite SLA support requried </v>
      </c>
      <c r="S1107" s="22"/>
      <c r="AJ1107" s="22"/>
      <c r="AK1107" s="22"/>
    </row>
    <row r="1108" spans="1:37" customFormat="1" ht="15" hidden="1" customHeight="1">
      <c r="A1108" s="20" t="str">
        <f>IF(E1108="","",VLOOKUP(E1108,[3]List!BC:BD,2,FALSE))</f>
        <v>[Main RC] SD-WAN with Firewall (Fortinet) (Non-taxable)</v>
      </c>
      <c r="B1108" s="20">
        <f>IF(F1108="Gateway","SDWAN Gateway",IF(E1108="","",VLOOKUP(E1108,[3]List!BC:BE,3,FALSE)))</f>
        <v>19408513</v>
      </c>
      <c r="C1108" s="20">
        <f>IF(F1108="Gateway","SDWAN Gateway",IF(E1108="","",VLOOKUP(E1108,[3]List!BC:BF,4,FALSE)))</f>
        <v>19408267</v>
      </c>
      <c r="D1108">
        <v>57</v>
      </c>
      <c r="E1108" s="21" t="s">
        <v>69</v>
      </c>
      <c r="G1108" t="s">
        <v>71</v>
      </c>
      <c r="H1108" t="s">
        <v>128</v>
      </c>
      <c r="I1108" t="s">
        <v>73</v>
      </c>
      <c r="J1108">
        <v>100</v>
      </c>
      <c r="K1108" s="20" t="str">
        <f t="shared" si="60"/>
        <v>1</v>
      </c>
      <c r="L1108" s="20" t="str">
        <f t="shared" si="59"/>
        <v xml:space="preserve">24/7/ 12 hours onsite SLA support requried </v>
      </c>
      <c r="S1108" s="22"/>
      <c r="AJ1108" s="22"/>
      <c r="AK1108" s="22"/>
    </row>
    <row r="1109" spans="1:37" customFormat="1" ht="15" hidden="1" customHeight="1">
      <c r="A1109" s="20" t="str">
        <f>IF(E1109="","",VLOOKUP(E1109,[3]List!BC:BD,2,FALSE))</f>
        <v>[Main RC] SD-WAN with Firewall (Fortinet) (Non-taxable)</v>
      </c>
      <c r="B1109" s="20">
        <f>IF(F1109="Gateway","SDWAN Gateway",IF(E1109="","",VLOOKUP(E1109,[3]List!BC:BE,3,FALSE)))</f>
        <v>19408513</v>
      </c>
      <c r="C1109" s="20">
        <f>IF(F1109="Gateway","SDWAN Gateway",IF(E1109="","",VLOOKUP(E1109,[3]List!BC:BF,4,FALSE)))</f>
        <v>19408267</v>
      </c>
      <c r="D1109">
        <v>59</v>
      </c>
      <c r="E1109" s="21" t="s">
        <v>69</v>
      </c>
      <c r="G1109" t="s">
        <v>71</v>
      </c>
      <c r="H1109" t="s">
        <v>129</v>
      </c>
      <c r="I1109" t="s">
        <v>73</v>
      </c>
      <c r="J1109">
        <v>100</v>
      </c>
      <c r="K1109" s="20" t="str">
        <f t="shared" si="60"/>
        <v>1</v>
      </c>
      <c r="L1109" s="20" t="str">
        <f t="shared" si="59"/>
        <v xml:space="preserve">24/7/ 12 hours onsite SLA support requried </v>
      </c>
      <c r="S1109" s="22"/>
      <c r="AJ1109" s="22"/>
      <c r="AK1109" s="22"/>
    </row>
    <row r="1110" spans="1:37" customFormat="1" ht="15" hidden="1" customHeight="1">
      <c r="A1110" s="20" t="str">
        <f>IF(E1110="","",VLOOKUP(E1110,[3]List!BC:BD,2,FALSE))</f>
        <v>[Main RC] SD-WAN with Firewall (Fortinet) (Non-taxable)</v>
      </c>
      <c r="B1110" s="20">
        <f>IF(F1110="Gateway","SDWAN Gateway",IF(E1110="","",VLOOKUP(E1110,[3]List!BC:BE,3,FALSE)))</f>
        <v>19408513</v>
      </c>
      <c r="C1110" s="20">
        <f>IF(F1110="Gateway","SDWAN Gateway",IF(E1110="","",VLOOKUP(E1110,[3]List!BC:BF,4,FALSE)))</f>
        <v>19408267</v>
      </c>
      <c r="D1110">
        <v>66</v>
      </c>
      <c r="E1110" s="21" t="s">
        <v>69</v>
      </c>
      <c r="G1110" t="s">
        <v>71</v>
      </c>
      <c r="H1110" t="s">
        <v>130</v>
      </c>
      <c r="I1110" t="s">
        <v>73</v>
      </c>
      <c r="J1110">
        <v>100</v>
      </c>
      <c r="K1110" s="20" t="str">
        <f t="shared" si="60"/>
        <v>1</v>
      </c>
      <c r="L1110" s="20" t="str">
        <f t="shared" si="59"/>
        <v xml:space="preserve">24/7/ 12 hours onsite SLA support requried </v>
      </c>
      <c r="S1110" s="22"/>
      <c r="AJ1110" s="22"/>
      <c r="AK1110" s="22"/>
    </row>
    <row r="1111" spans="1:37" customFormat="1" ht="15" hidden="1" customHeight="1">
      <c r="A1111" s="20" t="str">
        <f>IF(E1111="","",VLOOKUP(E1111,[3]List!BC:BD,2,FALSE))</f>
        <v>[Main RC] SD-WAN with Firewall (Fortinet) (Non-taxable)</v>
      </c>
      <c r="B1111" s="20">
        <f>IF(F1111="Gateway","SDWAN Gateway",IF(E1111="","",VLOOKUP(E1111,[3]List!BC:BE,3,FALSE)))</f>
        <v>19408513</v>
      </c>
      <c r="C1111" s="20">
        <f>IF(F1111="Gateway","SDWAN Gateway",IF(E1111="","",VLOOKUP(E1111,[3]List!BC:BF,4,FALSE)))</f>
        <v>19408267</v>
      </c>
      <c r="D1111">
        <v>68</v>
      </c>
      <c r="E1111" s="21" t="s">
        <v>69</v>
      </c>
      <c r="G1111" t="s">
        <v>71</v>
      </c>
      <c r="H1111" t="s">
        <v>131</v>
      </c>
      <c r="I1111" t="s">
        <v>73</v>
      </c>
      <c r="J1111">
        <v>100</v>
      </c>
      <c r="K1111" s="20" t="str">
        <f t="shared" si="60"/>
        <v>1</v>
      </c>
      <c r="L1111" s="20" t="str">
        <f t="shared" si="59"/>
        <v xml:space="preserve">24/7/ 12 hours onsite SLA support requried </v>
      </c>
      <c r="S1111" s="22"/>
      <c r="AJ1111" s="22"/>
      <c r="AK1111" s="22"/>
    </row>
    <row r="1112" spans="1:37" customFormat="1" ht="15" hidden="1" customHeight="1">
      <c r="A1112" s="20" t="str">
        <f>IF(E1112="","",VLOOKUP(E1112,[3]List!BC:BD,2,FALSE))</f>
        <v>[Main RC] SD-WAN with Firewall (Fortinet) (Non-taxable)</v>
      </c>
      <c r="B1112" s="20">
        <f>IF(F1112="Gateway","SDWAN Gateway",IF(E1112="","",VLOOKUP(E1112,[3]List!BC:BE,3,FALSE)))</f>
        <v>19408513</v>
      </c>
      <c r="C1112" s="20">
        <f>IF(F1112="Gateway","SDWAN Gateway",IF(E1112="","",VLOOKUP(E1112,[3]List!BC:BF,4,FALSE)))</f>
        <v>19408267</v>
      </c>
      <c r="D1112">
        <v>71</v>
      </c>
      <c r="E1112" s="21" t="s">
        <v>69</v>
      </c>
      <c r="G1112" t="s">
        <v>71</v>
      </c>
      <c r="H1112" t="s">
        <v>132</v>
      </c>
      <c r="I1112" t="s">
        <v>73</v>
      </c>
      <c r="J1112">
        <v>500</v>
      </c>
      <c r="K1112" s="20" t="str">
        <f t="shared" si="60"/>
        <v>1</v>
      </c>
      <c r="L1112" s="20" t="str">
        <f t="shared" si="59"/>
        <v xml:space="preserve">24/7/ 12 hours onsite SLA support requried </v>
      </c>
      <c r="S1112" s="22"/>
      <c r="AJ1112" s="22"/>
      <c r="AK1112" s="22"/>
    </row>
    <row r="1113" spans="1:37" customFormat="1" ht="15" hidden="1" customHeight="1">
      <c r="A1113" s="20" t="str">
        <f>IF(E1113="","",VLOOKUP(E1113,[3]List!BC:BD,2,FALSE))</f>
        <v>[Main RC] SD-WAN with Firewall (Fortinet) (Non-taxable)</v>
      </c>
      <c r="B1113" s="20">
        <f>IF(F1113="Gateway","SDWAN Gateway",IF(E1113="","",VLOOKUP(E1113,[3]List!BC:BE,3,FALSE)))</f>
        <v>19408513</v>
      </c>
      <c r="C1113" s="20">
        <f>IF(F1113="Gateway","SDWAN Gateway",IF(E1113="","",VLOOKUP(E1113,[3]List!BC:BF,4,FALSE)))</f>
        <v>19408267</v>
      </c>
      <c r="D1113">
        <v>82</v>
      </c>
      <c r="E1113" s="21" t="s">
        <v>69</v>
      </c>
      <c r="G1113" t="s">
        <v>71</v>
      </c>
      <c r="H1113" t="s">
        <v>133</v>
      </c>
      <c r="I1113" t="s">
        <v>73</v>
      </c>
      <c r="J1113">
        <v>500</v>
      </c>
      <c r="K1113" s="20" t="str">
        <f t="shared" si="60"/>
        <v>1</v>
      </c>
      <c r="L1113" s="20" t="str">
        <f t="shared" si="59"/>
        <v xml:space="preserve">24/7/ 12 hours onsite SLA support requried </v>
      </c>
      <c r="S1113" s="22"/>
      <c r="AJ1113" s="22"/>
      <c r="AK1113" s="22"/>
    </row>
    <row r="1114" spans="1:37" customFormat="1" ht="15" hidden="1" customHeight="1">
      <c r="A1114" s="20" t="str">
        <f>IF(E1114="","",VLOOKUP(E1114,[3]List!BC:BD,2,FALSE))</f>
        <v>[Main RC] SD-WAN with Firewall (Fortinet) (Non-taxable)</v>
      </c>
      <c r="B1114" s="20">
        <f>IF(F1114="Gateway","SDWAN Gateway",IF(E1114="","",VLOOKUP(E1114,[3]List!BC:BE,3,FALSE)))</f>
        <v>19408513</v>
      </c>
      <c r="C1114" s="20">
        <f>IF(F1114="Gateway","SDWAN Gateway",IF(E1114="","",VLOOKUP(E1114,[3]List!BC:BF,4,FALSE)))</f>
        <v>19408267</v>
      </c>
      <c r="D1114">
        <v>85</v>
      </c>
      <c r="E1114" s="21" t="s">
        <v>69</v>
      </c>
      <c r="G1114" t="s">
        <v>134</v>
      </c>
      <c r="H1114" t="s">
        <v>135</v>
      </c>
      <c r="I1114" t="s">
        <v>73</v>
      </c>
      <c r="J1114">
        <v>500</v>
      </c>
      <c r="K1114" s="20" t="str">
        <f t="shared" si="60"/>
        <v>1</v>
      </c>
      <c r="L1114" s="20" t="str">
        <f t="shared" si="59"/>
        <v xml:space="preserve">24/7/ 12 hours onsite SLA support requried </v>
      </c>
      <c r="S1114" s="22"/>
      <c r="AJ1114" s="22"/>
      <c r="AK1114" s="22"/>
    </row>
    <row r="1115" spans="1:37" customFormat="1" ht="15" hidden="1" customHeight="1">
      <c r="A1115" s="20" t="str">
        <f>IF(E1115="","",VLOOKUP(E1115,[3]List!BC:BD,2,FALSE))</f>
        <v>[Main RC] SD-WAN with Firewall (Fortinet) (Non-taxable)</v>
      </c>
      <c r="B1115" s="20">
        <f>IF(F1115="Gateway","SDWAN Gateway",IF(E1115="","",VLOOKUP(E1115,[3]List!BC:BE,3,FALSE)))</f>
        <v>19408513</v>
      </c>
      <c r="C1115" s="20">
        <f>IF(F1115="Gateway","SDWAN Gateway",IF(E1115="","",VLOOKUP(E1115,[3]List!BC:BF,4,FALSE)))</f>
        <v>19408267</v>
      </c>
      <c r="D1115">
        <v>86</v>
      </c>
      <c r="E1115" s="21" t="s">
        <v>69</v>
      </c>
      <c r="G1115" t="s">
        <v>134</v>
      </c>
      <c r="H1115" t="s">
        <v>136</v>
      </c>
      <c r="I1115" t="s">
        <v>73</v>
      </c>
      <c r="J1115">
        <v>500</v>
      </c>
      <c r="K1115" s="20" t="str">
        <f t="shared" si="60"/>
        <v>1</v>
      </c>
      <c r="L1115" s="20" t="str">
        <f t="shared" si="59"/>
        <v xml:space="preserve">24/7/ 12 hours onsite SLA support requried </v>
      </c>
      <c r="S1115" s="22"/>
      <c r="AJ1115" s="22"/>
      <c r="AK1115" s="22"/>
    </row>
    <row r="1116" spans="1:37" customFormat="1" ht="15" hidden="1" customHeight="1">
      <c r="D1116">
        <v>88</v>
      </c>
      <c r="E1116" s="21" t="s">
        <v>69</v>
      </c>
      <c r="G1116" t="s">
        <v>137</v>
      </c>
      <c r="H1116" t="s">
        <v>138</v>
      </c>
      <c r="I1116" t="s">
        <v>73</v>
      </c>
      <c r="J1116">
        <v>1000</v>
      </c>
      <c r="K1116" s="20" t="str">
        <f t="shared" si="60"/>
        <v>2</v>
      </c>
      <c r="L1116" s="20" t="str">
        <f t="shared" si="59"/>
        <v xml:space="preserve">24/7/ 12 hours onsite SLA support requried </v>
      </c>
      <c r="S1116" s="22"/>
      <c r="AJ1116" s="22"/>
      <c r="AK1116" s="22"/>
    </row>
    <row r="1117" spans="1:37" customFormat="1" ht="15" hidden="1" customHeight="1">
      <c r="D1117">
        <v>91</v>
      </c>
      <c r="E1117" s="21" t="s">
        <v>69</v>
      </c>
      <c r="G1117" s="31" t="s">
        <v>71</v>
      </c>
      <c r="H1117" t="s">
        <v>139</v>
      </c>
      <c r="I1117" t="s">
        <v>140</v>
      </c>
      <c r="J1117">
        <v>1000</v>
      </c>
      <c r="K1117" s="20" t="str">
        <f t="shared" si="60"/>
        <v>2</v>
      </c>
      <c r="L1117" s="20" t="str">
        <f t="shared" si="59"/>
        <v>24/7/ 6 hours onsite support required</v>
      </c>
      <c r="S1117" s="22"/>
      <c r="AJ1117" s="22"/>
      <c r="AK1117" s="22"/>
    </row>
    <row r="1118" spans="1:37" customFormat="1" ht="15" hidden="1" customHeight="1">
      <c r="D1118">
        <v>91</v>
      </c>
      <c r="E1118" s="21" t="s">
        <v>69</v>
      </c>
      <c r="G1118" s="31" t="s">
        <v>71</v>
      </c>
      <c r="H1118" t="s">
        <v>139</v>
      </c>
      <c r="I1118" t="s">
        <v>140</v>
      </c>
      <c r="J1118">
        <v>1000</v>
      </c>
      <c r="K1118" s="20" t="str">
        <f t="shared" si="60"/>
        <v>2</v>
      </c>
      <c r="L1118" s="20" t="str">
        <f t="shared" si="59"/>
        <v>24/7/ 6 hours onsite support required</v>
      </c>
      <c r="S1118" s="22"/>
      <c r="AJ1118" s="22"/>
      <c r="AK1118" s="22"/>
    </row>
    <row r="1119" spans="1:37" customFormat="1" ht="15" hidden="1" customHeight="1">
      <c r="A1119" s="20" t="str">
        <f>IF(E1119="","",VLOOKUP(E1119,[3]List!BC:BD,2,FALSE))</f>
        <v>[Main RC] SD-WAN with Firewall (Fortinet) (Non-taxable)</v>
      </c>
      <c r="B1119" s="20">
        <f>IF(F1119="Gateway","SDWAN Gateway",IF(E1119="","",VLOOKUP(E1119,[3]List!BC:BE,3,FALSE)))</f>
        <v>19408513</v>
      </c>
      <c r="C1119" s="20">
        <f>IF(F1119="Gateway","SDWAN Gateway",IF(E1119="","",VLOOKUP(E1119,[3]List!BC:BF,4,FALSE)))</f>
        <v>19408267</v>
      </c>
      <c r="D1119">
        <v>97</v>
      </c>
      <c r="E1119" s="21" t="s">
        <v>69</v>
      </c>
      <c r="G1119" t="s">
        <v>71</v>
      </c>
      <c r="H1119" t="s">
        <v>141</v>
      </c>
      <c r="I1119" t="s">
        <v>73</v>
      </c>
      <c r="J1119">
        <v>100</v>
      </c>
      <c r="K1119" s="20" t="str">
        <f t="shared" si="60"/>
        <v>1</v>
      </c>
      <c r="L1119" s="20" t="str">
        <f t="shared" si="59"/>
        <v xml:space="preserve">24/7/ 12 hours onsite SLA support requried </v>
      </c>
      <c r="S1119" s="22"/>
      <c r="AJ1119" s="22"/>
      <c r="AK1119" s="22"/>
    </row>
    <row r="1120" spans="1:37" customFormat="1" ht="15" hidden="1" customHeight="1">
      <c r="A1120" s="20" t="str">
        <f>IF(E1120="","",VLOOKUP(E1120,[3]List!BC:BD,2,FALSE))</f>
        <v>[Main RC] SD-WAN with Firewall (Fortinet) (Non-taxable)</v>
      </c>
      <c r="B1120" s="20">
        <f>IF(F1120="Gateway","SDWAN Gateway",IF(E1120="","",VLOOKUP(E1120,[3]List!BC:BE,3,FALSE)))</f>
        <v>19408513</v>
      </c>
      <c r="C1120" s="20">
        <f>IF(F1120="Gateway","SDWAN Gateway",IF(E1120="","",VLOOKUP(E1120,[3]List!BC:BF,4,FALSE)))</f>
        <v>19408267</v>
      </c>
      <c r="D1120">
        <v>106</v>
      </c>
      <c r="E1120" s="21" t="s">
        <v>69</v>
      </c>
      <c r="G1120" t="s">
        <v>71</v>
      </c>
      <c r="H1120" t="s">
        <v>142</v>
      </c>
      <c r="I1120" t="s">
        <v>73</v>
      </c>
      <c r="J1120">
        <v>100</v>
      </c>
      <c r="K1120" s="20" t="str">
        <f t="shared" si="60"/>
        <v>1</v>
      </c>
      <c r="L1120" s="20" t="str">
        <f t="shared" si="59"/>
        <v xml:space="preserve">24/7/ 12 hours onsite SLA support requried </v>
      </c>
      <c r="S1120" s="22"/>
      <c r="AJ1120" s="22"/>
      <c r="AK1120" s="22"/>
    </row>
    <row r="1121" spans="1:37" customFormat="1" ht="15" hidden="1" customHeight="1">
      <c r="A1121" s="20" t="str">
        <f>IF(E1121="","",VLOOKUP(E1121,[3]List!BC:BD,2,FALSE))</f>
        <v>[Main RC] SD-WAN with Firewall (Fortinet) (Non-taxable)</v>
      </c>
      <c r="B1121" s="20">
        <f>IF(F1121="Gateway","SDWAN Gateway",IF(E1121="","",VLOOKUP(E1121,[3]List!BC:BE,3,FALSE)))</f>
        <v>19408513</v>
      </c>
      <c r="C1121" s="20">
        <f>IF(F1121="Gateway","SDWAN Gateway",IF(E1121="","",VLOOKUP(E1121,[3]List!BC:BF,4,FALSE)))</f>
        <v>19408267</v>
      </c>
      <c r="D1121">
        <v>119</v>
      </c>
      <c r="E1121" s="21" t="s">
        <v>69</v>
      </c>
      <c r="G1121" t="s">
        <v>71</v>
      </c>
      <c r="H1121" t="s">
        <v>143</v>
      </c>
      <c r="I1121" t="s">
        <v>73</v>
      </c>
      <c r="J1121">
        <v>100</v>
      </c>
      <c r="K1121" s="20" t="str">
        <f t="shared" si="60"/>
        <v>1</v>
      </c>
      <c r="L1121" s="20" t="str">
        <f t="shared" si="59"/>
        <v xml:space="preserve">24/7/ 12 hours onsite SLA support requried </v>
      </c>
      <c r="S1121" s="22"/>
      <c r="AJ1121" s="22"/>
      <c r="AK1121" s="22"/>
    </row>
    <row r="1122" spans="1:37" customFormat="1" ht="15" hidden="1" customHeight="1">
      <c r="A1122" s="20" t="str">
        <f>IF(E1122="","",VLOOKUP(E1122,[3]List!BC:BD,2,FALSE))</f>
        <v>[Main RC] SD-WAN with Firewall (Fortinet) (Non-taxable)</v>
      </c>
      <c r="B1122" s="20">
        <f>IF(F1122="Gateway","SDWAN Gateway",IF(E1122="","",VLOOKUP(E1122,[3]List!BC:BE,3,FALSE)))</f>
        <v>19408513</v>
      </c>
      <c r="C1122" s="20">
        <f>IF(F1122="Gateway","SDWAN Gateway",IF(E1122="","",VLOOKUP(E1122,[3]List!BC:BF,4,FALSE)))</f>
        <v>19408267</v>
      </c>
      <c r="D1122">
        <v>122</v>
      </c>
      <c r="E1122" s="21" t="s">
        <v>69</v>
      </c>
      <c r="G1122" t="s">
        <v>144</v>
      </c>
      <c r="H1122" t="s">
        <v>145</v>
      </c>
      <c r="I1122" t="s">
        <v>73</v>
      </c>
      <c r="J1122">
        <v>100</v>
      </c>
      <c r="K1122" s="20" t="str">
        <f t="shared" si="60"/>
        <v>1</v>
      </c>
      <c r="L1122" s="20" t="str">
        <f t="shared" si="59"/>
        <v xml:space="preserve">24/7/ 12 hours onsite SLA support requried </v>
      </c>
      <c r="S1122" s="22"/>
      <c r="AJ1122" s="22"/>
      <c r="AK1122" s="22"/>
    </row>
    <row r="1123" spans="1:37" customFormat="1" ht="15" hidden="1" customHeight="1">
      <c r="A1123" s="20" t="str">
        <f>IF(E1123="","",VLOOKUP(E1123,[3]List!BC:BD,2,FALSE))</f>
        <v>[Main RC] SD-WAN with Firewall (Fortinet) (Non-taxable)</v>
      </c>
      <c r="B1123" s="20">
        <f>IF(F1123="Gateway","SDWAN Gateway",IF(E1123="","",VLOOKUP(E1123,[3]List!BC:BE,3,FALSE)))</f>
        <v>19408513</v>
      </c>
      <c r="C1123" s="20">
        <f>IF(F1123="Gateway","SDWAN Gateway",IF(E1123="","",VLOOKUP(E1123,[3]List!BC:BF,4,FALSE)))</f>
        <v>19408267</v>
      </c>
      <c r="D1123">
        <v>156</v>
      </c>
      <c r="E1123" s="21" t="s">
        <v>69</v>
      </c>
      <c r="G1123" t="s">
        <v>146</v>
      </c>
      <c r="H1123" t="s">
        <v>147</v>
      </c>
      <c r="I1123" t="s">
        <v>73</v>
      </c>
      <c r="J1123">
        <v>100</v>
      </c>
      <c r="K1123" s="20" t="str">
        <f t="shared" si="60"/>
        <v>1</v>
      </c>
      <c r="L1123" s="20" t="str">
        <f t="shared" si="59"/>
        <v xml:space="preserve">24/7/ 12 hours onsite SLA support requried </v>
      </c>
      <c r="S1123" s="22"/>
      <c r="AJ1123" s="22"/>
      <c r="AK1123" s="22"/>
    </row>
    <row r="1124" spans="1:37" customFormat="1" ht="15" hidden="1" customHeight="1">
      <c r="A1124" s="20" t="str">
        <f>IF(E1124="","",VLOOKUP(E1124,[3]List!BC:BD,2,FALSE))</f>
        <v>[Main RC] SD-WAN with Firewall (Fortinet) (Non-taxable)</v>
      </c>
      <c r="B1124" s="20">
        <f>IF(F1124="Gateway","SDWAN Gateway",IF(E1124="","",VLOOKUP(E1124,[3]List!BC:BE,3,FALSE)))</f>
        <v>19408513</v>
      </c>
      <c r="C1124" s="20">
        <f>IF(F1124="Gateway","SDWAN Gateway",IF(E1124="","",VLOOKUP(E1124,[3]List!BC:BF,4,FALSE)))</f>
        <v>19408267</v>
      </c>
      <c r="D1124">
        <v>230</v>
      </c>
      <c r="E1124" s="21" t="s">
        <v>69</v>
      </c>
      <c r="G1124" t="s">
        <v>148</v>
      </c>
      <c r="H1124" t="s">
        <v>149</v>
      </c>
      <c r="I1124" t="s">
        <v>73</v>
      </c>
      <c r="J1124">
        <v>100</v>
      </c>
      <c r="K1124" s="20" t="str">
        <f t="shared" si="60"/>
        <v>1</v>
      </c>
      <c r="L1124" s="20" t="str">
        <f t="shared" si="59"/>
        <v xml:space="preserve">24/7/ 12 hours onsite SLA support requried </v>
      </c>
      <c r="S1124" s="22"/>
      <c r="AJ1124" s="22"/>
      <c r="AK1124" s="22"/>
    </row>
    <row r="1125" spans="1:37" customFormat="1" ht="15" hidden="1" customHeight="1">
      <c r="A1125" s="20" t="str">
        <f>IF(E1125="","",VLOOKUP(E1125,[3]List!BC:BD,2,FALSE))</f>
        <v>[Main RC] SD-WAN with Firewall (Fortinet) (Non-taxable)</v>
      </c>
      <c r="B1125" s="20">
        <f>IF(F1125="Gateway","SDWAN Gateway",IF(E1125="","",VLOOKUP(E1125,[3]List!BC:BE,3,FALSE)))</f>
        <v>19408513</v>
      </c>
      <c r="C1125" s="20">
        <f>IF(F1125="Gateway","SDWAN Gateway",IF(E1125="","",VLOOKUP(E1125,[3]List!BC:BF,4,FALSE)))</f>
        <v>19408267</v>
      </c>
      <c r="D1125">
        <v>237</v>
      </c>
      <c r="E1125" s="21" t="s">
        <v>69</v>
      </c>
      <c r="G1125" t="s">
        <v>71</v>
      </c>
      <c r="H1125" t="s">
        <v>150</v>
      </c>
      <c r="I1125" t="s">
        <v>73</v>
      </c>
      <c r="J1125">
        <v>500</v>
      </c>
      <c r="K1125" s="20" t="str">
        <f t="shared" si="60"/>
        <v>1</v>
      </c>
      <c r="L1125" s="20" t="str">
        <f t="shared" si="59"/>
        <v xml:space="preserve">24/7/ 12 hours onsite SLA support requried </v>
      </c>
      <c r="S1125" s="22"/>
      <c r="AJ1125" s="22"/>
      <c r="AK1125" s="22"/>
    </row>
    <row r="1126" spans="1:37" customFormat="1" ht="15" hidden="1" customHeight="1">
      <c r="D1126">
        <v>238</v>
      </c>
      <c r="E1126" s="21" t="s">
        <v>69</v>
      </c>
      <c r="G1126" t="s">
        <v>151</v>
      </c>
      <c r="H1126" t="s">
        <v>152</v>
      </c>
      <c r="I1126" t="s">
        <v>73</v>
      </c>
      <c r="J1126">
        <v>1000</v>
      </c>
      <c r="K1126" s="20" t="str">
        <f t="shared" si="60"/>
        <v>2</v>
      </c>
      <c r="L1126" s="20" t="str">
        <f t="shared" si="59"/>
        <v xml:space="preserve">24/7/ 12 hours onsite SLA support requried </v>
      </c>
      <c r="S1126" s="22"/>
      <c r="AJ1126" s="22"/>
      <c r="AK1126" s="22"/>
    </row>
    <row r="1127" spans="1:37" customFormat="1" ht="15" hidden="1" customHeight="1">
      <c r="A1127" s="20" t="str">
        <f>IF(E1127="","",VLOOKUP(E1127,[3]List!BC:BD,2,FALSE))</f>
        <v>[Main RC] SD-WAN with Firewall (Fortinet) (Non-taxable)</v>
      </c>
      <c r="B1127" s="20">
        <f>IF(F1127="Gateway","SDWAN Gateway",IF(E1127="","",VLOOKUP(E1127,[3]List!BC:BE,3,FALSE)))</f>
        <v>19408513</v>
      </c>
      <c r="C1127" s="20">
        <f>IF(F1127="Gateway","SDWAN Gateway",IF(E1127="","",VLOOKUP(E1127,[3]List!BC:BF,4,FALSE)))</f>
        <v>19408267</v>
      </c>
      <c r="D1127">
        <v>242</v>
      </c>
      <c r="E1127" s="21" t="s">
        <v>69</v>
      </c>
      <c r="G1127" t="s">
        <v>153</v>
      </c>
      <c r="H1127" t="s">
        <v>154</v>
      </c>
      <c r="I1127" t="s">
        <v>73</v>
      </c>
      <c r="J1127">
        <v>100</v>
      </c>
      <c r="K1127" s="20" t="str">
        <f t="shared" si="60"/>
        <v>1</v>
      </c>
      <c r="L1127" s="20" t="str">
        <f t="shared" si="59"/>
        <v xml:space="preserve">24/7/ 12 hours onsite SLA support requried </v>
      </c>
      <c r="S1127" s="22"/>
      <c r="AJ1127" s="22"/>
      <c r="AK1127" s="22"/>
    </row>
    <row r="1128" spans="1:37" customFormat="1" ht="15" hidden="1" customHeight="1">
      <c r="A1128" s="20" t="str">
        <f>IF(E1128="","",VLOOKUP(E1128,[3]List!BC:BD,2,FALSE))</f>
        <v>[Main RC] SD-WAN with Firewall (Fortinet) (Non-taxable)</v>
      </c>
      <c r="B1128" s="20">
        <f>IF(F1128="Gateway","SDWAN Gateway",IF(E1128="","",VLOOKUP(E1128,[3]List!BC:BE,3,FALSE)))</f>
        <v>19408513</v>
      </c>
      <c r="C1128" s="20">
        <f>IF(F1128="Gateway","SDWAN Gateway",IF(E1128="","",VLOOKUP(E1128,[3]List!BC:BF,4,FALSE)))</f>
        <v>19408267</v>
      </c>
      <c r="D1128">
        <v>246</v>
      </c>
      <c r="E1128" s="21" t="s">
        <v>69</v>
      </c>
      <c r="G1128" t="s">
        <v>155</v>
      </c>
      <c r="H1128" t="s">
        <v>156</v>
      </c>
      <c r="I1128" t="s">
        <v>73</v>
      </c>
      <c r="J1128">
        <v>500</v>
      </c>
      <c r="K1128" s="20" t="str">
        <f t="shared" si="60"/>
        <v>1</v>
      </c>
      <c r="L1128" s="20" t="str">
        <f t="shared" si="59"/>
        <v xml:space="preserve">24/7/ 12 hours onsite SLA support requried </v>
      </c>
      <c r="S1128" s="22"/>
      <c r="AJ1128" s="22"/>
      <c r="AK1128" s="22"/>
    </row>
    <row r="1129" spans="1:37" customFormat="1" ht="15" hidden="1" customHeight="1">
      <c r="A1129" s="20" t="str">
        <f>IF(E1129="","",VLOOKUP(E1129,[3]List!BC:BD,2,FALSE))</f>
        <v>[Main RC] SD-WAN with Firewall (Fortinet) (Non-taxable)</v>
      </c>
      <c r="B1129" s="20">
        <f>IF(F1129="Gateway","SDWAN Gateway",IF(E1129="","",VLOOKUP(E1129,[3]List!BC:BE,3,FALSE)))</f>
        <v>19408513</v>
      </c>
      <c r="C1129" s="20">
        <f>IF(F1129="Gateway","SDWAN Gateway",IF(E1129="","",VLOOKUP(E1129,[3]List!BC:BF,4,FALSE)))</f>
        <v>19408267</v>
      </c>
      <c r="D1129">
        <v>252</v>
      </c>
      <c r="E1129" s="21" t="s">
        <v>69</v>
      </c>
      <c r="G1129" t="s">
        <v>157</v>
      </c>
      <c r="H1129" t="s">
        <v>158</v>
      </c>
      <c r="I1129" t="s">
        <v>73</v>
      </c>
      <c r="J1129">
        <v>500</v>
      </c>
      <c r="K1129" s="20" t="str">
        <f t="shared" si="60"/>
        <v>1</v>
      </c>
      <c r="L1129" s="20" t="str">
        <f t="shared" si="59"/>
        <v xml:space="preserve">24/7/ 12 hours onsite SLA support requried </v>
      </c>
      <c r="S1129" s="22"/>
      <c r="AJ1129" s="22"/>
      <c r="AK1129" s="22"/>
    </row>
    <row r="1130" spans="1:37" customFormat="1" ht="15" hidden="1" customHeight="1">
      <c r="A1130" s="20" t="str">
        <f>IF(E1130="","",VLOOKUP(E1130,[3]List!BC:BD,2,FALSE))</f>
        <v>[Main RC] SD-WAN with Firewall (Fortinet) (Non-taxable)</v>
      </c>
      <c r="B1130" s="20">
        <f>IF(F1130="Gateway","SDWAN Gateway",IF(E1130="","",VLOOKUP(E1130,[3]List!BC:BE,3,FALSE)))</f>
        <v>19408513</v>
      </c>
      <c r="C1130" s="20">
        <f>IF(F1130="Gateway","SDWAN Gateway",IF(E1130="","",VLOOKUP(E1130,[3]List!BC:BF,4,FALSE)))</f>
        <v>19408267</v>
      </c>
      <c r="D1130">
        <v>253</v>
      </c>
      <c r="E1130" s="21" t="s">
        <v>69</v>
      </c>
      <c r="G1130" t="s">
        <v>157</v>
      </c>
      <c r="H1130" t="s">
        <v>159</v>
      </c>
      <c r="I1130" t="s">
        <v>73</v>
      </c>
      <c r="J1130">
        <v>500</v>
      </c>
      <c r="K1130" s="20" t="str">
        <f t="shared" si="60"/>
        <v>1</v>
      </c>
      <c r="L1130" s="20" t="str">
        <f t="shared" si="59"/>
        <v xml:space="preserve">24/7/ 12 hours onsite SLA support requried </v>
      </c>
      <c r="S1130" s="22"/>
      <c r="AJ1130" s="22"/>
      <c r="AK1130" s="22"/>
    </row>
    <row r="1131" spans="1:37" customFormat="1" ht="15" hidden="1" customHeight="1">
      <c r="A1131" s="20" t="str">
        <f>IF(E1131="","",VLOOKUP(E1131,[3]List!BC:BD,2,FALSE))</f>
        <v>[Main RC] SD-WAN with Firewall (Fortinet) (Non-taxable)</v>
      </c>
      <c r="B1131" s="20">
        <f>IF(F1131="Gateway","SDWAN Gateway",IF(E1131="","",VLOOKUP(E1131,[3]List!BC:BE,3,FALSE)))</f>
        <v>19408513</v>
      </c>
      <c r="C1131" s="20">
        <f>IF(F1131="Gateway","SDWAN Gateway",IF(E1131="","",VLOOKUP(E1131,[3]List!BC:BF,4,FALSE)))</f>
        <v>19408267</v>
      </c>
      <c r="D1131">
        <v>260</v>
      </c>
      <c r="E1131" s="21" t="s">
        <v>69</v>
      </c>
      <c r="G1131" t="s">
        <v>157</v>
      </c>
      <c r="H1131" t="s">
        <v>160</v>
      </c>
      <c r="I1131" t="s">
        <v>73</v>
      </c>
      <c r="J1131">
        <v>100</v>
      </c>
      <c r="K1131" s="20" t="str">
        <f t="shared" si="60"/>
        <v>1</v>
      </c>
      <c r="L1131" s="20" t="str">
        <f t="shared" si="59"/>
        <v xml:space="preserve">24/7/ 12 hours onsite SLA support requried </v>
      </c>
      <c r="S1131" s="22"/>
      <c r="AJ1131" s="22"/>
      <c r="AK1131" s="22"/>
    </row>
    <row r="1132" spans="1:37" customFormat="1" ht="15" hidden="1" customHeight="1">
      <c r="A1132" s="20" t="str">
        <f>IF(E1132="","",VLOOKUP(E1132,[3]List!BC:BD,2,FALSE))</f>
        <v>[Main RC] SD-WAN with Firewall (Fortinet) (Non-taxable)</v>
      </c>
      <c r="B1132" s="20">
        <f>IF(F1132="Gateway","SDWAN Gateway",IF(E1132="","",VLOOKUP(E1132,[3]List!BC:BE,3,FALSE)))</f>
        <v>19408513</v>
      </c>
      <c r="C1132" s="20">
        <f>IF(F1132="Gateway","SDWAN Gateway",IF(E1132="","",VLOOKUP(E1132,[3]List!BC:BF,4,FALSE)))</f>
        <v>19408267</v>
      </c>
      <c r="D1132">
        <v>269</v>
      </c>
      <c r="E1132" s="21" t="s">
        <v>69</v>
      </c>
      <c r="G1132" t="s">
        <v>157</v>
      </c>
      <c r="H1132" t="s">
        <v>161</v>
      </c>
      <c r="I1132" t="s">
        <v>73</v>
      </c>
      <c r="J1132">
        <v>100</v>
      </c>
      <c r="K1132" s="20" t="str">
        <f t="shared" si="60"/>
        <v>1</v>
      </c>
      <c r="L1132" s="20" t="str">
        <f t="shared" si="59"/>
        <v xml:space="preserve">24/7/ 12 hours onsite SLA support requried </v>
      </c>
      <c r="S1132" s="22"/>
      <c r="AJ1132" s="22"/>
      <c r="AK1132" s="22"/>
    </row>
    <row r="1133" spans="1:37" customFormat="1" ht="15" hidden="1" customHeight="1">
      <c r="A1133" s="20" t="str">
        <f>IF(E1133="","",VLOOKUP(E1133,[3]List!BC:BD,2,FALSE))</f>
        <v>[Main RC] SD-WAN with Firewall (Fortinet) (Non-taxable)</v>
      </c>
      <c r="B1133" s="20">
        <f>IF(F1133="Gateway","SDWAN Gateway",IF(E1133="","",VLOOKUP(E1133,[3]List!BC:BE,3,FALSE)))</f>
        <v>19408513</v>
      </c>
      <c r="C1133" s="20">
        <f>IF(F1133="Gateway","SDWAN Gateway",IF(E1133="","",VLOOKUP(E1133,[3]List!BC:BF,4,FALSE)))</f>
        <v>19408267</v>
      </c>
      <c r="D1133">
        <v>272</v>
      </c>
      <c r="E1133" s="21" t="s">
        <v>69</v>
      </c>
      <c r="G1133" t="s">
        <v>157</v>
      </c>
      <c r="H1133" t="s">
        <v>162</v>
      </c>
      <c r="I1133" t="s">
        <v>73</v>
      </c>
      <c r="J1133">
        <v>500</v>
      </c>
      <c r="K1133" s="20" t="str">
        <f t="shared" si="60"/>
        <v>1</v>
      </c>
      <c r="L1133" s="20" t="str">
        <f t="shared" si="59"/>
        <v xml:space="preserve">24/7/ 12 hours onsite SLA support requried </v>
      </c>
      <c r="S1133" s="22"/>
      <c r="AJ1133" s="22"/>
      <c r="AK1133" s="22"/>
    </row>
    <row r="1134" spans="1:37" customFormat="1" ht="15" hidden="1" customHeight="1">
      <c r="A1134" s="20" t="str">
        <f>IF(E1134="","",VLOOKUP(E1134,[3]List!BC:BD,2,FALSE))</f>
        <v>[Main RC] SD-WAN with Firewall (Fortinet) (Non-taxable)</v>
      </c>
      <c r="B1134" s="20">
        <f>IF(F1134="Gateway","SDWAN Gateway",IF(E1134="","",VLOOKUP(E1134,[3]List!BC:BE,3,FALSE)))</f>
        <v>19408513</v>
      </c>
      <c r="C1134" s="20">
        <f>IF(F1134="Gateway","SDWAN Gateway",IF(E1134="","",VLOOKUP(E1134,[3]List!BC:BF,4,FALSE)))</f>
        <v>19408267</v>
      </c>
      <c r="D1134">
        <v>280</v>
      </c>
      <c r="E1134" s="21" t="s">
        <v>69</v>
      </c>
      <c r="G1134" t="s">
        <v>157</v>
      </c>
      <c r="H1134" t="s">
        <v>163</v>
      </c>
      <c r="I1134" t="s">
        <v>73</v>
      </c>
      <c r="J1134">
        <v>100</v>
      </c>
      <c r="K1134" s="20" t="str">
        <f t="shared" si="60"/>
        <v>1</v>
      </c>
      <c r="L1134" s="20" t="str">
        <f t="shared" si="59"/>
        <v xml:space="preserve">24/7/ 12 hours onsite SLA support requried </v>
      </c>
      <c r="S1134" s="22"/>
      <c r="AJ1134" s="22"/>
      <c r="AK1134" s="22"/>
    </row>
    <row r="1135" spans="1:37" customFormat="1" ht="15" hidden="1" customHeight="1">
      <c r="D1135">
        <v>290</v>
      </c>
      <c r="E1135" s="21" t="s">
        <v>69</v>
      </c>
      <c r="G1135" s="31" t="s">
        <v>71</v>
      </c>
      <c r="H1135" t="s">
        <v>164</v>
      </c>
      <c r="I1135" t="s">
        <v>140</v>
      </c>
      <c r="J1135">
        <v>2000</v>
      </c>
      <c r="K1135" s="20" t="str">
        <f t="shared" si="60"/>
        <v>2</v>
      </c>
      <c r="L1135" s="20" t="str">
        <f t="shared" si="59"/>
        <v>24/7/ 6 hours onsite support required</v>
      </c>
      <c r="S1135" s="22"/>
      <c r="AJ1135" s="22"/>
      <c r="AK1135" s="22"/>
    </row>
    <row r="1136" spans="1:37" customFormat="1" ht="15" hidden="1" customHeight="1">
      <c r="D1136">
        <v>290</v>
      </c>
      <c r="E1136" s="21" t="s">
        <v>69</v>
      </c>
      <c r="G1136" s="31" t="s">
        <v>71</v>
      </c>
      <c r="H1136" t="s">
        <v>164</v>
      </c>
      <c r="I1136" t="s">
        <v>140</v>
      </c>
      <c r="J1136">
        <v>2000</v>
      </c>
      <c r="K1136" s="20" t="str">
        <f t="shared" si="60"/>
        <v>2</v>
      </c>
      <c r="L1136" s="20" t="str">
        <f t="shared" si="59"/>
        <v>24/7/ 6 hours onsite support required</v>
      </c>
      <c r="S1136" s="22"/>
      <c r="AJ1136" s="22"/>
      <c r="AK1136" s="22"/>
    </row>
    <row r="1137" spans="1:37" customFormat="1" ht="15" hidden="1" customHeight="1">
      <c r="A1137" s="20" t="str">
        <f>IF(E1137="","",VLOOKUP(E1137,[3]List!BC:BD,2,FALSE))</f>
        <v>[Main RC] SD-WAN with Firewall (Fortinet) (Non-taxable)</v>
      </c>
      <c r="B1137" s="20">
        <f>IF(F1137="Gateway","SDWAN Gateway",IF(E1137="","",VLOOKUP(E1137,[3]List!BC:BE,3,FALSE)))</f>
        <v>19408513</v>
      </c>
      <c r="C1137" s="20">
        <f>IF(F1137="Gateway","SDWAN Gateway",IF(E1137="","",VLOOKUP(E1137,[3]List!BC:BF,4,FALSE)))</f>
        <v>19408267</v>
      </c>
      <c r="D1137">
        <v>293</v>
      </c>
      <c r="E1137" s="21" t="s">
        <v>69</v>
      </c>
      <c r="G1137" t="s">
        <v>157</v>
      </c>
      <c r="H1137" t="s">
        <v>165</v>
      </c>
      <c r="I1137" t="s">
        <v>73</v>
      </c>
      <c r="J1137">
        <v>500</v>
      </c>
      <c r="K1137" s="20" t="str">
        <f t="shared" si="60"/>
        <v>1</v>
      </c>
      <c r="L1137" s="20" t="str">
        <f t="shared" si="59"/>
        <v xml:space="preserve">24/7/ 12 hours onsite SLA support requried </v>
      </c>
      <c r="S1137" s="22"/>
      <c r="AJ1137" s="22"/>
      <c r="AK1137" s="22"/>
    </row>
    <row r="1138" spans="1:37" customFormat="1" ht="15" hidden="1" customHeight="1">
      <c r="D1138">
        <v>294</v>
      </c>
      <c r="E1138" s="21" t="s">
        <v>69</v>
      </c>
      <c r="G1138" t="s">
        <v>157</v>
      </c>
      <c r="H1138" t="s">
        <v>166</v>
      </c>
      <c r="I1138" t="s">
        <v>73</v>
      </c>
      <c r="J1138">
        <v>1000</v>
      </c>
      <c r="K1138" s="20" t="str">
        <f t="shared" si="60"/>
        <v>2</v>
      </c>
      <c r="L1138" s="20" t="str">
        <f t="shared" si="59"/>
        <v xml:space="preserve">24/7/ 12 hours onsite SLA support requried </v>
      </c>
      <c r="S1138" s="22"/>
      <c r="AJ1138" s="22"/>
      <c r="AK1138" s="22"/>
    </row>
    <row r="1139" spans="1:37" customFormat="1" ht="15" hidden="1" customHeight="1">
      <c r="A1139" s="20" t="str">
        <f>IF(E1139="","",VLOOKUP(E1139,[3]List!BC:BD,2,FALSE))</f>
        <v>[Main RC] SD-WAN with Firewall (Fortinet) (Non-taxable)</v>
      </c>
      <c r="B1139" s="20">
        <f>IF(F1139="Gateway","SDWAN Gateway",IF(E1139="","",VLOOKUP(E1139,[3]List!BC:BE,3,FALSE)))</f>
        <v>19408513</v>
      </c>
      <c r="C1139" s="20">
        <f>IF(F1139="Gateway","SDWAN Gateway",IF(E1139="","",VLOOKUP(E1139,[3]List!BC:BF,4,FALSE)))</f>
        <v>19408267</v>
      </c>
      <c r="D1139">
        <v>297</v>
      </c>
      <c r="E1139" s="21" t="s">
        <v>69</v>
      </c>
      <c r="G1139" t="s">
        <v>157</v>
      </c>
      <c r="H1139" t="s">
        <v>167</v>
      </c>
      <c r="I1139" t="s">
        <v>73</v>
      </c>
      <c r="J1139">
        <v>500</v>
      </c>
      <c r="K1139" s="20" t="str">
        <f t="shared" si="60"/>
        <v>1</v>
      </c>
      <c r="L1139" s="20" t="str">
        <f t="shared" si="59"/>
        <v xml:space="preserve">24/7/ 12 hours onsite SLA support requried </v>
      </c>
      <c r="S1139" s="22"/>
      <c r="AJ1139" s="22"/>
      <c r="AK1139" s="22"/>
    </row>
    <row r="1140" spans="1:37" customFormat="1" ht="15" hidden="1" customHeight="1">
      <c r="A1140" s="20" t="str">
        <f>IF(E1140="","",VLOOKUP(E1140,[3]List!BC:BD,2,FALSE))</f>
        <v>[Main RC] SD-WAN with Firewall (Fortinet) (Non-taxable)</v>
      </c>
      <c r="B1140" s="20">
        <f>IF(F1140="Gateway","SDWAN Gateway",IF(E1140="","",VLOOKUP(E1140,[3]List!BC:BE,3,FALSE)))</f>
        <v>19408513</v>
      </c>
      <c r="C1140" s="20">
        <f>IF(F1140="Gateway","SDWAN Gateway",IF(E1140="","",VLOOKUP(E1140,[3]List!BC:BF,4,FALSE)))</f>
        <v>19408267</v>
      </c>
      <c r="D1140">
        <v>298</v>
      </c>
      <c r="E1140" s="21" t="s">
        <v>69</v>
      </c>
      <c r="G1140" t="s">
        <v>157</v>
      </c>
      <c r="H1140" t="s">
        <v>168</v>
      </c>
      <c r="I1140" t="s">
        <v>73</v>
      </c>
      <c r="J1140">
        <v>500</v>
      </c>
      <c r="K1140" s="20" t="str">
        <f t="shared" si="60"/>
        <v>1</v>
      </c>
      <c r="L1140" s="20" t="str">
        <f t="shared" si="59"/>
        <v xml:space="preserve">24/7/ 12 hours onsite SLA support requried </v>
      </c>
      <c r="S1140" s="22"/>
      <c r="AJ1140" s="22"/>
      <c r="AK1140" s="22"/>
    </row>
    <row r="1141" spans="1:37" customFormat="1" ht="15" hidden="1" customHeight="1">
      <c r="A1141" s="20" t="str">
        <f>IF(E1141="","",VLOOKUP(E1141,[3]List!BC:BD,2,FALSE))</f>
        <v>[Main RC] SD-WAN with Firewall (Fortinet) (Non-taxable)</v>
      </c>
      <c r="B1141" s="20">
        <f>IF(F1141="Gateway","SDWAN Gateway",IF(E1141="","",VLOOKUP(E1141,[3]List!BC:BE,3,FALSE)))</f>
        <v>19408513</v>
      </c>
      <c r="C1141" s="20">
        <f>IF(F1141="Gateway","SDWAN Gateway",IF(E1141="","",VLOOKUP(E1141,[3]List!BC:BF,4,FALSE)))</f>
        <v>19408267</v>
      </c>
      <c r="D1141">
        <v>302</v>
      </c>
      <c r="E1141" s="21" t="s">
        <v>69</v>
      </c>
      <c r="G1141" t="s">
        <v>157</v>
      </c>
      <c r="H1141" t="s">
        <v>169</v>
      </c>
      <c r="I1141" t="s">
        <v>73</v>
      </c>
      <c r="J1141">
        <v>500</v>
      </c>
      <c r="K1141" s="20" t="str">
        <f t="shared" si="60"/>
        <v>1</v>
      </c>
      <c r="L1141" s="20" t="str">
        <f t="shared" si="59"/>
        <v xml:space="preserve">24/7/ 12 hours onsite SLA support requried </v>
      </c>
      <c r="S1141" s="22"/>
      <c r="AJ1141" s="22"/>
      <c r="AK1141" s="22"/>
    </row>
    <row r="1142" spans="1:37" customFormat="1" ht="15" hidden="1" customHeight="1">
      <c r="A1142" s="20" t="str">
        <f>IF(E1142="","",VLOOKUP(E1142,[3]List!BC:BD,2,FALSE))</f>
        <v>[Main RC] SD-WAN with Firewall (Fortinet) (Non-taxable)</v>
      </c>
      <c r="B1142" s="20">
        <f>IF(F1142="Gateway","SDWAN Gateway",IF(E1142="","",VLOOKUP(E1142,[3]List!BC:BE,3,FALSE)))</f>
        <v>19408513</v>
      </c>
      <c r="C1142" s="20">
        <f>IF(F1142="Gateway","SDWAN Gateway",IF(E1142="","",VLOOKUP(E1142,[3]List!BC:BF,4,FALSE)))</f>
        <v>19408267</v>
      </c>
      <c r="D1142">
        <v>303</v>
      </c>
      <c r="E1142" s="21" t="s">
        <v>69</v>
      </c>
      <c r="G1142" t="s">
        <v>157</v>
      </c>
      <c r="H1142" t="s">
        <v>170</v>
      </c>
      <c r="I1142" t="s">
        <v>73</v>
      </c>
      <c r="J1142">
        <v>500</v>
      </c>
      <c r="K1142" s="20" t="str">
        <f t="shared" si="60"/>
        <v>1</v>
      </c>
      <c r="L1142" s="20" t="str">
        <f t="shared" si="59"/>
        <v xml:space="preserve">24/7/ 12 hours onsite SLA support requried </v>
      </c>
      <c r="S1142" s="22"/>
      <c r="AJ1142" s="22"/>
      <c r="AK1142" s="22"/>
    </row>
    <row r="1143" spans="1:37" customFormat="1" ht="15" hidden="1" customHeight="1">
      <c r="A1143" s="20" t="str">
        <f>IF(E1143="","",VLOOKUP(E1143,[3]List!BC:BD,2,FALSE))</f>
        <v>[Main RC] SD-WAN with Firewall (Fortinet) (Non-taxable)</v>
      </c>
      <c r="B1143" s="20">
        <f>IF(F1143="Gateway","SDWAN Gateway",IF(E1143="","",VLOOKUP(E1143,[3]List!BC:BE,3,FALSE)))</f>
        <v>19408513</v>
      </c>
      <c r="C1143" s="20">
        <f>IF(F1143="Gateway","SDWAN Gateway",IF(E1143="","",VLOOKUP(E1143,[3]List!BC:BF,4,FALSE)))</f>
        <v>19408267</v>
      </c>
      <c r="D1143">
        <v>304</v>
      </c>
      <c r="E1143" s="21" t="s">
        <v>69</v>
      </c>
      <c r="G1143" t="s">
        <v>157</v>
      </c>
      <c r="H1143" t="s">
        <v>171</v>
      </c>
      <c r="I1143" t="s">
        <v>73</v>
      </c>
      <c r="J1143">
        <v>500</v>
      </c>
      <c r="K1143" s="20" t="str">
        <f t="shared" si="60"/>
        <v>1</v>
      </c>
      <c r="L1143" s="20" t="str">
        <f t="shared" si="59"/>
        <v xml:space="preserve">24/7/ 12 hours onsite SLA support requried </v>
      </c>
      <c r="S1143" s="22"/>
      <c r="AJ1143" s="22"/>
      <c r="AK1143" s="22"/>
    </row>
    <row r="1144" spans="1:37" customFormat="1" ht="15" hidden="1" customHeight="1">
      <c r="A1144" s="20" t="str">
        <f>IF(E1144="","",VLOOKUP(E1144,[3]List!BC:BD,2,FALSE))</f>
        <v>[Main RC] SD-WAN with Firewall (Fortinet) (Non-taxable)</v>
      </c>
      <c r="B1144" s="20">
        <f>IF(F1144="Gateway","SDWAN Gateway",IF(E1144="","",VLOOKUP(E1144,[3]List!BC:BE,3,FALSE)))</f>
        <v>19408513</v>
      </c>
      <c r="C1144" s="20">
        <f>IF(F1144="Gateway","SDWAN Gateway",IF(E1144="","",VLOOKUP(E1144,[3]List!BC:BF,4,FALSE)))</f>
        <v>19408267</v>
      </c>
      <c r="D1144">
        <v>306</v>
      </c>
      <c r="E1144" s="21" t="s">
        <v>69</v>
      </c>
      <c r="G1144" t="s">
        <v>157</v>
      </c>
      <c r="H1144" t="s">
        <v>172</v>
      </c>
      <c r="I1144" t="s">
        <v>73</v>
      </c>
      <c r="J1144">
        <v>100</v>
      </c>
      <c r="K1144" s="20" t="str">
        <f t="shared" si="60"/>
        <v>1</v>
      </c>
      <c r="L1144" s="20" t="str">
        <f t="shared" si="59"/>
        <v xml:space="preserve">24/7/ 12 hours onsite SLA support requried </v>
      </c>
      <c r="S1144" s="22"/>
      <c r="AJ1144" s="22"/>
      <c r="AK1144" s="22"/>
    </row>
    <row r="1145" spans="1:37" customFormat="1" ht="15" hidden="1" customHeight="1">
      <c r="A1145" s="20" t="str">
        <f>IF(E1145="","",VLOOKUP(E1145,[3]List!BC:BD,2,FALSE))</f>
        <v>[Main RC] SD-WAN with Firewall (Fortinet) (Non-taxable)</v>
      </c>
      <c r="B1145" s="20">
        <f>IF(F1145="Gateway","SDWAN Gateway",IF(E1145="","",VLOOKUP(E1145,[3]List!BC:BE,3,FALSE)))</f>
        <v>19408513</v>
      </c>
      <c r="C1145" s="20">
        <f>IF(F1145="Gateway","SDWAN Gateway",IF(E1145="","",VLOOKUP(E1145,[3]List!BC:BF,4,FALSE)))</f>
        <v>19408267</v>
      </c>
      <c r="D1145">
        <v>310</v>
      </c>
      <c r="E1145" s="21" t="s">
        <v>69</v>
      </c>
      <c r="G1145" t="s">
        <v>71</v>
      </c>
      <c r="H1145" t="s">
        <v>173</v>
      </c>
      <c r="I1145" t="s">
        <v>73</v>
      </c>
      <c r="J1145">
        <v>500</v>
      </c>
      <c r="K1145" s="20" t="str">
        <f t="shared" si="60"/>
        <v>1</v>
      </c>
      <c r="L1145" s="20" t="str">
        <f t="shared" si="59"/>
        <v xml:space="preserve">24/7/ 12 hours onsite SLA support requried </v>
      </c>
      <c r="S1145" s="22"/>
      <c r="AJ1145" s="22"/>
      <c r="AK1145" s="22"/>
    </row>
    <row r="1146" spans="1:37" customFormat="1" ht="15" hidden="1" customHeight="1">
      <c r="A1146" s="20" t="str">
        <f>IF(E1146="","",VLOOKUP(E1146,[3]List!BC:BD,2,FALSE))</f>
        <v>[Main RC] SD-WAN with Firewall (Fortinet) (Non-taxable)</v>
      </c>
      <c r="B1146" s="20">
        <f>IF(F1146="Gateway","SDWAN Gateway",IF(E1146="","",VLOOKUP(E1146,[3]List!BC:BE,3,FALSE)))</f>
        <v>19408513</v>
      </c>
      <c r="C1146" s="20">
        <f>IF(F1146="Gateway","SDWAN Gateway",IF(E1146="","",VLOOKUP(E1146,[3]List!BC:BF,4,FALSE)))</f>
        <v>19408267</v>
      </c>
      <c r="D1146">
        <v>311</v>
      </c>
      <c r="E1146" s="21" t="s">
        <v>69</v>
      </c>
      <c r="G1146" t="s">
        <v>174</v>
      </c>
      <c r="H1146" t="s">
        <v>175</v>
      </c>
      <c r="I1146" t="s">
        <v>73</v>
      </c>
      <c r="J1146">
        <v>100</v>
      </c>
      <c r="K1146" s="20" t="str">
        <f t="shared" si="60"/>
        <v>1</v>
      </c>
      <c r="L1146" s="20" t="str">
        <f t="shared" si="59"/>
        <v xml:space="preserve">24/7/ 12 hours onsite SLA support requried </v>
      </c>
      <c r="S1146" s="22"/>
      <c r="AJ1146" s="22"/>
      <c r="AK1146" s="22"/>
    </row>
    <row r="1147" spans="1:37" customFormat="1" ht="15" hidden="1" customHeight="1">
      <c r="A1147" s="20" t="str">
        <f>IF(E1147="","",VLOOKUP(E1147,[3]List!BC:BD,2,FALSE))</f>
        <v>[Main RC] SD-WAN with Firewall (Fortinet) (Non-taxable)</v>
      </c>
      <c r="B1147" s="20">
        <f>IF(F1147="Gateway","SDWAN Gateway",IF(E1147="","",VLOOKUP(E1147,[3]List!BC:BE,3,FALSE)))</f>
        <v>19408513</v>
      </c>
      <c r="C1147" s="20">
        <f>IF(F1147="Gateway","SDWAN Gateway",IF(E1147="","",VLOOKUP(E1147,[3]List!BC:BF,4,FALSE)))</f>
        <v>19408267</v>
      </c>
      <c r="D1147">
        <v>315</v>
      </c>
      <c r="E1147" s="21" t="s">
        <v>69</v>
      </c>
      <c r="G1147" t="s">
        <v>176</v>
      </c>
      <c r="H1147" t="s">
        <v>177</v>
      </c>
      <c r="I1147" t="s">
        <v>73</v>
      </c>
      <c r="J1147">
        <v>100</v>
      </c>
      <c r="K1147" s="20" t="str">
        <f t="shared" si="60"/>
        <v>1</v>
      </c>
      <c r="L1147" s="20" t="str">
        <f t="shared" si="59"/>
        <v xml:space="preserve">24/7/ 12 hours onsite SLA support requried </v>
      </c>
      <c r="S1147" s="22"/>
      <c r="AJ1147" s="22"/>
      <c r="AK1147" s="22"/>
    </row>
    <row r="1148" spans="1:37" customFormat="1" ht="15" hidden="1" customHeight="1">
      <c r="A1148" s="20" t="str">
        <f>IF(E1148="","",VLOOKUP(E1148,[3]List!BC:BD,2,FALSE))</f>
        <v>[Main RC] SD-WAN with Firewall (Fortinet) (Non-taxable)</v>
      </c>
      <c r="B1148" s="20">
        <f>IF(F1148="Gateway","SDWAN Gateway",IF(E1148="","",VLOOKUP(E1148,[3]List!BC:BE,3,FALSE)))</f>
        <v>19408513</v>
      </c>
      <c r="C1148" s="20">
        <f>IF(F1148="Gateway","SDWAN Gateway",IF(E1148="","",VLOOKUP(E1148,[3]List!BC:BF,4,FALSE)))</f>
        <v>19408267</v>
      </c>
      <c r="D1148">
        <v>320</v>
      </c>
      <c r="E1148" s="21" t="s">
        <v>69</v>
      </c>
      <c r="G1148" t="s">
        <v>178</v>
      </c>
      <c r="H1148" t="s">
        <v>179</v>
      </c>
      <c r="I1148" t="s">
        <v>73</v>
      </c>
      <c r="J1148">
        <v>500</v>
      </c>
      <c r="K1148" s="20" t="str">
        <f t="shared" si="60"/>
        <v>1</v>
      </c>
      <c r="L1148" s="20" t="str">
        <f t="shared" si="59"/>
        <v xml:space="preserve">24/7/ 12 hours onsite SLA support requried </v>
      </c>
      <c r="S1148" s="22"/>
      <c r="AJ1148" s="22"/>
      <c r="AK1148" s="22"/>
    </row>
    <row r="1149" spans="1:37" customFormat="1" ht="15" hidden="1" customHeight="1">
      <c r="A1149" s="20" t="str">
        <f>IF(E1149="","",VLOOKUP(E1149,[3]List!BC:BD,2,FALSE))</f>
        <v>[Main RC] SD-WAN with Firewall (Fortinet) (Non-taxable)</v>
      </c>
      <c r="B1149" s="20">
        <f>IF(F1149="Gateway","SDWAN Gateway",IF(E1149="","",VLOOKUP(E1149,[3]List!BC:BE,3,FALSE)))</f>
        <v>19408513</v>
      </c>
      <c r="C1149" s="20">
        <f>IF(F1149="Gateway","SDWAN Gateway",IF(E1149="","",VLOOKUP(E1149,[3]List!BC:BF,4,FALSE)))</f>
        <v>19408267</v>
      </c>
      <c r="D1149">
        <v>326</v>
      </c>
      <c r="E1149" s="21" t="s">
        <v>69</v>
      </c>
      <c r="G1149" t="s">
        <v>178</v>
      </c>
      <c r="H1149" t="s">
        <v>180</v>
      </c>
      <c r="I1149" t="s">
        <v>73</v>
      </c>
      <c r="J1149">
        <v>100</v>
      </c>
      <c r="K1149" s="20" t="str">
        <f t="shared" si="60"/>
        <v>1</v>
      </c>
      <c r="L1149" s="20" t="str">
        <f t="shared" si="59"/>
        <v xml:space="preserve">24/7/ 12 hours onsite SLA support requried </v>
      </c>
      <c r="S1149" s="22"/>
      <c r="AJ1149" s="22"/>
      <c r="AK1149" s="22"/>
    </row>
    <row r="1150" spans="1:37" customFormat="1" ht="15" hidden="1" customHeight="1">
      <c r="A1150" s="20" t="str">
        <f>IF(E1150="","",VLOOKUP(E1150,[3]List!BC:BD,2,FALSE))</f>
        <v>[Main RC] SD-WAN with Firewall (Fortinet) (Non-taxable)</v>
      </c>
      <c r="B1150" s="20">
        <f>IF(F1150="Gateway","SDWAN Gateway",IF(E1150="","",VLOOKUP(E1150,[3]List!BC:BE,3,FALSE)))</f>
        <v>19408513</v>
      </c>
      <c r="C1150" s="20">
        <f>IF(F1150="Gateway","SDWAN Gateway",IF(E1150="","",VLOOKUP(E1150,[3]List!BC:BF,4,FALSE)))</f>
        <v>19408267</v>
      </c>
      <c r="D1150">
        <v>333</v>
      </c>
      <c r="E1150" s="21" t="s">
        <v>69</v>
      </c>
      <c r="G1150" t="s">
        <v>181</v>
      </c>
      <c r="H1150" t="s">
        <v>182</v>
      </c>
      <c r="I1150" t="s">
        <v>73</v>
      </c>
      <c r="J1150">
        <v>100</v>
      </c>
      <c r="K1150" s="20" t="str">
        <f t="shared" si="60"/>
        <v>1</v>
      </c>
      <c r="L1150" s="20" t="str">
        <f t="shared" si="59"/>
        <v xml:space="preserve">24/7/ 12 hours onsite SLA support requried </v>
      </c>
      <c r="S1150" s="22"/>
      <c r="AJ1150" s="22"/>
      <c r="AK1150" s="22"/>
    </row>
    <row r="1151" spans="1:37" customFormat="1" ht="15" hidden="1" customHeight="1">
      <c r="A1151" s="20" t="str">
        <f>IF(E1151="","",VLOOKUP(E1151,[3]List!BC:BD,2,FALSE))</f>
        <v>[Main RC] SD-WAN with Firewall (Fortinet) (Non-taxable)</v>
      </c>
      <c r="B1151" s="20">
        <f>IF(F1151="Gateway","SDWAN Gateway",IF(E1151="","",VLOOKUP(E1151,[3]List!BC:BE,3,FALSE)))</f>
        <v>19408513</v>
      </c>
      <c r="C1151" s="20">
        <f>IF(F1151="Gateway","SDWAN Gateway",IF(E1151="","",VLOOKUP(E1151,[3]List!BC:BF,4,FALSE)))</f>
        <v>19408267</v>
      </c>
      <c r="D1151">
        <v>335</v>
      </c>
      <c r="E1151" s="21" t="s">
        <v>69</v>
      </c>
      <c r="G1151" t="s">
        <v>183</v>
      </c>
      <c r="H1151" t="s">
        <v>184</v>
      </c>
      <c r="I1151" t="s">
        <v>73</v>
      </c>
      <c r="J1151">
        <v>500</v>
      </c>
      <c r="K1151" s="20" t="str">
        <f t="shared" si="60"/>
        <v>1</v>
      </c>
      <c r="L1151" s="20" t="str">
        <f t="shared" si="59"/>
        <v xml:space="preserve">24/7/ 12 hours onsite SLA support requried </v>
      </c>
      <c r="S1151" s="22"/>
      <c r="AJ1151" s="22"/>
      <c r="AK1151" s="22"/>
    </row>
    <row r="1152" spans="1:37" customFormat="1" ht="15" hidden="1" customHeight="1">
      <c r="A1152" s="20" t="str">
        <f>IF(E1152="","",VLOOKUP(E1152,[3]List!BC:BD,2,FALSE))</f>
        <v>[Main RC] SD-WAN with Firewall (Fortinet) (Non-taxable)</v>
      </c>
      <c r="B1152" s="20">
        <f>IF(F1152="Gateway","SDWAN Gateway",IF(E1152="","",VLOOKUP(E1152,[3]List!BC:BE,3,FALSE)))</f>
        <v>19408513</v>
      </c>
      <c r="C1152" s="20">
        <f>IF(F1152="Gateway","SDWAN Gateway",IF(E1152="","",VLOOKUP(E1152,[3]List!BC:BF,4,FALSE)))</f>
        <v>19408267</v>
      </c>
      <c r="D1152">
        <v>344</v>
      </c>
      <c r="E1152" s="21" t="s">
        <v>69</v>
      </c>
      <c r="G1152" t="s">
        <v>185</v>
      </c>
      <c r="H1152" t="s">
        <v>186</v>
      </c>
      <c r="I1152" t="s">
        <v>73</v>
      </c>
      <c r="J1152">
        <v>500</v>
      </c>
      <c r="K1152" s="20" t="str">
        <f t="shared" si="60"/>
        <v>1</v>
      </c>
      <c r="L1152" s="20" t="str">
        <f t="shared" si="59"/>
        <v xml:space="preserve">24/7/ 12 hours onsite SLA support requried </v>
      </c>
      <c r="S1152" s="22"/>
      <c r="AJ1152" s="22"/>
      <c r="AK1152" s="22"/>
    </row>
    <row r="1153" spans="1:37" customFormat="1" ht="15" hidden="1" customHeight="1">
      <c r="A1153" s="20" t="str">
        <f>IF(E1153="","",VLOOKUP(E1153,[3]List!BC:BD,2,FALSE))</f>
        <v>[Main RC] SD-WAN with Firewall (Fortinet) (Non-taxable)</v>
      </c>
      <c r="B1153" s="20">
        <f>IF(F1153="Gateway","SDWAN Gateway",IF(E1153="","",VLOOKUP(E1153,[3]List!BC:BE,3,FALSE)))</f>
        <v>19408513</v>
      </c>
      <c r="C1153" s="20">
        <f>IF(F1153="Gateway","SDWAN Gateway",IF(E1153="","",VLOOKUP(E1153,[3]List!BC:BF,4,FALSE)))</f>
        <v>19408267</v>
      </c>
      <c r="D1153">
        <v>347</v>
      </c>
      <c r="E1153" s="21" t="s">
        <v>69</v>
      </c>
      <c r="G1153" t="s">
        <v>185</v>
      </c>
      <c r="H1153" t="s">
        <v>187</v>
      </c>
      <c r="I1153" t="s">
        <v>73</v>
      </c>
      <c r="J1153">
        <v>500</v>
      </c>
      <c r="K1153" s="20" t="str">
        <f t="shared" si="60"/>
        <v>1</v>
      </c>
      <c r="L1153" s="20" t="str">
        <f t="shared" si="59"/>
        <v xml:space="preserve">24/7/ 12 hours onsite SLA support requried </v>
      </c>
      <c r="S1153" s="22"/>
      <c r="AJ1153" s="22"/>
      <c r="AK1153" s="22"/>
    </row>
    <row r="1154" spans="1:37" customFormat="1" ht="15" hidden="1" customHeight="1">
      <c r="A1154" s="20" t="str">
        <f>IF(E1154="","",VLOOKUP(E1154,[3]List!BC:BD,2,FALSE))</f>
        <v>[Main RC] SD-WAN with Firewall (Fortinet) (Non-taxable)</v>
      </c>
      <c r="B1154" s="20">
        <f>IF(F1154="Gateway","SDWAN Gateway",IF(E1154="","",VLOOKUP(E1154,[3]List!BC:BE,3,FALSE)))</f>
        <v>19408513</v>
      </c>
      <c r="C1154" s="20">
        <f>IF(F1154="Gateway","SDWAN Gateway",IF(E1154="","",VLOOKUP(E1154,[3]List!BC:BF,4,FALSE)))</f>
        <v>19408267</v>
      </c>
      <c r="D1154">
        <v>359</v>
      </c>
      <c r="E1154" s="21" t="s">
        <v>69</v>
      </c>
      <c r="G1154" t="s">
        <v>185</v>
      </c>
      <c r="H1154" t="s">
        <v>188</v>
      </c>
      <c r="I1154" t="s">
        <v>73</v>
      </c>
      <c r="J1154">
        <v>500</v>
      </c>
      <c r="K1154" s="20" t="str">
        <f t="shared" si="60"/>
        <v>1</v>
      </c>
      <c r="L1154" s="20" t="str">
        <f t="shared" si="59"/>
        <v xml:space="preserve">24/7/ 12 hours onsite SLA support requried </v>
      </c>
      <c r="S1154" s="22"/>
      <c r="AJ1154" s="22"/>
      <c r="AK1154" s="22"/>
    </row>
    <row r="1155" spans="1:37" customFormat="1" ht="15" hidden="1" customHeight="1">
      <c r="A1155" s="20" t="str">
        <f>IF(E1155="","",VLOOKUP(E1155,[3]List!BC:BD,2,FALSE))</f>
        <v>[Main RC] SD-WAN with Firewall (Fortinet) (Non-taxable)</v>
      </c>
      <c r="B1155" s="20">
        <f>IF(F1155="Gateway","SDWAN Gateway",IF(E1155="","",VLOOKUP(E1155,[3]List!BC:BE,3,FALSE)))</f>
        <v>19408513</v>
      </c>
      <c r="C1155" s="20">
        <f>IF(F1155="Gateway","SDWAN Gateway",IF(E1155="","",VLOOKUP(E1155,[3]List!BC:BF,4,FALSE)))</f>
        <v>19408267</v>
      </c>
      <c r="D1155">
        <v>362</v>
      </c>
      <c r="E1155" s="21" t="s">
        <v>69</v>
      </c>
      <c r="G1155" t="s">
        <v>151</v>
      </c>
      <c r="H1155" t="s">
        <v>189</v>
      </c>
      <c r="I1155" t="s">
        <v>73</v>
      </c>
      <c r="J1155">
        <v>500</v>
      </c>
      <c r="K1155" s="20" t="str">
        <f t="shared" si="60"/>
        <v>1</v>
      </c>
      <c r="L1155" s="20" t="str">
        <f t="shared" si="59"/>
        <v xml:space="preserve">24/7/ 12 hours onsite SLA support requried </v>
      </c>
      <c r="S1155" s="22"/>
      <c r="AJ1155" s="22"/>
      <c r="AK1155" s="22"/>
    </row>
    <row r="1156" spans="1:37" customFormat="1" ht="15" hidden="1" customHeight="1">
      <c r="A1156" s="20" t="str">
        <f>IF(E1156="","",VLOOKUP(E1156,[3]List!BC:BD,2,FALSE))</f>
        <v>[Main RC] SD-WAN with Firewall (Fortinet) (Non-taxable)</v>
      </c>
      <c r="B1156" s="20">
        <f>IF(F1156="Gateway","SDWAN Gateway",IF(E1156="","",VLOOKUP(E1156,[3]List!BC:BE,3,FALSE)))</f>
        <v>19408513</v>
      </c>
      <c r="C1156" s="20">
        <f>IF(F1156="Gateway","SDWAN Gateway",IF(E1156="","",VLOOKUP(E1156,[3]List!BC:BF,4,FALSE)))</f>
        <v>19408267</v>
      </c>
      <c r="D1156">
        <v>373</v>
      </c>
      <c r="E1156" s="21" t="s">
        <v>69</v>
      </c>
      <c r="G1156" t="s">
        <v>190</v>
      </c>
      <c r="H1156" t="s">
        <v>191</v>
      </c>
      <c r="I1156" t="s">
        <v>73</v>
      </c>
      <c r="J1156">
        <v>100</v>
      </c>
      <c r="K1156" s="20" t="str">
        <f t="shared" si="60"/>
        <v>1</v>
      </c>
      <c r="L1156" s="20" t="str">
        <f t="shared" ref="L1156:L1219" si="61">IF(I1156="non-redundant","24/7/ 12 hours onsite SLA support requried ","24/7/ 6 hours onsite support required")</f>
        <v xml:space="preserve">24/7/ 12 hours onsite SLA support requried </v>
      </c>
      <c r="S1156" s="22"/>
      <c r="AJ1156" s="22"/>
      <c r="AK1156" s="22"/>
    </row>
    <row r="1157" spans="1:37" customFormat="1" ht="15" hidden="1" customHeight="1">
      <c r="A1157" s="20" t="str">
        <f>IF(E1157="","",VLOOKUP(E1157,[3]List!BC:BD,2,FALSE))</f>
        <v>[Main RC] SD-WAN with Firewall (Fortinet) (Non-taxable)</v>
      </c>
      <c r="B1157" s="20">
        <f>IF(F1157="Gateway","SDWAN Gateway",IF(E1157="","",VLOOKUP(E1157,[3]List!BC:BE,3,FALSE)))</f>
        <v>19408513</v>
      </c>
      <c r="C1157" s="20">
        <f>IF(F1157="Gateway","SDWAN Gateway",IF(E1157="","",VLOOKUP(E1157,[3]List!BC:BF,4,FALSE)))</f>
        <v>19408267</v>
      </c>
      <c r="D1157">
        <v>384</v>
      </c>
      <c r="E1157" s="21" t="s">
        <v>69</v>
      </c>
      <c r="G1157" t="s">
        <v>71</v>
      </c>
      <c r="H1157" t="s">
        <v>192</v>
      </c>
      <c r="I1157" t="s">
        <v>73</v>
      </c>
      <c r="J1157">
        <v>100</v>
      </c>
      <c r="K1157" s="20" t="str">
        <f t="shared" ref="K1157:K1220" si="62">IF(J1157&lt;900, "1", "2")</f>
        <v>1</v>
      </c>
      <c r="L1157" s="20" t="str">
        <f t="shared" si="61"/>
        <v xml:space="preserve">24/7/ 12 hours onsite SLA support requried </v>
      </c>
      <c r="S1157" s="22"/>
      <c r="AJ1157" s="22"/>
      <c r="AK1157" s="22"/>
    </row>
    <row r="1158" spans="1:37" customFormat="1" ht="15" hidden="1" customHeight="1">
      <c r="A1158" s="20" t="str">
        <f>IF(E1158="","",VLOOKUP(E1158,[3]List!BC:BD,2,FALSE))</f>
        <v>[Main RC] SD-WAN with Firewall (Fortinet) (Non-taxable)</v>
      </c>
      <c r="B1158" s="20">
        <f>IF(F1158="Gateway","SDWAN Gateway",IF(E1158="","",VLOOKUP(E1158,[3]List!BC:BE,3,FALSE)))</f>
        <v>19408513</v>
      </c>
      <c r="C1158" s="20">
        <f>IF(F1158="Gateway","SDWAN Gateway",IF(E1158="","",VLOOKUP(E1158,[3]List!BC:BF,4,FALSE)))</f>
        <v>19408267</v>
      </c>
      <c r="D1158">
        <v>391</v>
      </c>
      <c r="E1158" s="21" t="s">
        <v>69</v>
      </c>
      <c r="G1158" t="s">
        <v>71</v>
      </c>
      <c r="H1158" t="s">
        <v>193</v>
      </c>
      <c r="I1158" t="s">
        <v>73</v>
      </c>
      <c r="J1158">
        <v>500</v>
      </c>
      <c r="K1158" s="20" t="str">
        <f t="shared" si="62"/>
        <v>1</v>
      </c>
      <c r="L1158" s="20" t="str">
        <f t="shared" si="61"/>
        <v xml:space="preserve">24/7/ 12 hours onsite SLA support requried </v>
      </c>
      <c r="S1158" s="22"/>
      <c r="AJ1158" s="22"/>
      <c r="AK1158" s="22"/>
    </row>
    <row r="1159" spans="1:37" customFormat="1" ht="15" hidden="1" customHeight="1">
      <c r="A1159" s="20" t="str">
        <f>IF(E1159="","",VLOOKUP(E1159,[3]List!BC:BD,2,FALSE))</f>
        <v>[Main RC] SD-WAN with Firewall (Fortinet) (Non-taxable)</v>
      </c>
      <c r="B1159" s="20">
        <f>IF(F1159="Gateway","SDWAN Gateway",IF(E1159="","",VLOOKUP(E1159,[3]List!BC:BE,3,FALSE)))</f>
        <v>19408513</v>
      </c>
      <c r="C1159" s="20">
        <f>IF(F1159="Gateway","SDWAN Gateway",IF(E1159="","",VLOOKUP(E1159,[3]List!BC:BF,4,FALSE)))</f>
        <v>19408267</v>
      </c>
      <c r="D1159">
        <v>394</v>
      </c>
      <c r="E1159" s="21" t="s">
        <v>69</v>
      </c>
      <c r="G1159" t="s">
        <v>144</v>
      </c>
      <c r="H1159" t="s">
        <v>194</v>
      </c>
      <c r="I1159" t="s">
        <v>73</v>
      </c>
      <c r="J1159">
        <v>100</v>
      </c>
      <c r="K1159" s="20" t="str">
        <f t="shared" si="62"/>
        <v>1</v>
      </c>
      <c r="L1159" s="20" t="str">
        <f t="shared" si="61"/>
        <v xml:space="preserve">24/7/ 12 hours onsite SLA support requried </v>
      </c>
      <c r="S1159" s="22"/>
      <c r="AJ1159" s="22"/>
      <c r="AK1159" s="22"/>
    </row>
    <row r="1160" spans="1:37" customFormat="1" ht="15" hidden="1" customHeight="1">
      <c r="A1160" s="20" t="str">
        <f>IF(E1160="","",VLOOKUP(E1160,[3]List!BC:BD,2,FALSE))</f>
        <v>[Main RC] SD-WAN with Firewall (Fortinet) (Non-taxable)</v>
      </c>
      <c r="B1160" s="20">
        <f>IF(F1160="Gateway","SDWAN Gateway",IF(E1160="","",VLOOKUP(E1160,[3]List!BC:BE,3,FALSE)))</f>
        <v>19408513</v>
      </c>
      <c r="C1160" s="20">
        <f>IF(F1160="Gateway","SDWAN Gateway",IF(E1160="","",VLOOKUP(E1160,[3]List!BC:BF,4,FALSE)))</f>
        <v>19408267</v>
      </c>
      <c r="D1160">
        <v>396</v>
      </c>
      <c r="E1160" s="21" t="s">
        <v>69</v>
      </c>
      <c r="G1160" t="s">
        <v>157</v>
      </c>
      <c r="H1160" t="s">
        <v>195</v>
      </c>
      <c r="I1160" t="s">
        <v>73</v>
      </c>
      <c r="J1160">
        <v>500</v>
      </c>
      <c r="K1160" s="20" t="str">
        <f t="shared" si="62"/>
        <v>1</v>
      </c>
      <c r="L1160" s="20" t="str">
        <f t="shared" si="61"/>
        <v xml:space="preserve">24/7/ 12 hours onsite SLA support requried </v>
      </c>
      <c r="S1160" s="22"/>
      <c r="AJ1160" s="22"/>
      <c r="AK1160" s="22"/>
    </row>
    <row r="1161" spans="1:37" customFormat="1" ht="15" hidden="1" customHeight="1">
      <c r="D1161">
        <v>399</v>
      </c>
      <c r="E1161" s="21" t="s">
        <v>69</v>
      </c>
      <c r="G1161" t="s">
        <v>196</v>
      </c>
      <c r="H1161" t="s">
        <v>197</v>
      </c>
      <c r="I1161" t="s">
        <v>73</v>
      </c>
      <c r="J1161">
        <v>1000</v>
      </c>
      <c r="K1161" s="20" t="str">
        <f t="shared" si="62"/>
        <v>2</v>
      </c>
      <c r="L1161" s="20" t="str">
        <f t="shared" si="61"/>
        <v xml:space="preserve">24/7/ 12 hours onsite SLA support requried </v>
      </c>
      <c r="S1161" s="22"/>
      <c r="AJ1161" s="22"/>
      <c r="AK1161" s="22"/>
    </row>
    <row r="1162" spans="1:37" customFormat="1" ht="15" hidden="1" customHeight="1">
      <c r="A1162" s="20" t="str">
        <f>IF(E1162="","",VLOOKUP(E1162,[3]List!BC:BD,2,FALSE))</f>
        <v>[Main RC] SD-WAN with Firewall (Fortinet) (Non-taxable)</v>
      </c>
      <c r="B1162" s="20">
        <f>IF(F1162="Gateway","SDWAN Gateway",IF(E1162="","",VLOOKUP(E1162,[3]List!BC:BE,3,FALSE)))</f>
        <v>19408513</v>
      </c>
      <c r="C1162" s="20">
        <f>IF(F1162="Gateway","SDWAN Gateway",IF(E1162="","",VLOOKUP(E1162,[3]List!BC:BF,4,FALSE)))</f>
        <v>19408267</v>
      </c>
      <c r="D1162">
        <v>401</v>
      </c>
      <c r="E1162" s="21" t="s">
        <v>69</v>
      </c>
      <c r="G1162" t="s">
        <v>71</v>
      </c>
      <c r="H1162" t="s">
        <v>198</v>
      </c>
      <c r="I1162" t="s">
        <v>73</v>
      </c>
      <c r="J1162">
        <v>100</v>
      </c>
      <c r="K1162" s="20" t="str">
        <f t="shared" si="62"/>
        <v>1</v>
      </c>
      <c r="L1162" s="20" t="str">
        <f t="shared" si="61"/>
        <v xml:space="preserve">24/7/ 12 hours onsite SLA support requried </v>
      </c>
      <c r="S1162" s="22"/>
      <c r="AJ1162" s="22"/>
      <c r="AK1162" s="22"/>
    </row>
    <row r="1163" spans="1:37" customFormat="1" ht="15" hidden="1" customHeight="1">
      <c r="D1163">
        <v>405</v>
      </c>
      <c r="E1163" s="21" t="s">
        <v>69</v>
      </c>
      <c r="G1163" s="31" t="s">
        <v>71</v>
      </c>
      <c r="H1163" t="s">
        <v>199</v>
      </c>
      <c r="I1163" t="s">
        <v>140</v>
      </c>
      <c r="J1163">
        <v>2000</v>
      </c>
      <c r="K1163" s="20" t="str">
        <f t="shared" si="62"/>
        <v>2</v>
      </c>
      <c r="L1163" s="20" t="str">
        <f t="shared" si="61"/>
        <v>24/7/ 6 hours onsite support required</v>
      </c>
      <c r="S1163" s="22"/>
      <c r="AJ1163" s="22"/>
      <c r="AK1163" s="22"/>
    </row>
    <row r="1164" spans="1:37" customFormat="1" ht="15" hidden="1" customHeight="1">
      <c r="D1164">
        <v>405</v>
      </c>
      <c r="E1164" s="21" t="s">
        <v>69</v>
      </c>
      <c r="G1164" s="31" t="s">
        <v>71</v>
      </c>
      <c r="H1164" t="s">
        <v>199</v>
      </c>
      <c r="I1164" t="s">
        <v>140</v>
      </c>
      <c r="J1164">
        <v>2000</v>
      </c>
      <c r="K1164" s="20" t="str">
        <f t="shared" si="62"/>
        <v>2</v>
      </c>
      <c r="L1164" s="20" t="str">
        <f t="shared" si="61"/>
        <v>24/7/ 6 hours onsite support required</v>
      </c>
      <c r="S1164" s="22"/>
      <c r="AJ1164" s="22"/>
      <c r="AK1164" s="22"/>
    </row>
    <row r="1165" spans="1:37" customFormat="1" ht="15" hidden="1" customHeight="1">
      <c r="A1165" s="20" t="str">
        <f>IF(E1165="","",VLOOKUP(E1165,[3]List!BC:BD,2,FALSE))</f>
        <v>[Main RC] SD-WAN with Firewall (Fortinet) (Non-taxable)</v>
      </c>
      <c r="B1165" s="20">
        <f>IF(F1165="Gateway","SDWAN Gateway",IF(E1165="","",VLOOKUP(E1165,[3]List!BC:BE,3,FALSE)))</f>
        <v>19408513</v>
      </c>
      <c r="C1165" s="20">
        <f>IF(F1165="Gateway","SDWAN Gateway",IF(E1165="","",VLOOKUP(E1165,[3]List!BC:BF,4,FALSE)))</f>
        <v>19408267</v>
      </c>
      <c r="D1165">
        <v>409</v>
      </c>
      <c r="E1165" s="21" t="s">
        <v>69</v>
      </c>
      <c r="G1165" t="s">
        <v>153</v>
      </c>
      <c r="H1165" t="s">
        <v>200</v>
      </c>
      <c r="I1165" t="s">
        <v>73</v>
      </c>
      <c r="J1165">
        <v>500</v>
      </c>
      <c r="K1165" s="20" t="str">
        <f t="shared" si="62"/>
        <v>1</v>
      </c>
      <c r="L1165" s="20" t="str">
        <f t="shared" si="61"/>
        <v xml:space="preserve">24/7/ 12 hours onsite SLA support requried </v>
      </c>
      <c r="S1165" s="22"/>
      <c r="AJ1165" s="22"/>
      <c r="AK1165" s="22"/>
    </row>
    <row r="1166" spans="1:37" customFormat="1" ht="15" hidden="1" customHeight="1">
      <c r="A1166" s="20" t="str">
        <f>IF(E1166="","",VLOOKUP(E1166,[3]List!BC:BD,2,FALSE))</f>
        <v>[Main RC] SD-WAN with Firewall (Fortinet) (Non-taxable)</v>
      </c>
      <c r="B1166" s="20">
        <f>IF(F1166="Gateway","SDWAN Gateway",IF(E1166="","",VLOOKUP(E1166,[3]List!BC:BE,3,FALSE)))</f>
        <v>19408513</v>
      </c>
      <c r="C1166" s="20">
        <f>IF(F1166="Gateway","SDWAN Gateway",IF(E1166="","",VLOOKUP(E1166,[3]List!BC:BF,4,FALSE)))</f>
        <v>19408267</v>
      </c>
      <c r="D1166">
        <v>412</v>
      </c>
      <c r="E1166" s="21" t="s">
        <v>69</v>
      </c>
      <c r="G1166" t="s">
        <v>153</v>
      </c>
      <c r="H1166" t="s">
        <v>201</v>
      </c>
      <c r="I1166" t="s">
        <v>73</v>
      </c>
      <c r="J1166">
        <v>500</v>
      </c>
      <c r="K1166" s="20" t="str">
        <f t="shared" si="62"/>
        <v>1</v>
      </c>
      <c r="L1166" s="20" t="str">
        <f t="shared" si="61"/>
        <v xml:space="preserve">24/7/ 12 hours onsite SLA support requried </v>
      </c>
      <c r="S1166" s="22"/>
      <c r="AJ1166" s="22"/>
      <c r="AK1166" s="22"/>
    </row>
    <row r="1167" spans="1:37" customFormat="1" ht="15" hidden="1" customHeight="1">
      <c r="A1167" s="20" t="str">
        <f>IF(E1167="","",VLOOKUP(E1167,[3]List!BC:BD,2,FALSE))</f>
        <v>[Main RC] SD-WAN with Firewall (Fortinet) (Non-taxable)</v>
      </c>
      <c r="B1167" s="20">
        <f>IF(F1167="Gateway","SDWAN Gateway",IF(E1167="","",VLOOKUP(E1167,[3]List!BC:BE,3,FALSE)))</f>
        <v>19408513</v>
      </c>
      <c r="C1167" s="20">
        <f>IF(F1167="Gateway","SDWAN Gateway",IF(E1167="","",VLOOKUP(E1167,[3]List!BC:BF,4,FALSE)))</f>
        <v>19408267</v>
      </c>
      <c r="D1167">
        <v>413</v>
      </c>
      <c r="E1167" s="21" t="s">
        <v>69</v>
      </c>
      <c r="G1167" t="s">
        <v>153</v>
      </c>
      <c r="H1167" t="s">
        <v>202</v>
      </c>
      <c r="I1167" t="s">
        <v>73</v>
      </c>
      <c r="J1167">
        <v>500</v>
      </c>
      <c r="K1167" s="20" t="str">
        <f t="shared" si="62"/>
        <v>1</v>
      </c>
      <c r="L1167" s="20" t="str">
        <f t="shared" si="61"/>
        <v xml:space="preserve">24/7/ 12 hours onsite SLA support requried </v>
      </c>
      <c r="S1167" s="22"/>
      <c r="AJ1167" s="22"/>
      <c r="AK1167" s="22"/>
    </row>
    <row r="1168" spans="1:37" customFormat="1" ht="15" hidden="1" customHeight="1">
      <c r="A1168" s="20" t="str">
        <f>IF(E1168="","",VLOOKUP(E1168,[3]List!BC:BD,2,FALSE))</f>
        <v>[Main RC] SD-WAN with Firewall (Fortinet) (Non-taxable)</v>
      </c>
      <c r="B1168" s="20">
        <f>IF(F1168="Gateway","SDWAN Gateway",IF(E1168="","",VLOOKUP(E1168,[3]List!BC:BE,3,FALSE)))</f>
        <v>19408513</v>
      </c>
      <c r="C1168" s="20">
        <f>IF(F1168="Gateway","SDWAN Gateway",IF(E1168="","",VLOOKUP(E1168,[3]List!BC:BF,4,FALSE)))</f>
        <v>19408267</v>
      </c>
      <c r="D1168">
        <v>428</v>
      </c>
      <c r="E1168" s="21" t="s">
        <v>69</v>
      </c>
      <c r="G1168" t="s">
        <v>71</v>
      </c>
      <c r="H1168" t="s">
        <v>203</v>
      </c>
      <c r="I1168" t="s">
        <v>73</v>
      </c>
      <c r="J1168">
        <v>100</v>
      </c>
      <c r="K1168" s="20" t="str">
        <f t="shared" si="62"/>
        <v>1</v>
      </c>
      <c r="L1168" s="20" t="str">
        <f t="shared" si="61"/>
        <v xml:space="preserve">24/7/ 12 hours onsite SLA support requried </v>
      </c>
      <c r="S1168" s="22"/>
      <c r="AJ1168" s="22"/>
      <c r="AK1168" s="22"/>
    </row>
    <row r="1169" spans="1:37" customFormat="1" ht="15" hidden="1" customHeight="1">
      <c r="A1169" s="20" t="str">
        <f>IF(E1169="","",VLOOKUP(E1169,[3]List!BC:BD,2,FALSE))</f>
        <v>[Main RC] SD-WAN with Firewall (Fortinet) (Non-taxable)</v>
      </c>
      <c r="B1169" s="20">
        <f>IF(F1169="Gateway","SDWAN Gateway",IF(E1169="","",VLOOKUP(E1169,[3]List!BC:BE,3,FALSE)))</f>
        <v>19408513</v>
      </c>
      <c r="C1169" s="20">
        <f>IF(F1169="Gateway","SDWAN Gateway",IF(E1169="","",VLOOKUP(E1169,[3]List!BC:BF,4,FALSE)))</f>
        <v>19408267</v>
      </c>
      <c r="D1169">
        <v>436</v>
      </c>
      <c r="E1169" s="21" t="s">
        <v>69</v>
      </c>
      <c r="G1169" t="s">
        <v>190</v>
      </c>
      <c r="H1169" t="s">
        <v>204</v>
      </c>
      <c r="I1169" t="s">
        <v>73</v>
      </c>
      <c r="J1169">
        <v>100</v>
      </c>
      <c r="K1169" s="20" t="str">
        <f t="shared" si="62"/>
        <v>1</v>
      </c>
      <c r="L1169" s="20" t="str">
        <f t="shared" si="61"/>
        <v xml:space="preserve">24/7/ 12 hours onsite SLA support requried </v>
      </c>
      <c r="S1169" s="22"/>
      <c r="AJ1169" s="22"/>
      <c r="AK1169" s="22"/>
    </row>
    <row r="1170" spans="1:37" customFormat="1" ht="15" hidden="1" customHeight="1">
      <c r="A1170" s="20" t="str">
        <f>IF(E1170="","",VLOOKUP(E1170,[3]List!BC:BD,2,FALSE))</f>
        <v>[Main RC] SD-WAN with Firewall (Fortinet) (Non-taxable)</v>
      </c>
      <c r="B1170" s="20">
        <f>IF(F1170="Gateway","SDWAN Gateway",IF(E1170="","",VLOOKUP(E1170,[3]List!BC:BE,3,FALSE)))</f>
        <v>19408513</v>
      </c>
      <c r="C1170" s="20">
        <f>IF(F1170="Gateway","SDWAN Gateway",IF(E1170="","",VLOOKUP(E1170,[3]List!BC:BF,4,FALSE)))</f>
        <v>19408267</v>
      </c>
      <c r="D1170">
        <v>443</v>
      </c>
      <c r="E1170" s="21" t="s">
        <v>69</v>
      </c>
      <c r="G1170" t="s">
        <v>176</v>
      </c>
      <c r="H1170" t="s">
        <v>205</v>
      </c>
      <c r="I1170" t="s">
        <v>73</v>
      </c>
      <c r="J1170">
        <v>500</v>
      </c>
      <c r="K1170" s="20" t="str">
        <f t="shared" si="62"/>
        <v>1</v>
      </c>
      <c r="L1170" s="20" t="str">
        <f t="shared" si="61"/>
        <v xml:space="preserve">24/7/ 12 hours onsite SLA support requried </v>
      </c>
      <c r="S1170" s="22"/>
      <c r="AJ1170" s="22"/>
      <c r="AK1170" s="22"/>
    </row>
    <row r="1171" spans="1:37" customFormat="1" ht="15" hidden="1" customHeight="1">
      <c r="A1171" s="20" t="str">
        <f>IF(E1171="","",VLOOKUP(E1171,[3]List!BC:BD,2,FALSE))</f>
        <v>[Main RC] SD-WAN with Firewall (Fortinet) (Non-taxable)</v>
      </c>
      <c r="B1171" s="20">
        <f>IF(F1171="Gateway","SDWAN Gateway",IF(E1171="","",VLOOKUP(E1171,[3]List!BC:BE,3,FALSE)))</f>
        <v>19408513</v>
      </c>
      <c r="C1171" s="20">
        <f>IF(F1171="Gateway","SDWAN Gateway",IF(E1171="","",VLOOKUP(E1171,[3]List!BC:BF,4,FALSE)))</f>
        <v>19408267</v>
      </c>
      <c r="D1171">
        <v>444</v>
      </c>
      <c r="E1171" s="21" t="s">
        <v>69</v>
      </c>
      <c r="G1171" t="s">
        <v>206</v>
      </c>
      <c r="H1171" t="s">
        <v>207</v>
      </c>
      <c r="I1171" t="s">
        <v>73</v>
      </c>
      <c r="J1171">
        <v>100</v>
      </c>
      <c r="K1171" s="20" t="str">
        <f t="shared" si="62"/>
        <v>1</v>
      </c>
      <c r="L1171" s="20" t="str">
        <f t="shared" si="61"/>
        <v xml:space="preserve">24/7/ 12 hours onsite SLA support requried </v>
      </c>
      <c r="S1171" s="22"/>
      <c r="AJ1171" s="22"/>
      <c r="AK1171" s="22"/>
    </row>
    <row r="1172" spans="1:37" customFormat="1" ht="15" hidden="1" customHeight="1">
      <c r="D1172">
        <v>446</v>
      </c>
      <c r="E1172" s="21" t="s">
        <v>69</v>
      </c>
      <c r="G1172" t="s">
        <v>71</v>
      </c>
      <c r="H1172" t="s">
        <v>208</v>
      </c>
      <c r="I1172" t="s">
        <v>73</v>
      </c>
      <c r="J1172">
        <v>2000</v>
      </c>
      <c r="K1172" s="20" t="str">
        <f t="shared" si="62"/>
        <v>2</v>
      </c>
      <c r="L1172" s="20" t="str">
        <f t="shared" si="61"/>
        <v xml:space="preserve">24/7/ 12 hours onsite SLA support requried </v>
      </c>
      <c r="S1172" s="22"/>
      <c r="AJ1172" s="22"/>
      <c r="AK1172" s="22"/>
    </row>
    <row r="1173" spans="1:37" customFormat="1" ht="15" hidden="1" customHeight="1">
      <c r="D1173">
        <v>449</v>
      </c>
      <c r="E1173" s="21" t="s">
        <v>69</v>
      </c>
      <c r="G1173" t="s">
        <v>209</v>
      </c>
      <c r="H1173" t="s">
        <v>210</v>
      </c>
      <c r="I1173" t="s">
        <v>73</v>
      </c>
      <c r="J1173">
        <v>2000</v>
      </c>
      <c r="K1173" s="20" t="str">
        <f t="shared" si="62"/>
        <v>2</v>
      </c>
      <c r="L1173" s="20" t="str">
        <f t="shared" si="61"/>
        <v xml:space="preserve">24/7/ 12 hours onsite SLA support requried </v>
      </c>
      <c r="S1173" s="22"/>
      <c r="AJ1173" s="22"/>
      <c r="AK1173" s="22"/>
    </row>
    <row r="1174" spans="1:37" customFormat="1" ht="15" hidden="1" customHeight="1">
      <c r="A1174" s="20" t="str">
        <f>IF(E1174="","",VLOOKUP(E1174,[3]List!BC:BD,2,FALSE))</f>
        <v>[Main RC] SD-WAN with Firewall (Fortinet) (Non-taxable)</v>
      </c>
      <c r="B1174" s="20">
        <f>IF(F1174="Gateway","SDWAN Gateway",IF(E1174="","",VLOOKUP(E1174,[3]List!BC:BE,3,FALSE)))</f>
        <v>19408513</v>
      </c>
      <c r="C1174" s="20">
        <f>IF(F1174="Gateway","SDWAN Gateway",IF(E1174="","",VLOOKUP(E1174,[3]List!BC:BF,4,FALSE)))</f>
        <v>19408267</v>
      </c>
      <c r="D1174">
        <v>455</v>
      </c>
      <c r="E1174" s="21" t="s">
        <v>69</v>
      </c>
      <c r="G1174" t="s">
        <v>190</v>
      </c>
      <c r="H1174" t="s">
        <v>211</v>
      </c>
      <c r="I1174" t="s">
        <v>73</v>
      </c>
      <c r="J1174">
        <v>500</v>
      </c>
      <c r="K1174" s="20" t="str">
        <f t="shared" si="62"/>
        <v>1</v>
      </c>
      <c r="L1174" s="20" t="str">
        <f t="shared" si="61"/>
        <v xml:space="preserve">24/7/ 12 hours onsite SLA support requried </v>
      </c>
      <c r="S1174" s="22"/>
      <c r="AJ1174" s="22"/>
      <c r="AK1174" s="22"/>
    </row>
    <row r="1175" spans="1:37" customFormat="1" ht="15" hidden="1" customHeight="1">
      <c r="D1175">
        <v>457</v>
      </c>
      <c r="E1175" s="21" t="s">
        <v>69</v>
      </c>
      <c r="G1175" s="31" t="s">
        <v>212</v>
      </c>
      <c r="H1175" t="s">
        <v>213</v>
      </c>
      <c r="I1175" t="s">
        <v>140</v>
      </c>
      <c r="J1175">
        <v>1000</v>
      </c>
      <c r="K1175" s="20" t="str">
        <f t="shared" si="62"/>
        <v>2</v>
      </c>
      <c r="L1175" s="20" t="str">
        <f t="shared" si="61"/>
        <v>24/7/ 6 hours onsite support required</v>
      </c>
      <c r="S1175" s="22"/>
      <c r="AJ1175" s="22"/>
      <c r="AK1175" s="22"/>
    </row>
    <row r="1176" spans="1:37" customFormat="1" ht="15" hidden="1" customHeight="1">
      <c r="D1176">
        <v>457</v>
      </c>
      <c r="E1176" s="21" t="s">
        <v>69</v>
      </c>
      <c r="G1176" s="31" t="s">
        <v>212</v>
      </c>
      <c r="H1176" t="s">
        <v>213</v>
      </c>
      <c r="I1176" t="s">
        <v>140</v>
      </c>
      <c r="J1176">
        <v>1000</v>
      </c>
      <c r="K1176" s="20" t="str">
        <f t="shared" si="62"/>
        <v>2</v>
      </c>
      <c r="L1176" s="20" t="str">
        <f t="shared" si="61"/>
        <v>24/7/ 6 hours onsite support required</v>
      </c>
      <c r="S1176" s="22"/>
      <c r="AJ1176" s="22"/>
      <c r="AK1176" s="22"/>
    </row>
    <row r="1177" spans="1:37" customFormat="1" ht="15" hidden="1" customHeight="1">
      <c r="D1177">
        <v>458</v>
      </c>
      <c r="E1177" s="21" t="s">
        <v>69</v>
      </c>
      <c r="G1177" s="31" t="s">
        <v>157</v>
      </c>
      <c r="H1177" t="s">
        <v>214</v>
      </c>
      <c r="I1177" t="s">
        <v>140</v>
      </c>
      <c r="J1177">
        <v>1000</v>
      </c>
      <c r="K1177" s="20" t="str">
        <f t="shared" si="62"/>
        <v>2</v>
      </c>
      <c r="L1177" s="20" t="str">
        <f t="shared" si="61"/>
        <v>24/7/ 6 hours onsite support required</v>
      </c>
      <c r="S1177" s="22"/>
      <c r="AJ1177" s="22"/>
      <c r="AK1177" s="22"/>
    </row>
    <row r="1178" spans="1:37" customFormat="1" ht="15" hidden="1" customHeight="1">
      <c r="D1178">
        <v>458</v>
      </c>
      <c r="E1178" s="21" t="s">
        <v>69</v>
      </c>
      <c r="G1178" s="31" t="s">
        <v>157</v>
      </c>
      <c r="H1178" t="s">
        <v>214</v>
      </c>
      <c r="I1178" t="s">
        <v>140</v>
      </c>
      <c r="J1178">
        <v>1000</v>
      </c>
      <c r="K1178" s="20" t="str">
        <f t="shared" si="62"/>
        <v>2</v>
      </c>
      <c r="L1178" s="20" t="str">
        <f t="shared" si="61"/>
        <v>24/7/ 6 hours onsite support required</v>
      </c>
      <c r="S1178" s="22"/>
      <c r="AJ1178" s="22"/>
      <c r="AK1178" s="22"/>
    </row>
    <row r="1179" spans="1:37" customFormat="1" ht="15" hidden="1" customHeight="1">
      <c r="D1179">
        <v>461</v>
      </c>
      <c r="E1179" s="21" t="s">
        <v>69</v>
      </c>
      <c r="G1179" s="31" t="s">
        <v>212</v>
      </c>
      <c r="H1179" t="s">
        <v>215</v>
      </c>
      <c r="I1179" t="s">
        <v>140</v>
      </c>
      <c r="J1179">
        <v>2000</v>
      </c>
      <c r="K1179" s="20" t="str">
        <f t="shared" si="62"/>
        <v>2</v>
      </c>
      <c r="L1179" s="20" t="str">
        <f t="shared" si="61"/>
        <v>24/7/ 6 hours onsite support required</v>
      </c>
      <c r="S1179" s="22"/>
      <c r="AJ1179" s="22"/>
      <c r="AK1179" s="22"/>
    </row>
    <row r="1180" spans="1:37" customFormat="1" ht="15" hidden="1" customHeight="1">
      <c r="D1180">
        <v>461</v>
      </c>
      <c r="E1180" s="21" t="s">
        <v>69</v>
      </c>
      <c r="G1180" s="31" t="s">
        <v>212</v>
      </c>
      <c r="H1180" t="s">
        <v>215</v>
      </c>
      <c r="I1180" t="s">
        <v>140</v>
      </c>
      <c r="J1180">
        <v>2000</v>
      </c>
      <c r="K1180" s="20" t="str">
        <f t="shared" si="62"/>
        <v>2</v>
      </c>
      <c r="L1180" s="20" t="str">
        <f t="shared" si="61"/>
        <v>24/7/ 6 hours onsite support required</v>
      </c>
      <c r="S1180" s="22"/>
      <c r="AJ1180" s="22"/>
      <c r="AK1180" s="22"/>
    </row>
    <row r="1181" spans="1:37" customFormat="1" ht="15" hidden="1" customHeight="1">
      <c r="A1181" s="20" t="str">
        <f>IF(E1181="","",VLOOKUP(E1181,[3]List!BC:BD,2,FALSE))</f>
        <v>[Main RC] SD-WAN with Firewall (Fortinet) (Non-taxable)</v>
      </c>
      <c r="B1181" s="20">
        <f>IF(F1181="Gateway","SDWAN Gateway",IF(E1181="","",VLOOKUP(E1181,[3]List!BC:BE,3,FALSE)))</f>
        <v>19408513</v>
      </c>
      <c r="C1181" s="20">
        <f>IF(F1181="Gateway","SDWAN Gateway",IF(E1181="","",VLOOKUP(E1181,[3]List!BC:BF,4,FALSE)))</f>
        <v>19408267</v>
      </c>
      <c r="D1181">
        <v>463</v>
      </c>
      <c r="E1181" s="21" t="s">
        <v>69</v>
      </c>
      <c r="G1181" t="s">
        <v>144</v>
      </c>
      <c r="H1181" t="s">
        <v>216</v>
      </c>
      <c r="I1181" t="s">
        <v>73</v>
      </c>
      <c r="J1181">
        <v>500</v>
      </c>
      <c r="K1181" s="20" t="str">
        <f t="shared" si="62"/>
        <v>1</v>
      </c>
      <c r="L1181" s="20" t="str">
        <f t="shared" si="61"/>
        <v xml:space="preserve">24/7/ 12 hours onsite SLA support requried </v>
      </c>
      <c r="S1181" s="22"/>
      <c r="AJ1181" s="22"/>
      <c r="AK1181" s="22"/>
    </row>
    <row r="1182" spans="1:37" customFormat="1" ht="15" hidden="1" customHeight="1">
      <c r="A1182" s="20" t="str">
        <f>IF(E1182="","",VLOOKUP(E1182,[3]List!BC:BD,2,FALSE))</f>
        <v>[Main RC] SD-WAN with Firewall (Fortinet) (Non-taxable)</v>
      </c>
      <c r="B1182" s="20">
        <f>IF(F1182="Gateway","SDWAN Gateway",IF(E1182="","",VLOOKUP(E1182,[3]List!BC:BE,3,FALSE)))</f>
        <v>19408513</v>
      </c>
      <c r="C1182" s="20">
        <f>IF(F1182="Gateway","SDWAN Gateway",IF(E1182="","",VLOOKUP(E1182,[3]List!BC:BF,4,FALSE)))</f>
        <v>19408267</v>
      </c>
      <c r="D1182">
        <v>464</v>
      </c>
      <c r="E1182" s="21" t="s">
        <v>69</v>
      </c>
      <c r="G1182" s="31" t="s">
        <v>217</v>
      </c>
      <c r="H1182" t="s">
        <v>218</v>
      </c>
      <c r="I1182" t="s">
        <v>140</v>
      </c>
      <c r="J1182">
        <v>500</v>
      </c>
      <c r="K1182" s="20" t="str">
        <f t="shared" si="62"/>
        <v>1</v>
      </c>
      <c r="L1182" s="20" t="str">
        <f t="shared" si="61"/>
        <v>24/7/ 6 hours onsite support required</v>
      </c>
      <c r="S1182" s="22"/>
      <c r="AJ1182" s="22"/>
      <c r="AK1182" s="22"/>
    </row>
    <row r="1183" spans="1:37" customFormat="1" ht="15" hidden="1" customHeight="1">
      <c r="A1183" s="20" t="str">
        <f>IF(E1183="","",VLOOKUP(E1183,[3]List!BC:BD,2,FALSE))</f>
        <v>[Main RC] SD-WAN with Firewall (Fortinet) (Non-taxable)</v>
      </c>
      <c r="B1183" s="20">
        <f>IF(F1183="Gateway","SDWAN Gateway",IF(E1183="","",VLOOKUP(E1183,[3]List!BC:BE,3,FALSE)))</f>
        <v>19408513</v>
      </c>
      <c r="C1183" s="20">
        <f>IF(F1183="Gateway","SDWAN Gateway",IF(E1183="","",VLOOKUP(E1183,[3]List!BC:BF,4,FALSE)))</f>
        <v>19408267</v>
      </c>
      <c r="D1183">
        <v>464</v>
      </c>
      <c r="E1183" s="21" t="s">
        <v>69</v>
      </c>
      <c r="G1183" s="31" t="s">
        <v>217</v>
      </c>
      <c r="H1183" t="s">
        <v>218</v>
      </c>
      <c r="I1183" t="s">
        <v>140</v>
      </c>
      <c r="J1183">
        <v>500</v>
      </c>
      <c r="K1183" s="20" t="str">
        <f t="shared" si="62"/>
        <v>1</v>
      </c>
      <c r="L1183" s="20" t="str">
        <f t="shared" si="61"/>
        <v>24/7/ 6 hours onsite support required</v>
      </c>
      <c r="S1183" s="22"/>
      <c r="AJ1183" s="22"/>
      <c r="AK1183" s="22"/>
    </row>
    <row r="1184" spans="1:37" customFormat="1" ht="15" hidden="1" customHeight="1">
      <c r="D1184">
        <v>465</v>
      </c>
      <c r="E1184" s="21" t="s">
        <v>69</v>
      </c>
      <c r="G1184" t="s">
        <v>137</v>
      </c>
      <c r="H1184" t="s">
        <v>219</v>
      </c>
      <c r="I1184" t="s">
        <v>73</v>
      </c>
      <c r="J1184">
        <v>6000</v>
      </c>
      <c r="K1184" s="20" t="str">
        <f t="shared" si="62"/>
        <v>2</v>
      </c>
      <c r="L1184" s="20" t="str">
        <f t="shared" si="61"/>
        <v xml:space="preserve">24/7/ 12 hours onsite SLA support requried </v>
      </c>
      <c r="S1184" s="22"/>
      <c r="AJ1184" s="22"/>
      <c r="AK1184" s="22"/>
    </row>
    <row r="1185" spans="1:37" customFormat="1" ht="15" hidden="1" customHeight="1">
      <c r="D1185">
        <v>467</v>
      </c>
      <c r="E1185" s="21" t="s">
        <v>69</v>
      </c>
      <c r="G1185" t="s">
        <v>196</v>
      </c>
      <c r="H1185" t="s">
        <v>220</v>
      </c>
      <c r="I1185" t="s">
        <v>73</v>
      </c>
      <c r="J1185">
        <v>1000</v>
      </c>
      <c r="K1185" s="20" t="str">
        <f t="shared" si="62"/>
        <v>2</v>
      </c>
      <c r="L1185" s="20" t="str">
        <f t="shared" si="61"/>
        <v xml:space="preserve">24/7/ 12 hours onsite SLA support requried </v>
      </c>
      <c r="S1185" s="22"/>
      <c r="AJ1185" s="22"/>
      <c r="AK1185" s="22"/>
    </row>
    <row r="1186" spans="1:37" customFormat="1" ht="15" hidden="1" customHeight="1">
      <c r="D1186">
        <v>468</v>
      </c>
      <c r="E1186" s="21" t="s">
        <v>69</v>
      </c>
      <c r="G1186" s="31" t="s">
        <v>181</v>
      </c>
      <c r="H1186" t="s">
        <v>221</v>
      </c>
      <c r="I1186" t="s">
        <v>140</v>
      </c>
      <c r="J1186">
        <v>2000</v>
      </c>
      <c r="K1186" s="20" t="str">
        <f t="shared" si="62"/>
        <v>2</v>
      </c>
      <c r="L1186" s="20" t="str">
        <f t="shared" si="61"/>
        <v>24/7/ 6 hours onsite support required</v>
      </c>
      <c r="S1186" s="22"/>
      <c r="AJ1186" s="22"/>
      <c r="AK1186" s="22"/>
    </row>
    <row r="1187" spans="1:37" customFormat="1" ht="15" hidden="1" customHeight="1">
      <c r="D1187">
        <v>468</v>
      </c>
      <c r="E1187" s="21" t="s">
        <v>69</v>
      </c>
      <c r="G1187" s="31" t="s">
        <v>181</v>
      </c>
      <c r="H1187" t="s">
        <v>221</v>
      </c>
      <c r="I1187" t="s">
        <v>140</v>
      </c>
      <c r="J1187">
        <v>2000</v>
      </c>
      <c r="K1187" s="20" t="str">
        <f t="shared" si="62"/>
        <v>2</v>
      </c>
      <c r="L1187" s="20" t="str">
        <f t="shared" si="61"/>
        <v>24/7/ 6 hours onsite support required</v>
      </c>
      <c r="S1187" s="22"/>
      <c r="AJ1187" s="22"/>
      <c r="AK1187" s="22"/>
    </row>
    <row r="1188" spans="1:37" customFormat="1" ht="15" hidden="1" customHeight="1">
      <c r="A1188" s="20" t="str">
        <f>IF(E1188="","",VLOOKUP(E1188,[3]List!BC:BD,2,FALSE))</f>
        <v>[Main RC] SD-WAN with Firewall (Fortinet) (Non-taxable)</v>
      </c>
      <c r="B1188" s="20">
        <f>IF(F1188="Gateway","SDWAN Gateway",IF(E1188="","",VLOOKUP(E1188,[3]List!BC:BE,3,FALSE)))</f>
        <v>19408513</v>
      </c>
      <c r="C1188" s="20">
        <f>IF(F1188="Gateway","SDWAN Gateway",IF(E1188="","",VLOOKUP(E1188,[3]List!BC:BF,4,FALSE)))</f>
        <v>19408267</v>
      </c>
      <c r="D1188">
        <v>471</v>
      </c>
      <c r="E1188" s="21" t="s">
        <v>69</v>
      </c>
      <c r="G1188" t="s">
        <v>153</v>
      </c>
      <c r="H1188" t="s">
        <v>222</v>
      </c>
      <c r="I1188" t="s">
        <v>73</v>
      </c>
      <c r="J1188">
        <v>500</v>
      </c>
      <c r="K1188" s="20" t="str">
        <f t="shared" si="62"/>
        <v>1</v>
      </c>
      <c r="L1188" s="20" t="str">
        <f t="shared" si="61"/>
        <v xml:space="preserve">24/7/ 12 hours onsite SLA support requried </v>
      </c>
      <c r="S1188" s="22"/>
      <c r="AJ1188" s="22"/>
      <c r="AK1188" s="22"/>
    </row>
    <row r="1189" spans="1:37" customFormat="1" ht="15" hidden="1" customHeight="1">
      <c r="D1189">
        <v>473</v>
      </c>
      <c r="E1189" s="21" t="s">
        <v>69</v>
      </c>
      <c r="G1189" t="s">
        <v>153</v>
      </c>
      <c r="H1189" t="s">
        <v>223</v>
      </c>
      <c r="I1189" t="s">
        <v>73</v>
      </c>
      <c r="J1189">
        <v>1000</v>
      </c>
      <c r="K1189" s="20" t="str">
        <f t="shared" si="62"/>
        <v>2</v>
      </c>
      <c r="L1189" s="20" t="str">
        <f t="shared" si="61"/>
        <v xml:space="preserve">24/7/ 12 hours onsite SLA support requried </v>
      </c>
      <c r="S1189" s="22"/>
      <c r="AJ1189" s="22"/>
      <c r="AK1189" s="22"/>
    </row>
    <row r="1190" spans="1:37" customFormat="1" ht="15" hidden="1" customHeight="1">
      <c r="A1190" s="20" t="str">
        <f>IF(E1190="","",VLOOKUP(E1190,[3]List!BC:BD,2,FALSE))</f>
        <v>[Main RC] SD-WAN with Firewall (Fortinet) (Non-taxable)</v>
      </c>
      <c r="B1190" s="20">
        <f>IF(F1190="Gateway","SDWAN Gateway",IF(E1190="","",VLOOKUP(E1190,[3]List!BC:BE,3,FALSE)))</f>
        <v>19408513</v>
      </c>
      <c r="C1190" s="20">
        <f>IF(F1190="Gateway","SDWAN Gateway",IF(E1190="","",VLOOKUP(E1190,[3]List!BC:BF,4,FALSE)))</f>
        <v>19408267</v>
      </c>
      <c r="D1190">
        <v>474</v>
      </c>
      <c r="E1190" s="21" t="s">
        <v>69</v>
      </c>
      <c r="G1190" s="31" t="s">
        <v>144</v>
      </c>
      <c r="H1190" t="s">
        <v>224</v>
      </c>
      <c r="I1190" t="s">
        <v>140</v>
      </c>
      <c r="J1190">
        <v>500</v>
      </c>
      <c r="K1190" s="20" t="str">
        <f t="shared" si="62"/>
        <v>1</v>
      </c>
      <c r="L1190" s="20" t="str">
        <f t="shared" si="61"/>
        <v>24/7/ 6 hours onsite support required</v>
      </c>
      <c r="S1190" s="22"/>
      <c r="AJ1190" s="22"/>
      <c r="AK1190" s="22"/>
    </row>
    <row r="1191" spans="1:37" customFormat="1" ht="15" hidden="1" customHeight="1">
      <c r="A1191" s="20" t="str">
        <f>IF(E1191="","",VLOOKUP(E1191,[3]List!BC:BD,2,FALSE))</f>
        <v>[Main RC] SD-WAN with Firewall (Fortinet) (Non-taxable)</v>
      </c>
      <c r="B1191" s="20">
        <f>IF(F1191="Gateway","SDWAN Gateway",IF(E1191="","",VLOOKUP(E1191,[3]List!BC:BE,3,FALSE)))</f>
        <v>19408513</v>
      </c>
      <c r="C1191" s="20">
        <f>IF(F1191="Gateway","SDWAN Gateway",IF(E1191="","",VLOOKUP(E1191,[3]List!BC:BF,4,FALSE)))</f>
        <v>19408267</v>
      </c>
      <c r="D1191">
        <v>474</v>
      </c>
      <c r="E1191" s="21" t="s">
        <v>69</v>
      </c>
      <c r="G1191" s="31" t="s">
        <v>144</v>
      </c>
      <c r="H1191" t="s">
        <v>224</v>
      </c>
      <c r="I1191" t="s">
        <v>140</v>
      </c>
      <c r="J1191">
        <v>500</v>
      </c>
      <c r="K1191" s="20" t="str">
        <f t="shared" si="62"/>
        <v>1</v>
      </c>
      <c r="L1191" s="20" t="str">
        <f t="shared" si="61"/>
        <v>24/7/ 6 hours onsite support required</v>
      </c>
      <c r="S1191" s="22"/>
      <c r="AJ1191" s="22"/>
      <c r="AK1191" s="22"/>
    </row>
    <row r="1192" spans="1:37" customFormat="1" ht="15" hidden="1" customHeight="1">
      <c r="D1192">
        <v>475</v>
      </c>
      <c r="E1192" s="21" t="s">
        <v>69</v>
      </c>
      <c r="G1192" s="31" t="s">
        <v>134</v>
      </c>
      <c r="H1192" t="s">
        <v>225</v>
      </c>
      <c r="I1192" t="s">
        <v>140</v>
      </c>
      <c r="J1192">
        <v>1000</v>
      </c>
      <c r="K1192" s="20" t="str">
        <f t="shared" si="62"/>
        <v>2</v>
      </c>
      <c r="L1192" s="20" t="str">
        <f t="shared" si="61"/>
        <v>24/7/ 6 hours onsite support required</v>
      </c>
      <c r="S1192" s="22"/>
      <c r="AJ1192" s="22"/>
      <c r="AK1192" s="22"/>
    </row>
    <row r="1193" spans="1:37" customFormat="1" ht="15" hidden="1" customHeight="1">
      <c r="D1193">
        <v>475</v>
      </c>
      <c r="E1193" s="21" t="s">
        <v>69</v>
      </c>
      <c r="G1193" s="31" t="s">
        <v>134</v>
      </c>
      <c r="H1193" t="s">
        <v>225</v>
      </c>
      <c r="I1193" t="s">
        <v>140</v>
      </c>
      <c r="J1193">
        <v>1000</v>
      </c>
      <c r="K1193" s="20" t="str">
        <f t="shared" si="62"/>
        <v>2</v>
      </c>
      <c r="L1193" s="20" t="str">
        <f t="shared" si="61"/>
        <v>24/7/ 6 hours onsite support required</v>
      </c>
      <c r="S1193" s="22"/>
      <c r="AJ1193" s="22"/>
      <c r="AK1193" s="22"/>
    </row>
    <row r="1194" spans="1:37" customFormat="1" ht="15" hidden="1" customHeight="1">
      <c r="D1194">
        <v>481</v>
      </c>
      <c r="E1194" s="21" t="s">
        <v>69</v>
      </c>
      <c r="G1194" s="31" t="s">
        <v>137</v>
      </c>
      <c r="H1194" t="s">
        <v>226</v>
      </c>
      <c r="I1194" t="s">
        <v>140</v>
      </c>
      <c r="J1194">
        <v>2000</v>
      </c>
      <c r="K1194" s="20" t="str">
        <f t="shared" si="62"/>
        <v>2</v>
      </c>
      <c r="L1194" s="20" t="str">
        <f t="shared" si="61"/>
        <v>24/7/ 6 hours onsite support required</v>
      </c>
      <c r="S1194" s="22"/>
      <c r="AJ1194" s="22"/>
      <c r="AK1194" s="22"/>
    </row>
    <row r="1195" spans="1:37" customFormat="1" ht="15" hidden="1" customHeight="1">
      <c r="D1195">
        <v>481</v>
      </c>
      <c r="E1195" s="21" t="s">
        <v>69</v>
      </c>
      <c r="G1195" s="31" t="s">
        <v>137</v>
      </c>
      <c r="H1195" t="s">
        <v>226</v>
      </c>
      <c r="I1195" t="s">
        <v>140</v>
      </c>
      <c r="J1195">
        <v>2000</v>
      </c>
      <c r="K1195" s="20" t="str">
        <f t="shared" si="62"/>
        <v>2</v>
      </c>
      <c r="L1195" s="20" t="str">
        <f t="shared" si="61"/>
        <v>24/7/ 6 hours onsite support required</v>
      </c>
      <c r="S1195" s="22"/>
      <c r="AJ1195" s="22"/>
      <c r="AK1195" s="22"/>
    </row>
    <row r="1196" spans="1:37" customFormat="1" ht="15" hidden="1" customHeight="1">
      <c r="A1196" s="20" t="str">
        <f>IF(E1196="","",VLOOKUP(E1196,[3]List!BC:BD,2,FALSE))</f>
        <v>[Main RC] SD-WAN with Firewall (Fortinet) (Non-taxable)</v>
      </c>
      <c r="B1196" s="20">
        <f>IF(F1196="Gateway","SDWAN Gateway",IF(E1196="","",VLOOKUP(E1196,[3]List!BC:BE,3,FALSE)))</f>
        <v>19408513</v>
      </c>
      <c r="C1196" s="20">
        <f>IF(F1196="Gateway","SDWAN Gateway",IF(E1196="","",VLOOKUP(E1196,[3]List!BC:BF,4,FALSE)))</f>
        <v>19408267</v>
      </c>
      <c r="D1196">
        <v>484</v>
      </c>
      <c r="E1196" s="21" t="s">
        <v>69</v>
      </c>
      <c r="G1196" t="s">
        <v>134</v>
      </c>
      <c r="H1196" t="s">
        <v>227</v>
      </c>
      <c r="I1196" t="s">
        <v>73</v>
      </c>
      <c r="J1196">
        <v>100</v>
      </c>
      <c r="K1196" s="20" t="str">
        <f t="shared" si="62"/>
        <v>1</v>
      </c>
      <c r="L1196" s="20" t="str">
        <f t="shared" si="61"/>
        <v xml:space="preserve">24/7/ 12 hours onsite SLA support requried </v>
      </c>
      <c r="S1196" s="22"/>
      <c r="AJ1196" s="22"/>
      <c r="AK1196" s="22"/>
    </row>
    <row r="1197" spans="1:37" customFormat="1" ht="15" hidden="1" customHeight="1">
      <c r="A1197" s="20" t="str">
        <f>IF(E1197="","",VLOOKUP(E1197,[3]List!BC:BD,2,FALSE))</f>
        <v>[Main RC] SD-WAN with Firewall (Fortinet) (Non-taxable)</v>
      </c>
      <c r="B1197" s="20">
        <f>IF(F1197="Gateway","SDWAN Gateway",IF(E1197="","",VLOOKUP(E1197,[3]List!BC:BE,3,FALSE)))</f>
        <v>19408513</v>
      </c>
      <c r="C1197" s="20">
        <f>IF(F1197="Gateway","SDWAN Gateway",IF(E1197="","",VLOOKUP(E1197,[3]List!BC:BF,4,FALSE)))</f>
        <v>19408267</v>
      </c>
      <c r="D1197">
        <v>487</v>
      </c>
      <c r="E1197" s="21" t="s">
        <v>69</v>
      </c>
      <c r="G1197" t="s">
        <v>148</v>
      </c>
      <c r="H1197" t="s">
        <v>228</v>
      </c>
      <c r="I1197" t="s">
        <v>73</v>
      </c>
      <c r="J1197">
        <v>500</v>
      </c>
      <c r="K1197" s="20" t="str">
        <f t="shared" si="62"/>
        <v>1</v>
      </c>
      <c r="L1197" s="20" t="str">
        <f t="shared" si="61"/>
        <v xml:space="preserve">24/7/ 12 hours onsite SLA support requried </v>
      </c>
      <c r="S1197" s="22"/>
      <c r="AJ1197" s="22"/>
      <c r="AK1197" s="22"/>
    </row>
    <row r="1198" spans="1:37" customFormat="1" ht="15" hidden="1" customHeight="1">
      <c r="D1198">
        <v>490</v>
      </c>
      <c r="E1198" s="21" t="s">
        <v>69</v>
      </c>
      <c r="G1198" t="s">
        <v>212</v>
      </c>
      <c r="H1198" t="s">
        <v>229</v>
      </c>
      <c r="I1198" t="s">
        <v>73</v>
      </c>
      <c r="J1198">
        <v>1000</v>
      </c>
      <c r="K1198" s="20" t="str">
        <f t="shared" si="62"/>
        <v>2</v>
      </c>
      <c r="L1198" s="20" t="str">
        <f t="shared" si="61"/>
        <v xml:space="preserve">24/7/ 12 hours onsite SLA support requried </v>
      </c>
      <c r="S1198" s="22"/>
      <c r="AJ1198" s="22"/>
      <c r="AK1198" s="22"/>
    </row>
    <row r="1199" spans="1:37" customFormat="1" ht="15" hidden="1" customHeight="1">
      <c r="D1199">
        <v>496</v>
      </c>
      <c r="E1199" s="21" t="s">
        <v>69</v>
      </c>
      <c r="G1199" s="31" t="s">
        <v>190</v>
      </c>
      <c r="H1199" t="s">
        <v>230</v>
      </c>
      <c r="I1199" t="s">
        <v>140</v>
      </c>
      <c r="J1199">
        <v>1000</v>
      </c>
      <c r="K1199" s="20" t="str">
        <f t="shared" si="62"/>
        <v>2</v>
      </c>
      <c r="L1199" s="20" t="str">
        <f t="shared" si="61"/>
        <v>24/7/ 6 hours onsite support required</v>
      </c>
      <c r="S1199" s="22"/>
      <c r="AJ1199" s="22"/>
      <c r="AK1199" s="22"/>
    </row>
    <row r="1200" spans="1:37" customFormat="1" ht="15" hidden="1" customHeight="1">
      <c r="D1200">
        <v>496</v>
      </c>
      <c r="E1200" s="21" t="s">
        <v>69</v>
      </c>
      <c r="G1200" s="31" t="s">
        <v>190</v>
      </c>
      <c r="H1200" t="s">
        <v>230</v>
      </c>
      <c r="I1200" t="s">
        <v>140</v>
      </c>
      <c r="J1200">
        <v>1000</v>
      </c>
      <c r="K1200" s="20" t="str">
        <f t="shared" si="62"/>
        <v>2</v>
      </c>
      <c r="L1200" s="20" t="str">
        <f t="shared" si="61"/>
        <v>24/7/ 6 hours onsite support required</v>
      </c>
      <c r="S1200" s="22"/>
      <c r="AJ1200" s="22"/>
      <c r="AK1200" s="22"/>
    </row>
    <row r="1201" spans="1:37" customFormat="1" ht="15" hidden="1" customHeight="1">
      <c r="D1201">
        <v>497</v>
      </c>
      <c r="E1201" s="21" t="s">
        <v>69</v>
      </c>
      <c r="G1201" t="s">
        <v>181</v>
      </c>
      <c r="H1201" t="s">
        <v>231</v>
      </c>
      <c r="I1201" t="s">
        <v>73</v>
      </c>
      <c r="J1201">
        <v>1000</v>
      </c>
      <c r="K1201" s="20" t="str">
        <f t="shared" si="62"/>
        <v>2</v>
      </c>
      <c r="L1201" s="20" t="str">
        <f t="shared" si="61"/>
        <v xml:space="preserve">24/7/ 12 hours onsite SLA support requried </v>
      </c>
      <c r="S1201" s="22"/>
      <c r="AJ1201" s="22"/>
      <c r="AK1201" s="22"/>
    </row>
    <row r="1202" spans="1:37" customFormat="1" ht="15" hidden="1" customHeight="1">
      <c r="A1202" s="20" t="str">
        <f>IF(E1202="","",VLOOKUP(E1202,[3]List!BC:BD,2,FALSE))</f>
        <v>[Main RC] SD-WAN with Firewall (Fortinet) (Non-taxable)</v>
      </c>
      <c r="B1202" s="20">
        <f>IF(F1202="Gateway","SDWAN Gateway",IF(E1202="","",VLOOKUP(E1202,[3]List!BC:BE,3,FALSE)))</f>
        <v>19408513</v>
      </c>
      <c r="C1202" s="20">
        <f>IF(F1202="Gateway","SDWAN Gateway",IF(E1202="","",VLOOKUP(E1202,[3]List!BC:BF,4,FALSE)))</f>
        <v>19408267</v>
      </c>
      <c r="D1202">
        <v>498</v>
      </c>
      <c r="E1202" s="21" t="s">
        <v>69</v>
      </c>
      <c r="G1202" t="s">
        <v>134</v>
      </c>
      <c r="H1202" t="s">
        <v>232</v>
      </c>
      <c r="I1202" t="s">
        <v>73</v>
      </c>
      <c r="J1202">
        <v>100</v>
      </c>
      <c r="K1202" s="20" t="str">
        <f t="shared" si="62"/>
        <v>1</v>
      </c>
      <c r="L1202" s="20" t="str">
        <f t="shared" si="61"/>
        <v xml:space="preserve">24/7/ 12 hours onsite SLA support requried </v>
      </c>
      <c r="S1202" s="22"/>
      <c r="AJ1202" s="22"/>
      <c r="AK1202" s="22"/>
    </row>
    <row r="1203" spans="1:37" customFormat="1" ht="15" hidden="1" customHeight="1">
      <c r="A1203" s="20" t="str">
        <f>IF(E1203="","",VLOOKUP(E1203,[3]List!BC:BD,2,FALSE))</f>
        <v>[Main RC] SD-WAN with Firewall (Fortinet) (Non-taxable)</v>
      </c>
      <c r="B1203" s="20">
        <f>IF(F1203="Gateway","SDWAN Gateway",IF(E1203="","",VLOOKUP(E1203,[3]List!BC:BE,3,FALSE)))</f>
        <v>19408513</v>
      </c>
      <c r="C1203" s="20">
        <f>IF(F1203="Gateway","SDWAN Gateway",IF(E1203="","",VLOOKUP(E1203,[3]List!BC:BF,4,FALSE)))</f>
        <v>19408267</v>
      </c>
      <c r="D1203">
        <v>499</v>
      </c>
      <c r="E1203" s="21" t="s">
        <v>69</v>
      </c>
      <c r="G1203" t="s">
        <v>233</v>
      </c>
      <c r="H1203" t="s">
        <v>234</v>
      </c>
      <c r="I1203" t="s">
        <v>73</v>
      </c>
      <c r="J1203">
        <v>500</v>
      </c>
      <c r="K1203" s="20" t="str">
        <f t="shared" si="62"/>
        <v>1</v>
      </c>
      <c r="L1203" s="20" t="str">
        <f t="shared" si="61"/>
        <v xml:space="preserve">24/7/ 12 hours onsite SLA support requried </v>
      </c>
      <c r="S1203" s="22"/>
      <c r="AJ1203" s="22"/>
      <c r="AK1203" s="22"/>
    </row>
    <row r="1204" spans="1:37" customFormat="1" ht="15" hidden="1" customHeight="1">
      <c r="D1204">
        <v>500</v>
      </c>
      <c r="E1204" s="21" t="s">
        <v>69</v>
      </c>
      <c r="G1204" t="s">
        <v>157</v>
      </c>
      <c r="H1204" t="s">
        <v>235</v>
      </c>
      <c r="I1204" t="s">
        <v>73</v>
      </c>
      <c r="J1204">
        <v>1000</v>
      </c>
      <c r="K1204" s="20" t="str">
        <f t="shared" si="62"/>
        <v>2</v>
      </c>
      <c r="L1204" s="20" t="str">
        <f t="shared" si="61"/>
        <v xml:space="preserve">24/7/ 12 hours onsite SLA support requried </v>
      </c>
      <c r="S1204" s="22"/>
      <c r="AJ1204" s="22"/>
      <c r="AK1204" s="22"/>
    </row>
    <row r="1205" spans="1:37" customFormat="1" ht="15" hidden="1" customHeight="1">
      <c r="D1205">
        <v>501</v>
      </c>
      <c r="E1205" s="21" t="s">
        <v>69</v>
      </c>
      <c r="G1205" t="s">
        <v>236</v>
      </c>
      <c r="H1205" t="s">
        <v>237</v>
      </c>
      <c r="I1205" t="s">
        <v>73</v>
      </c>
      <c r="J1205">
        <v>1000</v>
      </c>
      <c r="K1205" s="20" t="str">
        <f t="shared" si="62"/>
        <v>2</v>
      </c>
      <c r="L1205" s="20" t="str">
        <f t="shared" si="61"/>
        <v xml:space="preserve">24/7/ 12 hours onsite SLA support requried </v>
      </c>
      <c r="S1205" s="22"/>
      <c r="AJ1205" s="22"/>
      <c r="AK1205" s="22"/>
    </row>
    <row r="1206" spans="1:37" customFormat="1" ht="15" hidden="1" customHeight="1">
      <c r="D1206">
        <v>502</v>
      </c>
      <c r="E1206" s="21" t="s">
        <v>69</v>
      </c>
      <c r="G1206" t="s">
        <v>137</v>
      </c>
      <c r="H1206" t="s">
        <v>238</v>
      </c>
      <c r="I1206" t="s">
        <v>73</v>
      </c>
      <c r="J1206">
        <v>1000</v>
      </c>
      <c r="K1206" s="20" t="str">
        <f t="shared" si="62"/>
        <v>2</v>
      </c>
      <c r="L1206" s="20" t="str">
        <f t="shared" si="61"/>
        <v xml:space="preserve">24/7/ 12 hours onsite SLA support requried </v>
      </c>
      <c r="S1206" s="22"/>
      <c r="AJ1206" s="22"/>
      <c r="AK1206" s="22"/>
    </row>
    <row r="1207" spans="1:37" customFormat="1" ht="15" hidden="1" customHeight="1">
      <c r="D1207">
        <v>503</v>
      </c>
      <c r="E1207" s="21" t="s">
        <v>69</v>
      </c>
      <c r="G1207" t="s">
        <v>134</v>
      </c>
      <c r="H1207" t="s">
        <v>239</v>
      </c>
      <c r="I1207" t="s">
        <v>73</v>
      </c>
      <c r="J1207">
        <v>1000</v>
      </c>
      <c r="K1207" s="20" t="str">
        <f t="shared" si="62"/>
        <v>2</v>
      </c>
      <c r="L1207" s="20" t="str">
        <f t="shared" si="61"/>
        <v xml:space="preserve">24/7/ 12 hours onsite SLA support requried </v>
      </c>
      <c r="S1207" s="22"/>
      <c r="AJ1207" s="22"/>
      <c r="AK1207" s="22"/>
    </row>
    <row r="1208" spans="1:37" customFormat="1" ht="15" hidden="1" customHeight="1">
      <c r="D1208">
        <v>507</v>
      </c>
      <c r="E1208" s="21" t="s">
        <v>69</v>
      </c>
      <c r="G1208" t="s">
        <v>212</v>
      </c>
      <c r="H1208" t="s">
        <v>240</v>
      </c>
      <c r="I1208" t="s">
        <v>73</v>
      </c>
      <c r="J1208">
        <v>1000</v>
      </c>
      <c r="K1208" s="20" t="str">
        <f t="shared" si="62"/>
        <v>2</v>
      </c>
      <c r="L1208" s="20" t="str">
        <f t="shared" si="61"/>
        <v xml:space="preserve">24/7/ 12 hours onsite SLA support requried </v>
      </c>
      <c r="S1208" s="22"/>
      <c r="AJ1208" s="22"/>
      <c r="AK1208" s="22"/>
    </row>
    <row r="1209" spans="1:37" customFormat="1" ht="15" hidden="1" customHeight="1">
      <c r="A1209" s="20" t="str">
        <f>IF(E1209="","",VLOOKUP(E1209,[3]List!BC:BD,2,FALSE))</f>
        <v>[Main RC] SD-WAN with Firewall (Fortinet) (Non-taxable)</v>
      </c>
      <c r="B1209" s="20">
        <f>IF(F1209="Gateway","SDWAN Gateway",IF(E1209="","",VLOOKUP(E1209,[3]List!BC:BE,3,FALSE)))</f>
        <v>19408513</v>
      </c>
      <c r="C1209" s="20">
        <f>IF(F1209="Gateway","SDWAN Gateway",IF(E1209="","",VLOOKUP(E1209,[3]List!BC:BF,4,FALSE)))</f>
        <v>19408267</v>
      </c>
      <c r="D1209">
        <v>509</v>
      </c>
      <c r="E1209" s="21" t="s">
        <v>69</v>
      </c>
      <c r="G1209" t="s">
        <v>134</v>
      </c>
      <c r="H1209" t="s">
        <v>241</v>
      </c>
      <c r="I1209" t="s">
        <v>73</v>
      </c>
      <c r="J1209">
        <v>100</v>
      </c>
      <c r="K1209" s="20" t="str">
        <f t="shared" si="62"/>
        <v>1</v>
      </c>
      <c r="L1209" s="20" t="str">
        <f t="shared" si="61"/>
        <v xml:space="preserve">24/7/ 12 hours onsite SLA support requried </v>
      </c>
      <c r="S1209" s="22"/>
      <c r="AJ1209" s="22"/>
      <c r="AK1209" s="22"/>
    </row>
    <row r="1210" spans="1:37" customFormat="1" ht="15" hidden="1" customHeight="1">
      <c r="A1210" s="20" t="str">
        <f>IF(E1210="","",VLOOKUP(E1210,[3]List!BC:BD,2,FALSE))</f>
        <v>[Main RC] SD-WAN with Firewall (Fortinet) (Non-taxable)</v>
      </c>
      <c r="B1210" s="20">
        <f>IF(F1210="Gateway","SDWAN Gateway",IF(E1210="","",VLOOKUP(E1210,[3]List!BC:BE,3,FALSE)))</f>
        <v>19408513</v>
      </c>
      <c r="C1210" s="20">
        <f>IF(F1210="Gateway","SDWAN Gateway",IF(E1210="","",VLOOKUP(E1210,[3]List!BC:BF,4,FALSE)))</f>
        <v>19408267</v>
      </c>
      <c r="D1210">
        <v>513</v>
      </c>
      <c r="E1210" s="21" t="s">
        <v>69</v>
      </c>
      <c r="G1210" s="31" t="s">
        <v>134</v>
      </c>
      <c r="H1210" t="s">
        <v>242</v>
      </c>
      <c r="I1210" t="s">
        <v>140</v>
      </c>
      <c r="J1210">
        <v>500</v>
      </c>
      <c r="K1210" s="20" t="str">
        <f t="shared" si="62"/>
        <v>1</v>
      </c>
      <c r="L1210" s="20" t="str">
        <f t="shared" si="61"/>
        <v>24/7/ 6 hours onsite support required</v>
      </c>
      <c r="S1210" s="22"/>
      <c r="AJ1210" s="22"/>
      <c r="AK1210" s="22"/>
    </row>
    <row r="1211" spans="1:37" customFormat="1" ht="15" hidden="1" customHeight="1">
      <c r="A1211" s="20" t="str">
        <f>IF(E1211="","",VLOOKUP(E1211,[3]List!BC:BD,2,FALSE))</f>
        <v>[Main RC] SD-WAN with Firewall (Fortinet) (Non-taxable)</v>
      </c>
      <c r="B1211" s="20">
        <f>IF(F1211="Gateway","SDWAN Gateway",IF(E1211="","",VLOOKUP(E1211,[3]List!BC:BE,3,FALSE)))</f>
        <v>19408513</v>
      </c>
      <c r="C1211" s="20">
        <f>IF(F1211="Gateway","SDWAN Gateway",IF(E1211="","",VLOOKUP(E1211,[3]List!BC:BF,4,FALSE)))</f>
        <v>19408267</v>
      </c>
      <c r="D1211">
        <v>513</v>
      </c>
      <c r="E1211" s="21" t="s">
        <v>69</v>
      </c>
      <c r="G1211" s="31" t="s">
        <v>134</v>
      </c>
      <c r="H1211" t="s">
        <v>242</v>
      </c>
      <c r="I1211" t="s">
        <v>140</v>
      </c>
      <c r="J1211">
        <v>500</v>
      </c>
      <c r="K1211" s="20" t="str">
        <f t="shared" si="62"/>
        <v>1</v>
      </c>
      <c r="L1211" s="20" t="str">
        <f t="shared" si="61"/>
        <v>24/7/ 6 hours onsite support required</v>
      </c>
      <c r="S1211" s="22"/>
      <c r="AJ1211" s="22"/>
      <c r="AK1211" s="22"/>
    </row>
    <row r="1212" spans="1:37" customFormat="1" ht="15" hidden="1" customHeight="1">
      <c r="A1212" s="20" t="str">
        <f>IF(E1212="","",VLOOKUP(E1212,[3]List!BC:BD,2,FALSE))</f>
        <v>[Main RC] SD-WAN with Firewall (Fortinet) (Non-taxable)</v>
      </c>
      <c r="B1212" s="20">
        <f>IF(F1212="Gateway","SDWAN Gateway",IF(E1212="","",VLOOKUP(E1212,[3]List!BC:BE,3,FALSE)))</f>
        <v>19408513</v>
      </c>
      <c r="C1212" s="20">
        <f>IF(F1212="Gateway","SDWAN Gateway",IF(E1212="","",VLOOKUP(E1212,[3]List!BC:BF,4,FALSE)))</f>
        <v>19408267</v>
      </c>
      <c r="D1212">
        <v>515</v>
      </c>
      <c r="E1212" s="21" t="s">
        <v>69</v>
      </c>
      <c r="G1212" t="s">
        <v>190</v>
      </c>
      <c r="H1212" t="s">
        <v>243</v>
      </c>
      <c r="I1212" t="s">
        <v>73</v>
      </c>
      <c r="J1212">
        <v>100</v>
      </c>
      <c r="K1212" s="20" t="str">
        <f t="shared" si="62"/>
        <v>1</v>
      </c>
      <c r="L1212" s="20" t="str">
        <f t="shared" si="61"/>
        <v xml:space="preserve">24/7/ 12 hours onsite SLA support requried </v>
      </c>
      <c r="S1212" s="22"/>
      <c r="AJ1212" s="22"/>
      <c r="AK1212" s="22"/>
    </row>
    <row r="1213" spans="1:37" customFormat="1" ht="15" hidden="1" customHeight="1">
      <c r="A1213" s="20" t="str">
        <f>IF(E1213="","",VLOOKUP(E1213,[3]List!BC:BD,2,FALSE))</f>
        <v>[Main RC] SD-WAN with Firewall (Fortinet) (Non-taxable)</v>
      </c>
      <c r="B1213" s="20">
        <f>IF(F1213="Gateway","SDWAN Gateway",IF(E1213="","",VLOOKUP(E1213,[3]List!BC:BE,3,FALSE)))</f>
        <v>19408513</v>
      </c>
      <c r="C1213" s="20">
        <f>IF(F1213="Gateway","SDWAN Gateway",IF(E1213="","",VLOOKUP(E1213,[3]List!BC:BF,4,FALSE)))</f>
        <v>19408267</v>
      </c>
      <c r="D1213">
        <v>516</v>
      </c>
      <c r="E1213" s="21" t="s">
        <v>69</v>
      </c>
      <c r="G1213" t="s">
        <v>244</v>
      </c>
      <c r="H1213" t="s">
        <v>245</v>
      </c>
      <c r="I1213" t="s">
        <v>73</v>
      </c>
      <c r="J1213">
        <v>100</v>
      </c>
      <c r="K1213" s="20" t="str">
        <f t="shared" si="62"/>
        <v>1</v>
      </c>
      <c r="L1213" s="20" t="str">
        <f t="shared" si="61"/>
        <v xml:space="preserve">24/7/ 12 hours onsite SLA support requried </v>
      </c>
      <c r="S1213" s="22"/>
      <c r="AJ1213" s="22"/>
      <c r="AK1213" s="22"/>
    </row>
    <row r="1214" spans="1:37" customFormat="1" ht="15" hidden="1" customHeight="1">
      <c r="D1214">
        <v>517</v>
      </c>
      <c r="E1214" s="21" t="s">
        <v>69</v>
      </c>
      <c r="G1214" t="s">
        <v>209</v>
      </c>
      <c r="H1214" t="s">
        <v>246</v>
      </c>
      <c r="I1214" t="s">
        <v>73</v>
      </c>
      <c r="J1214">
        <v>2000</v>
      </c>
      <c r="K1214" s="20" t="str">
        <f t="shared" si="62"/>
        <v>2</v>
      </c>
      <c r="L1214" s="20" t="str">
        <f t="shared" si="61"/>
        <v xml:space="preserve">24/7/ 12 hours onsite SLA support requried </v>
      </c>
      <c r="S1214" s="22"/>
      <c r="AJ1214" s="22"/>
      <c r="AK1214" s="22"/>
    </row>
    <row r="1215" spans="1:37" customFormat="1" ht="15" hidden="1" customHeight="1">
      <c r="A1215" s="20" t="str">
        <f>IF(E1215="","",VLOOKUP(E1215,[3]List!BC:BD,2,FALSE))</f>
        <v>[Main RC] SD-WAN with Firewall (Fortinet) (Non-taxable)</v>
      </c>
      <c r="B1215" s="20">
        <f>IF(F1215="Gateway","SDWAN Gateway",IF(E1215="","",VLOOKUP(E1215,[3]List!BC:BE,3,FALSE)))</f>
        <v>19408513</v>
      </c>
      <c r="C1215" s="20">
        <f>IF(F1215="Gateway","SDWAN Gateway",IF(E1215="","",VLOOKUP(E1215,[3]List!BC:BF,4,FALSE)))</f>
        <v>19408267</v>
      </c>
      <c r="D1215">
        <v>518</v>
      </c>
      <c r="E1215" s="21" t="s">
        <v>69</v>
      </c>
      <c r="G1215" t="s">
        <v>153</v>
      </c>
      <c r="H1215" t="s">
        <v>247</v>
      </c>
      <c r="I1215" t="s">
        <v>73</v>
      </c>
      <c r="J1215">
        <v>500</v>
      </c>
      <c r="K1215" s="20" t="str">
        <f t="shared" si="62"/>
        <v>1</v>
      </c>
      <c r="L1215" s="20" t="str">
        <f t="shared" si="61"/>
        <v xml:space="preserve">24/7/ 12 hours onsite SLA support requried </v>
      </c>
      <c r="S1215" s="22"/>
      <c r="AJ1215" s="22"/>
      <c r="AK1215" s="22"/>
    </row>
    <row r="1216" spans="1:37" customFormat="1" ht="15" hidden="1" customHeight="1">
      <c r="D1216">
        <v>519</v>
      </c>
      <c r="E1216" s="21" t="s">
        <v>69</v>
      </c>
      <c r="G1216" s="31" t="s">
        <v>217</v>
      </c>
      <c r="H1216" t="s">
        <v>248</v>
      </c>
      <c r="I1216" t="s">
        <v>140</v>
      </c>
      <c r="J1216">
        <v>1000</v>
      </c>
      <c r="K1216" s="20" t="str">
        <f t="shared" si="62"/>
        <v>2</v>
      </c>
      <c r="L1216" s="20" t="str">
        <f t="shared" si="61"/>
        <v>24/7/ 6 hours onsite support required</v>
      </c>
      <c r="S1216" s="22"/>
      <c r="AJ1216" s="22"/>
      <c r="AK1216" s="22"/>
    </row>
    <row r="1217" spans="1:37" customFormat="1" ht="15" hidden="1" customHeight="1">
      <c r="D1217">
        <v>519</v>
      </c>
      <c r="E1217" s="21" t="s">
        <v>69</v>
      </c>
      <c r="G1217" s="31" t="s">
        <v>217</v>
      </c>
      <c r="H1217" t="s">
        <v>248</v>
      </c>
      <c r="I1217" t="s">
        <v>140</v>
      </c>
      <c r="J1217">
        <v>1000</v>
      </c>
      <c r="K1217" s="20" t="str">
        <f t="shared" si="62"/>
        <v>2</v>
      </c>
      <c r="L1217" s="20" t="str">
        <f t="shared" si="61"/>
        <v>24/7/ 6 hours onsite support required</v>
      </c>
      <c r="S1217" s="22"/>
      <c r="AJ1217" s="22"/>
      <c r="AK1217" s="22"/>
    </row>
    <row r="1218" spans="1:37" customFormat="1" ht="15" hidden="1" customHeight="1">
      <c r="D1218">
        <v>520</v>
      </c>
      <c r="E1218" s="21" t="s">
        <v>69</v>
      </c>
      <c r="G1218" s="31" t="s">
        <v>144</v>
      </c>
      <c r="H1218" t="s">
        <v>249</v>
      </c>
      <c r="I1218" t="s">
        <v>140</v>
      </c>
      <c r="J1218">
        <v>1000</v>
      </c>
      <c r="K1218" s="20" t="str">
        <f t="shared" si="62"/>
        <v>2</v>
      </c>
      <c r="L1218" s="20" t="str">
        <f t="shared" si="61"/>
        <v>24/7/ 6 hours onsite support required</v>
      </c>
      <c r="S1218" s="22"/>
      <c r="AJ1218" s="22"/>
      <c r="AK1218" s="22"/>
    </row>
    <row r="1219" spans="1:37" customFormat="1" ht="15" hidden="1" customHeight="1">
      <c r="D1219">
        <v>520</v>
      </c>
      <c r="E1219" s="21" t="s">
        <v>69</v>
      </c>
      <c r="G1219" s="31" t="s">
        <v>144</v>
      </c>
      <c r="H1219" t="s">
        <v>249</v>
      </c>
      <c r="I1219" t="s">
        <v>140</v>
      </c>
      <c r="J1219">
        <v>1000</v>
      </c>
      <c r="K1219" s="20" t="str">
        <f t="shared" si="62"/>
        <v>2</v>
      </c>
      <c r="L1219" s="20" t="str">
        <f t="shared" si="61"/>
        <v>24/7/ 6 hours onsite support required</v>
      </c>
      <c r="S1219" s="22"/>
      <c r="AJ1219" s="22"/>
      <c r="AK1219" s="22"/>
    </row>
    <row r="1220" spans="1:37" customFormat="1" ht="15" hidden="1" customHeight="1">
      <c r="A1220" s="20" t="str">
        <f>IF(E1220="","",VLOOKUP(E1220,[3]List!BC:BD,2,FALSE))</f>
        <v>[Main RC] SD-WAN with Firewall (Fortinet) (Non-taxable)</v>
      </c>
      <c r="B1220" s="20">
        <f>IF(F1220="Gateway","SDWAN Gateway",IF(E1220="","",VLOOKUP(E1220,[3]List!BC:BE,3,FALSE)))</f>
        <v>19408513</v>
      </c>
      <c r="C1220" s="20">
        <f>IF(F1220="Gateway","SDWAN Gateway",IF(E1220="","",VLOOKUP(E1220,[3]List!BC:BF,4,FALSE)))</f>
        <v>19408267</v>
      </c>
      <c r="D1220">
        <v>521</v>
      </c>
      <c r="E1220" s="21" t="s">
        <v>69</v>
      </c>
      <c r="G1220" t="s">
        <v>151</v>
      </c>
      <c r="H1220" t="s">
        <v>250</v>
      </c>
      <c r="I1220" t="s">
        <v>73</v>
      </c>
      <c r="J1220">
        <v>100</v>
      </c>
      <c r="K1220" s="20" t="str">
        <f t="shared" si="62"/>
        <v>1</v>
      </c>
      <c r="L1220" s="20" t="str">
        <f t="shared" ref="L1220:L1283" si="63">IF(I1220="non-redundant","24/7/ 12 hours onsite SLA support requried ","24/7/ 6 hours onsite support required")</f>
        <v xml:space="preserve">24/7/ 12 hours onsite SLA support requried </v>
      </c>
      <c r="S1220" s="22"/>
      <c r="AJ1220" s="22"/>
      <c r="AK1220" s="22"/>
    </row>
    <row r="1221" spans="1:37" customFormat="1" ht="15" hidden="1" customHeight="1">
      <c r="D1221">
        <v>525</v>
      </c>
      <c r="E1221" s="21" t="s">
        <v>69</v>
      </c>
      <c r="G1221" t="s">
        <v>178</v>
      </c>
      <c r="H1221" t="s">
        <v>251</v>
      </c>
      <c r="I1221" t="s">
        <v>73</v>
      </c>
      <c r="J1221">
        <v>1000</v>
      </c>
      <c r="K1221" s="20" t="str">
        <f t="shared" ref="K1221:K1284" si="64">IF(J1221&lt;900, "1", "2")</f>
        <v>2</v>
      </c>
      <c r="L1221" s="20" t="str">
        <f t="shared" si="63"/>
        <v xml:space="preserve">24/7/ 12 hours onsite SLA support requried </v>
      </c>
      <c r="S1221" s="22"/>
      <c r="AJ1221" s="22"/>
      <c r="AK1221" s="22"/>
    </row>
    <row r="1222" spans="1:37" customFormat="1" ht="15" hidden="1" customHeight="1">
      <c r="A1222" s="20" t="str">
        <f>IF(E1222="","",VLOOKUP(E1222,[3]List!BC:BD,2,FALSE))</f>
        <v>[Main RC] SD-WAN with Firewall (Fortinet) (Non-taxable)</v>
      </c>
      <c r="B1222" s="20">
        <f>IF(F1222="Gateway","SDWAN Gateway",IF(E1222="","",VLOOKUP(E1222,[3]List!BC:BE,3,FALSE)))</f>
        <v>19408513</v>
      </c>
      <c r="C1222" s="20">
        <f>IF(F1222="Gateway","SDWAN Gateway",IF(E1222="","",VLOOKUP(E1222,[3]List!BC:BF,4,FALSE)))</f>
        <v>19408267</v>
      </c>
      <c r="D1222">
        <v>526</v>
      </c>
      <c r="E1222" s="21" t="s">
        <v>69</v>
      </c>
      <c r="G1222" s="31" t="s">
        <v>134</v>
      </c>
      <c r="H1222" t="s">
        <v>252</v>
      </c>
      <c r="I1222" t="s">
        <v>140</v>
      </c>
      <c r="J1222">
        <v>500</v>
      </c>
      <c r="K1222" s="20" t="str">
        <f t="shared" si="64"/>
        <v>1</v>
      </c>
      <c r="L1222" s="20" t="str">
        <f t="shared" si="63"/>
        <v>24/7/ 6 hours onsite support required</v>
      </c>
      <c r="S1222" s="22"/>
      <c r="AJ1222" s="22"/>
      <c r="AK1222" s="22"/>
    </row>
    <row r="1223" spans="1:37" customFormat="1" ht="15" hidden="1" customHeight="1">
      <c r="A1223" s="20" t="str">
        <f>IF(E1223="","",VLOOKUP(E1223,[3]List!BC:BD,2,FALSE))</f>
        <v>[Main RC] SD-WAN with Firewall (Fortinet) (Non-taxable)</v>
      </c>
      <c r="B1223" s="20">
        <f>IF(F1223="Gateway","SDWAN Gateway",IF(E1223="","",VLOOKUP(E1223,[3]List!BC:BE,3,FALSE)))</f>
        <v>19408513</v>
      </c>
      <c r="C1223" s="20">
        <f>IF(F1223="Gateway","SDWAN Gateway",IF(E1223="","",VLOOKUP(E1223,[3]List!BC:BF,4,FALSE)))</f>
        <v>19408267</v>
      </c>
      <c r="D1223">
        <v>526</v>
      </c>
      <c r="E1223" s="21" t="s">
        <v>69</v>
      </c>
      <c r="G1223" s="31" t="s">
        <v>134</v>
      </c>
      <c r="H1223" t="s">
        <v>252</v>
      </c>
      <c r="I1223" t="s">
        <v>140</v>
      </c>
      <c r="J1223">
        <v>500</v>
      </c>
      <c r="K1223" s="20" t="str">
        <f t="shared" si="64"/>
        <v>1</v>
      </c>
      <c r="L1223" s="20" t="str">
        <f t="shared" si="63"/>
        <v>24/7/ 6 hours onsite support required</v>
      </c>
      <c r="S1223" s="22"/>
      <c r="AJ1223" s="22"/>
      <c r="AK1223" s="22"/>
    </row>
    <row r="1224" spans="1:37" customFormat="1" ht="15" hidden="1" customHeight="1">
      <c r="A1224" s="20" t="str">
        <f>IF(E1224="","",VLOOKUP(E1224,[3]List!BC:BD,2,FALSE))</f>
        <v>[Main RC] SD-WAN with Firewall (Fortinet) (Non-taxable)</v>
      </c>
      <c r="B1224" s="20">
        <f>IF(F1224="Gateway","SDWAN Gateway",IF(E1224="","",VLOOKUP(E1224,[3]List!BC:BE,3,FALSE)))</f>
        <v>19408513</v>
      </c>
      <c r="C1224" s="20">
        <f>IF(F1224="Gateway","SDWAN Gateway",IF(E1224="","",VLOOKUP(E1224,[3]List!BC:BF,4,FALSE)))</f>
        <v>19408267</v>
      </c>
      <c r="D1224">
        <v>527</v>
      </c>
      <c r="E1224" s="21" t="s">
        <v>69</v>
      </c>
      <c r="G1224" s="31" t="s">
        <v>190</v>
      </c>
      <c r="H1224" t="s">
        <v>253</v>
      </c>
      <c r="I1224" t="s">
        <v>140</v>
      </c>
      <c r="J1224">
        <v>500</v>
      </c>
      <c r="K1224" s="20" t="str">
        <f t="shared" si="64"/>
        <v>1</v>
      </c>
      <c r="L1224" s="20" t="str">
        <f t="shared" si="63"/>
        <v>24/7/ 6 hours onsite support required</v>
      </c>
      <c r="S1224" s="22"/>
      <c r="AJ1224" s="22"/>
      <c r="AK1224" s="22"/>
    </row>
    <row r="1225" spans="1:37" customFormat="1" ht="15" hidden="1" customHeight="1">
      <c r="A1225" s="20" t="str">
        <f>IF(E1225="","",VLOOKUP(E1225,[3]List!BC:BD,2,FALSE))</f>
        <v>[Main RC] SD-WAN with Firewall (Fortinet) (Non-taxable)</v>
      </c>
      <c r="B1225" s="20">
        <f>IF(F1225="Gateway","SDWAN Gateway",IF(E1225="","",VLOOKUP(E1225,[3]List!BC:BE,3,FALSE)))</f>
        <v>19408513</v>
      </c>
      <c r="C1225" s="20">
        <f>IF(F1225="Gateway","SDWAN Gateway",IF(E1225="","",VLOOKUP(E1225,[3]List!BC:BF,4,FALSE)))</f>
        <v>19408267</v>
      </c>
      <c r="D1225">
        <v>527</v>
      </c>
      <c r="E1225" s="21" t="s">
        <v>69</v>
      </c>
      <c r="G1225" s="31" t="s">
        <v>190</v>
      </c>
      <c r="H1225" t="s">
        <v>253</v>
      </c>
      <c r="I1225" t="s">
        <v>140</v>
      </c>
      <c r="J1225">
        <v>500</v>
      </c>
      <c r="K1225" s="20" t="str">
        <f t="shared" si="64"/>
        <v>1</v>
      </c>
      <c r="L1225" s="20" t="str">
        <f t="shared" si="63"/>
        <v>24/7/ 6 hours onsite support required</v>
      </c>
      <c r="S1225" s="22"/>
      <c r="AJ1225" s="22"/>
      <c r="AK1225" s="22"/>
    </row>
    <row r="1226" spans="1:37" customFormat="1" ht="15" hidden="1" customHeight="1">
      <c r="D1226">
        <v>531</v>
      </c>
      <c r="E1226" s="21" t="s">
        <v>69</v>
      </c>
      <c r="G1226" s="31" t="s">
        <v>153</v>
      </c>
      <c r="H1226" t="s">
        <v>254</v>
      </c>
      <c r="I1226" t="s">
        <v>140</v>
      </c>
      <c r="J1226">
        <v>1000</v>
      </c>
      <c r="K1226" s="20" t="str">
        <f t="shared" si="64"/>
        <v>2</v>
      </c>
      <c r="L1226" s="20" t="str">
        <f t="shared" si="63"/>
        <v>24/7/ 6 hours onsite support required</v>
      </c>
      <c r="S1226" s="22"/>
      <c r="AJ1226" s="22"/>
      <c r="AK1226" s="22"/>
    </row>
    <row r="1227" spans="1:37" customFormat="1" ht="15" hidden="1" customHeight="1">
      <c r="D1227">
        <v>531</v>
      </c>
      <c r="E1227" s="21" t="s">
        <v>69</v>
      </c>
      <c r="G1227" s="31" t="s">
        <v>153</v>
      </c>
      <c r="H1227" t="s">
        <v>254</v>
      </c>
      <c r="I1227" t="s">
        <v>140</v>
      </c>
      <c r="J1227">
        <v>1000</v>
      </c>
      <c r="K1227" s="20" t="str">
        <f t="shared" si="64"/>
        <v>2</v>
      </c>
      <c r="L1227" s="20" t="str">
        <f t="shared" si="63"/>
        <v>24/7/ 6 hours onsite support required</v>
      </c>
      <c r="S1227" s="22"/>
      <c r="AJ1227" s="22"/>
      <c r="AK1227" s="22"/>
    </row>
    <row r="1228" spans="1:37" customFormat="1" ht="15" hidden="1" customHeight="1">
      <c r="D1228">
        <v>532</v>
      </c>
      <c r="E1228" s="21" t="s">
        <v>69</v>
      </c>
      <c r="G1228" t="s">
        <v>134</v>
      </c>
      <c r="H1228" t="s">
        <v>255</v>
      </c>
      <c r="I1228" t="s">
        <v>73</v>
      </c>
      <c r="J1228">
        <v>1000</v>
      </c>
      <c r="K1228" s="20" t="str">
        <f t="shared" si="64"/>
        <v>2</v>
      </c>
      <c r="L1228" s="20" t="str">
        <f t="shared" si="63"/>
        <v xml:space="preserve">24/7/ 12 hours onsite SLA support requried </v>
      </c>
      <c r="S1228" s="22"/>
      <c r="AJ1228" s="22"/>
      <c r="AK1228" s="22"/>
    </row>
    <row r="1229" spans="1:37" customFormat="1" ht="15" hidden="1" customHeight="1">
      <c r="A1229" s="20" t="str">
        <f>IF(E1229="","",VLOOKUP(E1229,[3]List!BC:BD,2,FALSE))</f>
        <v>[Main RC] SD-WAN with Firewall (Fortinet) (Non-taxable)</v>
      </c>
      <c r="B1229" s="20">
        <f>IF(F1229="Gateway","SDWAN Gateway",IF(E1229="","",VLOOKUP(E1229,[3]List!BC:BE,3,FALSE)))</f>
        <v>19408513</v>
      </c>
      <c r="C1229" s="20">
        <f>IF(F1229="Gateway","SDWAN Gateway",IF(E1229="","",VLOOKUP(E1229,[3]List!BC:BF,4,FALSE)))</f>
        <v>19408267</v>
      </c>
      <c r="D1229">
        <v>533</v>
      </c>
      <c r="E1229" s="21" t="s">
        <v>69</v>
      </c>
      <c r="G1229" t="s">
        <v>256</v>
      </c>
      <c r="H1229" t="s">
        <v>257</v>
      </c>
      <c r="I1229" t="s">
        <v>73</v>
      </c>
      <c r="J1229">
        <v>500</v>
      </c>
      <c r="K1229" s="20" t="str">
        <f t="shared" si="64"/>
        <v>1</v>
      </c>
      <c r="L1229" s="20" t="str">
        <f t="shared" si="63"/>
        <v xml:space="preserve">24/7/ 12 hours onsite SLA support requried </v>
      </c>
      <c r="S1229" s="22"/>
      <c r="AJ1229" s="22"/>
      <c r="AK1229" s="22"/>
    </row>
    <row r="1230" spans="1:37" customFormat="1" ht="15" hidden="1" customHeight="1">
      <c r="D1230">
        <v>544</v>
      </c>
      <c r="E1230" s="21" t="s">
        <v>69</v>
      </c>
      <c r="G1230" t="s">
        <v>71</v>
      </c>
      <c r="H1230" t="s">
        <v>258</v>
      </c>
      <c r="I1230" t="s">
        <v>73</v>
      </c>
      <c r="J1230">
        <v>1000</v>
      </c>
      <c r="K1230" s="20" t="str">
        <f t="shared" si="64"/>
        <v>2</v>
      </c>
      <c r="L1230" s="20" t="str">
        <f t="shared" si="63"/>
        <v xml:space="preserve">24/7/ 12 hours onsite SLA support requried </v>
      </c>
      <c r="S1230" s="22"/>
      <c r="AJ1230" s="22"/>
      <c r="AK1230" s="22"/>
    </row>
    <row r="1231" spans="1:37" customFormat="1" ht="15" hidden="1" customHeight="1">
      <c r="A1231" s="20" t="str">
        <f>IF(E1231="","",VLOOKUP(E1231,[3]List!BC:BD,2,FALSE))</f>
        <v>[Main RC] SD-WAN with Firewall (Fortinet) (Non-taxable)</v>
      </c>
      <c r="B1231" s="20">
        <f>IF(F1231="Gateway","SDWAN Gateway",IF(E1231="","",VLOOKUP(E1231,[3]List!BC:BE,3,FALSE)))</f>
        <v>19408513</v>
      </c>
      <c r="C1231" s="20">
        <f>IF(F1231="Gateway","SDWAN Gateway",IF(E1231="","",VLOOKUP(E1231,[3]List!BC:BF,4,FALSE)))</f>
        <v>19408267</v>
      </c>
      <c r="D1231">
        <v>546</v>
      </c>
      <c r="E1231" s="21" t="s">
        <v>69</v>
      </c>
      <c r="G1231" t="s">
        <v>71</v>
      </c>
      <c r="H1231" t="s">
        <v>259</v>
      </c>
      <c r="I1231" t="s">
        <v>73</v>
      </c>
      <c r="J1231">
        <v>500</v>
      </c>
      <c r="K1231" s="20" t="str">
        <f t="shared" si="64"/>
        <v>1</v>
      </c>
      <c r="L1231" s="20" t="str">
        <f t="shared" si="63"/>
        <v xml:space="preserve">24/7/ 12 hours onsite SLA support requried </v>
      </c>
      <c r="S1231" s="22"/>
      <c r="AJ1231" s="22"/>
      <c r="AK1231" s="22"/>
    </row>
    <row r="1232" spans="1:37" customFormat="1" ht="15" hidden="1" customHeight="1">
      <c r="D1232">
        <v>547</v>
      </c>
      <c r="E1232" s="21" t="s">
        <v>69</v>
      </c>
      <c r="G1232" t="s">
        <v>71</v>
      </c>
      <c r="H1232" t="s">
        <v>260</v>
      </c>
      <c r="I1232" t="s">
        <v>73</v>
      </c>
      <c r="J1232">
        <v>1000</v>
      </c>
      <c r="K1232" s="20" t="str">
        <f t="shared" si="64"/>
        <v>2</v>
      </c>
      <c r="L1232" s="20" t="str">
        <f t="shared" si="63"/>
        <v xml:space="preserve">24/7/ 12 hours onsite SLA support requried </v>
      </c>
      <c r="S1232" s="22"/>
      <c r="AJ1232" s="22"/>
      <c r="AK1232" s="22"/>
    </row>
    <row r="1233" spans="1:37" customFormat="1" ht="15" hidden="1" customHeight="1">
      <c r="D1233">
        <v>549</v>
      </c>
      <c r="E1233" s="21" t="s">
        <v>69</v>
      </c>
      <c r="G1233" t="s">
        <v>174</v>
      </c>
      <c r="H1233" t="s">
        <v>261</v>
      </c>
      <c r="I1233" t="s">
        <v>73</v>
      </c>
      <c r="J1233">
        <v>1000</v>
      </c>
      <c r="K1233" s="20" t="str">
        <f t="shared" si="64"/>
        <v>2</v>
      </c>
      <c r="L1233" s="20" t="str">
        <f t="shared" si="63"/>
        <v xml:space="preserve">24/7/ 12 hours onsite SLA support requried </v>
      </c>
      <c r="S1233" s="22"/>
      <c r="AJ1233" s="22"/>
      <c r="AK1233" s="22"/>
    </row>
    <row r="1234" spans="1:37" customFormat="1" ht="15" hidden="1" customHeight="1">
      <c r="A1234" s="20" t="str">
        <f>IF(E1234="","",VLOOKUP(E1234,[3]List!BC:BD,2,FALSE))</f>
        <v>[Main RC] SD-WAN with Firewall (Fortinet) (Non-taxable)</v>
      </c>
      <c r="B1234" s="20">
        <f>IF(F1234="Gateway","SDWAN Gateway",IF(E1234="","",VLOOKUP(E1234,[3]List!BC:BE,3,FALSE)))</f>
        <v>19408513</v>
      </c>
      <c r="C1234" s="20">
        <f>IF(F1234="Gateway","SDWAN Gateway",IF(E1234="","",VLOOKUP(E1234,[3]List!BC:BF,4,FALSE)))</f>
        <v>19408267</v>
      </c>
      <c r="D1234">
        <v>550</v>
      </c>
      <c r="E1234" s="21" t="s">
        <v>69</v>
      </c>
      <c r="G1234" t="s">
        <v>71</v>
      </c>
      <c r="H1234" t="s">
        <v>262</v>
      </c>
      <c r="I1234" t="s">
        <v>73</v>
      </c>
      <c r="J1234">
        <v>500</v>
      </c>
      <c r="K1234" s="20" t="str">
        <f t="shared" si="64"/>
        <v>1</v>
      </c>
      <c r="L1234" s="20" t="str">
        <f t="shared" si="63"/>
        <v xml:space="preserve">24/7/ 12 hours onsite SLA support requried </v>
      </c>
      <c r="S1234" s="22"/>
      <c r="AJ1234" s="22"/>
      <c r="AK1234" s="22"/>
    </row>
    <row r="1235" spans="1:37" customFormat="1" ht="15" hidden="1" customHeight="1">
      <c r="D1235">
        <v>553</v>
      </c>
      <c r="E1235" s="21" t="s">
        <v>69</v>
      </c>
      <c r="G1235" t="s">
        <v>71</v>
      </c>
      <c r="H1235" t="s">
        <v>263</v>
      </c>
      <c r="I1235" t="s">
        <v>73</v>
      </c>
      <c r="J1235">
        <v>2000</v>
      </c>
      <c r="K1235" s="20" t="str">
        <f t="shared" si="64"/>
        <v>2</v>
      </c>
      <c r="L1235" s="20" t="str">
        <f t="shared" si="63"/>
        <v xml:space="preserve">24/7/ 12 hours onsite SLA support requried </v>
      </c>
      <c r="S1235" s="22"/>
      <c r="AJ1235" s="22"/>
      <c r="AK1235" s="22"/>
    </row>
    <row r="1236" spans="1:37" customFormat="1" ht="15" hidden="1" customHeight="1">
      <c r="D1236">
        <v>555</v>
      </c>
      <c r="E1236" s="21" t="s">
        <v>69</v>
      </c>
      <c r="G1236" t="s">
        <v>71</v>
      </c>
      <c r="H1236" t="s">
        <v>264</v>
      </c>
      <c r="I1236" t="s">
        <v>73</v>
      </c>
      <c r="J1236">
        <v>1000</v>
      </c>
      <c r="K1236" s="20" t="str">
        <f t="shared" si="64"/>
        <v>2</v>
      </c>
      <c r="L1236" s="20" t="str">
        <f t="shared" si="63"/>
        <v xml:space="preserve">24/7/ 12 hours onsite SLA support requried </v>
      </c>
      <c r="S1236" s="22"/>
      <c r="AJ1236" s="22"/>
      <c r="AK1236" s="22"/>
    </row>
    <row r="1237" spans="1:37" customFormat="1" ht="15" hidden="1" customHeight="1">
      <c r="D1237">
        <v>559</v>
      </c>
      <c r="E1237" s="21" t="s">
        <v>69</v>
      </c>
      <c r="G1237" t="s">
        <v>196</v>
      </c>
      <c r="H1237" t="s">
        <v>265</v>
      </c>
      <c r="I1237" t="s">
        <v>73</v>
      </c>
      <c r="J1237">
        <v>1000</v>
      </c>
      <c r="K1237" s="20" t="str">
        <f t="shared" si="64"/>
        <v>2</v>
      </c>
      <c r="L1237" s="20" t="str">
        <f t="shared" si="63"/>
        <v xml:space="preserve">24/7/ 12 hours onsite SLA support requried </v>
      </c>
      <c r="S1237" s="22"/>
      <c r="AJ1237" s="22"/>
      <c r="AK1237" s="22"/>
    </row>
    <row r="1238" spans="1:37" customFormat="1" ht="15" hidden="1" customHeight="1">
      <c r="A1238" s="20" t="str">
        <f>IF(E1238="","",VLOOKUP(E1238,[3]List!BC:BD,2,FALSE))</f>
        <v>[Main RC] SD-WAN with Firewall (Fortinet) (Non-taxable)</v>
      </c>
      <c r="B1238" s="20">
        <f>IF(F1238="Gateway","SDWAN Gateway",IF(E1238="","",VLOOKUP(E1238,[3]List!BC:BE,3,FALSE)))</f>
        <v>19408513</v>
      </c>
      <c r="C1238" s="20">
        <f>IF(F1238="Gateway","SDWAN Gateway",IF(E1238="","",VLOOKUP(E1238,[3]List!BC:BF,4,FALSE)))</f>
        <v>19408267</v>
      </c>
      <c r="D1238">
        <v>560</v>
      </c>
      <c r="E1238" s="21" t="s">
        <v>69</v>
      </c>
      <c r="G1238" t="s">
        <v>71</v>
      </c>
      <c r="H1238" t="s">
        <v>266</v>
      </c>
      <c r="I1238" t="s">
        <v>73</v>
      </c>
      <c r="J1238">
        <v>500</v>
      </c>
      <c r="K1238" s="20" t="str">
        <f t="shared" si="64"/>
        <v>1</v>
      </c>
      <c r="L1238" s="20" t="str">
        <f t="shared" si="63"/>
        <v xml:space="preserve">24/7/ 12 hours onsite SLA support requried </v>
      </c>
      <c r="S1238" s="22"/>
      <c r="AJ1238" s="22"/>
      <c r="AK1238" s="22"/>
    </row>
    <row r="1239" spans="1:37" customFormat="1" ht="15" hidden="1" customHeight="1">
      <c r="D1239">
        <v>563</v>
      </c>
      <c r="E1239" s="21" t="s">
        <v>69</v>
      </c>
      <c r="G1239" t="s">
        <v>71</v>
      </c>
      <c r="H1239" t="s">
        <v>267</v>
      </c>
      <c r="I1239" t="s">
        <v>73</v>
      </c>
      <c r="J1239">
        <v>1000</v>
      </c>
      <c r="K1239" s="20" t="str">
        <f t="shared" si="64"/>
        <v>2</v>
      </c>
      <c r="L1239" s="20" t="str">
        <f t="shared" si="63"/>
        <v xml:space="preserve">24/7/ 12 hours onsite SLA support requried </v>
      </c>
      <c r="S1239" s="22"/>
      <c r="AJ1239" s="22"/>
      <c r="AK1239" s="22"/>
    </row>
    <row r="1240" spans="1:37" customFormat="1" ht="15" hidden="1" customHeight="1">
      <c r="A1240" s="20" t="str">
        <f>IF(E1240="","",VLOOKUP(E1240,[3]List!BC:BD,2,FALSE))</f>
        <v>[Main RC] SD-WAN with Firewall (Fortinet) (Non-taxable)</v>
      </c>
      <c r="B1240" s="20">
        <f>IF(F1240="Gateway","SDWAN Gateway",IF(E1240="","",VLOOKUP(E1240,[3]List!BC:BE,3,FALSE)))</f>
        <v>19408513</v>
      </c>
      <c r="C1240" s="20">
        <f>IF(F1240="Gateway","SDWAN Gateway",IF(E1240="","",VLOOKUP(E1240,[3]List!BC:BF,4,FALSE)))</f>
        <v>19408267</v>
      </c>
      <c r="D1240">
        <v>564</v>
      </c>
      <c r="E1240" s="21" t="s">
        <v>69</v>
      </c>
      <c r="G1240" t="s">
        <v>144</v>
      </c>
      <c r="H1240" t="s">
        <v>268</v>
      </c>
      <c r="I1240" t="s">
        <v>73</v>
      </c>
      <c r="J1240">
        <v>500</v>
      </c>
      <c r="K1240" s="20" t="str">
        <f t="shared" si="64"/>
        <v>1</v>
      </c>
      <c r="L1240" s="20" t="str">
        <f t="shared" si="63"/>
        <v xml:space="preserve">24/7/ 12 hours onsite SLA support requried </v>
      </c>
      <c r="S1240" s="22"/>
      <c r="AJ1240" s="22"/>
      <c r="AK1240" s="22"/>
    </row>
    <row r="1241" spans="1:37" customFormat="1" ht="15" hidden="1" customHeight="1">
      <c r="D1241">
        <v>566</v>
      </c>
      <c r="E1241" s="21" t="s">
        <v>69</v>
      </c>
      <c r="G1241" t="s">
        <v>71</v>
      </c>
      <c r="H1241" t="s">
        <v>269</v>
      </c>
      <c r="I1241" t="s">
        <v>73</v>
      </c>
      <c r="J1241">
        <v>1000</v>
      </c>
      <c r="K1241" s="20" t="str">
        <f t="shared" si="64"/>
        <v>2</v>
      </c>
      <c r="L1241" s="20" t="str">
        <f t="shared" si="63"/>
        <v xml:space="preserve">24/7/ 12 hours onsite SLA support requried </v>
      </c>
      <c r="S1241" s="22"/>
      <c r="AJ1241" s="22"/>
      <c r="AK1241" s="22"/>
    </row>
    <row r="1242" spans="1:37" customFormat="1" ht="15" hidden="1" customHeight="1">
      <c r="A1242" s="20" t="str">
        <f>IF(E1242="","",VLOOKUP(E1242,[3]List!BC:BD,2,FALSE))</f>
        <v>[Main RC] SD-WAN with Firewall (Fortinet) (Non-taxable)</v>
      </c>
      <c r="B1242" s="20">
        <f>IF(F1242="Gateway","SDWAN Gateway",IF(E1242="","",VLOOKUP(E1242,[3]List!BC:BE,3,FALSE)))</f>
        <v>19408513</v>
      </c>
      <c r="C1242" s="20">
        <f>IF(F1242="Gateway","SDWAN Gateway",IF(E1242="","",VLOOKUP(E1242,[3]List!BC:BF,4,FALSE)))</f>
        <v>19408267</v>
      </c>
      <c r="D1242">
        <v>569</v>
      </c>
      <c r="E1242" s="21" t="s">
        <v>69</v>
      </c>
      <c r="G1242" t="s">
        <v>270</v>
      </c>
      <c r="H1242" t="s">
        <v>271</v>
      </c>
      <c r="I1242" t="s">
        <v>73</v>
      </c>
      <c r="J1242">
        <v>500</v>
      </c>
      <c r="K1242" s="20" t="str">
        <f t="shared" si="64"/>
        <v>1</v>
      </c>
      <c r="L1242" s="20" t="str">
        <f t="shared" si="63"/>
        <v xml:space="preserve">24/7/ 12 hours onsite SLA support requried </v>
      </c>
      <c r="S1242" s="22"/>
      <c r="AJ1242" s="22"/>
      <c r="AK1242" s="22"/>
    </row>
    <row r="1243" spans="1:37" customFormat="1" ht="15" hidden="1" customHeight="1">
      <c r="D1243">
        <v>576</v>
      </c>
      <c r="E1243" s="21" t="s">
        <v>69</v>
      </c>
      <c r="G1243" s="31" t="s">
        <v>270</v>
      </c>
      <c r="H1243" t="s">
        <v>272</v>
      </c>
      <c r="I1243" t="s">
        <v>140</v>
      </c>
      <c r="J1243">
        <v>2000</v>
      </c>
      <c r="K1243" s="20" t="str">
        <f t="shared" si="64"/>
        <v>2</v>
      </c>
      <c r="L1243" s="20" t="str">
        <f t="shared" si="63"/>
        <v>24/7/ 6 hours onsite support required</v>
      </c>
      <c r="S1243" s="22"/>
      <c r="AJ1243" s="22"/>
      <c r="AK1243" s="22"/>
    </row>
    <row r="1244" spans="1:37" customFormat="1" ht="15" hidden="1" customHeight="1">
      <c r="D1244">
        <v>576</v>
      </c>
      <c r="E1244" s="21" t="s">
        <v>69</v>
      </c>
      <c r="G1244" s="31" t="s">
        <v>270</v>
      </c>
      <c r="H1244" t="s">
        <v>272</v>
      </c>
      <c r="I1244" t="s">
        <v>140</v>
      </c>
      <c r="J1244">
        <v>2000</v>
      </c>
      <c r="K1244" s="20" t="str">
        <f t="shared" si="64"/>
        <v>2</v>
      </c>
      <c r="L1244" s="20" t="str">
        <f t="shared" si="63"/>
        <v>24/7/ 6 hours onsite support required</v>
      </c>
      <c r="S1244" s="22"/>
      <c r="AJ1244" s="22"/>
      <c r="AK1244" s="22"/>
    </row>
    <row r="1245" spans="1:37" customFormat="1" ht="15" hidden="1" customHeight="1">
      <c r="A1245" s="20" t="str">
        <f>IF(E1245="","",VLOOKUP(E1245,[3]List!BC:BD,2,FALSE))</f>
        <v>[Main RC] SD-WAN with Firewall (Fortinet) (Non-taxable)</v>
      </c>
      <c r="B1245" s="20">
        <f>IF(F1245="Gateway","SDWAN Gateway",IF(E1245="","",VLOOKUP(E1245,[3]List!BC:BE,3,FALSE)))</f>
        <v>19408513</v>
      </c>
      <c r="C1245" s="20">
        <f>IF(F1245="Gateway","SDWAN Gateway",IF(E1245="","",VLOOKUP(E1245,[3]List!BC:BF,4,FALSE)))</f>
        <v>19408267</v>
      </c>
      <c r="D1245">
        <v>577</v>
      </c>
      <c r="E1245" s="21" t="s">
        <v>69</v>
      </c>
      <c r="G1245" t="s">
        <v>71</v>
      </c>
      <c r="H1245" t="s">
        <v>273</v>
      </c>
      <c r="I1245" t="s">
        <v>73</v>
      </c>
      <c r="J1245">
        <v>100</v>
      </c>
      <c r="K1245" s="20" t="str">
        <f t="shared" si="64"/>
        <v>1</v>
      </c>
      <c r="L1245" s="20" t="str">
        <f t="shared" si="63"/>
        <v xml:space="preserve">24/7/ 12 hours onsite SLA support requried </v>
      </c>
      <c r="S1245" s="22"/>
      <c r="AJ1245" s="22"/>
      <c r="AK1245" s="22"/>
    </row>
    <row r="1246" spans="1:37" customFormat="1" ht="15" hidden="1" customHeight="1">
      <c r="D1246">
        <v>582</v>
      </c>
      <c r="E1246" s="21" t="s">
        <v>69</v>
      </c>
      <c r="G1246" t="s">
        <v>71</v>
      </c>
      <c r="H1246" t="s">
        <v>274</v>
      </c>
      <c r="I1246" t="s">
        <v>73</v>
      </c>
      <c r="J1246">
        <v>1000</v>
      </c>
      <c r="K1246" s="20" t="str">
        <f t="shared" si="64"/>
        <v>2</v>
      </c>
      <c r="L1246" s="20" t="str">
        <f t="shared" si="63"/>
        <v xml:space="preserve">24/7/ 12 hours onsite SLA support requried </v>
      </c>
      <c r="S1246" s="22"/>
      <c r="AJ1246" s="22"/>
      <c r="AK1246" s="22"/>
    </row>
    <row r="1247" spans="1:37" customFormat="1" ht="15" hidden="1" customHeight="1">
      <c r="D1247">
        <v>583</v>
      </c>
      <c r="E1247" s="21" t="s">
        <v>69</v>
      </c>
      <c r="G1247" s="31" t="s">
        <v>71</v>
      </c>
      <c r="H1247" t="s">
        <v>275</v>
      </c>
      <c r="I1247" t="s">
        <v>140</v>
      </c>
      <c r="J1247">
        <v>1000</v>
      </c>
      <c r="K1247" s="20" t="str">
        <f t="shared" si="64"/>
        <v>2</v>
      </c>
      <c r="L1247" s="20" t="str">
        <f t="shared" si="63"/>
        <v>24/7/ 6 hours onsite support required</v>
      </c>
      <c r="S1247" s="22"/>
      <c r="AJ1247" s="22"/>
      <c r="AK1247" s="22"/>
    </row>
    <row r="1248" spans="1:37" customFormat="1" ht="15" hidden="1" customHeight="1">
      <c r="D1248">
        <v>583</v>
      </c>
      <c r="E1248" s="21" t="s">
        <v>69</v>
      </c>
      <c r="G1248" s="31" t="s">
        <v>71</v>
      </c>
      <c r="H1248" t="s">
        <v>275</v>
      </c>
      <c r="I1248" t="s">
        <v>140</v>
      </c>
      <c r="J1248">
        <v>1000</v>
      </c>
      <c r="K1248" s="20" t="str">
        <f t="shared" si="64"/>
        <v>2</v>
      </c>
      <c r="L1248" s="20" t="str">
        <f t="shared" si="63"/>
        <v>24/7/ 6 hours onsite support required</v>
      </c>
      <c r="S1248" s="22"/>
      <c r="AJ1248" s="22"/>
      <c r="AK1248" s="22"/>
    </row>
    <row r="1249" spans="1:37" customFormat="1" ht="15" hidden="1" customHeight="1">
      <c r="D1249">
        <v>584</v>
      </c>
      <c r="E1249" s="21" t="s">
        <v>69</v>
      </c>
      <c r="G1249" s="31" t="s">
        <v>71</v>
      </c>
      <c r="H1249" t="s">
        <v>276</v>
      </c>
      <c r="I1249" t="s">
        <v>140</v>
      </c>
      <c r="J1249">
        <v>2000</v>
      </c>
      <c r="K1249" s="20" t="str">
        <f t="shared" si="64"/>
        <v>2</v>
      </c>
      <c r="L1249" s="20" t="str">
        <f t="shared" si="63"/>
        <v>24/7/ 6 hours onsite support required</v>
      </c>
      <c r="S1249" s="22"/>
      <c r="AJ1249" s="22"/>
      <c r="AK1249" s="22"/>
    </row>
    <row r="1250" spans="1:37" customFormat="1" ht="15" hidden="1" customHeight="1">
      <c r="D1250">
        <v>584</v>
      </c>
      <c r="E1250" s="21" t="s">
        <v>69</v>
      </c>
      <c r="G1250" s="31" t="s">
        <v>71</v>
      </c>
      <c r="H1250" t="s">
        <v>276</v>
      </c>
      <c r="I1250" t="s">
        <v>140</v>
      </c>
      <c r="J1250">
        <v>2000</v>
      </c>
      <c r="K1250" s="20" t="str">
        <f t="shared" si="64"/>
        <v>2</v>
      </c>
      <c r="L1250" s="20" t="str">
        <f t="shared" si="63"/>
        <v>24/7/ 6 hours onsite support required</v>
      </c>
      <c r="S1250" s="22"/>
      <c r="AJ1250" s="22"/>
      <c r="AK1250" s="22"/>
    </row>
    <row r="1251" spans="1:37" customFormat="1" ht="15" hidden="1" customHeight="1">
      <c r="D1251">
        <v>585</v>
      </c>
      <c r="E1251" s="21" t="s">
        <v>69</v>
      </c>
      <c r="G1251" t="s">
        <v>71</v>
      </c>
      <c r="H1251" t="s">
        <v>277</v>
      </c>
      <c r="I1251" t="s">
        <v>73</v>
      </c>
      <c r="J1251">
        <v>1000</v>
      </c>
      <c r="K1251" s="20" t="str">
        <f t="shared" si="64"/>
        <v>2</v>
      </c>
      <c r="L1251" s="20" t="str">
        <f t="shared" si="63"/>
        <v xml:space="preserve">24/7/ 12 hours onsite SLA support requried </v>
      </c>
      <c r="S1251" s="22"/>
      <c r="AJ1251" s="22"/>
      <c r="AK1251" s="22"/>
    </row>
    <row r="1252" spans="1:37" customFormat="1" ht="15" hidden="1" customHeight="1">
      <c r="A1252" s="20" t="str">
        <f>IF(E1252="","",VLOOKUP(E1252,[3]List!BC:BD,2,FALSE))</f>
        <v>[Main RC] SD-WAN with Firewall (Fortinet) (Non-taxable)</v>
      </c>
      <c r="B1252" s="20">
        <f>IF(F1252="Gateway","SDWAN Gateway",IF(E1252="","",VLOOKUP(E1252,[3]List!BC:BE,3,FALSE)))</f>
        <v>19408513</v>
      </c>
      <c r="C1252" s="20">
        <f>IF(F1252="Gateway","SDWAN Gateway",IF(E1252="","",VLOOKUP(E1252,[3]List!BC:BF,4,FALSE)))</f>
        <v>19408267</v>
      </c>
      <c r="D1252">
        <v>586</v>
      </c>
      <c r="E1252" s="21" t="s">
        <v>69</v>
      </c>
      <c r="G1252" t="s">
        <v>71</v>
      </c>
      <c r="H1252" t="s">
        <v>278</v>
      </c>
      <c r="I1252" t="s">
        <v>73</v>
      </c>
      <c r="J1252">
        <v>500</v>
      </c>
      <c r="K1252" s="20" t="str">
        <f t="shared" si="64"/>
        <v>1</v>
      </c>
      <c r="L1252" s="20" t="str">
        <f t="shared" si="63"/>
        <v xml:space="preserve">24/7/ 12 hours onsite SLA support requried </v>
      </c>
      <c r="S1252" s="22"/>
      <c r="AJ1252" s="22"/>
      <c r="AK1252" s="22"/>
    </row>
    <row r="1253" spans="1:37" customFormat="1" ht="15" hidden="1" customHeight="1">
      <c r="A1253" s="20" t="str">
        <f>IF(E1253="","",VLOOKUP(E1253,[3]List!BC:BD,2,FALSE))</f>
        <v>[Main RC] SD-WAN with Firewall (Fortinet) (Non-taxable)</v>
      </c>
      <c r="B1253" s="20">
        <f>IF(F1253="Gateway","SDWAN Gateway",IF(E1253="","",VLOOKUP(E1253,[3]List!BC:BE,3,FALSE)))</f>
        <v>19408513</v>
      </c>
      <c r="C1253" s="20">
        <f>IF(F1253="Gateway","SDWAN Gateway",IF(E1253="","",VLOOKUP(E1253,[3]List!BC:BF,4,FALSE)))</f>
        <v>19408267</v>
      </c>
      <c r="D1253">
        <v>590</v>
      </c>
      <c r="E1253" s="21" t="s">
        <v>69</v>
      </c>
      <c r="G1253" t="s">
        <v>279</v>
      </c>
      <c r="H1253" t="s">
        <v>280</v>
      </c>
      <c r="I1253" t="s">
        <v>73</v>
      </c>
      <c r="J1253">
        <v>500</v>
      </c>
      <c r="K1253" s="20" t="str">
        <f t="shared" si="64"/>
        <v>1</v>
      </c>
      <c r="L1253" s="20" t="str">
        <f t="shared" si="63"/>
        <v xml:space="preserve">24/7/ 12 hours onsite SLA support requried </v>
      </c>
      <c r="S1253" s="22"/>
      <c r="AJ1253" s="22"/>
      <c r="AK1253" s="22"/>
    </row>
    <row r="1254" spans="1:37" customFormat="1" ht="15" hidden="1" customHeight="1">
      <c r="A1254" s="20" t="str">
        <f>IF(E1254="","",VLOOKUP(E1254,[3]List!BC:BD,2,FALSE))</f>
        <v>[Main RC] SD-WAN with Firewall (Fortinet) (Non-taxable)</v>
      </c>
      <c r="B1254" s="20">
        <f>IF(F1254="Gateway","SDWAN Gateway",IF(E1254="","",VLOOKUP(E1254,[3]List!BC:BE,3,FALSE)))</f>
        <v>19408513</v>
      </c>
      <c r="C1254" s="20">
        <f>IF(F1254="Gateway","SDWAN Gateway",IF(E1254="","",VLOOKUP(E1254,[3]List!BC:BF,4,FALSE)))</f>
        <v>19408267</v>
      </c>
      <c r="D1254">
        <v>591</v>
      </c>
      <c r="E1254" s="21" t="s">
        <v>69</v>
      </c>
      <c r="G1254" t="s">
        <v>71</v>
      </c>
      <c r="H1254" t="s">
        <v>281</v>
      </c>
      <c r="I1254" t="s">
        <v>73</v>
      </c>
      <c r="J1254">
        <v>100</v>
      </c>
      <c r="K1254" s="20" t="str">
        <f t="shared" si="64"/>
        <v>1</v>
      </c>
      <c r="L1254" s="20" t="str">
        <f t="shared" si="63"/>
        <v xml:space="preserve">24/7/ 12 hours onsite SLA support requried </v>
      </c>
      <c r="S1254" s="22"/>
      <c r="AJ1254" s="22"/>
      <c r="AK1254" s="22"/>
    </row>
    <row r="1255" spans="1:37" customFormat="1" ht="15" hidden="1" customHeight="1">
      <c r="D1255">
        <v>593</v>
      </c>
      <c r="E1255" s="21" t="s">
        <v>69</v>
      </c>
      <c r="G1255" t="s">
        <v>71</v>
      </c>
      <c r="H1255" t="s">
        <v>282</v>
      </c>
      <c r="I1255" t="s">
        <v>73</v>
      </c>
      <c r="J1255">
        <v>1000</v>
      </c>
      <c r="K1255" s="20" t="str">
        <f t="shared" si="64"/>
        <v>2</v>
      </c>
      <c r="L1255" s="20" t="str">
        <f t="shared" si="63"/>
        <v xml:space="preserve">24/7/ 12 hours onsite SLA support requried </v>
      </c>
      <c r="S1255" s="22"/>
      <c r="AJ1255" s="22"/>
      <c r="AK1255" s="22"/>
    </row>
    <row r="1256" spans="1:37" customFormat="1" ht="15" hidden="1" customHeight="1">
      <c r="D1256">
        <v>603</v>
      </c>
      <c r="E1256" s="21" t="s">
        <v>69</v>
      </c>
      <c r="G1256" s="31" t="s">
        <v>151</v>
      </c>
      <c r="H1256" t="s">
        <v>283</v>
      </c>
      <c r="I1256" t="s">
        <v>140</v>
      </c>
      <c r="J1256">
        <v>1000</v>
      </c>
      <c r="K1256" s="20" t="str">
        <f t="shared" si="64"/>
        <v>2</v>
      </c>
      <c r="L1256" s="20" t="str">
        <f t="shared" si="63"/>
        <v>24/7/ 6 hours onsite support required</v>
      </c>
      <c r="S1256" s="22"/>
      <c r="AJ1256" s="22"/>
      <c r="AK1256" s="22"/>
    </row>
    <row r="1257" spans="1:37" customFormat="1" ht="15" hidden="1" customHeight="1">
      <c r="D1257">
        <v>603</v>
      </c>
      <c r="E1257" s="21" t="s">
        <v>69</v>
      </c>
      <c r="G1257" s="31" t="s">
        <v>151</v>
      </c>
      <c r="H1257" t="s">
        <v>283</v>
      </c>
      <c r="I1257" t="s">
        <v>140</v>
      </c>
      <c r="J1257">
        <v>1000</v>
      </c>
      <c r="K1257" s="20" t="str">
        <f t="shared" si="64"/>
        <v>2</v>
      </c>
      <c r="L1257" s="20" t="str">
        <f t="shared" si="63"/>
        <v>24/7/ 6 hours onsite support required</v>
      </c>
      <c r="S1257" s="22"/>
      <c r="AJ1257" s="22"/>
      <c r="AK1257" s="22"/>
    </row>
    <row r="1258" spans="1:37" customFormat="1" ht="15" hidden="1" customHeight="1">
      <c r="A1258" s="20" t="str">
        <f>IF(E1258="","",VLOOKUP(E1258,[3]List!BC:BD,2,FALSE))</f>
        <v>[Main RC] SD-WAN with Firewall (Fortinet) (Non-taxable)</v>
      </c>
      <c r="B1258" s="20">
        <f>IF(F1258="Gateway","SDWAN Gateway",IF(E1258="","",VLOOKUP(E1258,[3]List!BC:BE,3,FALSE)))</f>
        <v>19408513</v>
      </c>
      <c r="C1258" s="20">
        <f>IF(F1258="Gateway","SDWAN Gateway",IF(E1258="","",VLOOKUP(E1258,[3]List!BC:BF,4,FALSE)))</f>
        <v>19408267</v>
      </c>
      <c r="D1258">
        <v>604</v>
      </c>
      <c r="E1258" s="21" t="s">
        <v>69</v>
      </c>
      <c r="G1258" t="s">
        <v>71</v>
      </c>
      <c r="H1258" t="s">
        <v>284</v>
      </c>
      <c r="I1258" t="s">
        <v>73</v>
      </c>
      <c r="J1258">
        <v>500</v>
      </c>
      <c r="K1258" s="20" t="str">
        <f t="shared" si="64"/>
        <v>1</v>
      </c>
      <c r="L1258" s="20" t="str">
        <f t="shared" si="63"/>
        <v xml:space="preserve">24/7/ 12 hours onsite SLA support requried </v>
      </c>
      <c r="S1258" s="22"/>
      <c r="AJ1258" s="22"/>
      <c r="AK1258" s="22"/>
    </row>
    <row r="1259" spans="1:37" customFormat="1" ht="15" hidden="1" customHeight="1">
      <c r="A1259" s="20" t="str">
        <f>IF(E1259="","",VLOOKUP(E1259,[3]List!BC:BD,2,FALSE))</f>
        <v>[Main RC] SD-WAN with Firewall (Fortinet) (Non-taxable)</v>
      </c>
      <c r="B1259" s="20">
        <f>IF(F1259="Gateway","SDWAN Gateway",IF(E1259="","",VLOOKUP(E1259,[3]List!BC:BE,3,FALSE)))</f>
        <v>19408513</v>
      </c>
      <c r="C1259" s="20">
        <f>IF(F1259="Gateway","SDWAN Gateway",IF(E1259="","",VLOOKUP(E1259,[3]List!BC:BF,4,FALSE)))</f>
        <v>19408267</v>
      </c>
      <c r="D1259">
        <v>605</v>
      </c>
      <c r="E1259" s="21" t="s">
        <v>69</v>
      </c>
      <c r="G1259" t="s">
        <v>71</v>
      </c>
      <c r="H1259" t="s">
        <v>285</v>
      </c>
      <c r="I1259" t="s">
        <v>73</v>
      </c>
      <c r="J1259">
        <v>100</v>
      </c>
      <c r="K1259" s="20" t="str">
        <f t="shared" si="64"/>
        <v>1</v>
      </c>
      <c r="L1259" s="20" t="str">
        <f t="shared" si="63"/>
        <v xml:space="preserve">24/7/ 12 hours onsite SLA support requried </v>
      </c>
      <c r="S1259" s="22"/>
      <c r="AJ1259" s="22"/>
      <c r="AK1259" s="22"/>
    </row>
    <row r="1260" spans="1:37" customFormat="1" ht="15" hidden="1" customHeight="1">
      <c r="A1260" s="20" t="str">
        <f>IF(E1260="","",VLOOKUP(E1260,[3]List!BC:BD,2,FALSE))</f>
        <v>[Main RC] SD-WAN with Firewall (Fortinet) (Non-taxable)</v>
      </c>
      <c r="B1260" s="20">
        <f>IF(F1260="Gateway","SDWAN Gateway",IF(E1260="","",VLOOKUP(E1260,[3]List!BC:BE,3,FALSE)))</f>
        <v>19408513</v>
      </c>
      <c r="C1260" s="20">
        <f>IF(F1260="Gateway","SDWAN Gateway",IF(E1260="","",VLOOKUP(E1260,[3]List!BC:BF,4,FALSE)))</f>
        <v>19408267</v>
      </c>
      <c r="D1260">
        <v>606</v>
      </c>
      <c r="E1260" s="21" t="s">
        <v>69</v>
      </c>
      <c r="G1260" t="s">
        <v>71</v>
      </c>
      <c r="H1260" t="s">
        <v>286</v>
      </c>
      <c r="I1260" t="s">
        <v>73</v>
      </c>
      <c r="J1260">
        <v>500</v>
      </c>
      <c r="K1260" s="20" t="str">
        <f t="shared" si="64"/>
        <v>1</v>
      </c>
      <c r="L1260" s="20" t="str">
        <f t="shared" si="63"/>
        <v xml:space="preserve">24/7/ 12 hours onsite SLA support requried </v>
      </c>
      <c r="S1260" s="22"/>
      <c r="AJ1260" s="22"/>
      <c r="AK1260" s="22"/>
    </row>
    <row r="1261" spans="1:37" customFormat="1" ht="15" hidden="1" customHeight="1">
      <c r="D1261">
        <v>612</v>
      </c>
      <c r="E1261" s="21" t="s">
        <v>69</v>
      </c>
      <c r="G1261" t="s">
        <v>71</v>
      </c>
      <c r="H1261" t="s">
        <v>287</v>
      </c>
      <c r="I1261" t="s">
        <v>73</v>
      </c>
      <c r="J1261">
        <v>2000</v>
      </c>
      <c r="K1261" s="20" t="str">
        <f t="shared" si="64"/>
        <v>2</v>
      </c>
      <c r="L1261" s="20" t="str">
        <f t="shared" si="63"/>
        <v xml:space="preserve">24/7/ 12 hours onsite SLA support requried </v>
      </c>
      <c r="S1261" s="22"/>
      <c r="AJ1261" s="22"/>
      <c r="AK1261" s="22"/>
    </row>
    <row r="1262" spans="1:37" customFormat="1" ht="15" hidden="1" customHeight="1">
      <c r="D1262">
        <v>614</v>
      </c>
      <c r="E1262" s="21" t="s">
        <v>69</v>
      </c>
      <c r="G1262" s="31" t="s">
        <v>71</v>
      </c>
      <c r="H1262" t="s">
        <v>288</v>
      </c>
      <c r="I1262" t="s">
        <v>140</v>
      </c>
      <c r="J1262">
        <v>1000</v>
      </c>
      <c r="K1262" s="20" t="str">
        <f t="shared" si="64"/>
        <v>2</v>
      </c>
      <c r="L1262" s="20" t="str">
        <f t="shared" si="63"/>
        <v>24/7/ 6 hours onsite support required</v>
      </c>
      <c r="S1262" s="22"/>
      <c r="AJ1262" s="22"/>
      <c r="AK1262" s="22"/>
    </row>
    <row r="1263" spans="1:37" customFormat="1" ht="15" hidden="1" customHeight="1">
      <c r="D1263">
        <v>614</v>
      </c>
      <c r="E1263" s="21" t="s">
        <v>69</v>
      </c>
      <c r="G1263" s="31" t="s">
        <v>71</v>
      </c>
      <c r="H1263" t="s">
        <v>288</v>
      </c>
      <c r="I1263" t="s">
        <v>140</v>
      </c>
      <c r="J1263">
        <v>1000</v>
      </c>
      <c r="K1263" s="20" t="str">
        <f t="shared" si="64"/>
        <v>2</v>
      </c>
      <c r="L1263" s="20" t="str">
        <f t="shared" si="63"/>
        <v>24/7/ 6 hours onsite support required</v>
      </c>
      <c r="S1263" s="22"/>
      <c r="AJ1263" s="22"/>
      <c r="AK1263" s="22"/>
    </row>
    <row r="1264" spans="1:37" customFormat="1" ht="15" hidden="1" customHeight="1">
      <c r="A1264" s="20" t="str">
        <f>IF(E1264="","",VLOOKUP(E1264,[3]List!BC:BD,2,FALSE))</f>
        <v>[Main RC] SD-WAN with Firewall (Fortinet) (Non-taxable)</v>
      </c>
      <c r="B1264" s="20">
        <f>IF(F1264="Gateway","SDWAN Gateway",IF(E1264="","",VLOOKUP(E1264,[3]List!BC:BE,3,FALSE)))</f>
        <v>19408513</v>
      </c>
      <c r="C1264" s="20">
        <f>IF(F1264="Gateway","SDWAN Gateway",IF(E1264="","",VLOOKUP(E1264,[3]List!BC:BF,4,FALSE)))</f>
        <v>19408267</v>
      </c>
      <c r="D1264">
        <v>620</v>
      </c>
      <c r="E1264" s="21" t="s">
        <v>69</v>
      </c>
      <c r="G1264" t="s">
        <v>71</v>
      </c>
      <c r="H1264" t="s">
        <v>289</v>
      </c>
      <c r="I1264" t="s">
        <v>73</v>
      </c>
      <c r="J1264">
        <v>500</v>
      </c>
      <c r="K1264" s="20" t="str">
        <f t="shared" si="64"/>
        <v>1</v>
      </c>
      <c r="L1264" s="20" t="str">
        <f t="shared" si="63"/>
        <v xml:space="preserve">24/7/ 12 hours onsite SLA support requried </v>
      </c>
      <c r="S1264" s="22"/>
      <c r="AJ1264" s="22"/>
      <c r="AK1264" s="22"/>
    </row>
    <row r="1265" spans="1:37" customFormat="1" ht="15" hidden="1" customHeight="1">
      <c r="D1265">
        <v>621</v>
      </c>
      <c r="E1265" s="21" t="s">
        <v>69</v>
      </c>
      <c r="G1265" s="31" t="s">
        <v>270</v>
      </c>
      <c r="H1265" t="s">
        <v>290</v>
      </c>
      <c r="I1265" t="s">
        <v>140</v>
      </c>
      <c r="J1265">
        <v>1000</v>
      </c>
      <c r="K1265" s="20" t="str">
        <f t="shared" si="64"/>
        <v>2</v>
      </c>
      <c r="L1265" s="20" t="str">
        <f t="shared" si="63"/>
        <v>24/7/ 6 hours onsite support required</v>
      </c>
      <c r="S1265" s="22"/>
      <c r="AJ1265" s="22"/>
      <c r="AK1265" s="22"/>
    </row>
    <row r="1266" spans="1:37" customFormat="1" ht="15" hidden="1" customHeight="1">
      <c r="D1266">
        <v>621</v>
      </c>
      <c r="E1266" s="21" t="s">
        <v>69</v>
      </c>
      <c r="G1266" s="31" t="s">
        <v>270</v>
      </c>
      <c r="H1266" t="s">
        <v>290</v>
      </c>
      <c r="I1266" t="s">
        <v>140</v>
      </c>
      <c r="J1266">
        <v>1000</v>
      </c>
      <c r="K1266" s="20" t="str">
        <f t="shared" si="64"/>
        <v>2</v>
      </c>
      <c r="L1266" s="20" t="str">
        <f t="shared" si="63"/>
        <v>24/7/ 6 hours onsite support required</v>
      </c>
      <c r="S1266" s="22"/>
      <c r="AJ1266" s="22"/>
      <c r="AK1266" s="22"/>
    </row>
    <row r="1267" spans="1:37" customFormat="1" ht="15" hidden="1" customHeight="1">
      <c r="A1267" s="20" t="str">
        <f>IF(E1267="","",VLOOKUP(E1267,[3]List!BC:BD,2,FALSE))</f>
        <v>[Main RC] SD-WAN with Firewall (Fortinet) (Non-taxable)</v>
      </c>
      <c r="B1267" s="20">
        <f>IF(F1267="Gateway","SDWAN Gateway",IF(E1267="","",VLOOKUP(E1267,[3]List!BC:BE,3,FALSE)))</f>
        <v>19408513</v>
      </c>
      <c r="C1267" s="20">
        <f>IF(F1267="Gateway","SDWAN Gateway",IF(E1267="","",VLOOKUP(E1267,[3]List!BC:BF,4,FALSE)))</f>
        <v>19408267</v>
      </c>
      <c r="D1267">
        <v>623</v>
      </c>
      <c r="E1267" s="21" t="s">
        <v>69</v>
      </c>
      <c r="G1267" t="s">
        <v>144</v>
      </c>
      <c r="H1267" t="s">
        <v>291</v>
      </c>
      <c r="I1267" t="s">
        <v>73</v>
      </c>
      <c r="J1267">
        <v>500</v>
      </c>
      <c r="K1267" s="20" t="str">
        <f t="shared" si="64"/>
        <v>1</v>
      </c>
      <c r="L1267" s="20" t="str">
        <f t="shared" si="63"/>
        <v xml:space="preserve">24/7/ 12 hours onsite SLA support requried </v>
      </c>
      <c r="S1267" s="22"/>
      <c r="AJ1267" s="22"/>
      <c r="AK1267" s="22"/>
    </row>
    <row r="1268" spans="1:37" customFormat="1" ht="15" hidden="1" customHeight="1">
      <c r="A1268" s="20" t="str">
        <f>IF(E1268="","",VLOOKUP(E1268,[3]List!BC:BD,2,FALSE))</f>
        <v>[Main RC] SD-WAN with Firewall (Fortinet) (Non-taxable)</v>
      </c>
      <c r="B1268" s="20">
        <f>IF(F1268="Gateway","SDWAN Gateway",IF(E1268="","",VLOOKUP(E1268,[3]List!BC:BE,3,FALSE)))</f>
        <v>19408513</v>
      </c>
      <c r="C1268" s="20">
        <f>IF(F1268="Gateway","SDWAN Gateway",IF(E1268="","",VLOOKUP(E1268,[3]List!BC:BF,4,FALSE)))</f>
        <v>19408267</v>
      </c>
      <c r="D1268">
        <v>627</v>
      </c>
      <c r="E1268" s="21" t="s">
        <v>69</v>
      </c>
      <c r="G1268" t="s">
        <v>71</v>
      </c>
      <c r="H1268" t="s">
        <v>292</v>
      </c>
      <c r="I1268" t="s">
        <v>73</v>
      </c>
      <c r="J1268">
        <v>500</v>
      </c>
      <c r="K1268" s="20" t="str">
        <f t="shared" si="64"/>
        <v>1</v>
      </c>
      <c r="L1268" s="20" t="str">
        <f t="shared" si="63"/>
        <v xml:space="preserve">24/7/ 12 hours onsite SLA support requried </v>
      </c>
      <c r="S1268" s="22"/>
      <c r="AJ1268" s="22"/>
      <c r="AK1268" s="22"/>
    </row>
    <row r="1269" spans="1:37" customFormat="1" ht="15" hidden="1" customHeight="1">
      <c r="A1269" s="20" t="str">
        <f>IF(E1269="","",VLOOKUP(E1269,[3]List!BC:BD,2,FALSE))</f>
        <v>[Main RC] SD-WAN with Firewall (Fortinet) (Non-taxable)</v>
      </c>
      <c r="B1269" s="20">
        <f>IF(F1269="Gateway","SDWAN Gateway",IF(E1269="","",VLOOKUP(E1269,[3]List!BC:BE,3,FALSE)))</f>
        <v>19408513</v>
      </c>
      <c r="C1269" s="20">
        <f>IF(F1269="Gateway","SDWAN Gateway",IF(E1269="","",VLOOKUP(E1269,[3]List!BC:BF,4,FALSE)))</f>
        <v>19408267</v>
      </c>
      <c r="D1269">
        <v>632</v>
      </c>
      <c r="E1269" s="21" t="s">
        <v>69</v>
      </c>
      <c r="G1269" t="s">
        <v>178</v>
      </c>
      <c r="H1269" t="s">
        <v>293</v>
      </c>
      <c r="I1269" t="s">
        <v>73</v>
      </c>
      <c r="J1269">
        <v>500</v>
      </c>
      <c r="K1269" s="20" t="str">
        <f t="shared" si="64"/>
        <v>1</v>
      </c>
      <c r="L1269" s="20" t="str">
        <f t="shared" si="63"/>
        <v xml:space="preserve">24/7/ 12 hours onsite SLA support requried </v>
      </c>
      <c r="S1269" s="22"/>
      <c r="AJ1269" s="22"/>
      <c r="AK1269" s="22"/>
    </row>
    <row r="1270" spans="1:37" customFormat="1" ht="15" hidden="1" customHeight="1">
      <c r="A1270" s="20" t="str">
        <f>IF(E1270="","",VLOOKUP(E1270,[3]List!BC:BD,2,FALSE))</f>
        <v>[Main RC] SD-WAN with Firewall (Fortinet) (Non-taxable)</v>
      </c>
      <c r="B1270" s="20">
        <f>IF(F1270="Gateway","SDWAN Gateway",IF(E1270="","",VLOOKUP(E1270,[3]List!BC:BE,3,FALSE)))</f>
        <v>19408513</v>
      </c>
      <c r="C1270" s="20">
        <f>IF(F1270="Gateway","SDWAN Gateway",IF(E1270="","",VLOOKUP(E1270,[3]List!BC:BF,4,FALSE)))</f>
        <v>19408267</v>
      </c>
      <c r="D1270">
        <v>635</v>
      </c>
      <c r="E1270" s="21" t="s">
        <v>69</v>
      </c>
      <c r="G1270" t="s">
        <v>71</v>
      </c>
      <c r="H1270" t="s">
        <v>294</v>
      </c>
      <c r="I1270" t="s">
        <v>73</v>
      </c>
      <c r="J1270">
        <v>500</v>
      </c>
      <c r="K1270" s="20" t="str">
        <f t="shared" si="64"/>
        <v>1</v>
      </c>
      <c r="L1270" s="20" t="str">
        <f t="shared" si="63"/>
        <v xml:space="preserve">24/7/ 12 hours onsite SLA support requried </v>
      </c>
      <c r="S1270" s="22"/>
      <c r="AJ1270" s="22"/>
      <c r="AK1270" s="22"/>
    </row>
    <row r="1271" spans="1:37" customFormat="1" ht="15" hidden="1" customHeight="1">
      <c r="A1271" s="20" t="str">
        <f>IF(E1271="","",VLOOKUP(E1271,[3]List!BC:BD,2,FALSE))</f>
        <v>[Main RC] SD-WAN with Firewall (Fortinet) (Non-taxable)</v>
      </c>
      <c r="B1271" s="20">
        <f>IF(F1271="Gateway","SDWAN Gateway",IF(E1271="","",VLOOKUP(E1271,[3]List!BC:BE,3,FALSE)))</f>
        <v>19408513</v>
      </c>
      <c r="C1271" s="20">
        <f>IF(F1271="Gateway","SDWAN Gateway",IF(E1271="","",VLOOKUP(E1271,[3]List!BC:BF,4,FALSE)))</f>
        <v>19408267</v>
      </c>
      <c r="D1271">
        <v>637</v>
      </c>
      <c r="E1271" s="21" t="s">
        <v>69</v>
      </c>
      <c r="G1271" t="s">
        <v>71</v>
      </c>
      <c r="H1271" t="s">
        <v>295</v>
      </c>
      <c r="I1271" t="s">
        <v>73</v>
      </c>
      <c r="J1271">
        <v>100</v>
      </c>
      <c r="K1271" s="20" t="str">
        <f t="shared" si="64"/>
        <v>1</v>
      </c>
      <c r="L1271" s="20" t="str">
        <f t="shared" si="63"/>
        <v xml:space="preserve">24/7/ 12 hours onsite SLA support requried </v>
      </c>
      <c r="S1271" s="22"/>
      <c r="AJ1271" s="22"/>
      <c r="AK1271" s="22"/>
    </row>
    <row r="1272" spans="1:37" customFormat="1" ht="15" hidden="1" customHeight="1">
      <c r="A1272" s="20" t="str">
        <f>IF(E1272="","",VLOOKUP(E1272,[3]List!BC:BD,2,FALSE))</f>
        <v>[Main RC] SD-WAN with Firewall (Fortinet) (Non-taxable)</v>
      </c>
      <c r="B1272" s="20">
        <f>IF(F1272="Gateway","SDWAN Gateway",IF(E1272="","",VLOOKUP(E1272,[3]List!BC:BE,3,FALSE)))</f>
        <v>19408513</v>
      </c>
      <c r="C1272" s="20">
        <f>IF(F1272="Gateway","SDWAN Gateway",IF(E1272="","",VLOOKUP(E1272,[3]List!BC:BF,4,FALSE)))</f>
        <v>19408267</v>
      </c>
      <c r="D1272">
        <v>639</v>
      </c>
      <c r="E1272" s="21" t="s">
        <v>69</v>
      </c>
      <c r="G1272" t="s">
        <v>71</v>
      </c>
      <c r="H1272" t="s">
        <v>296</v>
      </c>
      <c r="I1272" t="s">
        <v>73</v>
      </c>
      <c r="J1272">
        <v>500</v>
      </c>
      <c r="K1272" s="20" t="str">
        <f t="shared" si="64"/>
        <v>1</v>
      </c>
      <c r="L1272" s="20" t="str">
        <f t="shared" si="63"/>
        <v xml:space="preserve">24/7/ 12 hours onsite SLA support requried </v>
      </c>
      <c r="S1272" s="22"/>
      <c r="AJ1272" s="22"/>
      <c r="AK1272" s="22"/>
    </row>
    <row r="1273" spans="1:37" customFormat="1" ht="15" hidden="1" customHeight="1">
      <c r="A1273" s="20" t="str">
        <f>IF(E1273="","",VLOOKUP(E1273,[3]List!BC:BD,2,FALSE))</f>
        <v>[Main RC] SD-WAN with Firewall (Fortinet) (Non-taxable)</v>
      </c>
      <c r="B1273" s="20">
        <f>IF(F1273="Gateway","SDWAN Gateway",IF(E1273="","",VLOOKUP(E1273,[3]List!BC:BE,3,FALSE)))</f>
        <v>19408513</v>
      </c>
      <c r="C1273" s="20">
        <f>IF(F1273="Gateway","SDWAN Gateway",IF(E1273="","",VLOOKUP(E1273,[3]List!BC:BF,4,FALSE)))</f>
        <v>19408267</v>
      </c>
      <c r="D1273">
        <v>641</v>
      </c>
      <c r="E1273" s="21" t="s">
        <v>69</v>
      </c>
      <c r="G1273" t="s">
        <v>71</v>
      </c>
      <c r="H1273" t="s">
        <v>297</v>
      </c>
      <c r="I1273" t="s">
        <v>73</v>
      </c>
      <c r="J1273">
        <v>500</v>
      </c>
      <c r="K1273" s="20" t="str">
        <f t="shared" si="64"/>
        <v>1</v>
      </c>
      <c r="L1273" s="20" t="str">
        <f t="shared" si="63"/>
        <v xml:space="preserve">24/7/ 12 hours onsite SLA support requried </v>
      </c>
      <c r="S1273" s="22"/>
      <c r="AJ1273" s="22"/>
      <c r="AK1273" s="22"/>
    </row>
    <row r="1274" spans="1:37" customFormat="1" ht="15" hidden="1" customHeight="1">
      <c r="A1274" s="20" t="str">
        <f>IF(E1274="","",VLOOKUP(E1274,[3]List!BC:BD,2,FALSE))</f>
        <v>[Main RC] SD-WAN with Firewall (Fortinet) (Non-taxable)</v>
      </c>
      <c r="B1274" s="20">
        <f>IF(F1274="Gateway","SDWAN Gateway",IF(E1274="","",VLOOKUP(E1274,[3]List!BC:BE,3,FALSE)))</f>
        <v>19408513</v>
      </c>
      <c r="C1274" s="20">
        <f>IF(F1274="Gateway","SDWAN Gateway",IF(E1274="","",VLOOKUP(E1274,[3]List!BC:BF,4,FALSE)))</f>
        <v>19408267</v>
      </c>
      <c r="D1274">
        <v>643</v>
      </c>
      <c r="E1274" s="21" t="s">
        <v>69</v>
      </c>
      <c r="G1274" t="s">
        <v>155</v>
      </c>
      <c r="H1274" t="s">
        <v>298</v>
      </c>
      <c r="I1274" t="s">
        <v>73</v>
      </c>
      <c r="J1274">
        <v>100</v>
      </c>
      <c r="K1274" s="20" t="str">
        <f t="shared" si="64"/>
        <v>1</v>
      </c>
      <c r="L1274" s="20" t="str">
        <f t="shared" si="63"/>
        <v xml:space="preserve">24/7/ 12 hours onsite SLA support requried </v>
      </c>
      <c r="S1274" s="22"/>
      <c r="AJ1274" s="22"/>
      <c r="AK1274" s="22"/>
    </row>
    <row r="1275" spans="1:37" customFormat="1" ht="15" hidden="1" customHeight="1">
      <c r="D1275">
        <v>644</v>
      </c>
      <c r="E1275" s="21" t="s">
        <v>69</v>
      </c>
      <c r="G1275" t="s">
        <v>71</v>
      </c>
      <c r="H1275" t="s">
        <v>299</v>
      </c>
      <c r="I1275" t="s">
        <v>73</v>
      </c>
      <c r="J1275">
        <v>1000</v>
      </c>
      <c r="K1275" s="20" t="str">
        <f t="shared" si="64"/>
        <v>2</v>
      </c>
      <c r="L1275" s="20" t="str">
        <f t="shared" si="63"/>
        <v xml:space="preserve">24/7/ 12 hours onsite SLA support requried </v>
      </c>
      <c r="S1275" s="22"/>
      <c r="AJ1275" s="22"/>
      <c r="AK1275" s="22"/>
    </row>
    <row r="1276" spans="1:37" customFormat="1" ht="15" hidden="1" customHeight="1">
      <c r="D1276">
        <v>645</v>
      </c>
      <c r="E1276" s="21" t="s">
        <v>69</v>
      </c>
      <c r="G1276" t="s">
        <v>151</v>
      </c>
      <c r="H1276" t="s">
        <v>300</v>
      </c>
      <c r="I1276" t="s">
        <v>73</v>
      </c>
      <c r="J1276">
        <v>1000</v>
      </c>
      <c r="K1276" s="20" t="str">
        <f t="shared" si="64"/>
        <v>2</v>
      </c>
      <c r="L1276" s="20" t="str">
        <f t="shared" si="63"/>
        <v xml:space="preserve">24/7/ 12 hours onsite SLA support requried </v>
      </c>
      <c r="S1276" s="22"/>
      <c r="AJ1276" s="22"/>
      <c r="AK1276" s="22"/>
    </row>
    <row r="1277" spans="1:37" customFormat="1" ht="15" hidden="1" customHeight="1">
      <c r="D1277">
        <v>646</v>
      </c>
      <c r="E1277" s="21" t="s">
        <v>69</v>
      </c>
      <c r="G1277" s="31" t="s">
        <v>71</v>
      </c>
      <c r="H1277" t="s">
        <v>301</v>
      </c>
      <c r="I1277" t="s">
        <v>140</v>
      </c>
      <c r="J1277">
        <v>4000</v>
      </c>
      <c r="K1277" s="20" t="str">
        <f t="shared" si="64"/>
        <v>2</v>
      </c>
      <c r="L1277" s="20" t="str">
        <f t="shared" si="63"/>
        <v>24/7/ 6 hours onsite support required</v>
      </c>
      <c r="S1277" s="22"/>
      <c r="AJ1277" s="22"/>
      <c r="AK1277" s="22"/>
    </row>
    <row r="1278" spans="1:37" customFormat="1" ht="15" hidden="1" customHeight="1">
      <c r="D1278">
        <v>646</v>
      </c>
      <c r="E1278" s="21" t="s">
        <v>69</v>
      </c>
      <c r="G1278" s="31" t="s">
        <v>71</v>
      </c>
      <c r="H1278" t="s">
        <v>301</v>
      </c>
      <c r="I1278" t="s">
        <v>140</v>
      </c>
      <c r="J1278">
        <v>4000</v>
      </c>
      <c r="K1278" s="20" t="str">
        <f t="shared" si="64"/>
        <v>2</v>
      </c>
      <c r="L1278" s="20" t="str">
        <f t="shared" si="63"/>
        <v>24/7/ 6 hours onsite support required</v>
      </c>
      <c r="S1278" s="22"/>
      <c r="AJ1278" s="22"/>
      <c r="AK1278" s="22"/>
    </row>
    <row r="1279" spans="1:37" customFormat="1" ht="15" hidden="1" customHeight="1">
      <c r="D1279">
        <v>655</v>
      </c>
      <c r="E1279" s="21" t="s">
        <v>69</v>
      </c>
      <c r="G1279" s="31" t="s">
        <v>71</v>
      </c>
      <c r="H1279" t="s">
        <v>302</v>
      </c>
      <c r="I1279" t="s">
        <v>140</v>
      </c>
      <c r="J1279">
        <v>1000</v>
      </c>
      <c r="K1279" s="20" t="str">
        <f t="shared" si="64"/>
        <v>2</v>
      </c>
      <c r="L1279" s="20" t="str">
        <f t="shared" si="63"/>
        <v>24/7/ 6 hours onsite support required</v>
      </c>
      <c r="S1279" s="22"/>
      <c r="AJ1279" s="22"/>
      <c r="AK1279" s="22"/>
    </row>
    <row r="1280" spans="1:37" customFormat="1" ht="15" hidden="1" customHeight="1">
      <c r="D1280">
        <v>655</v>
      </c>
      <c r="E1280" s="21" t="s">
        <v>69</v>
      </c>
      <c r="G1280" s="31" t="s">
        <v>71</v>
      </c>
      <c r="H1280" t="s">
        <v>302</v>
      </c>
      <c r="I1280" t="s">
        <v>140</v>
      </c>
      <c r="J1280">
        <v>1000</v>
      </c>
      <c r="K1280" s="20" t="str">
        <f t="shared" si="64"/>
        <v>2</v>
      </c>
      <c r="L1280" s="20" t="str">
        <f t="shared" si="63"/>
        <v>24/7/ 6 hours onsite support required</v>
      </c>
      <c r="S1280" s="22"/>
      <c r="AJ1280" s="22"/>
      <c r="AK1280" s="22"/>
    </row>
    <row r="1281" spans="1:37" customFormat="1" ht="15" hidden="1" customHeight="1">
      <c r="A1281" s="20" t="str">
        <f>IF(E1281="","",VLOOKUP(E1281,[3]List!BC:BD,2,FALSE))</f>
        <v>[Main RC] SD-WAN with Firewall (Fortinet) (Non-taxable)</v>
      </c>
      <c r="B1281" s="20">
        <f>IF(F1281="Gateway","SDWAN Gateway",IF(E1281="","",VLOOKUP(E1281,[3]List!BC:BE,3,FALSE)))</f>
        <v>19408513</v>
      </c>
      <c r="C1281" s="20">
        <f>IF(F1281="Gateway","SDWAN Gateway",IF(E1281="","",VLOOKUP(E1281,[3]List!BC:BF,4,FALSE)))</f>
        <v>19408267</v>
      </c>
      <c r="D1281">
        <v>661</v>
      </c>
      <c r="E1281" s="21" t="s">
        <v>69</v>
      </c>
      <c r="G1281" t="s">
        <v>71</v>
      </c>
      <c r="H1281" t="s">
        <v>303</v>
      </c>
      <c r="I1281" t="s">
        <v>73</v>
      </c>
      <c r="J1281">
        <v>100</v>
      </c>
      <c r="K1281" s="20" t="str">
        <f t="shared" si="64"/>
        <v>1</v>
      </c>
      <c r="L1281" s="20" t="str">
        <f t="shared" si="63"/>
        <v xml:space="preserve">24/7/ 12 hours onsite SLA support requried </v>
      </c>
      <c r="S1281" s="22"/>
      <c r="AJ1281" s="22"/>
      <c r="AK1281" s="22"/>
    </row>
    <row r="1282" spans="1:37" customFormat="1" ht="15" hidden="1" customHeight="1">
      <c r="A1282" s="20" t="str">
        <f>IF(E1282="","",VLOOKUP(E1282,[3]List!BC:BD,2,FALSE))</f>
        <v>[Main RC] SD-WAN with Firewall (Fortinet) (Non-taxable)</v>
      </c>
      <c r="B1282" s="20">
        <f>IF(F1282="Gateway","SDWAN Gateway",IF(E1282="","",VLOOKUP(E1282,[3]List!BC:BE,3,FALSE)))</f>
        <v>19408513</v>
      </c>
      <c r="C1282" s="20">
        <f>IF(F1282="Gateway","SDWAN Gateway",IF(E1282="","",VLOOKUP(E1282,[3]List!BC:BF,4,FALSE)))</f>
        <v>19408267</v>
      </c>
      <c r="D1282">
        <v>663</v>
      </c>
      <c r="E1282" s="21" t="s">
        <v>69</v>
      </c>
      <c r="G1282" t="s">
        <v>71</v>
      </c>
      <c r="H1282" t="s">
        <v>304</v>
      </c>
      <c r="I1282" t="s">
        <v>73</v>
      </c>
      <c r="J1282">
        <v>500</v>
      </c>
      <c r="K1282" s="20" t="str">
        <f t="shared" si="64"/>
        <v>1</v>
      </c>
      <c r="L1282" s="20" t="str">
        <f t="shared" si="63"/>
        <v xml:space="preserve">24/7/ 12 hours onsite SLA support requried </v>
      </c>
      <c r="S1282" s="22"/>
      <c r="AJ1282" s="22"/>
      <c r="AK1282" s="22"/>
    </row>
    <row r="1283" spans="1:37" customFormat="1" ht="15" hidden="1" customHeight="1">
      <c r="A1283" s="20" t="str">
        <f>IF(E1283="","",VLOOKUP(E1283,[3]List!BC:BD,2,FALSE))</f>
        <v>[Main RC] SD-WAN with Firewall (Fortinet) (Non-taxable)</v>
      </c>
      <c r="B1283" s="20">
        <f>IF(F1283="Gateway","SDWAN Gateway",IF(E1283="","",VLOOKUP(E1283,[3]List!BC:BE,3,FALSE)))</f>
        <v>19408513</v>
      </c>
      <c r="C1283" s="20">
        <f>IF(F1283="Gateway","SDWAN Gateway",IF(E1283="","",VLOOKUP(E1283,[3]List!BC:BF,4,FALSE)))</f>
        <v>19408267</v>
      </c>
      <c r="D1283">
        <v>664</v>
      </c>
      <c r="E1283" s="21" t="s">
        <v>69</v>
      </c>
      <c r="G1283" t="s">
        <v>181</v>
      </c>
      <c r="H1283" t="s">
        <v>305</v>
      </c>
      <c r="I1283" t="s">
        <v>73</v>
      </c>
      <c r="J1283">
        <v>100</v>
      </c>
      <c r="K1283" s="20" t="str">
        <f t="shared" si="64"/>
        <v>1</v>
      </c>
      <c r="L1283" s="20" t="str">
        <f t="shared" si="63"/>
        <v xml:space="preserve">24/7/ 12 hours onsite SLA support requried </v>
      </c>
      <c r="S1283" s="22"/>
      <c r="AJ1283" s="22"/>
      <c r="AK1283" s="22"/>
    </row>
    <row r="1284" spans="1:37" customFormat="1" ht="15" hidden="1" customHeight="1">
      <c r="A1284" s="20" t="str">
        <f>IF(E1284="","",VLOOKUP(E1284,[3]List!BC:BD,2,FALSE))</f>
        <v>[Main RC] SD-WAN with Firewall (Fortinet) (Non-taxable)</v>
      </c>
      <c r="B1284" s="20">
        <f>IF(F1284="Gateway","SDWAN Gateway",IF(E1284="","",VLOOKUP(E1284,[3]List!BC:BE,3,FALSE)))</f>
        <v>19408513</v>
      </c>
      <c r="C1284" s="20">
        <f>IF(F1284="Gateway","SDWAN Gateway",IF(E1284="","",VLOOKUP(E1284,[3]List!BC:BF,4,FALSE)))</f>
        <v>19408267</v>
      </c>
      <c r="D1284">
        <v>665</v>
      </c>
      <c r="E1284" s="21" t="s">
        <v>69</v>
      </c>
      <c r="G1284" t="s">
        <v>71</v>
      </c>
      <c r="H1284" t="s">
        <v>306</v>
      </c>
      <c r="I1284" t="s">
        <v>73</v>
      </c>
      <c r="J1284">
        <v>100</v>
      </c>
      <c r="K1284" s="20" t="str">
        <f t="shared" si="64"/>
        <v>1</v>
      </c>
      <c r="L1284" s="20" t="str">
        <f t="shared" ref="L1284:L1347" si="65">IF(I1284="non-redundant","24/7/ 12 hours onsite SLA support requried ","24/7/ 6 hours onsite support required")</f>
        <v xml:space="preserve">24/7/ 12 hours onsite SLA support requried </v>
      </c>
      <c r="S1284" s="22"/>
      <c r="AJ1284" s="22"/>
      <c r="AK1284" s="22"/>
    </row>
    <row r="1285" spans="1:37" customFormat="1" ht="15" hidden="1" customHeight="1">
      <c r="D1285">
        <v>666</v>
      </c>
      <c r="E1285" s="21" t="s">
        <v>69</v>
      </c>
      <c r="G1285" s="31" t="s">
        <v>71</v>
      </c>
      <c r="H1285" t="s">
        <v>307</v>
      </c>
      <c r="I1285" t="s">
        <v>140</v>
      </c>
      <c r="J1285">
        <v>2000</v>
      </c>
      <c r="K1285" s="20" t="str">
        <f t="shared" ref="K1285:K1348" si="66">IF(J1285&lt;900, "1", "2")</f>
        <v>2</v>
      </c>
      <c r="L1285" s="20" t="str">
        <f t="shared" si="65"/>
        <v>24/7/ 6 hours onsite support required</v>
      </c>
      <c r="S1285" s="22"/>
      <c r="AJ1285" s="22"/>
      <c r="AK1285" s="22"/>
    </row>
    <row r="1286" spans="1:37" customFormat="1" ht="15" hidden="1" customHeight="1">
      <c r="D1286">
        <v>666</v>
      </c>
      <c r="E1286" s="21" t="s">
        <v>69</v>
      </c>
      <c r="G1286" s="31" t="s">
        <v>71</v>
      </c>
      <c r="H1286" t="s">
        <v>307</v>
      </c>
      <c r="I1286" t="s">
        <v>140</v>
      </c>
      <c r="J1286">
        <v>2000</v>
      </c>
      <c r="K1286" s="20" t="str">
        <f t="shared" si="66"/>
        <v>2</v>
      </c>
      <c r="L1286" s="20" t="str">
        <f t="shared" si="65"/>
        <v>24/7/ 6 hours onsite support required</v>
      </c>
      <c r="S1286" s="22"/>
      <c r="AJ1286" s="22"/>
      <c r="AK1286" s="22"/>
    </row>
    <row r="1287" spans="1:37" customFormat="1" ht="15" hidden="1" customHeight="1">
      <c r="D1287">
        <v>668</v>
      </c>
      <c r="E1287" s="21" t="s">
        <v>69</v>
      </c>
      <c r="G1287" s="31" t="s">
        <v>71</v>
      </c>
      <c r="H1287" t="s">
        <v>308</v>
      </c>
      <c r="I1287" t="s">
        <v>140</v>
      </c>
      <c r="J1287">
        <v>6000</v>
      </c>
      <c r="K1287" s="20" t="str">
        <f t="shared" si="66"/>
        <v>2</v>
      </c>
      <c r="L1287" s="20" t="str">
        <f t="shared" si="65"/>
        <v>24/7/ 6 hours onsite support required</v>
      </c>
      <c r="S1287" s="22"/>
      <c r="AJ1287" s="22"/>
      <c r="AK1287" s="22"/>
    </row>
    <row r="1288" spans="1:37" customFormat="1" ht="15" hidden="1" customHeight="1">
      <c r="D1288">
        <v>668</v>
      </c>
      <c r="E1288" s="21" t="s">
        <v>69</v>
      </c>
      <c r="G1288" s="31" t="s">
        <v>71</v>
      </c>
      <c r="H1288" t="s">
        <v>308</v>
      </c>
      <c r="I1288" t="s">
        <v>140</v>
      </c>
      <c r="J1288">
        <v>6000</v>
      </c>
      <c r="K1288" s="20" t="str">
        <f t="shared" si="66"/>
        <v>2</v>
      </c>
      <c r="L1288" s="20" t="str">
        <f t="shared" si="65"/>
        <v>24/7/ 6 hours onsite support required</v>
      </c>
      <c r="S1288" s="22"/>
      <c r="AJ1288" s="22"/>
      <c r="AK1288" s="22"/>
    </row>
    <row r="1289" spans="1:37" customFormat="1" ht="15" hidden="1" customHeight="1">
      <c r="A1289" s="20" t="str">
        <f>IF(E1289="","",VLOOKUP(E1289,[3]List!BC:BD,2,FALSE))</f>
        <v>[Main RC] SD-WAN with Firewall (Fortinet) (Non-taxable)</v>
      </c>
      <c r="B1289" s="20">
        <f>IF(F1289="Gateway","SDWAN Gateway",IF(E1289="","",VLOOKUP(E1289,[3]List!BC:BE,3,FALSE)))</f>
        <v>19408513</v>
      </c>
      <c r="C1289" s="20">
        <f>IF(F1289="Gateway","SDWAN Gateway",IF(E1289="","",VLOOKUP(E1289,[3]List!BC:BF,4,FALSE)))</f>
        <v>19408267</v>
      </c>
      <c r="D1289">
        <v>670</v>
      </c>
      <c r="E1289" s="21" t="s">
        <v>69</v>
      </c>
      <c r="G1289" t="s">
        <v>71</v>
      </c>
      <c r="H1289" t="s">
        <v>309</v>
      </c>
      <c r="I1289" t="s">
        <v>73</v>
      </c>
      <c r="J1289">
        <v>100</v>
      </c>
      <c r="K1289" s="20" t="str">
        <f t="shared" si="66"/>
        <v>1</v>
      </c>
      <c r="L1289" s="20" t="str">
        <f t="shared" si="65"/>
        <v xml:space="preserve">24/7/ 12 hours onsite SLA support requried </v>
      </c>
      <c r="S1289" s="22"/>
      <c r="AJ1289" s="22"/>
      <c r="AK1289" s="22"/>
    </row>
    <row r="1290" spans="1:37" customFormat="1" ht="15" hidden="1" customHeight="1">
      <c r="A1290" s="20" t="str">
        <f>IF(E1290="","",VLOOKUP(E1290,[3]List!BC:BD,2,FALSE))</f>
        <v>[Main RC] SD-WAN with Firewall (Fortinet) (Non-taxable)</v>
      </c>
      <c r="B1290" s="20">
        <f>IF(F1290="Gateway","SDWAN Gateway",IF(E1290="","",VLOOKUP(E1290,[3]List!BC:BE,3,FALSE)))</f>
        <v>19408513</v>
      </c>
      <c r="C1290" s="20">
        <f>IF(F1290="Gateway","SDWAN Gateway",IF(E1290="","",VLOOKUP(E1290,[3]List!BC:BF,4,FALSE)))</f>
        <v>19408267</v>
      </c>
      <c r="D1290">
        <v>682</v>
      </c>
      <c r="E1290" s="21" t="s">
        <v>69</v>
      </c>
      <c r="G1290" t="s">
        <v>71</v>
      </c>
      <c r="H1290" t="s">
        <v>310</v>
      </c>
      <c r="I1290" t="s">
        <v>73</v>
      </c>
      <c r="J1290">
        <v>500</v>
      </c>
      <c r="K1290" s="20" t="str">
        <f t="shared" si="66"/>
        <v>1</v>
      </c>
      <c r="L1290" s="20" t="str">
        <f t="shared" si="65"/>
        <v xml:space="preserve">24/7/ 12 hours onsite SLA support requried </v>
      </c>
      <c r="S1290" s="22"/>
      <c r="AJ1290" s="22"/>
      <c r="AK1290" s="22"/>
    </row>
    <row r="1291" spans="1:37" customFormat="1" ht="15" hidden="1" customHeight="1">
      <c r="A1291" s="20" t="str">
        <f>IF(E1291="","",VLOOKUP(E1291,[3]List!BC:BD,2,FALSE))</f>
        <v>[Main RC] SD-WAN with Firewall (Fortinet) (Non-taxable)</v>
      </c>
      <c r="B1291" s="20">
        <f>IF(F1291="Gateway","SDWAN Gateway",IF(E1291="","",VLOOKUP(E1291,[3]List!BC:BE,3,FALSE)))</f>
        <v>19408513</v>
      </c>
      <c r="C1291" s="20">
        <f>IF(F1291="Gateway","SDWAN Gateway",IF(E1291="","",VLOOKUP(E1291,[3]List!BC:BF,4,FALSE)))</f>
        <v>19408267</v>
      </c>
      <c r="D1291">
        <v>683</v>
      </c>
      <c r="E1291" s="21" t="s">
        <v>69</v>
      </c>
      <c r="G1291" t="s">
        <v>71</v>
      </c>
      <c r="H1291" t="s">
        <v>311</v>
      </c>
      <c r="I1291" t="s">
        <v>73</v>
      </c>
      <c r="J1291">
        <v>500</v>
      </c>
      <c r="K1291" s="20" t="str">
        <f t="shared" si="66"/>
        <v>1</v>
      </c>
      <c r="L1291" s="20" t="str">
        <f t="shared" si="65"/>
        <v xml:space="preserve">24/7/ 12 hours onsite SLA support requried </v>
      </c>
      <c r="S1291" s="22"/>
      <c r="AJ1291" s="22"/>
      <c r="AK1291" s="22"/>
    </row>
    <row r="1292" spans="1:37" customFormat="1" ht="15" hidden="1" customHeight="1">
      <c r="A1292" s="20" t="str">
        <f>IF(E1292="","",VLOOKUP(E1292,[3]List!BC:BD,2,FALSE))</f>
        <v>[Main RC] SD-WAN with Firewall (Fortinet) (Non-taxable)</v>
      </c>
      <c r="B1292" s="20">
        <f>IF(F1292="Gateway","SDWAN Gateway",IF(E1292="","",VLOOKUP(E1292,[3]List!BC:BE,3,FALSE)))</f>
        <v>19408513</v>
      </c>
      <c r="C1292" s="20">
        <f>IF(F1292="Gateway","SDWAN Gateway",IF(E1292="","",VLOOKUP(E1292,[3]List!BC:BF,4,FALSE)))</f>
        <v>19408267</v>
      </c>
      <c r="D1292">
        <v>684</v>
      </c>
      <c r="E1292" s="21" t="s">
        <v>69</v>
      </c>
      <c r="G1292" t="s">
        <v>71</v>
      </c>
      <c r="H1292" t="s">
        <v>312</v>
      </c>
      <c r="I1292" t="s">
        <v>73</v>
      </c>
      <c r="J1292">
        <v>500</v>
      </c>
      <c r="K1292" s="20" t="str">
        <f t="shared" si="66"/>
        <v>1</v>
      </c>
      <c r="L1292" s="20" t="str">
        <f t="shared" si="65"/>
        <v xml:space="preserve">24/7/ 12 hours onsite SLA support requried </v>
      </c>
      <c r="S1292" s="22"/>
      <c r="AJ1292" s="22"/>
      <c r="AK1292" s="22"/>
    </row>
    <row r="1293" spans="1:37" customFormat="1" ht="15" hidden="1" customHeight="1">
      <c r="D1293">
        <v>695</v>
      </c>
      <c r="E1293" s="21" t="s">
        <v>69</v>
      </c>
      <c r="G1293" s="31" t="s">
        <v>71</v>
      </c>
      <c r="H1293" t="s">
        <v>313</v>
      </c>
      <c r="I1293" t="s">
        <v>140</v>
      </c>
      <c r="J1293">
        <v>1000</v>
      </c>
      <c r="K1293" s="20" t="str">
        <f t="shared" si="66"/>
        <v>2</v>
      </c>
      <c r="L1293" s="20" t="str">
        <f t="shared" si="65"/>
        <v>24/7/ 6 hours onsite support required</v>
      </c>
      <c r="S1293" s="22"/>
      <c r="AJ1293" s="22"/>
      <c r="AK1293" s="22"/>
    </row>
    <row r="1294" spans="1:37" customFormat="1" ht="15" hidden="1" customHeight="1">
      <c r="D1294">
        <v>695</v>
      </c>
      <c r="E1294" s="21" t="s">
        <v>69</v>
      </c>
      <c r="G1294" s="31" t="s">
        <v>71</v>
      </c>
      <c r="H1294" t="s">
        <v>313</v>
      </c>
      <c r="I1294" t="s">
        <v>140</v>
      </c>
      <c r="J1294">
        <v>1000</v>
      </c>
      <c r="K1294" s="20" t="str">
        <f t="shared" si="66"/>
        <v>2</v>
      </c>
      <c r="L1294" s="20" t="str">
        <f t="shared" si="65"/>
        <v>24/7/ 6 hours onsite support required</v>
      </c>
      <c r="S1294" s="22"/>
      <c r="AJ1294" s="22"/>
      <c r="AK1294" s="22"/>
    </row>
    <row r="1295" spans="1:37" customFormat="1" ht="15" hidden="1" customHeight="1">
      <c r="D1295">
        <v>697</v>
      </c>
      <c r="E1295" s="21" t="s">
        <v>69</v>
      </c>
      <c r="G1295" s="31" t="s">
        <v>71</v>
      </c>
      <c r="H1295" t="s">
        <v>314</v>
      </c>
      <c r="I1295" t="s">
        <v>140</v>
      </c>
      <c r="J1295">
        <v>1000</v>
      </c>
      <c r="K1295" s="20" t="str">
        <f t="shared" si="66"/>
        <v>2</v>
      </c>
      <c r="L1295" s="20" t="str">
        <f t="shared" si="65"/>
        <v>24/7/ 6 hours onsite support required</v>
      </c>
      <c r="S1295" s="22"/>
      <c r="AJ1295" s="22"/>
      <c r="AK1295" s="22"/>
    </row>
    <row r="1296" spans="1:37" customFormat="1" ht="15" hidden="1" customHeight="1">
      <c r="D1296">
        <v>697</v>
      </c>
      <c r="E1296" s="21" t="s">
        <v>69</v>
      </c>
      <c r="G1296" s="31" t="s">
        <v>71</v>
      </c>
      <c r="H1296" t="s">
        <v>314</v>
      </c>
      <c r="I1296" t="s">
        <v>140</v>
      </c>
      <c r="J1296">
        <v>1000</v>
      </c>
      <c r="K1296" s="20" t="str">
        <f t="shared" si="66"/>
        <v>2</v>
      </c>
      <c r="L1296" s="20" t="str">
        <f t="shared" si="65"/>
        <v>24/7/ 6 hours onsite support required</v>
      </c>
      <c r="S1296" s="22"/>
      <c r="AJ1296" s="22"/>
      <c r="AK1296" s="22"/>
    </row>
    <row r="1297" spans="1:37" customFormat="1" ht="15" hidden="1" customHeight="1">
      <c r="A1297" s="20" t="str">
        <f>IF(E1297="","",VLOOKUP(E1297,[3]List!BC:BD,2,FALSE))</f>
        <v>[Main RC] SD-WAN with Firewall (Fortinet) (Non-taxable)</v>
      </c>
      <c r="B1297" s="20">
        <f>IF(F1297="Gateway","SDWAN Gateway",IF(E1297="","",VLOOKUP(E1297,[3]List!BC:BE,3,FALSE)))</f>
        <v>19408513</v>
      </c>
      <c r="C1297" s="20">
        <f>IF(F1297="Gateway","SDWAN Gateway",IF(E1297="","",VLOOKUP(E1297,[3]List!BC:BF,4,FALSE)))</f>
        <v>19408267</v>
      </c>
      <c r="D1297">
        <v>701</v>
      </c>
      <c r="E1297" s="21" t="s">
        <v>69</v>
      </c>
      <c r="G1297" t="s">
        <v>71</v>
      </c>
      <c r="H1297" t="s">
        <v>315</v>
      </c>
      <c r="I1297" t="s">
        <v>73</v>
      </c>
      <c r="J1297">
        <v>500</v>
      </c>
      <c r="K1297" s="20" t="str">
        <f t="shared" si="66"/>
        <v>1</v>
      </c>
      <c r="L1297" s="20" t="str">
        <f t="shared" si="65"/>
        <v xml:space="preserve">24/7/ 12 hours onsite SLA support requried </v>
      </c>
      <c r="S1297" s="22"/>
      <c r="AJ1297" s="22"/>
      <c r="AK1297" s="22"/>
    </row>
    <row r="1298" spans="1:37" customFormat="1" ht="15" hidden="1" customHeight="1">
      <c r="A1298" s="20" t="str">
        <f>IF(E1298="","",VLOOKUP(E1298,[3]List!BC:BD,2,FALSE))</f>
        <v>[Main RC] SD-WAN with Firewall (Fortinet) (Non-taxable)</v>
      </c>
      <c r="B1298" s="20">
        <f>IF(F1298="Gateway","SDWAN Gateway",IF(E1298="","",VLOOKUP(E1298,[3]List!BC:BE,3,FALSE)))</f>
        <v>19408513</v>
      </c>
      <c r="C1298" s="20">
        <f>IF(F1298="Gateway","SDWAN Gateway",IF(E1298="","",VLOOKUP(E1298,[3]List!BC:BF,4,FALSE)))</f>
        <v>19408267</v>
      </c>
      <c r="D1298">
        <v>703</v>
      </c>
      <c r="E1298" s="21" t="s">
        <v>69</v>
      </c>
      <c r="G1298" t="s">
        <v>148</v>
      </c>
      <c r="H1298" t="s">
        <v>316</v>
      </c>
      <c r="I1298" t="s">
        <v>73</v>
      </c>
      <c r="J1298">
        <v>500</v>
      </c>
      <c r="K1298" s="20" t="str">
        <f t="shared" si="66"/>
        <v>1</v>
      </c>
      <c r="L1298" s="20" t="str">
        <f t="shared" si="65"/>
        <v xml:space="preserve">24/7/ 12 hours onsite SLA support requried </v>
      </c>
      <c r="S1298" s="22"/>
      <c r="AJ1298" s="22"/>
      <c r="AK1298" s="22"/>
    </row>
    <row r="1299" spans="1:37" customFormat="1" ht="15" hidden="1" customHeight="1">
      <c r="A1299" s="20" t="str">
        <f>IF(E1299="","",VLOOKUP(E1299,[3]List!BC:BD,2,FALSE))</f>
        <v>[Main RC] SD-WAN with Firewall (Fortinet) (Non-taxable)</v>
      </c>
      <c r="B1299" s="20">
        <f>IF(F1299="Gateway","SDWAN Gateway",IF(E1299="","",VLOOKUP(E1299,[3]List!BC:BE,3,FALSE)))</f>
        <v>19408513</v>
      </c>
      <c r="C1299" s="20">
        <f>IF(F1299="Gateway","SDWAN Gateway",IF(E1299="","",VLOOKUP(E1299,[3]List!BC:BF,4,FALSE)))</f>
        <v>19408267</v>
      </c>
      <c r="D1299">
        <v>706</v>
      </c>
      <c r="E1299" s="21" t="s">
        <v>69</v>
      </c>
      <c r="G1299" t="s">
        <v>153</v>
      </c>
      <c r="H1299" t="s">
        <v>317</v>
      </c>
      <c r="I1299" t="s">
        <v>73</v>
      </c>
      <c r="J1299">
        <v>500</v>
      </c>
      <c r="K1299" s="20" t="str">
        <f t="shared" si="66"/>
        <v>1</v>
      </c>
      <c r="L1299" s="20" t="str">
        <f t="shared" si="65"/>
        <v xml:space="preserve">24/7/ 12 hours onsite SLA support requried </v>
      </c>
      <c r="S1299" s="22"/>
      <c r="AJ1299" s="22"/>
      <c r="AK1299" s="22"/>
    </row>
    <row r="1300" spans="1:37" customFormat="1" ht="15" hidden="1" customHeight="1">
      <c r="D1300">
        <v>708</v>
      </c>
      <c r="E1300" s="21" t="s">
        <v>69</v>
      </c>
      <c r="G1300" t="s">
        <v>71</v>
      </c>
      <c r="H1300" t="s">
        <v>318</v>
      </c>
      <c r="I1300" t="s">
        <v>73</v>
      </c>
      <c r="J1300">
        <v>1000</v>
      </c>
      <c r="K1300" s="20" t="str">
        <f t="shared" si="66"/>
        <v>2</v>
      </c>
      <c r="L1300" s="20" t="str">
        <f t="shared" si="65"/>
        <v xml:space="preserve">24/7/ 12 hours onsite SLA support requried </v>
      </c>
      <c r="S1300" s="22"/>
      <c r="AJ1300" s="22"/>
      <c r="AK1300" s="22"/>
    </row>
    <row r="1301" spans="1:37" customFormat="1" ht="15" hidden="1" customHeight="1">
      <c r="A1301" s="20" t="str">
        <f>IF(E1301="","",VLOOKUP(E1301,[3]List!BC:BD,2,FALSE))</f>
        <v>[Main RC] SD-WAN with Firewall (Fortinet) (Non-taxable)</v>
      </c>
      <c r="B1301" s="20">
        <f>IF(F1301="Gateway","SDWAN Gateway",IF(E1301="","",VLOOKUP(E1301,[3]List!BC:BE,3,FALSE)))</f>
        <v>19408513</v>
      </c>
      <c r="C1301" s="20">
        <f>IF(F1301="Gateway","SDWAN Gateway",IF(E1301="","",VLOOKUP(E1301,[3]List!BC:BF,4,FALSE)))</f>
        <v>19408267</v>
      </c>
      <c r="D1301">
        <v>720</v>
      </c>
      <c r="E1301" s="21" t="s">
        <v>69</v>
      </c>
      <c r="G1301" t="s">
        <v>134</v>
      </c>
      <c r="H1301" t="s">
        <v>319</v>
      </c>
      <c r="I1301" t="s">
        <v>73</v>
      </c>
      <c r="J1301">
        <v>100</v>
      </c>
      <c r="K1301" s="20" t="str">
        <f t="shared" si="66"/>
        <v>1</v>
      </c>
      <c r="L1301" s="20" t="str">
        <f t="shared" si="65"/>
        <v xml:space="preserve">24/7/ 12 hours onsite SLA support requried </v>
      </c>
      <c r="S1301" s="22"/>
      <c r="AJ1301" s="22"/>
      <c r="AK1301" s="22"/>
    </row>
    <row r="1302" spans="1:37" customFormat="1" ht="15" hidden="1" customHeight="1">
      <c r="A1302" s="20" t="str">
        <f>IF(E1302="","",VLOOKUP(E1302,[3]List!BC:BD,2,FALSE))</f>
        <v>[Main RC] SD-WAN with Firewall (Fortinet) (Non-taxable)</v>
      </c>
      <c r="B1302" s="20">
        <f>IF(F1302="Gateway","SDWAN Gateway",IF(E1302="","",VLOOKUP(E1302,[3]List!BC:BE,3,FALSE)))</f>
        <v>19408513</v>
      </c>
      <c r="C1302" s="20">
        <f>IF(F1302="Gateway","SDWAN Gateway",IF(E1302="","",VLOOKUP(E1302,[3]List!BC:BF,4,FALSE)))</f>
        <v>19408267</v>
      </c>
      <c r="D1302">
        <v>722</v>
      </c>
      <c r="E1302" s="21" t="s">
        <v>69</v>
      </c>
      <c r="G1302" t="s">
        <v>176</v>
      </c>
      <c r="H1302" t="s">
        <v>320</v>
      </c>
      <c r="I1302" t="s">
        <v>73</v>
      </c>
      <c r="J1302">
        <v>500</v>
      </c>
      <c r="K1302" s="20" t="str">
        <f t="shared" si="66"/>
        <v>1</v>
      </c>
      <c r="L1302" s="20" t="str">
        <f t="shared" si="65"/>
        <v xml:space="preserve">24/7/ 12 hours onsite SLA support requried </v>
      </c>
      <c r="S1302" s="22"/>
      <c r="AJ1302" s="22"/>
      <c r="AK1302" s="22"/>
    </row>
    <row r="1303" spans="1:37" customFormat="1" ht="15" hidden="1" customHeight="1">
      <c r="A1303" s="20" t="str">
        <f>IF(E1303="","",VLOOKUP(E1303,[3]List!BC:BD,2,FALSE))</f>
        <v>[Main RC] SD-WAN with Firewall (Fortinet) (Non-taxable)</v>
      </c>
      <c r="B1303" s="20">
        <f>IF(F1303="Gateway","SDWAN Gateway",IF(E1303="","",VLOOKUP(E1303,[3]List!BC:BE,3,FALSE)))</f>
        <v>19408513</v>
      </c>
      <c r="C1303" s="20">
        <f>IF(F1303="Gateway","SDWAN Gateway",IF(E1303="","",VLOOKUP(E1303,[3]List!BC:BF,4,FALSE)))</f>
        <v>19408267</v>
      </c>
      <c r="D1303">
        <v>727</v>
      </c>
      <c r="E1303" s="21" t="s">
        <v>69</v>
      </c>
      <c r="G1303" t="s">
        <v>71</v>
      </c>
      <c r="H1303" t="s">
        <v>321</v>
      </c>
      <c r="I1303" t="s">
        <v>73</v>
      </c>
      <c r="J1303">
        <v>500</v>
      </c>
      <c r="K1303" s="20" t="str">
        <f t="shared" si="66"/>
        <v>1</v>
      </c>
      <c r="L1303" s="20" t="str">
        <f t="shared" si="65"/>
        <v xml:space="preserve">24/7/ 12 hours onsite SLA support requried </v>
      </c>
      <c r="S1303" s="22"/>
      <c r="AJ1303" s="22"/>
      <c r="AK1303" s="22"/>
    </row>
    <row r="1304" spans="1:37" customFormat="1" ht="15" hidden="1" customHeight="1">
      <c r="D1304">
        <v>729</v>
      </c>
      <c r="E1304" s="21" t="s">
        <v>69</v>
      </c>
      <c r="G1304" t="s">
        <v>236</v>
      </c>
      <c r="H1304" t="s">
        <v>322</v>
      </c>
      <c r="I1304" t="s">
        <v>73</v>
      </c>
      <c r="J1304">
        <v>1000</v>
      </c>
      <c r="K1304" s="20" t="str">
        <f t="shared" si="66"/>
        <v>2</v>
      </c>
      <c r="L1304" s="20" t="str">
        <f t="shared" si="65"/>
        <v xml:space="preserve">24/7/ 12 hours onsite SLA support requried </v>
      </c>
      <c r="S1304" s="22"/>
      <c r="AJ1304" s="22"/>
      <c r="AK1304" s="22"/>
    </row>
    <row r="1305" spans="1:37" customFormat="1" ht="15" hidden="1" customHeight="1">
      <c r="A1305" s="20" t="str">
        <f>IF(E1305="","",VLOOKUP(E1305,[3]List!BC:BD,2,FALSE))</f>
        <v>[Main RC] SD-WAN with Firewall (Fortinet) (Non-taxable)</v>
      </c>
      <c r="B1305" s="20">
        <f>IF(F1305="Gateway","SDWAN Gateway",IF(E1305="","",VLOOKUP(E1305,[3]List!BC:BE,3,FALSE)))</f>
        <v>19408513</v>
      </c>
      <c r="C1305" s="20">
        <f>IF(F1305="Gateway","SDWAN Gateway",IF(E1305="","",VLOOKUP(E1305,[3]List!BC:BF,4,FALSE)))</f>
        <v>19408267</v>
      </c>
      <c r="D1305">
        <v>734</v>
      </c>
      <c r="E1305" s="21" t="s">
        <v>69</v>
      </c>
      <c r="G1305" t="s">
        <v>71</v>
      </c>
      <c r="H1305" t="s">
        <v>323</v>
      </c>
      <c r="I1305" t="s">
        <v>73</v>
      </c>
      <c r="J1305">
        <v>500</v>
      </c>
      <c r="K1305" s="20" t="str">
        <f t="shared" si="66"/>
        <v>1</v>
      </c>
      <c r="L1305" s="20" t="str">
        <f t="shared" si="65"/>
        <v xml:space="preserve">24/7/ 12 hours onsite SLA support requried </v>
      </c>
      <c r="S1305" s="22"/>
      <c r="AJ1305" s="22"/>
      <c r="AK1305" s="22"/>
    </row>
    <row r="1306" spans="1:37" customFormat="1" ht="15" hidden="1" customHeight="1">
      <c r="A1306" s="20" t="str">
        <f>IF(E1306="","",VLOOKUP(E1306,[3]List!BC:BD,2,FALSE))</f>
        <v>[Main RC] SD-WAN with Firewall (Fortinet) (Non-taxable)</v>
      </c>
      <c r="B1306" s="20">
        <f>IF(F1306="Gateway","SDWAN Gateway",IF(E1306="","",VLOOKUP(E1306,[3]List!BC:BE,3,FALSE)))</f>
        <v>19408513</v>
      </c>
      <c r="C1306" s="20">
        <f>IF(F1306="Gateway","SDWAN Gateway",IF(E1306="","",VLOOKUP(E1306,[3]List!BC:BF,4,FALSE)))</f>
        <v>19408267</v>
      </c>
      <c r="D1306">
        <v>740</v>
      </c>
      <c r="E1306" s="21" t="s">
        <v>69</v>
      </c>
      <c r="G1306" t="s">
        <v>71</v>
      </c>
      <c r="H1306" t="s">
        <v>324</v>
      </c>
      <c r="I1306" t="s">
        <v>73</v>
      </c>
      <c r="J1306">
        <v>100</v>
      </c>
      <c r="K1306" s="20" t="str">
        <f t="shared" si="66"/>
        <v>1</v>
      </c>
      <c r="L1306" s="20" t="str">
        <f t="shared" si="65"/>
        <v xml:space="preserve">24/7/ 12 hours onsite SLA support requried </v>
      </c>
      <c r="S1306" s="22"/>
      <c r="AJ1306" s="22"/>
      <c r="AK1306" s="22"/>
    </row>
    <row r="1307" spans="1:37" customFormat="1" ht="15" hidden="1" customHeight="1">
      <c r="A1307" s="20" t="str">
        <f>IF(E1307="","",VLOOKUP(E1307,[3]List!BC:BD,2,FALSE))</f>
        <v>[Main RC] SD-WAN with Firewall (Fortinet) (Non-taxable)</v>
      </c>
      <c r="B1307" s="20">
        <f>IF(F1307="Gateway","SDWAN Gateway",IF(E1307="","",VLOOKUP(E1307,[3]List!BC:BE,3,FALSE)))</f>
        <v>19408513</v>
      </c>
      <c r="C1307" s="20">
        <f>IF(F1307="Gateway","SDWAN Gateway",IF(E1307="","",VLOOKUP(E1307,[3]List!BC:BF,4,FALSE)))</f>
        <v>19408267</v>
      </c>
      <c r="D1307">
        <v>741</v>
      </c>
      <c r="E1307" s="21" t="s">
        <v>69</v>
      </c>
      <c r="G1307" t="s">
        <v>71</v>
      </c>
      <c r="H1307" t="s">
        <v>325</v>
      </c>
      <c r="I1307" t="s">
        <v>73</v>
      </c>
      <c r="J1307">
        <v>500</v>
      </c>
      <c r="K1307" s="20" t="str">
        <f t="shared" si="66"/>
        <v>1</v>
      </c>
      <c r="L1307" s="20" t="str">
        <f t="shared" si="65"/>
        <v xml:space="preserve">24/7/ 12 hours onsite SLA support requried </v>
      </c>
      <c r="S1307" s="22"/>
      <c r="AJ1307" s="22"/>
      <c r="AK1307" s="22"/>
    </row>
    <row r="1308" spans="1:37" customFormat="1" ht="15" hidden="1" customHeight="1">
      <c r="D1308">
        <v>742</v>
      </c>
      <c r="E1308" s="21" t="s">
        <v>69</v>
      </c>
      <c r="G1308" s="31" t="s">
        <v>185</v>
      </c>
      <c r="H1308" t="s">
        <v>326</v>
      </c>
      <c r="I1308" t="s">
        <v>140</v>
      </c>
      <c r="J1308">
        <v>1000</v>
      </c>
      <c r="K1308" s="20" t="str">
        <f t="shared" si="66"/>
        <v>2</v>
      </c>
      <c r="L1308" s="20" t="str">
        <f t="shared" si="65"/>
        <v>24/7/ 6 hours onsite support required</v>
      </c>
      <c r="S1308" s="22"/>
      <c r="AJ1308" s="22"/>
      <c r="AK1308" s="22"/>
    </row>
    <row r="1309" spans="1:37" customFormat="1" ht="15" hidden="1" customHeight="1">
      <c r="D1309">
        <v>742</v>
      </c>
      <c r="E1309" s="21" t="s">
        <v>69</v>
      </c>
      <c r="G1309" s="31" t="s">
        <v>185</v>
      </c>
      <c r="H1309" t="s">
        <v>326</v>
      </c>
      <c r="I1309" t="s">
        <v>140</v>
      </c>
      <c r="J1309">
        <v>1000</v>
      </c>
      <c r="K1309" s="20" t="str">
        <f t="shared" si="66"/>
        <v>2</v>
      </c>
      <c r="L1309" s="20" t="str">
        <f t="shared" si="65"/>
        <v>24/7/ 6 hours onsite support required</v>
      </c>
      <c r="S1309" s="22"/>
      <c r="AJ1309" s="22"/>
      <c r="AK1309" s="22"/>
    </row>
    <row r="1310" spans="1:37" customFormat="1" ht="15" hidden="1" customHeight="1">
      <c r="A1310" s="20" t="str">
        <f>IF(E1310="","",VLOOKUP(E1310,[3]List!BC:BD,2,FALSE))</f>
        <v>[Main RC] SD-WAN with Firewall (Fortinet) (Non-taxable)</v>
      </c>
      <c r="B1310" s="20">
        <f>IF(F1310="Gateway","SDWAN Gateway",IF(E1310="","",VLOOKUP(E1310,[3]List!BC:BE,3,FALSE)))</f>
        <v>19408513</v>
      </c>
      <c r="C1310" s="20">
        <f>IF(F1310="Gateway","SDWAN Gateway",IF(E1310="","",VLOOKUP(E1310,[3]List!BC:BF,4,FALSE)))</f>
        <v>19408267</v>
      </c>
      <c r="D1310">
        <v>746</v>
      </c>
      <c r="E1310" s="21" t="s">
        <v>69</v>
      </c>
      <c r="G1310" t="s">
        <v>270</v>
      </c>
      <c r="H1310" t="s">
        <v>327</v>
      </c>
      <c r="I1310" t="s">
        <v>73</v>
      </c>
      <c r="J1310">
        <v>100</v>
      </c>
      <c r="K1310" s="20" t="str">
        <f t="shared" si="66"/>
        <v>1</v>
      </c>
      <c r="L1310" s="20" t="str">
        <f t="shared" si="65"/>
        <v xml:space="preserve">24/7/ 12 hours onsite SLA support requried </v>
      </c>
      <c r="S1310" s="22"/>
      <c r="AJ1310" s="22"/>
      <c r="AK1310" s="22"/>
    </row>
    <row r="1311" spans="1:37" customFormat="1" ht="15" hidden="1" customHeight="1">
      <c r="D1311">
        <v>753</v>
      </c>
      <c r="E1311" s="21" t="s">
        <v>69</v>
      </c>
      <c r="G1311" s="31" t="s">
        <v>71</v>
      </c>
      <c r="H1311" t="s">
        <v>328</v>
      </c>
      <c r="I1311" t="s">
        <v>140</v>
      </c>
      <c r="J1311">
        <v>4000</v>
      </c>
      <c r="K1311" s="20" t="str">
        <f t="shared" si="66"/>
        <v>2</v>
      </c>
      <c r="L1311" s="20" t="str">
        <f t="shared" si="65"/>
        <v>24/7/ 6 hours onsite support required</v>
      </c>
      <c r="S1311" s="22"/>
      <c r="AJ1311" s="22"/>
      <c r="AK1311" s="22"/>
    </row>
    <row r="1312" spans="1:37" customFormat="1" ht="15" hidden="1" customHeight="1">
      <c r="D1312">
        <v>753</v>
      </c>
      <c r="E1312" s="21" t="s">
        <v>69</v>
      </c>
      <c r="G1312" s="31" t="s">
        <v>71</v>
      </c>
      <c r="H1312" t="s">
        <v>328</v>
      </c>
      <c r="I1312" t="s">
        <v>140</v>
      </c>
      <c r="J1312">
        <v>4000</v>
      </c>
      <c r="K1312" s="20" t="str">
        <f t="shared" si="66"/>
        <v>2</v>
      </c>
      <c r="L1312" s="20" t="str">
        <f t="shared" si="65"/>
        <v>24/7/ 6 hours onsite support required</v>
      </c>
      <c r="S1312" s="22"/>
      <c r="AJ1312" s="22"/>
      <c r="AK1312" s="22"/>
    </row>
    <row r="1313" spans="1:37" customFormat="1" ht="15" hidden="1" customHeight="1">
      <c r="A1313" s="20" t="str">
        <f>IF(E1313="","",VLOOKUP(E1313,[3]List!BC:BD,2,FALSE))</f>
        <v>[Main RC] SD-WAN with Firewall (Fortinet) (Non-taxable)</v>
      </c>
      <c r="B1313" s="20">
        <f>IF(F1313="Gateway","SDWAN Gateway",IF(E1313="","",VLOOKUP(E1313,[3]List!BC:BE,3,FALSE)))</f>
        <v>19408513</v>
      </c>
      <c r="C1313" s="20">
        <f>IF(F1313="Gateway","SDWAN Gateway",IF(E1313="","",VLOOKUP(E1313,[3]List!BC:BF,4,FALSE)))</f>
        <v>19408267</v>
      </c>
      <c r="D1313">
        <v>756</v>
      </c>
      <c r="E1313" s="21" t="s">
        <v>69</v>
      </c>
      <c r="G1313" t="s">
        <v>134</v>
      </c>
      <c r="H1313" t="s">
        <v>329</v>
      </c>
      <c r="I1313" t="s">
        <v>73</v>
      </c>
      <c r="J1313">
        <v>100</v>
      </c>
      <c r="K1313" s="20" t="str">
        <f t="shared" si="66"/>
        <v>1</v>
      </c>
      <c r="L1313" s="20" t="str">
        <f t="shared" si="65"/>
        <v xml:space="preserve">24/7/ 12 hours onsite SLA support requried </v>
      </c>
      <c r="S1313" s="22"/>
      <c r="AJ1313" s="22"/>
      <c r="AK1313" s="22"/>
    </row>
    <row r="1314" spans="1:37" customFormat="1" ht="15" hidden="1" customHeight="1">
      <c r="A1314" s="20" t="str">
        <f>IF(E1314="","",VLOOKUP(E1314,[3]List!BC:BD,2,FALSE))</f>
        <v>[Main RC] SD-WAN with Firewall (Fortinet) (Non-taxable)</v>
      </c>
      <c r="B1314" s="20">
        <f>IF(F1314="Gateway","SDWAN Gateway",IF(E1314="","",VLOOKUP(E1314,[3]List!BC:BE,3,FALSE)))</f>
        <v>19408513</v>
      </c>
      <c r="C1314" s="20">
        <f>IF(F1314="Gateway","SDWAN Gateway",IF(E1314="","",VLOOKUP(E1314,[3]List!BC:BF,4,FALSE)))</f>
        <v>19408267</v>
      </c>
      <c r="D1314">
        <v>768</v>
      </c>
      <c r="E1314" s="21" t="s">
        <v>69</v>
      </c>
      <c r="G1314" t="s">
        <v>71</v>
      </c>
      <c r="H1314" t="s">
        <v>330</v>
      </c>
      <c r="I1314" t="s">
        <v>73</v>
      </c>
      <c r="J1314">
        <v>100</v>
      </c>
      <c r="K1314" s="20" t="str">
        <f t="shared" si="66"/>
        <v>1</v>
      </c>
      <c r="L1314" s="20" t="str">
        <f t="shared" si="65"/>
        <v xml:space="preserve">24/7/ 12 hours onsite SLA support requried </v>
      </c>
      <c r="S1314" s="22"/>
      <c r="AJ1314" s="22"/>
      <c r="AK1314" s="22"/>
    </row>
    <row r="1315" spans="1:37" customFormat="1" ht="15" hidden="1" customHeight="1">
      <c r="D1315">
        <v>771</v>
      </c>
      <c r="E1315" s="21" t="s">
        <v>69</v>
      </c>
      <c r="G1315" t="s">
        <v>331</v>
      </c>
      <c r="H1315" t="s">
        <v>332</v>
      </c>
      <c r="I1315" t="s">
        <v>73</v>
      </c>
      <c r="J1315">
        <v>1000</v>
      </c>
      <c r="K1315" s="20" t="str">
        <f t="shared" si="66"/>
        <v>2</v>
      </c>
      <c r="L1315" s="20" t="str">
        <f t="shared" si="65"/>
        <v xml:space="preserve">24/7/ 12 hours onsite SLA support requried </v>
      </c>
      <c r="S1315" s="22"/>
      <c r="AJ1315" s="22"/>
      <c r="AK1315" s="22"/>
    </row>
    <row r="1316" spans="1:37" customFormat="1" ht="15" hidden="1" customHeight="1">
      <c r="A1316" s="20" t="str">
        <f>IF(E1316="","",VLOOKUP(E1316,[3]List!BC:BD,2,FALSE))</f>
        <v>[Main RC] SD-WAN with Firewall (Fortinet) (Non-taxable)</v>
      </c>
      <c r="B1316" s="20">
        <f>IF(F1316="Gateway","SDWAN Gateway",IF(E1316="","",VLOOKUP(E1316,[3]List!BC:BE,3,FALSE)))</f>
        <v>19408513</v>
      </c>
      <c r="C1316" s="20">
        <f>IF(F1316="Gateway","SDWAN Gateway",IF(E1316="","",VLOOKUP(E1316,[3]List!BC:BF,4,FALSE)))</f>
        <v>19408267</v>
      </c>
      <c r="D1316">
        <v>776</v>
      </c>
      <c r="E1316" s="21" t="s">
        <v>69</v>
      </c>
      <c r="G1316" t="s">
        <v>71</v>
      </c>
      <c r="H1316" t="s">
        <v>333</v>
      </c>
      <c r="I1316" t="s">
        <v>73</v>
      </c>
      <c r="J1316">
        <v>500</v>
      </c>
      <c r="K1316" s="20" t="str">
        <f t="shared" si="66"/>
        <v>1</v>
      </c>
      <c r="L1316" s="20" t="str">
        <f t="shared" si="65"/>
        <v xml:space="preserve">24/7/ 12 hours onsite SLA support requried </v>
      </c>
      <c r="S1316" s="22"/>
      <c r="AJ1316" s="22"/>
      <c r="AK1316" s="22"/>
    </row>
    <row r="1317" spans="1:37" customFormat="1" ht="15" hidden="1" customHeight="1">
      <c r="A1317" s="20" t="str">
        <f>IF(E1317="","",VLOOKUP(E1317,[3]List!BC:BD,2,FALSE))</f>
        <v>[Main RC] SD-WAN with Firewall (Fortinet) (Non-taxable)</v>
      </c>
      <c r="B1317" s="20">
        <f>IF(F1317="Gateway","SDWAN Gateway",IF(E1317="","",VLOOKUP(E1317,[3]List!BC:BE,3,FALSE)))</f>
        <v>19408513</v>
      </c>
      <c r="C1317" s="20">
        <f>IF(F1317="Gateway","SDWAN Gateway",IF(E1317="","",VLOOKUP(E1317,[3]List!BC:BF,4,FALSE)))</f>
        <v>19408267</v>
      </c>
      <c r="D1317">
        <v>777</v>
      </c>
      <c r="E1317" s="21" t="s">
        <v>69</v>
      </c>
      <c r="G1317" t="s">
        <v>185</v>
      </c>
      <c r="H1317" t="s">
        <v>334</v>
      </c>
      <c r="I1317" t="s">
        <v>73</v>
      </c>
      <c r="J1317">
        <v>500</v>
      </c>
      <c r="K1317" s="20" t="str">
        <f t="shared" si="66"/>
        <v>1</v>
      </c>
      <c r="L1317" s="20" t="str">
        <f t="shared" si="65"/>
        <v xml:space="preserve">24/7/ 12 hours onsite SLA support requried </v>
      </c>
      <c r="S1317" s="22"/>
      <c r="AJ1317" s="22"/>
      <c r="AK1317" s="22"/>
    </row>
    <row r="1318" spans="1:37" customFormat="1" ht="15" hidden="1" customHeight="1">
      <c r="A1318" s="20" t="str">
        <f>IF(E1318="","",VLOOKUP(E1318,[3]List!BC:BD,2,FALSE))</f>
        <v>[Main RC] SD-WAN with Firewall (Fortinet) (Non-taxable)</v>
      </c>
      <c r="B1318" s="20">
        <f>IF(F1318="Gateway","SDWAN Gateway",IF(E1318="","",VLOOKUP(E1318,[3]List!BC:BE,3,FALSE)))</f>
        <v>19408513</v>
      </c>
      <c r="C1318" s="20">
        <f>IF(F1318="Gateway","SDWAN Gateway",IF(E1318="","",VLOOKUP(E1318,[3]List!BC:BF,4,FALSE)))</f>
        <v>19408267</v>
      </c>
      <c r="D1318">
        <v>789</v>
      </c>
      <c r="E1318" s="21" t="s">
        <v>69</v>
      </c>
      <c r="G1318" t="s">
        <v>71</v>
      </c>
      <c r="H1318" t="s">
        <v>335</v>
      </c>
      <c r="I1318" t="s">
        <v>73</v>
      </c>
      <c r="J1318">
        <v>500</v>
      </c>
      <c r="K1318" s="20" t="str">
        <f t="shared" si="66"/>
        <v>1</v>
      </c>
      <c r="L1318" s="20" t="str">
        <f t="shared" si="65"/>
        <v xml:space="preserve">24/7/ 12 hours onsite SLA support requried </v>
      </c>
      <c r="S1318" s="22"/>
      <c r="AJ1318" s="22"/>
      <c r="AK1318" s="22"/>
    </row>
    <row r="1319" spans="1:37" customFormat="1" ht="15" hidden="1" customHeight="1">
      <c r="A1319" s="20" t="str">
        <f>IF(E1319="","",VLOOKUP(E1319,[3]List!BC:BD,2,FALSE))</f>
        <v>[Main RC] SD-WAN with Firewall (Fortinet) (Non-taxable)</v>
      </c>
      <c r="B1319" s="20">
        <f>IF(F1319="Gateway","SDWAN Gateway",IF(E1319="","",VLOOKUP(E1319,[3]List!BC:BE,3,FALSE)))</f>
        <v>19408513</v>
      </c>
      <c r="C1319" s="20">
        <f>IF(F1319="Gateway","SDWAN Gateway",IF(E1319="","",VLOOKUP(E1319,[3]List!BC:BF,4,FALSE)))</f>
        <v>19408267</v>
      </c>
      <c r="D1319">
        <v>790</v>
      </c>
      <c r="E1319" s="21" t="s">
        <v>69</v>
      </c>
      <c r="G1319" t="s">
        <v>190</v>
      </c>
      <c r="H1319" t="s">
        <v>336</v>
      </c>
      <c r="I1319" t="s">
        <v>73</v>
      </c>
      <c r="J1319">
        <v>100</v>
      </c>
      <c r="K1319" s="20" t="str">
        <f t="shared" si="66"/>
        <v>1</v>
      </c>
      <c r="L1319" s="20" t="str">
        <f t="shared" si="65"/>
        <v xml:space="preserve">24/7/ 12 hours onsite SLA support requried </v>
      </c>
      <c r="S1319" s="22"/>
      <c r="AJ1319" s="22"/>
      <c r="AK1319" s="22"/>
    </row>
    <row r="1320" spans="1:37" customFormat="1" ht="15" hidden="1" customHeight="1">
      <c r="A1320" s="20" t="str">
        <f>IF(E1320="","",VLOOKUP(E1320,[3]List!BC:BD,2,FALSE))</f>
        <v>[Main RC] SD-WAN with Firewall (Fortinet) (Non-taxable)</v>
      </c>
      <c r="B1320" s="20">
        <f>IF(F1320="Gateway","SDWAN Gateway",IF(E1320="","",VLOOKUP(E1320,[3]List!BC:BE,3,FALSE)))</f>
        <v>19408513</v>
      </c>
      <c r="C1320" s="20">
        <f>IF(F1320="Gateway","SDWAN Gateway",IF(E1320="","",VLOOKUP(E1320,[3]List!BC:BF,4,FALSE)))</f>
        <v>19408267</v>
      </c>
      <c r="D1320">
        <v>793</v>
      </c>
      <c r="E1320" s="21" t="s">
        <v>69</v>
      </c>
      <c r="G1320" t="s">
        <v>71</v>
      </c>
      <c r="H1320" t="s">
        <v>337</v>
      </c>
      <c r="I1320" t="s">
        <v>73</v>
      </c>
      <c r="J1320">
        <v>500</v>
      </c>
      <c r="K1320" s="20" t="str">
        <f t="shared" si="66"/>
        <v>1</v>
      </c>
      <c r="L1320" s="20" t="str">
        <f t="shared" si="65"/>
        <v xml:space="preserve">24/7/ 12 hours onsite SLA support requried </v>
      </c>
      <c r="S1320" s="22"/>
      <c r="AJ1320" s="22"/>
      <c r="AK1320" s="22"/>
    </row>
    <row r="1321" spans="1:37" customFormat="1" ht="15" hidden="1" customHeight="1">
      <c r="D1321">
        <v>800</v>
      </c>
      <c r="E1321" s="21" t="s">
        <v>69</v>
      </c>
      <c r="G1321" t="s">
        <v>174</v>
      </c>
      <c r="H1321" t="s">
        <v>338</v>
      </c>
      <c r="I1321" t="s">
        <v>73</v>
      </c>
      <c r="J1321">
        <v>1000</v>
      </c>
      <c r="K1321" s="20" t="str">
        <f t="shared" si="66"/>
        <v>2</v>
      </c>
      <c r="L1321" s="20" t="str">
        <f t="shared" si="65"/>
        <v xml:space="preserve">24/7/ 12 hours onsite SLA support requried </v>
      </c>
      <c r="S1321" s="22"/>
      <c r="AJ1321" s="22"/>
      <c r="AK1321" s="22"/>
    </row>
    <row r="1322" spans="1:37" customFormat="1" ht="15" hidden="1" customHeight="1">
      <c r="A1322" s="20" t="str">
        <f>IF(E1322="","",VLOOKUP(E1322,[3]List!BC:BD,2,FALSE))</f>
        <v>[Main RC] SD-WAN with Firewall (Fortinet) (Non-taxable)</v>
      </c>
      <c r="B1322" s="20">
        <f>IF(F1322="Gateway","SDWAN Gateway",IF(E1322="","",VLOOKUP(E1322,[3]List!BC:BE,3,FALSE)))</f>
        <v>19408513</v>
      </c>
      <c r="C1322" s="20">
        <f>IF(F1322="Gateway","SDWAN Gateway",IF(E1322="","",VLOOKUP(E1322,[3]List!BC:BF,4,FALSE)))</f>
        <v>19408267</v>
      </c>
      <c r="D1322">
        <v>810</v>
      </c>
      <c r="E1322" s="21" t="s">
        <v>69</v>
      </c>
      <c r="G1322" t="s">
        <v>339</v>
      </c>
      <c r="H1322" t="s">
        <v>340</v>
      </c>
      <c r="I1322" t="s">
        <v>73</v>
      </c>
      <c r="J1322">
        <v>500</v>
      </c>
      <c r="K1322" s="20" t="str">
        <f t="shared" si="66"/>
        <v>1</v>
      </c>
      <c r="L1322" s="20" t="str">
        <f t="shared" si="65"/>
        <v xml:space="preserve">24/7/ 12 hours onsite SLA support requried </v>
      </c>
      <c r="S1322" s="22"/>
      <c r="AJ1322" s="22"/>
      <c r="AK1322" s="22"/>
    </row>
    <row r="1323" spans="1:37" customFormat="1" ht="15" hidden="1" customHeight="1">
      <c r="A1323" s="20" t="str">
        <f>IF(E1323="","",VLOOKUP(E1323,[3]List!BC:BD,2,FALSE))</f>
        <v>[Main RC] SD-WAN with Firewall (Fortinet) (Non-taxable)</v>
      </c>
      <c r="B1323" s="20">
        <f>IF(F1323="Gateway","SDWAN Gateway",IF(E1323="","",VLOOKUP(E1323,[3]List!BC:BE,3,FALSE)))</f>
        <v>19408513</v>
      </c>
      <c r="C1323" s="20">
        <f>IF(F1323="Gateway","SDWAN Gateway",IF(E1323="","",VLOOKUP(E1323,[3]List!BC:BF,4,FALSE)))</f>
        <v>19408267</v>
      </c>
      <c r="D1323">
        <v>811</v>
      </c>
      <c r="E1323" s="21" t="s">
        <v>69</v>
      </c>
      <c r="G1323" t="s">
        <v>71</v>
      </c>
      <c r="H1323" t="s">
        <v>341</v>
      </c>
      <c r="I1323" t="s">
        <v>73</v>
      </c>
      <c r="J1323">
        <v>100</v>
      </c>
      <c r="K1323" s="20" t="str">
        <f t="shared" si="66"/>
        <v>1</v>
      </c>
      <c r="L1323" s="20" t="str">
        <f t="shared" si="65"/>
        <v xml:space="preserve">24/7/ 12 hours onsite SLA support requried </v>
      </c>
      <c r="S1323" s="22"/>
      <c r="AJ1323" s="22"/>
      <c r="AK1323" s="22"/>
    </row>
    <row r="1324" spans="1:37" customFormat="1" ht="15" hidden="1" customHeight="1">
      <c r="A1324" s="20" t="str">
        <f>IF(E1324="","",VLOOKUP(E1324,[3]List!BC:BD,2,FALSE))</f>
        <v>[Main RC] SD-WAN with Firewall (Fortinet) (Non-taxable)</v>
      </c>
      <c r="B1324" s="20">
        <f>IF(F1324="Gateway","SDWAN Gateway",IF(E1324="","",VLOOKUP(E1324,[3]List!BC:BE,3,FALSE)))</f>
        <v>19408513</v>
      </c>
      <c r="C1324" s="20">
        <f>IF(F1324="Gateway","SDWAN Gateway",IF(E1324="","",VLOOKUP(E1324,[3]List!BC:BF,4,FALSE)))</f>
        <v>19408267</v>
      </c>
      <c r="D1324">
        <v>815</v>
      </c>
      <c r="E1324" s="21" t="s">
        <v>69</v>
      </c>
      <c r="G1324" t="s">
        <v>190</v>
      </c>
      <c r="H1324" t="s">
        <v>342</v>
      </c>
      <c r="I1324" t="s">
        <v>73</v>
      </c>
      <c r="J1324">
        <v>100</v>
      </c>
      <c r="K1324" s="20" t="str">
        <f t="shared" si="66"/>
        <v>1</v>
      </c>
      <c r="L1324" s="20" t="str">
        <f t="shared" si="65"/>
        <v xml:space="preserve">24/7/ 12 hours onsite SLA support requried </v>
      </c>
      <c r="S1324" s="22"/>
      <c r="AJ1324" s="22"/>
      <c r="AK1324" s="22"/>
    </row>
    <row r="1325" spans="1:37" customFormat="1" ht="15" hidden="1" customHeight="1">
      <c r="A1325" s="20" t="str">
        <f>IF(E1325="","",VLOOKUP(E1325,[3]List!BC:BD,2,FALSE))</f>
        <v>[Main RC] SD-WAN with Firewall (Fortinet) (Non-taxable)</v>
      </c>
      <c r="B1325" s="20">
        <f>IF(F1325="Gateway","SDWAN Gateway",IF(E1325="","",VLOOKUP(E1325,[3]List!BC:BE,3,FALSE)))</f>
        <v>19408513</v>
      </c>
      <c r="C1325" s="20">
        <f>IF(F1325="Gateway","SDWAN Gateway",IF(E1325="","",VLOOKUP(E1325,[3]List!BC:BF,4,FALSE)))</f>
        <v>19408267</v>
      </c>
      <c r="D1325">
        <v>823</v>
      </c>
      <c r="E1325" s="21" t="s">
        <v>69</v>
      </c>
      <c r="G1325" t="s">
        <v>270</v>
      </c>
      <c r="H1325" t="s">
        <v>343</v>
      </c>
      <c r="I1325" t="s">
        <v>73</v>
      </c>
      <c r="J1325">
        <v>500</v>
      </c>
      <c r="K1325" s="20" t="str">
        <f t="shared" si="66"/>
        <v>1</v>
      </c>
      <c r="L1325" s="20" t="str">
        <f t="shared" si="65"/>
        <v xml:space="preserve">24/7/ 12 hours onsite SLA support requried </v>
      </c>
      <c r="S1325" s="22"/>
      <c r="AJ1325" s="22"/>
      <c r="AK1325" s="22"/>
    </row>
    <row r="1326" spans="1:37" customFormat="1" ht="15" hidden="1" customHeight="1">
      <c r="A1326" s="20" t="str">
        <f>IF(E1326="","",VLOOKUP(E1326,[3]List!BC:BD,2,FALSE))</f>
        <v>[Main RC] SD-WAN with Firewall (Fortinet) (Non-taxable)</v>
      </c>
      <c r="B1326" s="20">
        <f>IF(F1326="Gateway","SDWAN Gateway",IF(E1326="","",VLOOKUP(E1326,[3]List!BC:BE,3,FALSE)))</f>
        <v>19408513</v>
      </c>
      <c r="C1326" s="20">
        <f>IF(F1326="Gateway","SDWAN Gateway",IF(E1326="","",VLOOKUP(E1326,[3]List!BC:BF,4,FALSE)))</f>
        <v>19408267</v>
      </c>
      <c r="D1326">
        <v>831</v>
      </c>
      <c r="E1326" s="21" t="s">
        <v>69</v>
      </c>
      <c r="G1326" t="s">
        <v>71</v>
      </c>
      <c r="H1326" t="s">
        <v>344</v>
      </c>
      <c r="I1326" t="s">
        <v>73</v>
      </c>
      <c r="J1326">
        <v>500</v>
      </c>
      <c r="K1326" s="20" t="str">
        <f t="shared" si="66"/>
        <v>1</v>
      </c>
      <c r="L1326" s="20" t="str">
        <f t="shared" si="65"/>
        <v xml:space="preserve">24/7/ 12 hours onsite SLA support requried </v>
      </c>
      <c r="S1326" s="22"/>
      <c r="AJ1326" s="22"/>
      <c r="AK1326" s="22"/>
    </row>
    <row r="1327" spans="1:37" customFormat="1" ht="15" hidden="1" customHeight="1">
      <c r="A1327" s="20" t="str">
        <f>IF(E1327="","",VLOOKUP(E1327,[3]List!BC:BD,2,FALSE))</f>
        <v>[Main RC] SD-WAN with Firewall (Fortinet) (Non-taxable)</v>
      </c>
      <c r="B1327" s="20">
        <f>IF(F1327="Gateway","SDWAN Gateway",IF(E1327="","",VLOOKUP(E1327,[3]List!BC:BE,3,FALSE)))</f>
        <v>19408513</v>
      </c>
      <c r="C1327" s="20">
        <f>IF(F1327="Gateway","SDWAN Gateway",IF(E1327="","",VLOOKUP(E1327,[3]List!BC:BF,4,FALSE)))</f>
        <v>19408267</v>
      </c>
      <c r="D1327">
        <v>833</v>
      </c>
      <c r="E1327" s="21" t="s">
        <v>69</v>
      </c>
      <c r="G1327" t="s">
        <v>71</v>
      </c>
      <c r="H1327" t="s">
        <v>345</v>
      </c>
      <c r="I1327" t="s">
        <v>73</v>
      </c>
      <c r="J1327">
        <v>500</v>
      </c>
      <c r="K1327" s="20" t="str">
        <f t="shared" si="66"/>
        <v>1</v>
      </c>
      <c r="L1327" s="20" t="str">
        <f t="shared" si="65"/>
        <v xml:space="preserve">24/7/ 12 hours onsite SLA support requried </v>
      </c>
      <c r="S1327" s="22"/>
      <c r="AJ1327" s="22"/>
      <c r="AK1327" s="22"/>
    </row>
    <row r="1328" spans="1:37" customFormat="1" ht="15" hidden="1" customHeight="1">
      <c r="A1328" s="20" t="str">
        <f>IF(E1328="","",VLOOKUP(E1328,[3]List!BC:BD,2,FALSE))</f>
        <v>[Main RC] SD-WAN with Firewall (Fortinet) (Non-taxable)</v>
      </c>
      <c r="B1328" s="20">
        <f>IF(F1328="Gateway","SDWAN Gateway",IF(E1328="","",VLOOKUP(E1328,[3]List!BC:BE,3,FALSE)))</f>
        <v>19408513</v>
      </c>
      <c r="C1328" s="20">
        <f>IF(F1328="Gateway","SDWAN Gateway",IF(E1328="","",VLOOKUP(E1328,[3]List!BC:BF,4,FALSE)))</f>
        <v>19408267</v>
      </c>
      <c r="D1328">
        <v>838</v>
      </c>
      <c r="E1328" s="21" t="s">
        <v>69</v>
      </c>
      <c r="G1328" t="s">
        <v>71</v>
      </c>
      <c r="H1328" t="s">
        <v>346</v>
      </c>
      <c r="I1328" t="s">
        <v>73</v>
      </c>
      <c r="J1328">
        <v>100</v>
      </c>
      <c r="K1328" s="20" t="str">
        <f t="shared" si="66"/>
        <v>1</v>
      </c>
      <c r="L1328" s="20" t="str">
        <f t="shared" si="65"/>
        <v xml:space="preserve">24/7/ 12 hours onsite SLA support requried </v>
      </c>
      <c r="S1328" s="22"/>
      <c r="AJ1328" s="22"/>
      <c r="AK1328" s="22"/>
    </row>
    <row r="1329" spans="1:37" customFormat="1" ht="15" hidden="1" customHeight="1">
      <c r="A1329" s="20" t="str">
        <f>IF(E1329="","",VLOOKUP(E1329,[3]List!BC:BD,2,FALSE))</f>
        <v>[Main RC] SD-WAN with Firewall (Fortinet) (Non-taxable)</v>
      </c>
      <c r="B1329" s="20">
        <f>IF(F1329="Gateway","SDWAN Gateway",IF(E1329="","",VLOOKUP(E1329,[3]List!BC:BE,3,FALSE)))</f>
        <v>19408513</v>
      </c>
      <c r="C1329" s="20">
        <f>IF(F1329="Gateway","SDWAN Gateway",IF(E1329="","",VLOOKUP(E1329,[3]List!BC:BF,4,FALSE)))</f>
        <v>19408267</v>
      </c>
      <c r="D1329">
        <v>839</v>
      </c>
      <c r="E1329" s="21" t="s">
        <v>69</v>
      </c>
      <c r="G1329" t="s">
        <v>151</v>
      </c>
      <c r="H1329" t="s">
        <v>347</v>
      </c>
      <c r="I1329" t="s">
        <v>73</v>
      </c>
      <c r="J1329">
        <v>100</v>
      </c>
      <c r="K1329" s="20" t="str">
        <f t="shared" si="66"/>
        <v>1</v>
      </c>
      <c r="L1329" s="20" t="str">
        <f t="shared" si="65"/>
        <v xml:space="preserve">24/7/ 12 hours onsite SLA support requried </v>
      </c>
      <c r="S1329" s="22"/>
      <c r="AJ1329" s="22"/>
      <c r="AK1329" s="22"/>
    </row>
    <row r="1330" spans="1:37" customFormat="1" ht="15" hidden="1" customHeight="1">
      <c r="A1330" s="20" t="str">
        <f>IF(E1330="","",VLOOKUP(E1330,[3]List!BC:BD,2,FALSE))</f>
        <v>[Main RC] SD-WAN with Firewall (Fortinet) (Non-taxable)</v>
      </c>
      <c r="B1330" s="20">
        <f>IF(F1330="Gateway","SDWAN Gateway",IF(E1330="","",VLOOKUP(E1330,[3]List!BC:BE,3,FALSE)))</f>
        <v>19408513</v>
      </c>
      <c r="C1330" s="20">
        <f>IF(F1330="Gateway","SDWAN Gateway",IF(E1330="","",VLOOKUP(E1330,[3]List!BC:BF,4,FALSE)))</f>
        <v>19408267</v>
      </c>
      <c r="D1330">
        <v>843</v>
      </c>
      <c r="E1330" s="21" t="s">
        <v>69</v>
      </c>
      <c r="G1330" t="s">
        <v>71</v>
      </c>
      <c r="H1330" t="s">
        <v>348</v>
      </c>
      <c r="I1330" t="s">
        <v>73</v>
      </c>
      <c r="J1330">
        <v>500</v>
      </c>
      <c r="K1330" s="20" t="str">
        <f t="shared" si="66"/>
        <v>1</v>
      </c>
      <c r="L1330" s="20" t="str">
        <f t="shared" si="65"/>
        <v xml:space="preserve">24/7/ 12 hours onsite SLA support requried </v>
      </c>
      <c r="S1330" s="22"/>
      <c r="AJ1330" s="22"/>
      <c r="AK1330" s="22"/>
    </row>
    <row r="1331" spans="1:37" customFormat="1" ht="15" hidden="1" customHeight="1">
      <c r="D1331">
        <v>851</v>
      </c>
      <c r="E1331" s="21" t="s">
        <v>69</v>
      </c>
      <c r="G1331" t="s">
        <v>71</v>
      </c>
      <c r="H1331" t="s">
        <v>349</v>
      </c>
      <c r="I1331" t="s">
        <v>73</v>
      </c>
      <c r="J1331">
        <v>1000</v>
      </c>
      <c r="K1331" s="20" t="str">
        <f t="shared" si="66"/>
        <v>2</v>
      </c>
      <c r="L1331" s="20" t="str">
        <f t="shared" si="65"/>
        <v xml:space="preserve">24/7/ 12 hours onsite SLA support requried </v>
      </c>
      <c r="S1331" s="22"/>
      <c r="AJ1331" s="22"/>
      <c r="AK1331" s="22"/>
    </row>
    <row r="1332" spans="1:37" customFormat="1" ht="15" hidden="1" customHeight="1">
      <c r="A1332" s="20" t="str">
        <f>IF(E1332="","",VLOOKUP(E1332,[3]List!BC:BD,2,FALSE))</f>
        <v>[Main RC] SD-WAN with Firewall (Fortinet) (Non-taxable)</v>
      </c>
      <c r="B1332" s="20">
        <f>IF(F1332="Gateway","SDWAN Gateway",IF(E1332="","",VLOOKUP(E1332,[3]List!BC:BE,3,FALSE)))</f>
        <v>19408513</v>
      </c>
      <c r="C1332" s="20">
        <f>IF(F1332="Gateway","SDWAN Gateway",IF(E1332="","",VLOOKUP(E1332,[3]List!BC:BF,4,FALSE)))</f>
        <v>19408267</v>
      </c>
      <c r="D1332">
        <v>853</v>
      </c>
      <c r="E1332" s="21" t="s">
        <v>69</v>
      </c>
      <c r="G1332" t="s">
        <v>134</v>
      </c>
      <c r="H1332" t="s">
        <v>350</v>
      </c>
      <c r="I1332" t="s">
        <v>73</v>
      </c>
      <c r="J1332">
        <v>100</v>
      </c>
      <c r="K1332" s="20" t="str">
        <f t="shared" si="66"/>
        <v>1</v>
      </c>
      <c r="L1332" s="20" t="str">
        <f t="shared" si="65"/>
        <v xml:space="preserve">24/7/ 12 hours onsite SLA support requried </v>
      </c>
      <c r="S1332" s="22"/>
      <c r="AJ1332" s="22"/>
      <c r="AK1332" s="22"/>
    </row>
    <row r="1333" spans="1:37" customFormat="1" ht="15" hidden="1" customHeight="1">
      <c r="A1333" s="20" t="str">
        <f>IF(E1333="","",VLOOKUP(E1333,[3]List!BC:BD,2,FALSE))</f>
        <v>[Main RC] SD-WAN with Firewall (Fortinet) (Non-taxable)</v>
      </c>
      <c r="B1333" s="20">
        <f>IF(F1333="Gateway","SDWAN Gateway",IF(E1333="","",VLOOKUP(E1333,[3]List!BC:BE,3,FALSE)))</f>
        <v>19408513</v>
      </c>
      <c r="C1333" s="20">
        <f>IF(F1333="Gateway","SDWAN Gateway",IF(E1333="","",VLOOKUP(E1333,[3]List!BC:BF,4,FALSE)))</f>
        <v>19408267</v>
      </c>
      <c r="D1333">
        <v>854</v>
      </c>
      <c r="E1333" s="21" t="s">
        <v>69</v>
      </c>
      <c r="G1333" t="s">
        <v>71</v>
      </c>
      <c r="H1333" t="s">
        <v>351</v>
      </c>
      <c r="I1333" t="s">
        <v>73</v>
      </c>
      <c r="J1333">
        <v>500</v>
      </c>
      <c r="K1333" s="20" t="str">
        <f t="shared" si="66"/>
        <v>1</v>
      </c>
      <c r="L1333" s="20" t="str">
        <f t="shared" si="65"/>
        <v xml:space="preserve">24/7/ 12 hours onsite SLA support requried </v>
      </c>
      <c r="S1333" s="22"/>
      <c r="AJ1333" s="22"/>
      <c r="AK1333" s="22"/>
    </row>
    <row r="1334" spans="1:37" customFormat="1" ht="15" hidden="1" customHeight="1">
      <c r="A1334" s="20" t="str">
        <f>IF(E1334="","",VLOOKUP(E1334,[3]List!BC:BD,2,FALSE))</f>
        <v>[Main RC] SD-WAN with Firewall (Fortinet) (Non-taxable)</v>
      </c>
      <c r="B1334" s="20">
        <f>IF(F1334="Gateway","SDWAN Gateway",IF(E1334="","",VLOOKUP(E1334,[3]List!BC:BE,3,FALSE)))</f>
        <v>19408513</v>
      </c>
      <c r="C1334" s="20">
        <f>IF(F1334="Gateway","SDWAN Gateway",IF(E1334="","",VLOOKUP(E1334,[3]List!BC:BF,4,FALSE)))</f>
        <v>19408267</v>
      </c>
      <c r="D1334">
        <v>858</v>
      </c>
      <c r="E1334" s="21" t="s">
        <v>69</v>
      </c>
      <c r="G1334" t="s">
        <v>185</v>
      </c>
      <c r="H1334" t="s">
        <v>352</v>
      </c>
      <c r="I1334" t="s">
        <v>73</v>
      </c>
      <c r="J1334">
        <v>500</v>
      </c>
      <c r="K1334" s="20" t="str">
        <f t="shared" si="66"/>
        <v>1</v>
      </c>
      <c r="L1334" s="20" t="str">
        <f t="shared" si="65"/>
        <v xml:space="preserve">24/7/ 12 hours onsite SLA support requried </v>
      </c>
      <c r="S1334" s="22"/>
      <c r="AJ1334" s="22"/>
      <c r="AK1334" s="22"/>
    </row>
    <row r="1335" spans="1:37" customFormat="1" ht="15" hidden="1" customHeight="1">
      <c r="A1335" s="20" t="str">
        <f>IF(E1335="","",VLOOKUP(E1335,[3]List!BC:BD,2,FALSE))</f>
        <v>[Main RC] SD-WAN with Firewall (Fortinet) (Non-taxable)</v>
      </c>
      <c r="B1335" s="20">
        <f>IF(F1335="Gateway","SDWAN Gateway",IF(E1335="","",VLOOKUP(E1335,[3]List!BC:BE,3,FALSE)))</f>
        <v>19408513</v>
      </c>
      <c r="C1335" s="20">
        <f>IF(F1335="Gateway","SDWAN Gateway",IF(E1335="","",VLOOKUP(E1335,[3]List!BC:BF,4,FALSE)))</f>
        <v>19408267</v>
      </c>
      <c r="D1335">
        <v>862</v>
      </c>
      <c r="E1335" s="21" t="s">
        <v>69</v>
      </c>
      <c r="G1335" t="s">
        <v>233</v>
      </c>
      <c r="H1335" t="s">
        <v>353</v>
      </c>
      <c r="I1335" t="s">
        <v>73</v>
      </c>
      <c r="J1335">
        <v>100</v>
      </c>
      <c r="K1335" s="20" t="str">
        <f t="shared" si="66"/>
        <v>1</v>
      </c>
      <c r="L1335" s="20" t="str">
        <f t="shared" si="65"/>
        <v xml:space="preserve">24/7/ 12 hours onsite SLA support requried </v>
      </c>
      <c r="S1335" s="22"/>
      <c r="AJ1335" s="22"/>
      <c r="AK1335" s="22"/>
    </row>
    <row r="1336" spans="1:37" customFormat="1" ht="15" hidden="1" customHeight="1">
      <c r="A1336" s="20" t="str">
        <f>IF(E1336="","",VLOOKUP(E1336,[3]List!BC:BD,2,FALSE))</f>
        <v>[Main RC] SD-WAN with Firewall (Fortinet) (Non-taxable)</v>
      </c>
      <c r="B1336" s="20">
        <f>IF(F1336="Gateway","SDWAN Gateway",IF(E1336="","",VLOOKUP(E1336,[3]List!BC:BE,3,FALSE)))</f>
        <v>19408513</v>
      </c>
      <c r="C1336" s="20">
        <f>IF(F1336="Gateway","SDWAN Gateway",IF(E1336="","",VLOOKUP(E1336,[3]List!BC:BF,4,FALSE)))</f>
        <v>19408267</v>
      </c>
      <c r="D1336">
        <v>863</v>
      </c>
      <c r="E1336" s="21" t="s">
        <v>69</v>
      </c>
      <c r="G1336" t="s">
        <v>71</v>
      </c>
      <c r="H1336" t="s">
        <v>354</v>
      </c>
      <c r="I1336" t="s">
        <v>73</v>
      </c>
      <c r="J1336">
        <v>100</v>
      </c>
      <c r="K1336" s="20" t="str">
        <f t="shared" si="66"/>
        <v>1</v>
      </c>
      <c r="L1336" s="20" t="str">
        <f t="shared" si="65"/>
        <v xml:space="preserve">24/7/ 12 hours onsite SLA support requried </v>
      </c>
      <c r="S1336" s="22"/>
      <c r="AJ1336" s="22"/>
      <c r="AK1336" s="22"/>
    </row>
    <row r="1337" spans="1:37" customFormat="1" ht="15" hidden="1" customHeight="1">
      <c r="A1337" s="20" t="str">
        <f>IF(E1337="","",VLOOKUP(E1337,[3]List!BC:BD,2,FALSE))</f>
        <v>[Main RC] SD-WAN with Firewall (Fortinet) (Non-taxable)</v>
      </c>
      <c r="B1337" s="20">
        <f>IF(F1337="Gateway","SDWAN Gateway",IF(E1337="","",VLOOKUP(E1337,[3]List!BC:BE,3,FALSE)))</f>
        <v>19408513</v>
      </c>
      <c r="C1337" s="20">
        <f>IF(F1337="Gateway","SDWAN Gateway",IF(E1337="","",VLOOKUP(E1337,[3]List!BC:BF,4,FALSE)))</f>
        <v>19408267</v>
      </c>
      <c r="D1337">
        <v>867</v>
      </c>
      <c r="E1337" s="21" t="s">
        <v>69</v>
      </c>
      <c r="G1337" t="s">
        <v>233</v>
      </c>
      <c r="H1337" t="s">
        <v>355</v>
      </c>
      <c r="I1337" t="s">
        <v>73</v>
      </c>
      <c r="J1337">
        <v>500</v>
      </c>
      <c r="K1337" s="20" t="str">
        <f t="shared" si="66"/>
        <v>1</v>
      </c>
      <c r="L1337" s="20" t="str">
        <f t="shared" si="65"/>
        <v xml:space="preserve">24/7/ 12 hours onsite SLA support requried </v>
      </c>
      <c r="S1337" s="22"/>
      <c r="AJ1337" s="22"/>
      <c r="AK1337" s="22"/>
    </row>
    <row r="1338" spans="1:37" customFormat="1" ht="15" hidden="1" customHeight="1">
      <c r="A1338" s="20" t="str">
        <f>IF(E1338="","",VLOOKUP(E1338,[3]List!BC:BD,2,FALSE))</f>
        <v>[Main RC] SD-WAN with Firewall (Fortinet) (Non-taxable)</v>
      </c>
      <c r="B1338" s="20">
        <f>IF(F1338="Gateway","SDWAN Gateway",IF(E1338="","",VLOOKUP(E1338,[3]List!BC:BE,3,FALSE)))</f>
        <v>19408513</v>
      </c>
      <c r="C1338" s="20">
        <f>IF(F1338="Gateway","SDWAN Gateway",IF(E1338="","",VLOOKUP(E1338,[3]List!BC:BF,4,FALSE)))</f>
        <v>19408267</v>
      </c>
      <c r="D1338">
        <v>880</v>
      </c>
      <c r="E1338" s="21" t="s">
        <v>69</v>
      </c>
      <c r="G1338" t="s">
        <v>153</v>
      </c>
      <c r="H1338" t="s">
        <v>356</v>
      </c>
      <c r="I1338" t="s">
        <v>73</v>
      </c>
      <c r="J1338">
        <v>500</v>
      </c>
      <c r="K1338" s="20" t="str">
        <f t="shared" si="66"/>
        <v>1</v>
      </c>
      <c r="L1338" s="20" t="str">
        <f t="shared" si="65"/>
        <v xml:space="preserve">24/7/ 12 hours onsite SLA support requried </v>
      </c>
      <c r="S1338" s="22"/>
      <c r="AJ1338" s="22"/>
      <c r="AK1338" s="22"/>
    </row>
    <row r="1339" spans="1:37" customFormat="1" ht="15" hidden="1" customHeight="1">
      <c r="A1339" s="20" t="str">
        <f>IF(E1339="","",VLOOKUP(E1339,[3]List!BC:BD,2,FALSE))</f>
        <v>[Main RC] SD-WAN with Firewall (Fortinet) (Non-taxable)</v>
      </c>
      <c r="B1339" s="20">
        <f>IF(F1339="Gateway","SDWAN Gateway",IF(E1339="","",VLOOKUP(E1339,[3]List!BC:BE,3,FALSE)))</f>
        <v>19408513</v>
      </c>
      <c r="C1339" s="20">
        <f>IF(F1339="Gateway","SDWAN Gateway",IF(E1339="","",VLOOKUP(E1339,[3]List!BC:BF,4,FALSE)))</f>
        <v>19408267</v>
      </c>
      <c r="D1339">
        <v>881</v>
      </c>
      <c r="E1339" s="21" t="s">
        <v>69</v>
      </c>
      <c r="G1339" t="s">
        <v>357</v>
      </c>
      <c r="H1339" t="s">
        <v>358</v>
      </c>
      <c r="I1339" t="s">
        <v>73</v>
      </c>
      <c r="J1339">
        <v>500</v>
      </c>
      <c r="K1339" s="20" t="str">
        <f t="shared" si="66"/>
        <v>1</v>
      </c>
      <c r="L1339" s="20" t="str">
        <f t="shared" si="65"/>
        <v xml:space="preserve">24/7/ 12 hours onsite SLA support requried </v>
      </c>
      <c r="S1339" s="22"/>
      <c r="AJ1339" s="22"/>
      <c r="AK1339" s="22"/>
    </row>
    <row r="1340" spans="1:37" customFormat="1" ht="15" hidden="1" customHeight="1">
      <c r="A1340" s="20" t="str">
        <f>IF(E1340="","",VLOOKUP(E1340,[3]List!BC:BD,2,FALSE))</f>
        <v>[Main RC] SD-WAN with Firewall (Fortinet) (Non-taxable)</v>
      </c>
      <c r="B1340" s="20">
        <f>IF(F1340="Gateway","SDWAN Gateway",IF(E1340="","",VLOOKUP(E1340,[3]List!BC:BE,3,FALSE)))</f>
        <v>19408513</v>
      </c>
      <c r="C1340" s="20">
        <f>IF(F1340="Gateway","SDWAN Gateway",IF(E1340="","",VLOOKUP(E1340,[3]List!BC:BF,4,FALSE)))</f>
        <v>19408267</v>
      </c>
      <c r="D1340">
        <v>882</v>
      </c>
      <c r="E1340" s="21" t="s">
        <v>69</v>
      </c>
      <c r="G1340" t="s">
        <v>196</v>
      </c>
      <c r="H1340" t="s">
        <v>359</v>
      </c>
      <c r="I1340" t="s">
        <v>73</v>
      </c>
      <c r="J1340">
        <v>100</v>
      </c>
      <c r="K1340" s="20" t="str">
        <f t="shared" si="66"/>
        <v>1</v>
      </c>
      <c r="L1340" s="20" t="str">
        <f t="shared" si="65"/>
        <v xml:space="preserve">24/7/ 12 hours onsite SLA support requried </v>
      </c>
      <c r="S1340" s="22"/>
      <c r="AJ1340" s="22"/>
      <c r="AK1340" s="22"/>
    </row>
    <row r="1341" spans="1:37" customFormat="1" ht="15" hidden="1" customHeight="1">
      <c r="A1341" s="20" t="str">
        <f>IF(E1341="","",VLOOKUP(E1341,[3]List!BC:BD,2,FALSE))</f>
        <v>[Main RC] SD-WAN with Firewall (Fortinet) (Non-taxable)</v>
      </c>
      <c r="B1341" s="20">
        <f>IF(F1341="Gateway","SDWAN Gateway",IF(E1341="","",VLOOKUP(E1341,[3]List!BC:BE,3,FALSE)))</f>
        <v>19408513</v>
      </c>
      <c r="C1341" s="20">
        <f>IF(F1341="Gateway","SDWAN Gateway",IF(E1341="","",VLOOKUP(E1341,[3]List!BC:BF,4,FALSE)))</f>
        <v>19408267</v>
      </c>
      <c r="D1341">
        <v>887</v>
      </c>
      <c r="E1341" s="21" t="s">
        <v>69</v>
      </c>
      <c r="G1341" t="s">
        <v>178</v>
      </c>
      <c r="H1341" t="s">
        <v>360</v>
      </c>
      <c r="I1341" t="s">
        <v>73</v>
      </c>
      <c r="J1341">
        <v>500</v>
      </c>
      <c r="K1341" s="20" t="str">
        <f t="shared" si="66"/>
        <v>1</v>
      </c>
      <c r="L1341" s="20" t="str">
        <f t="shared" si="65"/>
        <v xml:space="preserve">24/7/ 12 hours onsite SLA support requried </v>
      </c>
      <c r="S1341" s="22"/>
      <c r="AJ1341" s="22"/>
      <c r="AK1341" s="22"/>
    </row>
    <row r="1342" spans="1:37" customFormat="1" ht="15" hidden="1" customHeight="1">
      <c r="A1342" s="20" t="str">
        <f>IF(E1342="","",VLOOKUP(E1342,[3]List!BC:BD,2,FALSE))</f>
        <v>[Main RC] SD-WAN with Firewall (Fortinet) (Non-taxable)</v>
      </c>
      <c r="B1342" s="20">
        <f>IF(F1342="Gateway","SDWAN Gateway",IF(E1342="","",VLOOKUP(E1342,[3]List!BC:BE,3,FALSE)))</f>
        <v>19408513</v>
      </c>
      <c r="C1342" s="20">
        <f>IF(F1342="Gateway","SDWAN Gateway",IF(E1342="","",VLOOKUP(E1342,[3]List!BC:BF,4,FALSE)))</f>
        <v>19408267</v>
      </c>
      <c r="D1342">
        <v>888</v>
      </c>
      <c r="E1342" s="21" t="s">
        <v>69</v>
      </c>
      <c r="G1342" t="s">
        <v>270</v>
      </c>
      <c r="H1342" t="s">
        <v>361</v>
      </c>
      <c r="I1342" t="s">
        <v>73</v>
      </c>
      <c r="J1342">
        <v>100</v>
      </c>
      <c r="K1342" s="20" t="str">
        <f t="shared" si="66"/>
        <v>1</v>
      </c>
      <c r="L1342" s="20" t="str">
        <f t="shared" si="65"/>
        <v xml:space="preserve">24/7/ 12 hours onsite SLA support requried </v>
      </c>
      <c r="S1342" s="22"/>
      <c r="AJ1342" s="22"/>
      <c r="AK1342" s="22"/>
    </row>
    <row r="1343" spans="1:37" customFormat="1" ht="15" hidden="1" customHeight="1">
      <c r="D1343">
        <v>890</v>
      </c>
      <c r="E1343" s="21" t="s">
        <v>69</v>
      </c>
      <c r="G1343" t="s">
        <v>71</v>
      </c>
      <c r="H1343" t="s">
        <v>362</v>
      </c>
      <c r="I1343" t="s">
        <v>73</v>
      </c>
      <c r="J1343">
        <v>1000</v>
      </c>
      <c r="K1343" s="20" t="str">
        <f t="shared" si="66"/>
        <v>2</v>
      </c>
      <c r="L1343" s="20" t="str">
        <f t="shared" si="65"/>
        <v xml:space="preserve">24/7/ 12 hours onsite SLA support requried </v>
      </c>
      <c r="S1343" s="22"/>
      <c r="AJ1343" s="22"/>
      <c r="AK1343" s="22"/>
    </row>
    <row r="1344" spans="1:37" customFormat="1" ht="15" hidden="1" customHeight="1">
      <c r="A1344" s="20" t="str">
        <f>IF(E1344="","",VLOOKUP(E1344,[3]List!BC:BD,2,FALSE))</f>
        <v>[Main RC] SD-WAN with Firewall (Fortinet) (Non-taxable)</v>
      </c>
      <c r="B1344" s="20">
        <f>IF(F1344="Gateway","SDWAN Gateway",IF(E1344="","",VLOOKUP(E1344,[3]List!BC:BE,3,FALSE)))</f>
        <v>19408513</v>
      </c>
      <c r="C1344" s="20">
        <f>IF(F1344="Gateway","SDWAN Gateway",IF(E1344="","",VLOOKUP(E1344,[3]List!BC:BF,4,FALSE)))</f>
        <v>19408267</v>
      </c>
      <c r="D1344">
        <v>896</v>
      </c>
      <c r="E1344" s="21" t="s">
        <v>69</v>
      </c>
      <c r="G1344" t="s">
        <v>71</v>
      </c>
      <c r="H1344" t="s">
        <v>363</v>
      </c>
      <c r="I1344" t="s">
        <v>73</v>
      </c>
      <c r="J1344">
        <v>500</v>
      </c>
      <c r="K1344" s="20" t="str">
        <f t="shared" si="66"/>
        <v>1</v>
      </c>
      <c r="L1344" s="20" t="str">
        <f t="shared" si="65"/>
        <v xml:space="preserve">24/7/ 12 hours onsite SLA support requried </v>
      </c>
      <c r="S1344" s="22"/>
      <c r="AJ1344" s="22"/>
      <c r="AK1344" s="22"/>
    </row>
    <row r="1345" spans="1:37" customFormat="1" ht="15" hidden="1" customHeight="1">
      <c r="A1345" s="20" t="str">
        <f>IF(E1345="","",VLOOKUP(E1345,[3]List!BC:BD,2,FALSE))</f>
        <v>[Main RC] SD-WAN with Firewall (Fortinet) (Non-taxable)</v>
      </c>
      <c r="B1345" s="20">
        <f>IF(F1345="Gateway","SDWAN Gateway",IF(E1345="","",VLOOKUP(E1345,[3]List!BC:BE,3,FALSE)))</f>
        <v>19408513</v>
      </c>
      <c r="C1345" s="20">
        <f>IF(F1345="Gateway","SDWAN Gateway",IF(E1345="","",VLOOKUP(E1345,[3]List!BC:BF,4,FALSE)))</f>
        <v>19408267</v>
      </c>
      <c r="D1345">
        <v>901</v>
      </c>
      <c r="E1345" s="21" t="s">
        <v>69</v>
      </c>
      <c r="G1345" t="s">
        <v>233</v>
      </c>
      <c r="H1345" t="s">
        <v>364</v>
      </c>
      <c r="I1345" t="s">
        <v>73</v>
      </c>
      <c r="J1345">
        <v>500</v>
      </c>
      <c r="K1345" s="20" t="str">
        <f t="shared" si="66"/>
        <v>1</v>
      </c>
      <c r="L1345" s="20" t="str">
        <f t="shared" si="65"/>
        <v xml:space="preserve">24/7/ 12 hours onsite SLA support requried </v>
      </c>
      <c r="S1345" s="22"/>
      <c r="AJ1345" s="22"/>
      <c r="AK1345" s="22"/>
    </row>
    <row r="1346" spans="1:37" customFormat="1" ht="15" hidden="1" customHeight="1">
      <c r="A1346" s="20" t="str">
        <f>IF(E1346="","",VLOOKUP(E1346,[3]List!BC:BD,2,FALSE))</f>
        <v>[Main RC] SD-WAN with Firewall (Fortinet) (Non-taxable)</v>
      </c>
      <c r="B1346" s="20">
        <f>IF(F1346="Gateway","SDWAN Gateway",IF(E1346="","",VLOOKUP(E1346,[3]List!BC:BE,3,FALSE)))</f>
        <v>19408513</v>
      </c>
      <c r="C1346" s="20">
        <f>IF(F1346="Gateway","SDWAN Gateway",IF(E1346="","",VLOOKUP(E1346,[3]List!BC:BF,4,FALSE)))</f>
        <v>19408267</v>
      </c>
      <c r="D1346">
        <v>902</v>
      </c>
      <c r="E1346" s="21" t="s">
        <v>69</v>
      </c>
      <c r="G1346" t="s">
        <v>365</v>
      </c>
      <c r="H1346" t="s">
        <v>366</v>
      </c>
      <c r="I1346" t="s">
        <v>73</v>
      </c>
      <c r="J1346">
        <v>100</v>
      </c>
      <c r="K1346" s="20" t="str">
        <f t="shared" si="66"/>
        <v>1</v>
      </c>
      <c r="L1346" s="20" t="str">
        <f t="shared" si="65"/>
        <v xml:space="preserve">24/7/ 12 hours onsite SLA support requried </v>
      </c>
      <c r="S1346" s="22"/>
      <c r="AJ1346" s="22"/>
      <c r="AK1346" s="22"/>
    </row>
    <row r="1347" spans="1:37" customFormat="1" ht="15" hidden="1" customHeight="1">
      <c r="A1347" s="20" t="str">
        <f>IF(E1347="","",VLOOKUP(E1347,[3]List!BC:BD,2,FALSE))</f>
        <v>[Main RC] SD-WAN with Firewall (Fortinet) (Non-taxable)</v>
      </c>
      <c r="B1347" s="20">
        <f>IF(F1347="Gateway","SDWAN Gateway",IF(E1347="","",VLOOKUP(E1347,[3]List!BC:BE,3,FALSE)))</f>
        <v>19408513</v>
      </c>
      <c r="C1347" s="20">
        <f>IF(F1347="Gateway","SDWAN Gateway",IF(E1347="","",VLOOKUP(E1347,[3]List!BC:BF,4,FALSE)))</f>
        <v>19408267</v>
      </c>
      <c r="D1347">
        <v>903</v>
      </c>
      <c r="E1347" s="21" t="s">
        <v>69</v>
      </c>
      <c r="G1347" t="s">
        <v>367</v>
      </c>
      <c r="H1347" t="s">
        <v>368</v>
      </c>
      <c r="I1347" t="s">
        <v>73</v>
      </c>
      <c r="J1347">
        <v>100</v>
      </c>
      <c r="K1347" s="20" t="str">
        <f t="shared" si="66"/>
        <v>1</v>
      </c>
      <c r="L1347" s="20" t="str">
        <f t="shared" si="65"/>
        <v xml:space="preserve">24/7/ 12 hours onsite SLA support requried </v>
      </c>
      <c r="S1347" s="22"/>
      <c r="AJ1347" s="22"/>
      <c r="AK1347" s="22"/>
    </row>
    <row r="1348" spans="1:37" customFormat="1" ht="15" hidden="1" customHeight="1">
      <c r="D1348">
        <v>905</v>
      </c>
      <c r="E1348" s="21" t="s">
        <v>69</v>
      </c>
      <c r="G1348" t="s">
        <v>71</v>
      </c>
      <c r="H1348" t="s">
        <v>369</v>
      </c>
      <c r="I1348" t="s">
        <v>73</v>
      </c>
      <c r="J1348">
        <v>2000</v>
      </c>
      <c r="K1348" s="20" t="str">
        <f t="shared" si="66"/>
        <v>2</v>
      </c>
      <c r="L1348" s="20" t="str">
        <f t="shared" ref="L1348:L1411" si="67">IF(I1348="non-redundant","24/7/ 12 hours onsite SLA support requried ","24/7/ 6 hours onsite support required")</f>
        <v xml:space="preserve">24/7/ 12 hours onsite SLA support requried </v>
      </c>
      <c r="S1348" s="22"/>
      <c r="AJ1348" s="22"/>
      <c r="AK1348" s="22"/>
    </row>
    <row r="1349" spans="1:37" customFormat="1" ht="15" hidden="1" customHeight="1">
      <c r="A1349" s="20" t="str">
        <f>IF(E1349="","",VLOOKUP(E1349,[3]List!BC:BD,2,FALSE))</f>
        <v>[Main RC] SD-WAN with Firewall (Fortinet) (Non-taxable)</v>
      </c>
      <c r="B1349" s="20">
        <f>IF(F1349="Gateway","SDWAN Gateway",IF(E1349="","",VLOOKUP(E1349,[3]List!BC:BE,3,FALSE)))</f>
        <v>19408513</v>
      </c>
      <c r="C1349" s="20">
        <f>IF(F1349="Gateway","SDWAN Gateway",IF(E1349="","",VLOOKUP(E1349,[3]List!BC:BF,4,FALSE)))</f>
        <v>19408267</v>
      </c>
      <c r="D1349">
        <v>929</v>
      </c>
      <c r="E1349" s="21" t="s">
        <v>69</v>
      </c>
      <c r="G1349" t="s">
        <v>196</v>
      </c>
      <c r="H1349" t="s">
        <v>370</v>
      </c>
      <c r="I1349" t="s">
        <v>73</v>
      </c>
      <c r="J1349">
        <v>100</v>
      </c>
      <c r="K1349" s="20" t="str">
        <f t="shared" ref="K1349:K1412" si="68">IF(J1349&lt;900, "1", "2")</f>
        <v>1</v>
      </c>
      <c r="L1349" s="20" t="str">
        <f t="shared" si="67"/>
        <v xml:space="preserve">24/7/ 12 hours onsite SLA support requried </v>
      </c>
      <c r="S1349" s="22"/>
      <c r="AJ1349" s="22"/>
      <c r="AK1349" s="22"/>
    </row>
    <row r="1350" spans="1:37" customFormat="1" ht="15" hidden="1" customHeight="1">
      <c r="A1350" s="20" t="str">
        <f>IF(E1350="","",VLOOKUP(E1350,[3]List!BC:BD,2,FALSE))</f>
        <v>[Main RC] SD-WAN with Firewall (Fortinet) (Non-taxable)</v>
      </c>
      <c r="B1350" s="20">
        <f>IF(F1350="Gateway","SDWAN Gateway",IF(E1350="","",VLOOKUP(E1350,[3]List!BC:BE,3,FALSE)))</f>
        <v>19408513</v>
      </c>
      <c r="C1350" s="20">
        <f>IF(F1350="Gateway","SDWAN Gateway",IF(E1350="","",VLOOKUP(E1350,[3]List!BC:BF,4,FALSE)))</f>
        <v>19408267</v>
      </c>
      <c r="D1350">
        <v>940</v>
      </c>
      <c r="E1350" s="21" t="s">
        <v>69</v>
      </c>
      <c r="G1350" t="s">
        <v>153</v>
      </c>
      <c r="H1350" t="s">
        <v>371</v>
      </c>
      <c r="I1350" t="s">
        <v>73</v>
      </c>
      <c r="J1350">
        <v>100</v>
      </c>
      <c r="K1350" s="20" t="str">
        <f t="shared" si="68"/>
        <v>1</v>
      </c>
      <c r="L1350" s="20" t="str">
        <f t="shared" si="67"/>
        <v xml:space="preserve">24/7/ 12 hours onsite SLA support requried </v>
      </c>
      <c r="S1350" s="22"/>
      <c r="AJ1350" s="22"/>
      <c r="AK1350" s="22"/>
    </row>
    <row r="1351" spans="1:37" customFormat="1" ht="15" hidden="1" customHeight="1">
      <c r="A1351" s="20" t="str">
        <f>IF(E1351="","",VLOOKUP(E1351,[3]List!BC:BD,2,FALSE))</f>
        <v>[Main RC] SD-WAN with Firewall (Fortinet) (Non-taxable)</v>
      </c>
      <c r="B1351" s="20">
        <f>IF(F1351="Gateway","SDWAN Gateway",IF(E1351="","",VLOOKUP(E1351,[3]List!BC:BE,3,FALSE)))</f>
        <v>19408513</v>
      </c>
      <c r="C1351" s="20">
        <f>IF(F1351="Gateway","SDWAN Gateway",IF(E1351="","",VLOOKUP(E1351,[3]List!BC:BF,4,FALSE)))</f>
        <v>19408267</v>
      </c>
      <c r="D1351">
        <v>941</v>
      </c>
      <c r="E1351" s="21" t="s">
        <v>69</v>
      </c>
      <c r="G1351" t="s">
        <v>153</v>
      </c>
      <c r="H1351" t="s">
        <v>372</v>
      </c>
      <c r="I1351" t="s">
        <v>73</v>
      </c>
      <c r="J1351">
        <v>100</v>
      </c>
      <c r="K1351" s="20" t="str">
        <f t="shared" si="68"/>
        <v>1</v>
      </c>
      <c r="L1351" s="20" t="str">
        <f t="shared" si="67"/>
        <v xml:space="preserve">24/7/ 12 hours onsite SLA support requried </v>
      </c>
      <c r="S1351" s="22"/>
      <c r="AJ1351" s="22"/>
      <c r="AK1351" s="22"/>
    </row>
    <row r="1352" spans="1:37" customFormat="1" ht="15" hidden="1" customHeight="1">
      <c r="A1352" s="20" t="str">
        <f>IF(E1352="","",VLOOKUP(E1352,[3]List!BC:BD,2,FALSE))</f>
        <v>[Main RC] SD-WAN with Firewall (Fortinet) (Non-taxable)</v>
      </c>
      <c r="B1352" s="20">
        <f>IF(F1352="Gateway","SDWAN Gateway",IF(E1352="","",VLOOKUP(E1352,[3]List!BC:BE,3,FALSE)))</f>
        <v>19408513</v>
      </c>
      <c r="C1352" s="20">
        <f>IF(F1352="Gateway","SDWAN Gateway",IF(E1352="","",VLOOKUP(E1352,[3]List!BC:BF,4,FALSE)))</f>
        <v>19408267</v>
      </c>
      <c r="D1352">
        <v>945</v>
      </c>
      <c r="E1352" s="21" t="s">
        <v>69</v>
      </c>
      <c r="G1352" t="s">
        <v>71</v>
      </c>
      <c r="H1352" t="s">
        <v>373</v>
      </c>
      <c r="I1352" t="s">
        <v>73</v>
      </c>
      <c r="J1352">
        <v>100</v>
      </c>
      <c r="K1352" s="20" t="str">
        <f t="shared" si="68"/>
        <v>1</v>
      </c>
      <c r="L1352" s="20" t="str">
        <f t="shared" si="67"/>
        <v xml:space="preserve">24/7/ 12 hours onsite SLA support requried </v>
      </c>
      <c r="S1352" s="22"/>
      <c r="AJ1352" s="22"/>
      <c r="AK1352" s="22"/>
    </row>
    <row r="1353" spans="1:37" customFormat="1" ht="15" hidden="1" customHeight="1">
      <c r="A1353" s="20" t="str">
        <f>IF(E1353="","",VLOOKUP(E1353,[3]List!BC:BD,2,FALSE))</f>
        <v>[Main RC] SD-WAN with Firewall (Fortinet) (Non-taxable)</v>
      </c>
      <c r="B1353" s="20">
        <f>IF(F1353="Gateway","SDWAN Gateway",IF(E1353="","",VLOOKUP(E1353,[3]List!BC:BE,3,FALSE)))</f>
        <v>19408513</v>
      </c>
      <c r="C1353" s="20">
        <f>IF(F1353="Gateway","SDWAN Gateway",IF(E1353="","",VLOOKUP(E1353,[3]List!BC:BF,4,FALSE)))</f>
        <v>19408267</v>
      </c>
      <c r="D1353">
        <v>947</v>
      </c>
      <c r="E1353" s="21" t="s">
        <v>69</v>
      </c>
      <c r="G1353" t="s">
        <v>217</v>
      </c>
      <c r="H1353" t="s">
        <v>374</v>
      </c>
      <c r="I1353" t="s">
        <v>73</v>
      </c>
      <c r="J1353">
        <v>100</v>
      </c>
      <c r="K1353" s="20" t="str">
        <f t="shared" si="68"/>
        <v>1</v>
      </c>
      <c r="L1353" s="20" t="str">
        <f t="shared" si="67"/>
        <v xml:space="preserve">24/7/ 12 hours onsite SLA support requried </v>
      </c>
      <c r="S1353" s="22"/>
      <c r="AJ1353" s="22"/>
      <c r="AK1353" s="22"/>
    </row>
    <row r="1354" spans="1:37" customFormat="1" ht="15" hidden="1" customHeight="1">
      <c r="D1354">
        <v>953</v>
      </c>
      <c r="E1354" s="21" t="s">
        <v>69</v>
      </c>
      <c r="G1354" t="s">
        <v>178</v>
      </c>
      <c r="H1354" t="s">
        <v>375</v>
      </c>
      <c r="I1354" t="s">
        <v>73</v>
      </c>
      <c r="J1354">
        <v>1000</v>
      </c>
      <c r="K1354" s="20" t="str">
        <f t="shared" si="68"/>
        <v>2</v>
      </c>
      <c r="L1354" s="20" t="str">
        <f t="shared" si="67"/>
        <v xml:space="preserve">24/7/ 12 hours onsite SLA support requried </v>
      </c>
      <c r="S1354" s="22"/>
      <c r="AJ1354" s="22"/>
      <c r="AK1354" s="22"/>
    </row>
    <row r="1355" spans="1:37" customFormat="1" ht="15" hidden="1" customHeight="1">
      <c r="A1355" s="20" t="str">
        <f>IF(E1355="","",VLOOKUP(E1355,[3]List!BC:BD,2,FALSE))</f>
        <v>[Main RC] SD-WAN with Firewall (Fortinet) (Non-taxable)</v>
      </c>
      <c r="B1355" s="20">
        <f>IF(F1355="Gateway","SDWAN Gateway",IF(E1355="","",VLOOKUP(E1355,[3]List!BC:BE,3,FALSE)))</f>
        <v>19408513</v>
      </c>
      <c r="C1355" s="20">
        <f>IF(F1355="Gateway","SDWAN Gateway",IF(E1355="","",VLOOKUP(E1355,[3]List!BC:BF,4,FALSE)))</f>
        <v>19408267</v>
      </c>
      <c r="D1355">
        <v>954</v>
      </c>
      <c r="E1355" s="21" t="s">
        <v>69</v>
      </c>
      <c r="G1355" t="s">
        <v>236</v>
      </c>
      <c r="H1355" t="s">
        <v>376</v>
      </c>
      <c r="I1355" t="s">
        <v>73</v>
      </c>
      <c r="J1355">
        <v>500</v>
      </c>
      <c r="K1355" s="20" t="str">
        <f t="shared" si="68"/>
        <v>1</v>
      </c>
      <c r="L1355" s="20" t="str">
        <f t="shared" si="67"/>
        <v xml:space="preserve">24/7/ 12 hours onsite SLA support requried </v>
      </c>
      <c r="S1355" s="22"/>
      <c r="AJ1355" s="22"/>
      <c r="AK1355" s="22"/>
    </row>
    <row r="1356" spans="1:37" customFormat="1" ht="15" hidden="1" customHeight="1">
      <c r="A1356" s="20" t="str">
        <f>IF(E1356="","",VLOOKUP(E1356,[3]List!BC:BD,2,FALSE))</f>
        <v>[Main RC] SD-WAN with Firewall (Fortinet) (Non-taxable)</v>
      </c>
      <c r="B1356" s="20">
        <f>IF(F1356="Gateway","SDWAN Gateway",IF(E1356="","",VLOOKUP(E1356,[3]List!BC:BE,3,FALSE)))</f>
        <v>19408513</v>
      </c>
      <c r="C1356" s="20">
        <f>IF(F1356="Gateway","SDWAN Gateway",IF(E1356="","",VLOOKUP(E1356,[3]List!BC:BF,4,FALSE)))</f>
        <v>19408267</v>
      </c>
      <c r="D1356">
        <v>958</v>
      </c>
      <c r="E1356" s="21" t="s">
        <v>69</v>
      </c>
      <c r="G1356" t="s">
        <v>151</v>
      </c>
      <c r="H1356" t="s">
        <v>377</v>
      </c>
      <c r="I1356" t="s">
        <v>73</v>
      </c>
      <c r="J1356">
        <v>100</v>
      </c>
      <c r="K1356" s="20" t="str">
        <f t="shared" si="68"/>
        <v>1</v>
      </c>
      <c r="L1356" s="20" t="str">
        <f t="shared" si="67"/>
        <v xml:space="preserve">24/7/ 12 hours onsite SLA support requried </v>
      </c>
      <c r="S1356" s="22"/>
      <c r="AJ1356" s="22"/>
      <c r="AK1356" s="22"/>
    </row>
    <row r="1357" spans="1:37" customFormat="1" ht="15" hidden="1" customHeight="1">
      <c r="A1357" s="20" t="str">
        <f>IF(E1357="","",VLOOKUP(E1357,[3]List!BC:BD,2,FALSE))</f>
        <v>[Main RC] SD-WAN with Firewall (Fortinet) (Non-taxable)</v>
      </c>
      <c r="B1357" s="20">
        <f>IF(F1357="Gateway","SDWAN Gateway",IF(E1357="","",VLOOKUP(E1357,[3]List!BC:BE,3,FALSE)))</f>
        <v>19408513</v>
      </c>
      <c r="C1357" s="20">
        <f>IF(F1357="Gateway","SDWAN Gateway",IF(E1357="","",VLOOKUP(E1357,[3]List!BC:BF,4,FALSE)))</f>
        <v>19408267</v>
      </c>
      <c r="D1357">
        <v>959</v>
      </c>
      <c r="E1357" s="21" t="s">
        <v>69</v>
      </c>
      <c r="G1357" t="s">
        <v>236</v>
      </c>
      <c r="H1357" t="s">
        <v>378</v>
      </c>
      <c r="I1357" t="s">
        <v>73</v>
      </c>
      <c r="J1357">
        <v>500</v>
      </c>
      <c r="K1357" s="20" t="str">
        <f t="shared" si="68"/>
        <v>1</v>
      </c>
      <c r="L1357" s="20" t="str">
        <f t="shared" si="67"/>
        <v xml:space="preserve">24/7/ 12 hours onsite SLA support requried </v>
      </c>
      <c r="S1357" s="22"/>
      <c r="AJ1357" s="22"/>
      <c r="AK1357" s="22"/>
    </row>
    <row r="1358" spans="1:37" customFormat="1" ht="15" hidden="1" customHeight="1">
      <c r="A1358" s="20" t="str">
        <f>IF(E1358="","",VLOOKUP(E1358,[3]List!BC:BD,2,FALSE))</f>
        <v>[Main RC] SD-WAN with Firewall (Fortinet) (Non-taxable)</v>
      </c>
      <c r="B1358" s="20">
        <f>IF(F1358="Gateway","SDWAN Gateway",IF(E1358="","",VLOOKUP(E1358,[3]List!BC:BE,3,FALSE)))</f>
        <v>19408513</v>
      </c>
      <c r="C1358" s="20">
        <f>IF(F1358="Gateway","SDWAN Gateway",IF(E1358="","",VLOOKUP(E1358,[3]List!BC:BF,4,FALSE)))</f>
        <v>19408267</v>
      </c>
      <c r="D1358">
        <v>971</v>
      </c>
      <c r="E1358" s="21" t="s">
        <v>69</v>
      </c>
      <c r="G1358" t="s">
        <v>379</v>
      </c>
      <c r="H1358" t="s">
        <v>380</v>
      </c>
      <c r="I1358" t="s">
        <v>73</v>
      </c>
      <c r="J1358">
        <v>100</v>
      </c>
      <c r="K1358" s="20" t="str">
        <f t="shared" si="68"/>
        <v>1</v>
      </c>
      <c r="L1358" s="20" t="str">
        <f t="shared" si="67"/>
        <v xml:space="preserve">24/7/ 12 hours onsite SLA support requried </v>
      </c>
      <c r="S1358" s="22"/>
      <c r="AJ1358" s="22"/>
      <c r="AK1358" s="22"/>
    </row>
    <row r="1359" spans="1:37" customFormat="1" ht="15" hidden="1" customHeight="1">
      <c r="A1359" s="20" t="str">
        <f>IF(E1359="","",VLOOKUP(E1359,[3]List!BC:BD,2,FALSE))</f>
        <v>[Main RC] SD-WAN with Firewall (Fortinet) (Non-taxable)</v>
      </c>
      <c r="B1359" s="20">
        <f>IF(F1359="Gateway","SDWAN Gateway",IF(E1359="","",VLOOKUP(E1359,[3]List!BC:BE,3,FALSE)))</f>
        <v>19408513</v>
      </c>
      <c r="C1359" s="20">
        <f>IF(F1359="Gateway","SDWAN Gateway",IF(E1359="","",VLOOKUP(E1359,[3]List!BC:BF,4,FALSE)))</f>
        <v>19408267</v>
      </c>
      <c r="D1359">
        <v>972</v>
      </c>
      <c r="E1359" s="21" t="s">
        <v>69</v>
      </c>
      <c r="G1359" t="s">
        <v>381</v>
      </c>
      <c r="H1359" t="s">
        <v>382</v>
      </c>
      <c r="I1359" t="s">
        <v>73</v>
      </c>
      <c r="J1359">
        <v>100</v>
      </c>
      <c r="K1359" s="20" t="str">
        <f t="shared" si="68"/>
        <v>1</v>
      </c>
      <c r="L1359" s="20" t="str">
        <f t="shared" si="67"/>
        <v xml:space="preserve">24/7/ 12 hours onsite SLA support requried </v>
      </c>
      <c r="S1359" s="22"/>
      <c r="AJ1359" s="22"/>
      <c r="AK1359" s="22"/>
    </row>
    <row r="1360" spans="1:37" customFormat="1" ht="15" hidden="1" customHeight="1">
      <c r="A1360" s="20" t="str">
        <f>IF(E1360="","",VLOOKUP(E1360,[3]List!BC:BD,2,FALSE))</f>
        <v>[Main RC] SD-WAN with Firewall (Fortinet) (Non-taxable)</v>
      </c>
      <c r="B1360" s="20">
        <f>IF(F1360="Gateway","SDWAN Gateway",IF(E1360="","",VLOOKUP(E1360,[3]List!BC:BE,3,FALSE)))</f>
        <v>19408513</v>
      </c>
      <c r="C1360" s="20">
        <f>IF(F1360="Gateway","SDWAN Gateway",IF(E1360="","",VLOOKUP(E1360,[3]List!BC:BF,4,FALSE)))</f>
        <v>19408267</v>
      </c>
      <c r="D1360">
        <v>975</v>
      </c>
      <c r="E1360" s="21" t="s">
        <v>69</v>
      </c>
      <c r="G1360" t="s">
        <v>270</v>
      </c>
      <c r="H1360" t="s">
        <v>383</v>
      </c>
      <c r="I1360" t="s">
        <v>73</v>
      </c>
      <c r="J1360">
        <v>500</v>
      </c>
      <c r="K1360" s="20" t="str">
        <f t="shared" si="68"/>
        <v>1</v>
      </c>
      <c r="L1360" s="20" t="str">
        <f t="shared" si="67"/>
        <v xml:space="preserve">24/7/ 12 hours onsite SLA support requried </v>
      </c>
      <c r="S1360" s="22"/>
      <c r="AJ1360" s="22"/>
      <c r="AK1360" s="22"/>
    </row>
    <row r="1361" spans="1:37" customFormat="1" ht="15" hidden="1" customHeight="1">
      <c r="A1361" s="20" t="str">
        <f>IF(E1361="","",VLOOKUP(E1361,[3]List!BC:BD,2,FALSE))</f>
        <v>[Main RC] SD-WAN with Firewall (Fortinet) (Non-taxable)</v>
      </c>
      <c r="B1361" s="20">
        <f>IF(F1361="Gateway","SDWAN Gateway",IF(E1361="","",VLOOKUP(E1361,[3]List!BC:BE,3,FALSE)))</f>
        <v>19408513</v>
      </c>
      <c r="C1361" s="20">
        <f>IF(F1361="Gateway","SDWAN Gateway",IF(E1361="","",VLOOKUP(E1361,[3]List!BC:BF,4,FALSE)))</f>
        <v>19408267</v>
      </c>
      <c r="D1361">
        <v>977</v>
      </c>
      <c r="E1361" s="21" t="s">
        <v>69</v>
      </c>
      <c r="G1361" t="s">
        <v>181</v>
      </c>
      <c r="H1361" t="s">
        <v>384</v>
      </c>
      <c r="I1361" t="s">
        <v>73</v>
      </c>
      <c r="J1361">
        <v>500</v>
      </c>
      <c r="K1361" s="20" t="str">
        <f t="shared" si="68"/>
        <v>1</v>
      </c>
      <c r="L1361" s="20" t="str">
        <f t="shared" si="67"/>
        <v xml:space="preserve">24/7/ 12 hours onsite SLA support requried </v>
      </c>
      <c r="S1361" s="22"/>
      <c r="AJ1361" s="22"/>
      <c r="AK1361" s="22"/>
    </row>
    <row r="1362" spans="1:37" customFormat="1" ht="15" hidden="1" customHeight="1">
      <c r="A1362" s="20" t="str">
        <f>IF(E1362="","",VLOOKUP(E1362,[3]List!BC:BD,2,FALSE))</f>
        <v>[Main RC] SD-WAN with Firewall (Fortinet) (Non-taxable)</v>
      </c>
      <c r="B1362" s="20">
        <f>IF(F1362="Gateway","SDWAN Gateway",IF(E1362="","",VLOOKUP(E1362,[3]List!BC:BE,3,FALSE)))</f>
        <v>19408513</v>
      </c>
      <c r="C1362" s="20">
        <f>IF(F1362="Gateway","SDWAN Gateway",IF(E1362="","",VLOOKUP(E1362,[3]List!BC:BF,4,FALSE)))</f>
        <v>19408267</v>
      </c>
      <c r="D1362">
        <v>980</v>
      </c>
      <c r="E1362" s="21" t="s">
        <v>69</v>
      </c>
      <c r="G1362" t="s">
        <v>151</v>
      </c>
      <c r="H1362" t="s">
        <v>385</v>
      </c>
      <c r="I1362" t="s">
        <v>73</v>
      </c>
      <c r="J1362">
        <v>100</v>
      </c>
      <c r="K1362" s="20" t="str">
        <f t="shared" si="68"/>
        <v>1</v>
      </c>
      <c r="L1362" s="20" t="str">
        <f t="shared" si="67"/>
        <v xml:space="preserve">24/7/ 12 hours onsite SLA support requried </v>
      </c>
      <c r="S1362" s="22"/>
      <c r="AJ1362" s="22"/>
      <c r="AK1362" s="22"/>
    </row>
    <row r="1363" spans="1:37" customFormat="1" ht="15" hidden="1" customHeight="1">
      <c r="A1363" s="20" t="str">
        <f>IF(E1363="","",VLOOKUP(E1363,[3]List!BC:BD,2,FALSE))</f>
        <v>[Main RC] SD-WAN with Firewall (Fortinet) (Non-taxable)</v>
      </c>
      <c r="B1363" s="20">
        <f>IF(F1363="Gateway","SDWAN Gateway",IF(E1363="","",VLOOKUP(E1363,[3]List!BC:BE,3,FALSE)))</f>
        <v>19408513</v>
      </c>
      <c r="C1363" s="20">
        <f>IF(F1363="Gateway","SDWAN Gateway",IF(E1363="","",VLOOKUP(E1363,[3]List!BC:BF,4,FALSE)))</f>
        <v>19408267</v>
      </c>
      <c r="D1363">
        <v>988</v>
      </c>
      <c r="E1363" s="21" t="s">
        <v>69</v>
      </c>
      <c r="G1363" t="s">
        <v>155</v>
      </c>
      <c r="H1363" t="s">
        <v>386</v>
      </c>
      <c r="I1363" t="s">
        <v>73</v>
      </c>
      <c r="J1363">
        <v>500</v>
      </c>
      <c r="K1363" s="20" t="str">
        <f t="shared" si="68"/>
        <v>1</v>
      </c>
      <c r="L1363" s="20" t="str">
        <f t="shared" si="67"/>
        <v xml:space="preserve">24/7/ 12 hours onsite SLA support requried </v>
      </c>
      <c r="S1363" s="22"/>
      <c r="AJ1363" s="22"/>
      <c r="AK1363" s="22"/>
    </row>
    <row r="1364" spans="1:37" customFormat="1" ht="15" hidden="1" customHeight="1">
      <c r="A1364" s="20" t="str">
        <f>IF(E1364="","",VLOOKUP(E1364,[3]List!BC:BD,2,FALSE))</f>
        <v>[Main RC] SD-WAN with Firewall (Fortinet) (Non-taxable)</v>
      </c>
      <c r="B1364" s="20">
        <f>IF(F1364="Gateway","SDWAN Gateway",IF(E1364="","",VLOOKUP(E1364,[3]List!BC:BE,3,FALSE)))</f>
        <v>19408513</v>
      </c>
      <c r="C1364" s="20">
        <f>IF(F1364="Gateway","SDWAN Gateway",IF(E1364="","",VLOOKUP(E1364,[3]List!BC:BF,4,FALSE)))</f>
        <v>19408267</v>
      </c>
      <c r="D1364">
        <v>989</v>
      </c>
      <c r="E1364" s="21" t="s">
        <v>69</v>
      </c>
      <c r="G1364" t="s">
        <v>153</v>
      </c>
      <c r="H1364" t="s">
        <v>387</v>
      </c>
      <c r="I1364" t="s">
        <v>73</v>
      </c>
      <c r="J1364">
        <v>100</v>
      </c>
      <c r="K1364" s="20" t="str">
        <f t="shared" si="68"/>
        <v>1</v>
      </c>
      <c r="L1364" s="20" t="str">
        <f t="shared" si="67"/>
        <v xml:space="preserve">24/7/ 12 hours onsite SLA support requried </v>
      </c>
      <c r="S1364" s="22"/>
      <c r="AJ1364" s="22"/>
      <c r="AK1364" s="22"/>
    </row>
    <row r="1365" spans="1:37" customFormat="1" ht="15" hidden="1" customHeight="1">
      <c r="A1365" s="20" t="str">
        <f>IF(E1365="","",VLOOKUP(E1365,[3]List!BC:BD,2,FALSE))</f>
        <v>[Main RC] SD-WAN with Firewall (Fortinet) (Non-taxable)</v>
      </c>
      <c r="B1365" s="20">
        <f>IF(F1365="Gateway","SDWAN Gateway",IF(E1365="","",VLOOKUP(E1365,[3]List!BC:BE,3,FALSE)))</f>
        <v>19408513</v>
      </c>
      <c r="C1365" s="20">
        <f>IF(F1365="Gateway","SDWAN Gateway",IF(E1365="","",VLOOKUP(E1365,[3]List!BC:BF,4,FALSE)))</f>
        <v>19408267</v>
      </c>
      <c r="D1365">
        <v>996</v>
      </c>
      <c r="E1365" s="21" t="s">
        <v>69</v>
      </c>
      <c r="G1365" t="s">
        <v>233</v>
      </c>
      <c r="H1365" t="s">
        <v>388</v>
      </c>
      <c r="I1365" t="s">
        <v>73</v>
      </c>
      <c r="J1365">
        <v>500</v>
      </c>
      <c r="K1365" s="20" t="str">
        <f t="shared" si="68"/>
        <v>1</v>
      </c>
      <c r="L1365" s="20" t="str">
        <f t="shared" si="67"/>
        <v xml:space="preserve">24/7/ 12 hours onsite SLA support requried </v>
      </c>
      <c r="S1365" s="22"/>
      <c r="AJ1365" s="22"/>
      <c r="AK1365" s="22"/>
    </row>
    <row r="1366" spans="1:37" customFormat="1" ht="15" hidden="1" customHeight="1">
      <c r="A1366" s="20" t="str">
        <f>IF(E1366="","",VLOOKUP(E1366,[3]List!BC:BD,2,FALSE))</f>
        <v>[Main RC] SD-WAN with Firewall (Fortinet) (Non-taxable)</v>
      </c>
      <c r="B1366" s="20">
        <f>IF(F1366="Gateway","SDWAN Gateway",IF(E1366="","",VLOOKUP(E1366,[3]List!BC:BE,3,FALSE)))</f>
        <v>19408513</v>
      </c>
      <c r="C1366" s="20">
        <f>IF(F1366="Gateway","SDWAN Gateway",IF(E1366="","",VLOOKUP(E1366,[3]List!BC:BF,4,FALSE)))</f>
        <v>19408267</v>
      </c>
      <c r="D1366">
        <v>1004</v>
      </c>
      <c r="E1366" s="21" t="s">
        <v>69</v>
      </c>
      <c r="G1366" t="s">
        <v>153</v>
      </c>
      <c r="H1366" t="s">
        <v>389</v>
      </c>
      <c r="I1366" t="s">
        <v>73</v>
      </c>
      <c r="J1366">
        <v>500</v>
      </c>
      <c r="K1366" s="20" t="str">
        <f t="shared" si="68"/>
        <v>1</v>
      </c>
      <c r="L1366" s="20" t="str">
        <f t="shared" si="67"/>
        <v xml:space="preserve">24/7/ 12 hours onsite SLA support requried </v>
      </c>
      <c r="S1366" s="22"/>
      <c r="AJ1366" s="22"/>
      <c r="AK1366" s="22"/>
    </row>
    <row r="1367" spans="1:37" customFormat="1" ht="15" hidden="1" customHeight="1">
      <c r="A1367" s="20" t="str">
        <f>IF(E1367="","",VLOOKUP(E1367,[3]List!BC:BD,2,FALSE))</f>
        <v>[Main RC] SD-WAN with Firewall (Fortinet) (Non-taxable)</v>
      </c>
      <c r="B1367" s="20">
        <f>IF(F1367="Gateway","SDWAN Gateway",IF(E1367="","",VLOOKUP(E1367,[3]List!BC:BE,3,FALSE)))</f>
        <v>19408513</v>
      </c>
      <c r="C1367" s="20">
        <f>IF(F1367="Gateway","SDWAN Gateway",IF(E1367="","",VLOOKUP(E1367,[3]List!BC:BF,4,FALSE)))</f>
        <v>19408267</v>
      </c>
      <c r="D1367">
        <v>1006</v>
      </c>
      <c r="E1367" s="21" t="s">
        <v>69</v>
      </c>
      <c r="G1367" t="s">
        <v>390</v>
      </c>
      <c r="H1367" t="s">
        <v>391</v>
      </c>
      <c r="I1367" t="s">
        <v>73</v>
      </c>
      <c r="J1367">
        <v>500</v>
      </c>
      <c r="K1367" s="20" t="str">
        <f t="shared" si="68"/>
        <v>1</v>
      </c>
      <c r="L1367" s="20" t="str">
        <f t="shared" si="67"/>
        <v xml:space="preserve">24/7/ 12 hours onsite SLA support requried </v>
      </c>
      <c r="S1367" s="22"/>
      <c r="AJ1367" s="22"/>
      <c r="AK1367" s="22"/>
    </row>
    <row r="1368" spans="1:37" customFormat="1" ht="15" hidden="1" customHeight="1">
      <c r="A1368" s="20" t="str">
        <f>IF(E1368="","",VLOOKUP(E1368,[3]List!BC:BD,2,FALSE))</f>
        <v>[Main RC] SD-WAN with Firewall (Fortinet) (Non-taxable)</v>
      </c>
      <c r="B1368" s="20">
        <f>IF(F1368="Gateway","SDWAN Gateway",IF(E1368="","",VLOOKUP(E1368,[3]List!BC:BE,3,FALSE)))</f>
        <v>19408513</v>
      </c>
      <c r="C1368" s="20">
        <f>IF(F1368="Gateway","SDWAN Gateway",IF(E1368="","",VLOOKUP(E1368,[3]List!BC:BF,4,FALSE)))</f>
        <v>19408267</v>
      </c>
      <c r="D1368">
        <v>1007</v>
      </c>
      <c r="E1368" s="21" t="s">
        <v>69</v>
      </c>
      <c r="G1368" t="s">
        <v>178</v>
      </c>
      <c r="H1368" t="s">
        <v>392</v>
      </c>
      <c r="I1368" t="s">
        <v>73</v>
      </c>
      <c r="J1368">
        <v>500</v>
      </c>
      <c r="K1368" s="20" t="str">
        <f t="shared" si="68"/>
        <v>1</v>
      </c>
      <c r="L1368" s="20" t="str">
        <f t="shared" si="67"/>
        <v xml:space="preserve">24/7/ 12 hours onsite SLA support requried </v>
      </c>
      <c r="S1368" s="22"/>
      <c r="AJ1368" s="22"/>
      <c r="AK1368" s="22"/>
    </row>
    <row r="1369" spans="1:37" customFormat="1" ht="15" hidden="1" customHeight="1">
      <c r="D1369">
        <v>1011</v>
      </c>
      <c r="E1369" s="21" t="s">
        <v>69</v>
      </c>
      <c r="G1369" t="s">
        <v>71</v>
      </c>
      <c r="H1369" t="s">
        <v>393</v>
      </c>
      <c r="I1369" t="s">
        <v>73</v>
      </c>
      <c r="J1369">
        <v>10000</v>
      </c>
      <c r="K1369" s="20" t="str">
        <f t="shared" si="68"/>
        <v>2</v>
      </c>
      <c r="L1369" s="20" t="str">
        <f t="shared" si="67"/>
        <v xml:space="preserve">24/7/ 12 hours onsite SLA support requried </v>
      </c>
      <c r="S1369" s="22"/>
      <c r="AJ1369" s="22"/>
      <c r="AK1369" s="22"/>
    </row>
    <row r="1370" spans="1:37" customFormat="1" ht="15" hidden="1" customHeight="1">
      <c r="A1370" s="20" t="str">
        <f>IF(E1370="","",VLOOKUP(E1370,[3]List!BC:BD,2,FALSE))</f>
        <v>[Main RC] SD-WAN with Firewall (Fortinet) (Non-taxable)</v>
      </c>
      <c r="B1370" s="20">
        <f>IF(F1370="Gateway","SDWAN Gateway",IF(E1370="","",VLOOKUP(E1370,[3]List!BC:BE,3,FALSE)))</f>
        <v>19408513</v>
      </c>
      <c r="C1370" s="20">
        <f>IF(F1370="Gateway","SDWAN Gateway",IF(E1370="","",VLOOKUP(E1370,[3]List!BC:BF,4,FALSE)))</f>
        <v>19408267</v>
      </c>
      <c r="D1370">
        <v>1022</v>
      </c>
      <c r="E1370" s="21" t="s">
        <v>69</v>
      </c>
      <c r="G1370" t="s">
        <v>394</v>
      </c>
      <c r="H1370" t="s">
        <v>395</v>
      </c>
      <c r="I1370" t="s">
        <v>73</v>
      </c>
      <c r="J1370">
        <v>500</v>
      </c>
      <c r="K1370" s="20" t="str">
        <f t="shared" si="68"/>
        <v>1</v>
      </c>
      <c r="L1370" s="20" t="str">
        <f t="shared" si="67"/>
        <v xml:space="preserve">24/7/ 12 hours onsite SLA support requried </v>
      </c>
      <c r="S1370" s="22"/>
      <c r="AJ1370" s="22"/>
      <c r="AK1370" s="22"/>
    </row>
    <row r="1371" spans="1:37" customFormat="1" ht="15" hidden="1" customHeight="1">
      <c r="D1371">
        <v>1023</v>
      </c>
      <c r="E1371" s="21" t="s">
        <v>69</v>
      </c>
      <c r="G1371" t="s">
        <v>71</v>
      </c>
      <c r="H1371" t="s">
        <v>396</v>
      </c>
      <c r="I1371" t="s">
        <v>73</v>
      </c>
      <c r="J1371">
        <v>1000</v>
      </c>
      <c r="K1371" s="20" t="str">
        <f t="shared" si="68"/>
        <v>2</v>
      </c>
      <c r="L1371" s="20" t="str">
        <f t="shared" si="67"/>
        <v xml:space="preserve">24/7/ 12 hours onsite SLA support requried </v>
      </c>
      <c r="S1371" s="22"/>
      <c r="AJ1371" s="22"/>
      <c r="AK1371" s="22"/>
    </row>
    <row r="1372" spans="1:37" customFormat="1" ht="15" hidden="1" customHeight="1">
      <c r="D1372">
        <v>1027</v>
      </c>
      <c r="E1372" s="21" t="s">
        <v>69</v>
      </c>
      <c r="G1372" t="s">
        <v>153</v>
      </c>
      <c r="H1372" t="s">
        <v>397</v>
      </c>
      <c r="I1372" t="s">
        <v>73</v>
      </c>
      <c r="J1372">
        <v>1000</v>
      </c>
      <c r="K1372" s="20" t="str">
        <f t="shared" si="68"/>
        <v>2</v>
      </c>
      <c r="L1372" s="20" t="str">
        <f t="shared" si="67"/>
        <v xml:space="preserve">24/7/ 12 hours onsite SLA support requried </v>
      </c>
      <c r="S1372" s="22"/>
      <c r="AJ1372" s="22"/>
      <c r="AK1372" s="22"/>
    </row>
    <row r="1373" spans="1:37" customFormat="1" ht="15" hidden="1" customHeight="1">
      <c r="D1373">
        <v>1051</v>
      </c>
      <c r="E1373" s="21" t="s">
        <v>69</v>
      </c>
      <c r="G1373" t="s">
        <v>71</v>
      </c>
      <c r="H1373" t="s">
        <v>398</v>
      </c>
      <c r="I1373" t="s">
        <v>73</v>
      </c>
      <c r="J1373">
        <v>1000</v>
      </c>
      <c r="K1373" s="20" t="str">
        <f t="shared" si="68"/>
        <v>2</v>
      </c>
      <c r="L1373" s="20" t="str">
        <f t="shared" si="67"/>
        <v xml:space="preserve">24/7/ 12 hours onsite SLA support requried </v>
      </c>
      <c r="S1373" s="22"/>
      <c r="AJ1373" s="22"/>
      <c r="AK1373" s="22"/>
    </row>
    <row r="1374" spans="1:37" customFormat="1" ht="15" hidden="1" customHeight="1">
      <c r="A1374" s="20" t="str">
        <f>IF(E1374="","",VLOOKUP(E1374,[3]List!BC:BD,2,FALSE))</f>
        <v>[Main RC] SD-WAN with Firewall (Fortinet) (Non-taxable)</v>
      </c>
      <c r="B1374" s="20">
        <f>IF(F1374="Gateway","SDWAN Gateway",IF(E1374="","",VLOOKUP(E1374,[3]List!BC:BE,3,FALSE)))</f>
        <v>19408513</v>
      </c>
      <c r="C1374" s="20">
        <f>IF(F1374="Gateway","SDWAN Gateway",IF(E1374="","",VLOOKUP(E1374,[3]List!BC:BF,4,FALSE)))</f>
        <v>19408267</v>
      </c>
      <c r="D1374">
        <v>1061</v>
      </c>
      <c r="E1374" s="21" t="s">
        <v>69</v>
      </c>
      <c r="G1374" t="s">
        <v>144</v>
      </c>
      <c r="H1374" t="s">
        <v>399</v>
      </c>
      <c r="I1374" t="s">
        <v>73</v>
      </c>
      <c r="J1374">
        <v>500</v>
      </c>
      <c r="K1374" s="20" t="str">
        <f t="shared" si="68"/>
        <v>1</v>
      </c>
      <c r="L1374" s="20" t="str">
        <f t="shared" si="67"/>
        <v xml:space="preserve">24/7/ 12 hours onsite SLA support requried </v>
      </c>
      <c r="S1374" s="22"/>
      <c r="AJ1374" s="22"/>
      <c r="AK1374" s="22"/>
    </row>
    <row r="1375" spans="1:37" customFormat="1" ht="15" hidden="1" customHeight="1">
      <c r="A1375" s="20" t="str">
        <f>IF(E1375="","",VLOOKUP(E1375,[3]List!BC:BD,2,FALSE))</f>
        <v>[Main RC] SD-WAN with Firewall (Fortinet) (Non-taxable)</v>
      </c>
      <c r="B1375" s="20">
        <f>IF(F1375="Gateway","SDWAN Gateway",IF(E1375="","",VLOOKUP(E1375,[3]List!BC:BE,3,FALSE)))</f>
        <v>19408513</v>
      </c>
      <c r="C1375" s="20">
        <f>IF(F1375="Gateway","SDWAN Gateway",IF(E1375="","",VLOOKUP(E1375,[3]List!BC:BF,4,FALSE)))</f>
        <v>19408267</v>
      </c>
      <c r="D1375">
        <v>1063</v>
      </c>
      <c r="E1375" s="21" t="s">
        <v>69</v>
      </c>
      <c r="G1375" t="s">
        <v>153</v>
      </c>
      <c r="H1375" t="s">
        <v>400</v>
      </c>
      <c r="I1375" t="s">
        <v>73</v>
      </c>
      <c r="J1375">
        <v>500</v>
      </c>
      <c r="K1375" s="20" t="str">
        <f t="shared" si="68"/>
        <v>1</v>
      </c>
      <c r="L1375" s="20" t="str">
        <f t="shared" si="67"/>
        <v xml:space="preserve">24/7/ 12 hours onsite SLA support requried </v>
      </c>
      <c r="S1375" s="22"/>
      <c r="AJ1375" s="22"/>
      <c r="AK1375" s="22"/>
    </row>
    <row r="1376" spans="1:37" customFormat="1" ht="15" hidden="1" customHeight="1">
      <c r="A1376" s="20" t="str">
        <f>IF(E1376="","",VLOOKUP(E1376,[3]List!BC:BD,2,FALSE))</f>
        <v>[Main RC] SD-WAN with Firewall (Fortinet) (Non-taxable)</v>
      </c>
      <c r="B1376" s="20">
        <f>IF(F1376="Gateway","SDWAN Gateway",IF(E1376="","",VLOOKUP(E1376,[3]List!BC:BE,3,FALSE)))</f>
        <v>19408513</v>
      </c>
      <c r="C1376" s="20">
        <f>IF(F1376="Gateway","SDWAN Gateway",IF(E1376="","",VLOOKUP(E1376,[3]List!BC:BF,4,FALSE)))</f>
        <v>19408267</v>
      </c>
      <c r="D1376">
        <v>1090</v>
      </c>
      <c r="E1376" s="21" t="s">
        <v>69</v>
      </c>
      <c r="G1376" t="s">
        <v>153</v>
      </c>
      <c r="H1376" t="s">
        <v>401</v>
      </c>
      <c r="I1376" t="s">
        <v>73</v>
      </c>
      <c r="J1376">
        <v>500</v>
      </c>
      <c r="K1376" s="20" t="str">
        <f t="shared" si="68"/>
        <v>1</v>
      </c>
      <c r="L1376" s="20" t="str">
        <f t="shared" si="67"/>
        <v xml:space="preserve">24/7/ 12 hours onsite SLA support requried </v>
      </c>
      <c r="S1376" s="22"/>
      <c r="AJ1376" s="22"/>
      <c r="AK1376" s="22"/>
    </row>
    <row r="1377" spans="1:37" customFormat="1" ht="15" hidden="1" customHeight="1">
      <c r="A1377" s="20" t="str">
        <f>IF(E1377="","",VLOOKUP(E1377,[3]List!BC:BD,2,FALSE))</f>
        <v>[Main RC] SD-WAN with Firewall (Fortinet) (Non-taxable)</v>
      </c>
      <c r="B1377" s="20">
        <f>IF(F1377="Gateway","SDWAN Gateway",IF(E1377="","",VLOOKUP(E1377,[3]List!BC:BE,3,FALSE)))</f>
        <v>19408513</v>
      </c>
      <c r="C1377" s="20">
        <f>IF(F1377="Gateway","SDWAN Gateway",IF(E1377="","",VLOOKUP(E1377,[3]List!BC:BF,4,FALSE)))</f>
        <v>19408267</v>
      </c>
      <c r="D1377">
        <v>1095</v>
      </c>
      <c r="E1377" s="21" t="s">
        <v>69</v>
      </c>
      <c r="G1377" t="s">
        <v>71</v>
      </c>
      <c r="H1377" t="s">
        <v>402</v>
      </c>
      <c r="I1377" t="s">
        <v>73</v>
      </c>
      <c r="J1377">
        <v>100</v>
      </c>
      <c r="K1377" s="20" t="str">
        <f t="shared" si="68"/>
        <v>1</v>
      </c>
      <c r="L1377" s="20" t="str">
        <f t="shared" si="67"/>
        <v xml:space="preserve">24/7/ 12 hours onsite SLA support requried </v>
      </c>
      <c r="S1377" s="22"/>
      <c r="AJ1377" s="22"/>
      <c r="AK1377" s="22"/>
    </row>
    <row r="1378" spans="1:37" customFormat="1" ht="15" hidden="1" customHeight="1">
      <c r="A1378" s="20" t="str">
        <f>IF(E1378="","",VLOOKUP(E1378,[3]List!BC:BD,2,FALSE))</f>
        <v>[Main RC] SD-WAN with Firewall (Fortinet) (Non-taxable)</v>
      </c>
      <c r="B1378" s="20">
        <f>IF(F1378="Gateway","SDWAN Gateway",IF(E1378="","",VLOOKUP(E1378,[3]List!BC:BE,3,FALSE)))</f>
        <v>19408513</v>
      </c>
      <c r="C1378" s="20">
        <f>IF(F1378="Gateway","SDWAN Gateway",IF(E1378="","",VLOOKUP(E1378,[3]List!BC:BF,4,FALSE)))</f>
        <v>19408267</v>
      </c>
      <c r="D1378">
        <v>1096</v>
      </c>
      <c r="E1378" s="21" t="s">
        <v>69</v>
      </c>
      <c r="G1378" t="s">
        <v>185</v>
      </c>
      <c r="H1378" t="s">
        <v>403</v>
      </c>
      <c r="I1378" t="s">
        <v>73</v>
      </c>
      <c r="J1378">
        <v>100</v>
      </c>
      <c r="K1378" s="20" t="str">
        <f t="shared" si="68"/>
        <v>1</v>
      </c>
      <c r="L1378" s="20" t="str">
        <f t="shared" si="67"/>
        <v xml:space="preserve">24/7/ 12 hours onsite SLA support requried </v>
      </c>
      <c r="S1378" s="22"/>
      <c r="AJ1378" s="22"/>
      <c r="AK1378" s="22"/>
    </row>
    <row r="1379" spans="1:37" customFormat="1" ht="15" hidden="1" customHeight="1">
      <c r="A1379" s="20" t="str">
        <f>IF(E1379="","",VLOOKUP(E1379,[3]List!BC:BD,2,FALSE))</f>
        <v>[Main RC] SD-WAN with Firewall (Fortinet) (Non-taxable)</v>
      </c>
      <c r="B1379" s="20">
        <f>IF(F1379="Gateway","SDWAN Gateway",IF(E1379="","",VLOOKUP(E1379,[3]List!BC:BE,3,FALSE)))</f>
        <v>19408513</v>
      </c>
      <c r="C1379" s="20">
        <f>IF(F1379="Gateway","SDWAN Gateway",IF(E1379="","",VLOOKUP(E1379,[3]List!BC:BF,4,FALSE)))</f>
        <v>19408267</v>
      </c>
      <c r="D1379">
        <v>1097</v>
      </c>
      <c r="E1379" s="21" t="s">
        <v>69</v>
      </c>
      <c r="G1379" t="s">
        <v>185</v>
      </c>
      <c r="H1379" t="s">
        <v>404</v>
      </c>
      <c r="I1379" t="s">
        <v>73</v>
      </c>
      <c r="J1379">
        <v>100</v>
      </c>
      <c r="K1379" s="20" t="str">
        <f t="shared" si="68"/>
        <v>1</v>
      </c>
      <c r="L1379" s="20" t="str">
        <f t="shared" si="67"/>
        <v xml:space="preserve">24/7/ 12 hours onsite SLA support requried </v>
      </c>
      <c r="S1379" s="22"/>
      <c r="AJ1379" s="22"/>
      <c r="AK1379" s="22"/>
    </row>
    <row r="1380" spans="1:37" customFormat="1" ht="15" hidden="1" customHeight="1">
      <c r="A1380" s="20" t="str">
        <f>IF(E1380="","",VLOOKUP(E1380,[3]List!BC:BD,2,FALSE))</f>
        <v>[Main RC] SD-WAN with Firewall (Fortinet) (Non-taxable)</v>
      </c>
      <c r="B1380" s="20">
        <f>IF(F1380="Gateway","SDWAN Gateway",IF(E1380="","",VLOOKUP(E1380,[3]List!BC:BE,3,FALSE)))</f>
        <v>19408513</v>
      </c>
      <c r="C1380" s="20">
        <f>IF(F1380="Gateway","SDWAN Gateway",IF(E1380="","",VLOOKUP(E1380,[3]List!BC:BF,4,FALSE)))</f>
        <v>19408267</v>
      </c>
      <c r="D1380">
        <v>1100</v>
      </c>
      <c r="E1380" s="21" t="s">
        <v>69</v>
      </c>
      <c r="G1380" t="s">
        <v>153</v>
      </c>
      <c r="H1380" t="s">
        <v>405</v>
      </c>
      <c r="I1380" t="s">
        <v>73</v>
      </c>
      <c r="J1380">
        <v>500</v>
      </c>
      <c r="K1380" s="20" t="str">
        <f t="shared" si="68"/>
        <v>1</v>
      </c>
      <c r="L1380" s="20" t="str">
        <f t="shared" si="67"/>
        <v xml:space="preserve">24/7/ 12 hours onsite SLA support requried </v>
      </c>
      <c r="S1380" s="22"/>
      <c r="AJ1380" s="22"/>
      <c r="AK1380" s="22"/>
    </row>
    <row r="1381" spans="1:37" customFormat="1" ht="15" hidden="1" customHeight="1">
      <c r="A1381" s="20" t="str">
        <f>IF(E1381="","",VLOOKUP(E1381,[3]List!BC:BD,2,FALSE))</f>
        <v>[Main RC] SD-WAN with Firewall (Fortinet) (Non-taxable)</v>
      </c>
      <c r="B1381" s="20">
        <f>IF(F1381="Gateway","SDWAN Gateway",IF(E1381="","",VLOOKUP(E1381,[3]List!BC:BE,3,FALSE)))</f>
        <v>19408513</v>
      </c>
      <c r="C1381" s="20">
        <f>IF(F1381="Gateway","SDWAN Gateway",IF(E1381="","",VLOOKUP(E1381,[3]List!BC:BF,4,FALSE)))</f>
        <v>19408267</v>
      </c>
      <c r="D1381">
        <v>1104</v>
      </c>
      <c r="E1381" s="21" t="s">
        <v>69</v>
      </c>
      <c r="G1381" t="s">
        <v>153</v>
      </c>
      <c r="H1381" t="s">
        <v>406</v>
      </c>
      <c r="I1381" t="s">
        <v>73</v>
      </c>
      <c r="J1381">
        <v>500</v>
      </c>
      <c r="K1381" s="20" t="str">
        <f t="shared" si="68"/>
        <v>1</v>
      </c>
      <c r="L1381" s="20" t="str">
        <f t="shared" si="67"/>
        <v xml:space="preserve">24/7/ 12 hours onsite SLA support requried </v>
      </c>
      <c r="S1381" s="22"/>
      <c r="AJ1381" s="22"/>
      <c r="AK1381" s="22"/>
    </row>
    <row r="1382" spans="1:37" customFormat="1" ht="15" hidden="1" customHeight="1">
      <c r="D1382">
        <v>1112</v>
      </c>
      <c r="E1382" s="21" t="s">
        <v>69</v>
      </c>
      <c r="G1382" t="s">
        <v>331</v>
      </c>
      <c r="H1382" t="s">
        <v>407</v>
      </c>
      <c r="I1382" t="s">
        <v>73</v>
      </c>
      <c r="J1382">
        <v>1000</v>
      </c>
      <c r="K1382" s="20" t="str">
        <f t="shared" si="68"/>
        <v>2</v>
      </c>
      <c r="L1382" s="20" t="str">
        <f t="shared" si="67"/>
        <v xml:space="preserve">24/7/ 12 hours onsite SLA support requried </v>
      </c>
      <c r="S1382" s="22"/>
      <c r="AJ1382" s="22"/>
      <c r="AK1382" s="22"/>
    </row>
    <row r="1383" spans="1:37" customFormat="1" ht="15" hidden="1" customHeight="1">
      <c r="A1383" s="20" t="str">
        <f>IF(E1383="","",VLOOKUP(E1383,[3]List!BC:BD,2,FALSE))</f>
        <v>[Main RC] SD-WAN with Firewall (Fortinet) (Non-taxable)</v>
      </c>
      <c r="B1383" s="20">
        <f>IF(F1383="Gateway","SDWAN Gateway",IF(E1383="","",VLOOKUP(E1383,[3]List!BC:BE,3,FALSE)))</f>
        <v>19408513</v>
      </c>
      <c r="C1383" s="20">
        <f>IF(F1383="Gateway","SDWAN Gateway",IF(E1383="","",VLOOKUP(E1383,[3]List!BC:BF,4,FALSE)))</f>
        <v>19408267</v>
      </c>
      <c r="D1383">
        <v>1114</v>
      </c>
      <c r="E1383" s="21" t="s">
        <v>69</v>
      </c>
      <c r="G1383" t="s">
        <v>394</v>
      </c>
      <c r="H1383" t="s">
        <v>408</v>
      </c>
      <c r="I1383" t="s">
        <v>73</v>
      </c>
      <c r="J1383">
        <v>500</v>
      </c>
      <c r="K1383" s="20" t="str">
        <f t="shared" si="68"/>
        <v>1</v>
      </c>
      <c r="L1383" s="20" t="str">
        <f t="shared" si="67"/>
        <v xml:space="preserve">24/7/ 12 hours onsite SLA support requried </v>
      </c>
      <c r="S1383" s="22"/>
      <c r="AJ1383" s="22"/>
      <c r="AK1383" s="22"/>
    </row>
    <row r="1384" spans="1:37" customFormat="1" ht="15" hidden="1" customHeight="1">
      <c r="D1384">
        <v>1130</v>
      </c>
      <c r="E1384" s="21" t="s">
        <v>69</v>
      </c>
      <c r="G1384" s="31" t="s">
        <v>196</v>
      </c>
      <c r="H1384" t="s">
        <v>409</v>
      </c>
      <c r="I1384" t="s">
        <v>140</v>
      </c>
      <c r="J1384">
        <v>2000</v>
      </c>
      <c r="K1384" s="20" t="str">
        <f t="shared" si="68"/>
        <v>2</v>
      </c>
      <c r="L1384" s="20" t="str">
        <f t="shared" si="67"/>
        <v>24/7/ 6 hours onsite support required</v>
      </c>
      <c r="S1384" s="22"/>
      <c r="AJ1384" s="22"/>
      <c r="AK1384" s="22"/>
    </row>
    <row r="1385" spans="1:37" customFormat="1" ht="15" hidden="1" customHeight="1">
      <c r="D1385">
        <v>1130</v>
      </c>
      <c r="E1385" s="21" t="s">
        <v>69</v>
      </c>
      <c r="G1385" s="31" t="s">
        <v>196</v>
      </c>
      <c r="H1385" t="s">
        <v>409</v>
      </c>
      <c r="I1385" t="s">
        <v>140</v>
      </c>
      <c r="J1385">
        <v>2000</v>
      </c>
      <c r="K1385" s="20" t="str">
        <f t="shared" si="68"/>
        <v>2</v>
      </c>
      <c r="L1385" s="20" t="str">
        <f t="shared" si="67"/>
        <v>24/7/ 6 hours onsite support required</v>
      </c>
      <c r="S1385" s="22"/>
      <c r="AJ1385" s="22"/>
      <c r="AK1385" s="22"/>
    </row>
    <row r="1386" spans="1:37" customFormat="1" ht="15" hidden="1" customHeight="1">
      <c r="D1386">
        <v>1136</v>
      </c>
      <c r="E1386" s="21" t="s">
        <v>69</v>
      </c>
      <c r="G1386" s="31" t="s">
        <v>151</v>
      </c>
      <c r="H1386" t="s">
        <v>410</v>
      </c>
      <c r="I1386" t="s">
        <v>140</v>
      </c>
      <c r="J1386">
        <v>2000</v>
      </c>
      <c r="K1386" s="20" t="str">
        <f t="shared" si="68"/>
        <v>2</v>
      </c>
      <c r="L1386" s="20" t="str">
        <f t="shared" si="67"/>
        <v>24/7/ 6 hours onsite support required</v>
      </c>
      <c r="S1386" s="22"/>
      <c r="AJ1386" s="22"/>
      <c r="AK1386" s="22"/>
    </row>
    <row r="1387" spans="1:37" customFormat="1" ht="15" hidden="1" customHeight="1">
      <c r="D1387">
        <v>1136</v>
      </c>
      <c r="E1387" s="21" t="s">
        <v>69</v>
      </c>
      <c r="G1387" s="31" t="s">
        <v>151</v>
      </c>
      <c r="H1387" t="s">
        <v>410</v>
      </c>
      <c r="I1387" t="s">
        <v>140</v>
      </c>
      <c r="J1387">
        <v>2000</v>
      </c>
      <c r="K1387" s="20" t="str">
        <f t="shared" si="68"/>
        <v>2</v>
      </c>
      <c r="L1387" s="20" t="str">
        <f t="shared" si="67"/>
        <v>24/7/ 6 hours onsite support required</v>
      </c>
      <c r="S1387" s="22"/>
      <c r="AJ1387" s="22"/>
      <c r="AK1387" s="22"/>
    </row>
    <row r="1388" spans="1:37" customFormat="1" ht="15" hidden="1" customHeight="1">
      <c r="A1388" s="20" t="str">
        <f>IF(E1388="","",VLOOKUP(E1388,[3]List!BC:BD,2,FALSE))</f>
        <v>[Main RC] SD-WAN with Firewall (Fortinet) (Non-taxable)</v>
      </c>
      <c r="B1388" s="20">
        <f>IF(F1388="Gateway","SDWAN Gateway",IF(E1388="","",VLOOKUP(E1388,[3]List!BC:BE,3,FALSE)))</f>
        <v>19408513</v>
      </c>
      <c r="C1388" s="20">
        <f>IF(F1388="Gateway","SDWAN Gateway",IF(E1388="","",VLOOKUP(E1388,[3]List!BC:BF,4,FALSE)))</f>
        <v>19408267</v>
      </c>
      <c r="D1388">
        <v>1148</v>
      </c>
      <c r="E1388" s="21" t="s">
        <v>69</v>
      </c>
      <c r="G1388" t="s">
        <v>236</v>
      </c>
      <c r="H1388" t="s">
        <v>411</v>
      </c>
      <c r="I1388" t="s">
        <v>73</v>
      </c>
      <c r="J1388">
        <v>100</v>
      </c>
      <c r="K1388" s="20" t="str">
        <f t="shared" si="68"/>
        <v>1</v>
      </c>
      <c r="L1388" s="20" t="str">
        <f t="shared" si="67"/>
        <v xml:space="preserve">24/7/ 12 hours onsite SLA support requried </v>
      </c>
      <c r="S1388" s="22"/>
      <c r="AJ1388" s="22"/>
      <c r="AK1388" s="22"/>
    </row>
    <row r="1389" spans="1:37" customFormat="1" ht="15" hidden="1" customHeight="1">
      <c r="A1389" s="20" t="str">
        <f>IF(E1389="","",VLOOKUP(E1389,[3]List!BC:BD,2,FALSE))</f>
        <v>[Main RC] SD-WAN with Firewall (Fortinet) (Non-taxable)</v>
      </c>
      <c r="B1389" s="20">
        <f>IF(F1389="Gateway","SDWAN Gateway",IF(E1389="","",VLOOKUP(E1389,[3]List!BC:BE,3,FALSE)))</f>
        <v>19408513</v>
      </c>
      <c r="C1389" s="20">
        <f>IF(F1389="Gateway","SDWAN Gateway",IF(E1389="","",VLOOKUP(E1389,[3]List!BC:BF,4,FALSE)))</f>
        <v>19408267</v>
      </c>
      <c r="D1389">
        <v>1157</v>
      </c>
      <c r="E1389" s="21" t="s">
        <v>69</v>
      </c>
      <c r="G1389" t="s">
        <v>134</v>
      </c>
      <c r="H1389" t="s">
        <v>412</v>
      </c>
      <c r="I1389" t="s">
        <v>73</v>
      </c>
      <c r="J1389">
        <v>100</v>
      </c>
      <c r="K1389" s="20" t="str">
        <f t="shared" si="68"/>
        <v>1</v>
      </c>
      <c r="L1389" s="20" t="str">
        <f t="shared" si="67"/>
        <v xml:space="preserve">24/7/ 12 hours onsite SLA support requried </v>
      </c>
      <c r="S1389" s="22"/>
      <c r="AJ1389" s="22"/>
      <c r="AK1389" s="22"/>
    </row>
    <row r="1390" spans="1:37" customFormat="1" ht="15" hidden="1" customHeight="1">
      <c r="A1390" s="20" t="str">
        <f>IF(E1390="","",VLOOKUP(E1390,[3]List!BC:BD,2,FALSE))</f>
        <v>[Main RC] SD-WAN with Firewall (Fortinet) (Non-taxable)</v>
      </c>
      <c r="B1390" s="20">
        <f>IF(F1390="Gateway","SDWAN Gateway",IF(E1390="","",VLOOKUP(E1390,[3]List!BC:BE,3,FALSE)))</f>
        <v>19408513</v>
      </c>
      <c r="C1390" s="20">
        <f>IF(F1390="Gateway","SDWAN Gateway",IF(E1390="","",VLOOKUP(E1390,[3]List!BC:BF,4,FALSE)))</f>
        <v>19408267</v>
      </c>
      <c r="D1390">
        <v>1158</v>
      </c>
      <c r="E1390" s="21" t="s">
        <v>69</v>
      </c>
      <c r="G1390" t="s">
        <v>157</v>
      </c>
      <c r="H1390" t="s">
        <v>413</v>
      </c>
      <c r="I1390" t="s">
        <v>73</v>
      </c>
      <c r="J1390">
        <v>100</v>
      </c>
      <c r="K1390" s="20" t="str">
        <f t="shared" si="68"/>
        <v>1</v>
      </c>
      <c r="L1390" s="20" t="str">
        <f t="shared" si="67"/>
        <v xml:space="preserve">24/7/ 12 hours onsite SLA support requried </v>
      </c>
      <c r="S1390" s="22"/>
      <c r="AJ1390" s="22"/>
      <c r="AK1390" s="22"/>
    </row>
    <row r="1391" spans="1:37" customFormat="1" ht="15" hidden="1" customHeight="1">
      <c r="A1391" s="20" t="str">
        <f>IF(E1391="","",VLOOKUP(E1391,[3]List!BC:BD,2,FALSE))</f>
        <v>[Main RC] SD-WAN with Firewall (Fortinet) (Non-taxable)</v>
      </c>
      <c r="B1391" s="20">
        <f>IF(F1391="Gateway","SDWAN Gateway",IF(E1391="","",VLOOKUP(E1391,[3]List!BC:BE,3,FALSE)))</f>
        <v>19408513</v>
      </c>
      <c r="C1391" s="20">
        <f>IF(F1391="Gateway","SDWAN Gateway",IF(E1391="","",VLOOKUP(E1391,[3]List!BC:BF,4,FALSE)))</f>
        <v>19408267</v>
      </c>
      <c r="D1391">
        <v>1159</v>
      </c>
      <c r="E1391" s="21" t="s">
        <v>69</v>
      </c>
      <c r="G1391" t="s">
        <v>71</v>
      </c>
      <c r="H1391" t="s">
        <v>414</v>
      </c>
      <c r="I1391" t="s">
        <v>73</v>
      </c>
      <c r="J1391">
        <v>100</v>
      </c>
      <c r="K1391" s="20" t="str">
        <f t="shared" si="68"/>
        <v>1</v>
      </c>
      <c r="L1391" s="20" t="str">
        <f t="shared" si="67"/>
        <v xml:space="preserve">24/7/ 12 hours onsite SLA support requried </v>
      </c>
      <c r="S1391" s="22"/>
      <c r="AJ1391" s="22"/>
      <c r="AK1391" s="22"/>
    </row>
    <row r="1392" spans="1:37" customFormat="1" ht="15" hidden="1" customHeight="1">
      <c r="A1392" s="20" t="str">
        <f>IF(E1392="","",VLOOKUP(E1392,[3]List!BC:BD,2,FALSE))</f>
        <v>[Main RC] SD-WAN with Firewall (Fortinet) (Non-taxable)</v>
      </c>
      <c r="B1392" s="20">
        <f>IF(F1392="Gateway","SDWAN Gateway",IF(E1392="","",VLOOKUP(E1392,[3]List!BC:BE,3,FALSE)))</f>
        <v>19408513</v>
      </c>
      <c r="C1392" s="20">
        <f>IF(F1392="Gateway","SDWAN Gateway",IF(E1392="","",VLOOKUP(E1392,[3]List!BC:BF,4,FALSE)))</f>
        <v>19408267</v>
      </c>
      <c r="D1392">
        <v>1162</v>
      </c>
      <c r="E1392" s="21" t="s">
        <v>69</v>
      </c>
      <c r="G1392" t="s">
        <v>71</v>
      </c>
      <c r="H1392" t="s">
        <v>415</v>
      </c>
      <c r="I1392" t="s">
        <v>73</v>
      </c>
      <c r="J1392">
        <v>500</v>
      </c>
      <c r="K1392" s="20" t="str">
        <f t="shared" si="68"/>
        <v>1</v>
      </c>
      <c r="L1392" s="20" t="str">
        <f t="shared" si="67"/>
        <v xml:space="preserve">24/7/ 12 hours onsite SLA support requried </v>
      </c>
      <c r="S1392" s="22"/>
      <c r="AJ1392" s="22"/>
      <c r="AK1392" s="22"/>
    </row>
    <row r="1393" spans="1:37" customFormat="1" ht="15" hidden="1" customHeight="1">
      <c r="A1393" s="20" t="str">
        <f>IF(E1393="","",VLOOKUP(E1393,[3]List!BC:BD,2,FALSE))</f>
        <v>[Main RC] SD-WAN with Firewall (Fortinet) (Non-taxable)</v>
      </c>
      <c r="B1393" s="20">
        <f>IF(F1393="Gateway","SDWAN Gateway",IF(E1393="","",VLOOKUP(E1393,[3]List!BC:BE,3,FALSE)))</f>
        <v>19408513</v>
      </c>
      <c r="C1393" s="20">
        <f>IF(F1393="Gateway","SDWAN Gateway",IF(E1393="","",VLOOKUP(E1393,[3]List!BC:BF,4,FALSE)))</f>
        <v>19408267</v>
      </c>
      <c r="D1393">
        <v>1175</v>
      </c>
      <c r="E1393" s="21" t="s">
        <v>69</v>
      </c>
      <c r="G1393" t="s">
        <v>71</v>
      </c>
      <c r="H1393" t="s">
        <v>416</v>
      </c>
      <c r="I1393" t="s">
        <v>73</v>
      </c>
      <c r="J1393">
        <v>100</v>
      </c>
      <c r="K1393" s="20" t="str">
        <f t="shared" si="68"/>
        <v>1</v>
      </c>
      <c r="L1393" s="20" t="str">
        <f t="shared" si="67"/>
        <v xml:space="preserve">24/7/ 12 hours onsite SLA support requried </v>
      </c>
      <c r="S1393" s="22"/>
      <c r="AJ1393" s="22"/>
      <c r="AK1393" s="22"/>
    </row>
    <row r="1394" spans="1:37" customFormat="1" ht="15" hidden="1" customHeight="1">
      <c r="D1394">
        <v>1191</v>
      </c>
      <c r="E1394" s="21" t="s">
        <v>69</v>
      </c>
      <c r="G1394" t="s">
        <v>181</v>
      </c>
      <c r="H1394" t="s">
        <v>417</v>
      </c>
      <c r="I1394" t="s">
        <v>73</v>
      </c>
      <c r="J1394">
        <v>1000</v>
      </c>
      <c r="K1394" s="20" t="str">
        <f t="shared" si="68"/>
        <v>2</v>
      </c>
      <c r="L1394" s="20" t="str">
        <f t="shared" si="67"/>
        <v xml:space="preserve">24/7/ 12 hours onsite SLA support requried </v>
      </c>
      <c r="S1394" s="22"/>
      <c r="AJ1394" s="22"/>
      <c r="AK1394" s="22"/>
    </row>
    <row r="1395" spans="1:37" customFormat="1" ht="15" hidden="1" customHeight="1">
      <c r="A1395" s="20" t="str">
        <f>IF(E1395="","",VLOOKUP(E1395,[3]List!BC:BD,2,FALSE))</f>
        <v>[Main RC] SD-WAN with Firewall (Fortinet) (Non-taxable)</v>
      </c>
      <c r="B1395" s="20">
        <f>IF(F1395="Gateway","SDWAN Gateway",IF(E1395="","",VLOOKUP(E1395,[3]List!BC:BE,3,FALSE)))</f>
        <v>19408513</v>
      </c>
      <c r="C1395" s="20">
        <f>IF(F1395="Gateway","SDWAN Gateway",IF(E1395="","",VLOOKUP(E1395,[3]List!BC:BF,4,FALSE)))</f>
        <v>19408267</v>
      </c>
      <c r="D1395">
        <v>1194</v>
      </c>
      <c r="E1395" s="21" t="s">
        <v>69</v>
      </c>
      <c r="G1395" t="s">
        <v>71</v>
      </c>
      <c r="H1395" t="s">
        <v>418</v>
      </c>
      <c r="I1395" t="s">
        <v>73</v>
      </c>
      <c r="J1395">
        <v>500</v>
      </c>
      <c r="K1395" s="20" t="str">
        <f t="shared" si="68"/>
        <v>1</v>
      </c>
      <c r="L1395" s="20" t="str">
        <f t="shared" si="67"/>
        <v xml:space="preserve">24/7/ 12 hours onsite SLA support requried </v>
      </c>
      <c r="S1395" s="22"/>
      <c r="AJ1395" s="22"/>
      <c r="AK1395" s="22"/>
    </row>
    <row r="1396" spans="1:37" customFormat="1" ht="15" hidden="1" customHeight="1">
      <c r="A1396" s="20" t="str">
        <f>IF(E1396="","",VLOOKUP(E1396,[3]List!BC:BD,2,FALSE))</f>
        <v>[Main RC] SD-WAN with Firewall (Fortinet) (Non-taxable)</v>
      </c>
      <c r="B1396" s="20">
        <f>IF(F1396="Gateway","SDWAN Gateway",IF(E1396="","",VLOOKUP(E1396,[3]List!BC:BE,3,FALSE)))</f>
        <v>19408513</v>
      </c>
      <c r="C1396" s="20">
        <f>IF(F1396="Gateway","SDWAN Gateway",IF(E1396="","",VLOOKUP(E1396,[3]List!BC:BF,4,FALSE)))</f>
        <v>19408267</v>
      </c>
      <c r="D1396">
        <v>1224</v>
      </c>
      <c r="E1396" s="21" t="s">
        <v>69</v>
      </c>
      <c r="G1396" t="s">
        <v>419</v>
      </c>
      <c r="H1396" t="s">
        <v>420</v>
      </c>
      <c r="I1396" t="s">
        <v>73</v>
      </c>
      <c r="J1396">
        <v>100</v>
      </c>
      <c r="K1396" s="20" t="str">
        <f t="shared" si="68"/>
        <v>1</v>
      </c>
      <c r="L1396" s="20" t="str">
        <f t="shared" si="67"/>
        <v xml:space="preserve">24/7/ 12 hours onsite SLA support requried </v>
      </c>
      <c r="S1396" s="22"/>
      <c r="AJ1396" s="22"/>
      <c r="AK1396" s="22"/>
    </row>
    <row r="1397" spans="1:37" customFormat="1" ht="15" hidden="1" customHeight="1">
      <c r="A1397" s="20" t="str">
        <f>IF(E1397="","",VLOOKUP(E1397,[3]List!BC:BD,2,FALSE))</f>
        <v>[Main RC] SD-WAN with Firewall (Fortinet) (Non-taxable)</v>
      </c>
      <c r="B1397" s="20">
        <f>IF(F1397="Gateway","SDWAN Gateway",IF(E1397="","",VLOOKUP(E1397,[3]List!BC:BE,3,FALSE)))</f>
        <v>19408513</v>
      </c>
      <c r="C1397" s="20">
        <f>IF(F1397="Gateway","SDWAN Gateway",IF(E1397="","",VLOOKUP(E1397,[3]List!BC:BF,4,FALSE)))</f>
        <v>19408267</v>
      </c>
      <c r="D1397">
        <v>1232</v>
      </c>
      <c r="E1397" s="21" t="s">
        <v>69</v>
      </c>
      <c r="G1397" t="s">
        <v>71</v>
      </c>
      <c r="H1397" t="s">
        <v>421</v>
      </c>
      <c r="I1397" t="s">
        <v>73</v>
      </c>
      <c r="J1397">
        <v>500</v>
      </c>
      <c r="K1397" s="20" t="str">
        <f t="shared" si="68"/>
        <v>1</v>
      </c>
      <c r="L1397" s="20" t="str">
        <f t="shared" si="67"/>
        <v xml:space="preserve">24/7/ 12 hours onsite SLA support requried </v>
      </c>
      <c r="S1397" s="22"/>
      <c r="AJ1397" s="22"/>
      <c r="AK1397" s="22"/>
    </row>
    <row r="1398" spans="1:37" customFormat="1" ht="15" hidden="1" customHeight="1">
      <c r="A1398" s="20" t="str">
        <f>IF(E1398="","",VLOOKUP(E1398,[3]List!BC:BD,2,FALSE))</f>
        <v>[Main RC] SD-WAN with Firewall (Fortinet) (Non-taxable)</v>
      </c>
      <c r="B1398" s="20">
        <f>IF(F1398="Gateway","SDWAN Gateway",IF(E1398="","",VLOOKUP(E1398,[3]List!BC:BE,3,FALSE)))</f>
        <v>19408513</v>
      </c>
      <c r="C1398" s="20">
        <f>IF(F1398="Gateway","SDWAN Gateway",IF(E1398="","",VLOOKUP(E1398,[3]List!BC:BF,4,FALSE)))</f>
        <v>19408267</v>
      </c>
      <c r="D1398">
        <v>1234</v>
      </c>
      <c r="E1398" s="21" t="s">
        <v>69</v>
      </c>
      <c r="G1398" t="s">
        <v>71</v>
      </c>
      <c r="H1398" t="s">
        <v>422</v>
      </c>
      <c r="I1398" t="s">
        <v>73</v>
      </c>
      <c r="J1398">
        <v>500</v>
      </c>
      <c r="K1398" s="20" t="str">
        <f t="shared" si="68"/>
        <v>1</v>
      </c>
      <c r="L1398" s="20" t="str">
        <f t="shared" si="67"/>
        <v xml:space="preserve">24/7/ 12 hours onsite SLA support requried </v>
      </c>
      <c r="S1398" s="22"/>
      <c r="AJ1398" s="22"/>
      <c r="AK1398" s="22"/>
    </row>
    <row r="1399" spans="1:37" customFormat="1" ht="15" hidden="1" customHeight="1">
      <c r="A1399" s="20" t="str">
        <f>IF(E1399="","",VLOOKUP(E1399,[3]List!BC:BD,2,FALSE))</f>
        <v>[Main RC] SD-WAN with Firewall (Fortinet) (Non-taxable)</v>
      </c>
      <c r="B1399" s="20">
        <f>IF(F1399="Gateway","SDWAN Gateway",IF(E1399="","",VLOOKUP(E1399,[3]List!BC:BE,3,FALSE)))</f>
        <v>19408513</v>
      </c>
      <c r="C1399" s="20">
        <f>IF(F1399="Gateway","SDWAN Gateway",IF(E1399="","",VLOOKUP(E1399,[3]List!BC:BF,4,FALSE)))</f>
        <v>19408267</v>
      </c>
      <c r="D1399">
        <v>1248</v>
      </c>
      <c r="E1399" s="21" t="s">
        <v>69</v>
      </c>
      <c r="G1399" t="s">
        <v>71</v>
      </c>
      <c r="H1399" t="s">
        <v>423</v>
      </c>
      <c r="I1399" t="s">
        <v>73</v>
      </c>
      <c r="J1399">
        <v>100</v>
      </c>
      <c r="K1399" s="20" t="str">
        <f t="shared" si="68"/>
        <v>1</v>
      </c>
      <c r="L1399" s="20" t="str">
        <f t="shared" si="67"/>
        <v xml:space="preserve">24/7/ 12 hours onsite SLA support requried </v>
      </c>
      <c r="S1399" s="22"/>
      <c r="AJ1399" s="22"/>
      <c r="AK1399" s="22"/>
    </row>
    <row r="1400" spans="1:37" customFormat="1" ht="15" hidden="1" customHeight="1">
      <c r="A1400" s="20" t="str">
        <f>IF(E1400="","",VLOOKUP(E1400,[3]List!BC:BD,2,FALSE))</f>
        <v>[Main RC] SD-WAN with Firewall (Fortinet) (Non-taxable)</v>
      </c>
      <c r="B1400" s="20">
        <f>IF(F1400="Gateway","SDWAN Gateway",IF(E1400="","",VLOOKUP(E1400,[3]List!BC:BE,3,FALSE)))</f>
        <v>19408513</v>
      </c>
      <c r="C1400" s="20">
        <f>IF(F1400="Gateway","SDWAN Gateway",IF(E1400="","",VLOOKUP(E1400,[3]List!BC:BF,4,FALSE)))</f>
        <v>19408267</v>
      </c>
      <c r="D1400">
        <v>1253</v>
      </c>
      <c r="E1400" s="21" t="s">
        <v>69</v>
      </c>
      <c r="G1400" t="s">
        <v>71</v>
      </c>
      <c r="H1400" t="s">
        <v>424</v>
      </c>
      <c r="I1400" t="s">
        <v>73</v>
      </c>
      <c r="J1400">
        <v>500</v>
      </c>
      <c r="K1400" s="20" t="str">
        <f t="shared" si="68"/>
        <v>1</v>
      </c>
      <c r="L1400" s="20" t="str">
        <f t="shared" si="67"/>
        <v xml:space="preserve">24/7/ 12 hours onsite SLA support requried </v>
      </c>
      <c r="S1400" s="22"/>
      <c r="AJ1400" s="22"/>
      <c r="AK1400" s="22"/>
    </row>
    <row r="1401" spans="1:37" customFormat="1" ht="15" hidden="1" customHeight="1">
      <c r="A1401" s="20" t="str">
        <f>IF(E1401="","",VLOOKUP(E1401,[3]List!BC:BD,2,FALSE))</f>
        <v>[Main RC] SD-WAN with Firewall (Fortinet) (Non-taxable)</v>
      </c>
      <c r="B1401" s="20">
        <f>IF(F1401="Gateway","SDWAN Gateway",IF(E1401="","",VLOOKUP(E1401,[3]List!BC:BE,3,FALSE)))</f>
        <v>19408513</v>
      </c>
      <c r="C1401" s="20">
        <f>IF(F1401="Gateway","SDWAN Gateway",IF(E1401="","",VLOOKUP(E1401,[3]List!BC:BF,4,FALSE)))</f>
        <v>19408267</v>
      </c>
      <c r="D1401">
        <v>1264</v>
      </c>
      <c r="E1401" s="21" t="s">
        <v>69</v>
      </c>
      <c r="G1401" t="s">
        <v>71</v>
      </c>
      <c r="H1401" t="s">
        <v>425</v>
      </c>
      <c r="I1401" t="s">
        <v>73</v>
      </c>
      <c r="J1401">
        <v>500</v>
      </c>
      <c r="K1401" s="20" t="str">
        <f t="shared" si="68"/>
        <v>1</v>
      </c>
      <c r="L1401" s="20" t="str">
        <f t="shared" si="67"/>
        <v xml:space="preserve">24/7/ 12 hours onsite SLA support requried </v>
      </c>
      <c r="S1401" s="22"/>
      <c r="AJ1401" s="22"/>
      <c r="AK1401" s="22"/>
    </row>
    <row r="1402" spans="1:37" customFormat="1" ht="15" hidden="1" customHeight="1">
      <c r="D1402">
        <v>1267</v>
      </c>
      <c r="E1402" s="21" t="s">
        <v>69</v>
      </c>
      <c r="G1402" t="s">
        <v>270</v>
      </c>
      <c r="H1402" t="s">
        <v>426</v>
      </c>
      <c r="I1402" t="s">
        <v>73</v>
      </c>
      <c r="J1402">
        <v>1000</v>
      </c>
      <c r="K1402" s="20" t="str">
        <f t="shared" si="68"/>
        <v>2</v>
      </c>
      <c r="L1402" s="20" t="str">
        <f t="shared" si="67"/>
        <v xml:space="preserve">24/7/ 12 hours onsite SLA support requried </v>
      </c>
      <c r="S1402" s="22"/>
      <c r="AJ1402" s="22"/>
      <c r="AK1402" s="22"/>
    </row>
    <row r="1403" spans="1:37" customFormat="1" ht="15" hidden="1" customHeight="1">
      <c r="A1403" s="20" t="str">
        <f>IF(E1403="","",VLOOKUP(E1403,[3]List!BC:BD,2,FALSE))</f>
        <v>[Main RC] SD-WAN with Firewall (Fortinet) (Non-taxable)</v>
      </c>
      <c r="B1403" s="20">
        <f>IF(F1403="Gateway","SDWAN Gateway",IF(E1403="","",VLOOKUP(E1403,[3]List!BC:BE,3,FALSE)))</f>
        <v>19408513</v>
      </c>
      <c r="C1403" s="20">
        <f>IF(F1403="Gateway","SDWAN Gateway",IF(E1403="","",VLOOKUP(E1403,[3]List!BC:BF,4,FALSE)))</f>
        <v>19408267</v>
      </c>
      <c r="D1403">
        <v>1270</v>
      </c>
      <c r="E1403" s="21" t="s">
        <v>69</v>
      </c>
      <c r="G1403" t="s">
        <v>148</v>
      </c>
      <c r="H1403" t="s">
        <v>427</v>
      </c>
      <c r="I1403" t="s">
        <v>73</v>
      </c>
      <c r="J1403">
        <v>500</v>
      </c>
      <c r="K1403" s="20" t="str">
        <f t="shared" si="68"/>
        <v>1</v>
      </c>
      <c r="L1403" s="20" t="str">
        <f t="shared" si="67"/>
        <v xml:space="preserve">24/7/ 12 hours onsite SLA support requried </v>
      </c>
      <c r="S1403" s="22"/>
      <c r="AJ1403" s="22"/>
      <c r="AK1403" s="22"/>
    </row>
    <row r="1404" spans="1:37" customFormat="1" ht="15" hidden="1" customHeight="1">
      <c r="D1404">
        <v>1274</v>
      </c>
      <c r="E1404" s="21" t="s">
        <v>69</v>
      </c>
      <c r="G1404" t="s">
        <v>71</v>
      </c>
      <c r="H1404" t="s">
        <v>428</v>
      </c>
      <c r="I1404" t="s">
        <v>73</v>
      </c>
      <c r="J1404">
        <v>1000</v>
      </c>
      <c r="K1404" s="20" t="str">
        <f t="shared" si="68"/>
        <v>2</v>
      </c>
      <c r="L1404" s="20" t="str">
        <f t="shared" si="67"/>
        <v xml:space="preserve">24/7/ 12 hours onsite SLA support requried </v>
      </c>
      <c r="S1404" s="22"/>
      <c r="AJ1404" s="22"/>
      <c r="AK1404" s="22"/>
    </row>
    <row r="1405" spans="1:37" customFormat="1" ht="15" hidden="1" customHeight="1">
      <c r="A1405" s="20" t="str">
        <f>IF(E1405="","",VLOOKUP(E1405,[3]List!BC:BD,2,FALSE))</f>
        <v>[Main RC] SD-WAN with Firewall (Fortinet) (Non-taxable)</v>
      </c>
      <c r="B1405" s="20">
        <f>IF(F1405="Gateway","SDWAN Gateway",IF(E1405="","",VLOOKUP(E1405,[3]List!BC:BE,3,FALSE)))</f>
        <v>19408513</v>
      </c>
      <c r="C1405" s="20">
        <f>IF(F1405="Gateway","SDWAN Gateway",IF(E1405="","",VLOOKUP(E1405,[3]List!BC:BF,4,FALSE)))</f>
        <v>19408267</v>
      </c>
      <c r="D1405">
        <v>1276</v>
      </c>
      <c r="E1405" s="21" t="s">
        <v>69</v>
      </c>
      <c r="G1405" t="s">
        <v>71</v>
      </c>
      <c r="H1405" t="s">
        <v>429</v>
      </c>
      <c r="I1405" t="s">
        <v>73</v>
      </c>
      <c r="J1405">
        <v>100</v>
      </c>
      <c r="K1405" s="20" t="str">
        <f t="shared" si="68"/>
        <v>1</v>
      </c>
      <c r="L1405" s="20" t="str">
        <f t="shared" si="67"/>
        <v xml:space="preserve">24/7/ 12 hours onsite SLA support requried </v>
      </c>
      <c r="S1405" s="22"/>
      <c r="AJ1405" s="22"/>
      <c r="AK1405" s="22"/>
    </row>
    <row r="1406" spans="1:37" customFormat="1" ht="15" hidden="1" customHeight="1">
      <c r="A1406" s="20" t="str">
        <f>IF(E1406="","",VLOOKUP(E1406,[3]List!BC:BD,2,FALSE))</f>
        <v>[Main RC] SD-WAN with Firewall (Fortinet) (Non-taxable)</v>
      </c>
      <c r="B1406" s="20">
        <f>IF(F1406="Gateway","SDWAN Gateway",IF(E1406="","",VLOOKUP(E1406,[3]List!BC:BE,3,FALSE)))</f>
        <v>19408513</v>
      </c>
      <c r="C1406" s="20">
        <f>IF(F1406="Gateway","SDWAN Gateway",IF(E1406="","",VLOOKUP(E1406,[3]List!BC:BF,4,FALSE)))</f>
        <v>19408267</v>
      </c>
      <c r="D1406">
        <v>1279</v>
      </c>
      <c r="E1406" s="21" t="s">
        <v>69</v>
      </c>
      <c r="G1406" t="s">
        <v>134</v>
      </c>
      <c r="H1406" t="s">
        <v>430</v>
      </c>
      <c r="I1406" t="s">
        <v>73</v>
      </c>
      <c r="J1406">
        <v>500</v>
      </c>
      <c r="K1406" s="20" t="str">
        <f t="shared" si="68"/>
        <v>1</v>
      </c>
      <c r="L1406" s="20" t="str">
        <f t="shared" si="67"/>
        <v xml:space="preserve">24/7/ 12 hours onsite SLA support requried </v>
      </c>
      <c r="S1406" s="22"/>
      <c r="AJ1406" s="22"/>
      <c r="AK1406" s="22"/>
    </row>
    <row r="1407" spans="1:37" customFormat="1" ht="15" hidden="1" customHeight="1">
      <c r="D1407">
        <v>1280</v>
      </c>
      <c r="E1407" s="21" t="s">
        <v>69</v>
      </c>
      <c r="G1407" t="s">
        <v>178</v>
      </c>
      <c r="H1407" t="s">
        <v>431</v>
      </c>
      <c r="I1407" t="s">
        <v>73</v>
      </c>
      <c r="J1407">
        <v>1000</v>
      </c>
      <c r="K1407" s="20" t="str">
        <f t="shared" si="68"/>
        <v>2</v>
      </c>
      <c r="L1407" s="20" t="str">
        <f t="shared" si="67"/>
        <v xml:space="preserve">24/7/ 12 hours onsite SLA support requried </v>
      </c>
      <c r="S1407" s="22"/>
      <c r="AJ1407" s="22"/>
      <c r="AK1407" s="22"/>
    </row>
    <row r="1408" spans="1:37" customFormat="1" ht="15" hidden="1" customHeight="1">
      <c r="A1408" s="20" t="str">
        <f>IF(E1408="","",VLOOKUP(E1408,[3]List!BC:BD,2,FALSE))</f>
        <v>[Main RC] SD-WAN with Firewall (Fortinet) (Non-taxable)</v>
      </c>
      <c r="B1408" s="20">
        <f>IF(F1408="Gateway","SDWAN Gateway",IF(E1408="","",VLOOKUP(E1408,[3]List!BC:BE,3,FALSE)))</f>
        <v>19408513</v>
      </c>
      <c r="C1408" s="20">
        <f>IF(F1408="Gateway","SDWAN Gateway",IF(E1408="","",VLOOKUP(E1408,[3]List!BC:BF,4,FALSE)))</f>
        <v>19408267</v>
      </c>
      <c r="D1408">
        <v>1281</v>
      </c>
      <c r="E1408" s="21" t="s">
        <v>69</v>
      </c>
      <c r="G1408" t="s">
        <v>71</v>
      </c>
      <c r="H1408" t="s">
        <v>432</v>
      </c>
      <c r="I1408" t="s">
        <v>73</v>
      </c>
      <c r="J1408">
        <v>500</v>
      </c>
      <c r="K1408" s="20" t="str">
        <f t="shared" si="68"/>
        <v>1</v>
      </c>
      <c r="L1408" s="20" t="str">
        <f t="shared" si="67"/>
        <v xml:space="preserve">24/7/ 12 hours onsite SLA support requried </v>
      </c>
      <c r="S1408" s="22"/>
      <c r="AJ1408" s="22"/>
      <c r="AK1408" s="22"/>
    </row>
    <row r="1409" spans="1:37" customFormat="1" ht="15" hidden="1" customHeight="1">
      <c r="A1409" s="20" t="str">
        <f>IF(E1409="","",VLOOKUP(E1409,[3]List!BC:BD,2,FALSE))</f>
        <v>[Main RC] SD-WAN with Firewall (Fortinet) (Non-taxable)</v>
      </c>
      <c r="B1409" s="20">
        <f>IF(F1409="Gateway","SDWAN Gateway",IF(E1409="","",VLOOKUP(E1409,[3]List!BC:BE,3,FALSE)))</f>
        <v>19408513</v>
      </c>
      <c r="C1409" s="20">
        <f>IF(F1409="Gateway","SDWAN Gateway",IF(E1409="","",VLOOKUP(E1409,[3]List!BC:BF,4,FALSE)))</f>
        <v>19408267</v>
      </c>
      <c r="D1409">
        <v>1287</v>
      </c>
      <c r="E1409" s="21" t="s">
        <v>69</v>
      </c>
      <c r="G1409" t="s">
        <v>71</v>
      </c>
      <c r="H1409" t="s">
        <v>433</v>
      </c>
      <c r="I1409" t="s">
        <v>73</v>
      </c>
      <c r="J1409">
        <v>500</v>
      </c>
      <c r="K1409" s="20" t="str">
        <f t="shared" si="68"/>
        <v>1</v>
      </c>
      <c r="L1409" s="20" t="str">
        <f t="shared" si="67"/>
        <v xml:space="preserve">24/7/ 12 hours onsite SLA support requried </v>
      </c>
      <c r="S1409" s="22"/>
      <c r="AJ1409" s="22"/>
      <c r="AK1409" s="22"/>
    </row>
    <row r="1410" spans="1:37" customFormat="1" ht="15" hidden="1" customHeight="1">
      <c r="A1410" s="20" t="str">
        <f>IF(E1410="","",VLOOKUP(E1410,[3]List!BC:BD,2,FALSE))</f>
        <v>[Main RC] SD-WAN with Firewall (Fortinet) (Non-taxable)</v>
      </c>
      <c r="B1410" s="20">
        <f>IF(F1410="Gateway","SDWAN Gateway",IF(E1410="","",VLOOKUP(E1410,[3]List!BC:BE,3,FALSE)))</f>
        <v>19408513</v>
      </c>
      <c r="C1410" s="20">
        <f>IF(F1410="Gateway","SDWAN Gateway",IF(E1410="","",VLOOKUP(E1410,[3]List!BC:BF,4,FALSE)))</f>
        <v>19408267</v>
      </c>
      <c r="D1410">
        <v>1288</v>
      </c>
      <c r="E1410" s="21" t="s">
        <v>69</v>
      </c>
      <c r="G1410" t="s">
        <v>434</v>
      </c>
      <c r="H1410" t="s">
        <v>435</v>
      </c>
      <c r="I1410" t="s">
        <v>73</v>
      </c>
      <c r="J1410">
        <v>500</v>
      </c>
      <c r="K1410" s="20" t="str">
        <f t="shared" si="68"/>
        <v>1</v>
      </c>
      <c r="L1410" s="20" t="str">
        <f t="shared" si="67"/>
        <v xml:space="preserve">24/7/ 12 hours onsite SLA support requried </v>
      </c>
      <c r="S1410" s="22"/>
      <c r="AJ1410" s="22"/>
      <c r="AK1410" s="22"/>
    </row>
    <row r="1411" spans="1:37" customFormat="1" ht="15" hidden="1" customHeight="1">
      <c r="A1411" s="20" t="str">
        <f>IF(E1411="","",VLOOKUP(E1411,[3]List!BC:BD,2,FALSE))</f>
        <v>[Main RC] SD-WAN with Firewall (Fortinet) (Non-taxable)</v>
      </c>
      <c r="B1411" s="20">
        <f>IF(F1411="Gateway","SDWAN Gateway",IF(E1411="","",VLOOKUP(E1411,[3]List!BC:BE,3,FALSE)))</f>
        <v>19408513</v>
      </c>
      <c r="C1411" s="20">
        <f>IF(F1411="Gateway","SDWAN Gateway",IF(E1411="","",VLOOKUP(E1411,[3]List!BC:BF,4,FALSE)))</f>
        <v>19408267</v>
      </c>
      <c r="D1411">
        <v>1295</v>
      </c>
      <c r="E1411" s="21" t="s">
        <v>69</v>
      </c>
      <c r="G1411" t="s">
        <v>71</v>
      </c>
      <c r="H1411" t="s">
        <v>436</v>
      </c>
      <c r="I1411" t="s">
        <v>73</v>
      </c>
      <c r="J1411">
        <v>500</v>
      </c>
      <c r="K1411" s="20" t="str">
        <f t="shared" si="68"/>
        <v>1</v>
      </c>
      <c r="L1411" s="20" t="str">
        <f t="shared" si="67"/>
        <v xml:space="preserve">24/7/ 12 hours onsite SLA support requried </v>
      </c>
      <c r="S1411" s="22"/>
      <c r="AJ1411" s="22"/>
      <c r="AK1411" s="22"/>
    </row>
    <row r="1412" spans="1:37" customFormat="1" ht="15" hidden="1" customHeight="1">
      <c r="A1412" s="20" t="str">
        <f>IF(E1412="","",VLOOKUP(E1412,[3]List!BC:BD,2,FALSE))</f>
        <v>[Main RC] SD-WAN with Firewall (Fortinet) (Non-taxable)</v>
      </c>
      <c r="B1412" s="20">
        <f>IF(F1412="Gateway","SDWAN Gateway",IF(E1412="","",VLOOKUP(E1412,[3]List!BC:BE,3,FALSE)))</f>
        <v>19408513</v>
      </c>
      <c r="C1412" s="20">
        <f>IF(F1412="Gateway","SDWAN Gateway",IF(E1412="","",VLOOKUP(E1412,[3]List!BC:BF,4,FALSE)))</f>
        <v>19408267</v>
      </c>
      <c r="D1412">
        <v>1316</v>
      </c>
      <c r="E1412" s="21" t="s">
        <v>69</v>
      </c>
      <c r="G1412" t="s">
        <v>379</v>
      </c>
      <c r="H1412" t="s">
        <v>437</v>
      </c>
      <c r="I1412" t="s">
        <v>73</v>
      </c>
      <c r="J1412">
        <v>100</v>
      </c>
      <c r="K1412" s="20" t="str">
        <f t="shared" si="68"/>
        <v>1</v>
      </c>
      <c r="L1412" s="20" t="str">
        <f t="shared" ref="L1412:L1475" si="69">IF(I1412="non-redundant","24/7/ 12 hours onsite SLA support requried ","24/7/ 6 hours onsite support required")</f>
        <v xml:space="preserve">24/7/ 12 hours onsite SLA support requried </v>
      </c>
      <c r="S1412" s="22"/>
      <c r="AJ1412" s="22"/>
      <c r="AK1412" s="22"/>
    </row>
    <row r="1413" spans="1:37" customFormat="1" ht="15" hidden="1" customHeight="1">
      <c r="A1413" s="20" t="str">
        <f>IF(E1413="","",VLOOKUP(E1413,[3]List!BC:BD,2,FALSE))</f>
        <v>[Main RC] SD-WAN with Firewall (Fortinet) (Non-taxable)</v>
      </c>
      <c r="B1413" s="20">
        <f>IF(F1413="Gateway","SDWAN Gateway",IF(E1413="","",VLOOKUP(E1413,[3]List!BC:BE,3,FALSE)))</f>
        <v>19408513</v>
      </c>
      <c r="C1413" s="20">
        <f>IF(F1413="Gateway","SDWAN Gateway",IF(E1413="","",VLOOKUP(E1413,[3]List!BC:BF,4,FALSE)))</f>
        <v>19408267</v>
      </c>
      <c r="D1413">
        <v>1325</v>
      </c>
      <c r="E1413" s="21" t="s">
        <v>69</v>
      </c>
      <c r="G1413" t="s">
        <v>71</v>
      </c>
      <c r="H1413" t="s">
        <v>438</v>
      </c>
      <c r="I1413" t="s">
        <v>73</v>
      </c>
      <c r="J1413">
        <v>500</v>
      </c>
      <c r="K1413" s="20" t="str">
        <f t="shared" ref="K1413:K1476" si="70">IF(J1413&lt;900, "1", "2")</f>
        <v>1</v>
      </c>
      <c r="L1413" s="20" t="str">
        <f t="shared" si="69"/>
        <v xml:space="preserve">24/7/ 12 hours onsite SLA support requried </v>
      </c>
      <c r="S1413" s="22"/>
      <c r="AJ1413" s="22"/>
      <c r="AK1413" s="22"/>
    </row>
    <row r="1414" spans="1:37" customFormat="1" ht="15" hidden="1" customHeight="1">
      <c r="A1414" s="20" t="str">
        <f>IF(E1414="","",VLOOKUP(E1414,[3]List!BC:BD,2,FALSE))</f>
        <v>[Main RC] SD-WAN with Firewall (Fortinet) (Non-taxable)</v>
      </c>
      <c r="B1414" s="20">
        <f>IF(F1414="Gateway","SDWAN Gateway",IF(E1414="","",VLOOKUP(E1414,[3]List!BC:BE,3,FALSE)))</f>
        <v>19408513</v>
      </c>
      <c r="C1414" s="20">
        <f>IF(F1414="Gateway","SDWAN Gateway",IF(E1414="","",VLOOKUP(E1414,[3]List!BC:BF,4,FALSE)))</f>
        <v>19408267</v>
      </c>
      <c r="D1414">
        <v>1327</v>
      </c>
      <c r="E1414" s="21" t="s">
        <v>69</v>
      </c>
      <c r="G1414" t="s">
        <v>71</v>
      </c>
      <c r="H1414" t="s">
        <v>301</v>
      </c>
      <c r="I1414" t="s">
        <v>73</v>
      </c>
      <c r="J1414">
        <v>100</v>
      </c>
      <c r="K1414" s="20" t="str">
        <f t="shared" si="70"/>
        <v>1</v>
      </c>
      <c r="L1414" s="20" t="str">
        <f t="shared" si="69"/>
        <v xml:space="preserve">24/7/ 12 hours onsite SLA support requried </v>
      </c>
      <c r="S1414" s="22"/>
      <c r="AJ1414" s="22"/>
      <c r="AK1414" s="22"/>
    </row>
    <row r="1415" spans="1:37" customFormat="1" ht="15" hidden="1" customHeight="1">
      <c r="A1415" s="20" t="str">
        <f>IF(E1415="","",VLOOKUP(E1415,[3]List!BC:BD,2,FALSE))</f>
        <v>[Main RC] SD-WAN with Firewall (Fortinet) (Non-taxable)</v>
      </c>
      <c r="B1415" s="20">
        <f>IF(F1415="Gateway","SDWAN Gateway",IF(E1415="","",VLOOKUP(E1415,[3]List!BC:BE,3,FALSE)))</f>
        <v>19408513</v>
      </c>
      <c r="C1415" s="20">
        <f>IF(F1415="Gateway","SDWAN Gateway",IF(E1415="","",VLOOKUP(E1415,[3]List!BC:BF,4,FALSE)))</f>
        <v>19408267</v>
      </c>
      <c r="D1415">
        <v>1333</v>
      </c>
      <c r="E1415" s="21" t="s">
        <v>69</v>
      </c>
      <c r="G1415" t="s">
        <v>190</v>
      </c>
      <c r="H1415" t="s">
        <v>439</v>
      </c>
      <c r="I1415" t="s">
        <v>73</v>
      </c>
      <c r="J1415">
        <v>500</v>
      </c>
      <c r="K1415" s="20" t="str">
        <f t="shared" si="70"/>
        <v>1</v>
      </c>
      <c r="L1415" s="20" t="str">
        <f t="shared" si="69"/>
        <v xml:space="preserve">24/7/ 12 hours onsite SLA support requried </v>
      </c>
      <c r="S1415" s="22"/>
      <c r="AJ1415" s="22"/>
      <c r="AK1415" s="22"/>
    </row>
    <row r="1416" spans="1:37" customFormat="1" ht="15" hidden="1" customHeight="1">
      <c r="A1416" s="20" t="str">
        <f>IF(E1416="","",VLOOKUP(E1416,[3]List!BC:BD,2,FALSE))</f>
        <v>[Main RC] SD-WAN with Firewall (Fortinet) (Non-taxable)</v>
      </c>
      <c r="B1416" s="20">
        <f>IF(F1416="Gateway","SDWAN Gateway",IF(E1416="","",VLOOKUP(E1416,[3]List!BC:BE,3,FALSE)))</f>
        <v>19408513</v>
      </c>
      <c r="C1416" s="20">
        <f>IF(F1416="Gateway","SDWAN Gateway",IF(E1416="","",VLOOKUP(E1416,[3]List!BC:BF,4,FALSE)))</f>
        <v>19408267</v>
      </c>
      <c r="D1416">
        <v>1334</v>
      </c>
      <c r="E1416" s="21" t="s">
        <v>69</v>
      </c>
      <c r="G1416" t="s">
        <v>190</v>
      </c>
      <c r="H1416" t="s">
        <v>440</v>
      </c>
      <c r="I1416" t="s">
        <v>73</v>
      </c>
      <c r="J1416">
        <v>500</v>
      </c>
      <c r="K1416" s="20" t="str">
        <f t="shared" si="70"/>
        <v>1</v>
      </c>
      <c r="L1416" s="20" t="str">
        <f t="shared" si="69"/>
        <v xml:space="preserve">24/7/ 12 hours onsite SLA support requried </v>
      </c>
      <c r="S1416" s="22"/>
      <c r="AJ1416" s="22"/>
      <c r="AK1416" s="22"/>
    </row>
    <row r="1417" spans="1:37" customFormat="1" ht="15" hidden="1" customHeight="1">
      <c r="A1417" s="20" t="str">
        <f>IF(E1417="","",VLOOKUP(E1417,[3]List!BC:BD,2,FALSE))</f>
        <v>[Main RC] SD-WAN with Firewall (Fortinet) (Non-taxable)</v>
      </c>
      <c r="B1417" s="20">
        <f>IF(F1417="Gateway","SDWAN Gateway",IF(E1417="","",VLOOKUP(E1417,[3]List!BC:BE,3,FALSE)))</f>
        <v>19408513</v>
      </c>
      <c r="C1417" s="20">
        <f>IF(F1417="Gateway","SDWAN Gateway",IF(E1417="","",VLOOKUP(E1417,[3]List!BC:BF,4,FALSE)))</f>
        <v>19408267</v>
      </c>
      <c r="D1417">
        <v>1335</v>
      </c>
      <c r="E1417" s="21" t="s">
        <v>69</v>
      </c>
      <c r="G1417" t="s">
        <v>236</v>
      </c>
      <c r="H1417" t="s">
        <v>441</v>
      </c>
      <c r="I1417" t="s">
        <v>73</v>
      </c>
      <c r="J1417">
        <v>500</v>
      </c>
      <c r="K1417" s="20" t="str">
        <f t="shared" si="70"/>
        <v>1</v>
      </c>
      <c r="L1417" s="20" t="str">
        <f t="shared" si="69"/>
        <v xml:space="preserve">24/7/ 12 hours onsite SLA support requried </v>
      </c>
      <c r="S1417" s="22"/>
      <c r="AJ1417" s="22"/>
      <c r="AK1417" s="22"/>
    </row>
    <row r="1418" spans="1:37" customFormat="1" ht="15" hidden="1" customHeight="1">
      <c r="A1418" s="20" t="str">
        <f>IF(E1418="","",VLOOKUP(E1418,[3]List!BC:BD,2,FALSE))</f>
        <v>[Main RC] SD-WAN with Firewall (Fortinet) (Non-taxable)</v>
      </c>
      <c r="B1418" s="20">
        <f>IF(F1418="Gateway","SDWAN Gateway",IF(E1418="","",VLOOKUP(E1418,[3]List!BC:BE,3,FALSE)))</f>
        <v>19408513</v>
      </c>
      <c r="C1418" s="20">
        <f>IF(F1418="Gateway","SDWAN Gateway",IF(E1418="","",VLOOKUP(E1418,[3]List!BC:BF,4,FALSE)))</f>
        <v>19408267</v>
      </c>
      <c r="D1418">
        <v>1337</v>
      </c>
      <c r="E1418" s="21" t="s">
        <v>69</v>
      </c>
      <c r="G1418" t="s">
        <v>442</v>
      </c>
      <c r="H1418" t="s">
        <v>443</v>
      </c>
      <c r="I1418" t="s">
        <v>73</v>
      </c>
      <c r="J1418">
        <v>100</v>
      </c>
      <c r="K1418" s="20" t="str">
        <f t="shared" si="70"/>
        <v>1</v>
      </c>
      <c r="L1418" s="20" t="str">
        <f t="shared" si="69"/>
        <v xml:space="preserve">24/7/ 12 hours onsite SLA support requried </v>
      </c>
      <c r="S1418" s="22"/>
      <c r="AJ1418" s="22"/>
      <c r="AK1418" s="22"/>
    </row>
    <row r="1419" spans="1:37" customFormat="1" ht="15" hidden="1" customHeight="1">
      <c r="A1419" s="20" t="str">
        <f>IF(E1419="","",VLOOKUP(E1419,[3]List!BC:BD,2,FALSE))</f>
        <v>[Main RC] SD-WAN with Firewall (Fortinet) (Non-taxable)</v>
      </c>
      <c r="B1419" s="20">
        <f>IF(F1419="Gateway","SDWAN Gateway",IF(E1419="","",VLOOKUP(E1419,[3]List!BC:BE,3,FALSE)))</f>
        <v>19408513</v>
      </c>
      <c r="C1419" s="20">
        <f>IF(F1419="Gateway","SDWAN Gateway",IF(E1419="","",VLOOKUP(E1419,[3]List!BC:BF,4,FALSE)))</f>
        <v>19408267</v>
      </c>
      <c r="D1419">
        <v>1350</v>
      </c>
      <c r="E1419" s="21" t="s">
        <v>69</v>
      </c>
      <c r="G1419" t="s">
        <v>367</v>
      </c>
      <c r="H1419" t="s">
        <v>444</v>
      </c>
      <c r="I1419" t="s">
        <v>73</v>
      </c>
      <c r="J1419">
        <v>100</v>
      </c>
      <c r="K1419" s="20" t="str">
        <f t="shared" si="70"/>
        <v>1</v>
      </c>
      <c r="L1419" s="20" t="str">
        <f t="shared" si="69"/>
        <v xml:space="preserve">24/7/ 12 hours onsite SLA support requried </v>
      </c>
      <c r="S1419" s="22"/>
      <c r="AJ1419" s="22"/>
      <c r="AK1419" s="22"/>
    </row>
    <row r="1420" spans="1:37" customFormat="1" ht="15" hidden="1" customHeight="1">
      <c r="A1420" s="20" t="str">
        <f>IF(E1420="","",VLOOKUP(E1420,[3]List!BC:BD,2,FALSE))</f>
        <v>[Main RC] SD-WAN with Firewall (Fortinet) (Non-taxable)</v>
      </c>
      <c r="B1420" s="20">
        <f>IF(F1420="Gateway","SDWAN Gateway",IF(E1420="","",VLOOKUP(E1420,[3]List!BC:BE,3,FALSE)))</f>
        <v>19408513</v>
      </c>
      <c r="C1420" s="20">
        <f>IF(F1420="Gateway","SDWAN Gateway",IF(E1420="","",VLOOKUP(E1420,[3]List!BC:BF,4,FALSE)))</f>
        <v>19408267</v>
      </c>
      <c r="D1420">
        <v>1351</v>
      </c>
      <c r="E1420" s="21" t="s">
        <v>69</v>
      </c>
      <c r="G1420" t="s">
        <v>445</v>
      </c>
      <c r="H1420" t="s">
        <v>446</v>
      </c>
      <c r="I1420" t="s">
        <v>73</v>
      </c>
      <c r="J1420">
        <v>100</v>
      </c>
      <c r="K1420" s="20" t="str">
        <f t="shared" si="70"/>
        <v>1</v>
      </c>
      <c r="L1420" s="20" t="str">
        <f t="shared" si="69"/>
        <v xml:space="preserve">24/7/ 12 hours onsite SLA support requried </v>
      </c>
      <c r="S1420" s="22"/>
      <c r="AJ1420" s="22"/>
      <c r="AK1420" s="22"/>
    </row>
    <row r="1421" spans="1:37" customFormat="1" ht="15" hidden="1" customHeight="1">
      <c r="A1421" s="20" t="str">
        <f>IF(E1421="","",VLOOKUP(E1421,[3]List!BC:BD,2,FALSE))</f>
        <v>[Main RC] SD-WAN with Firewall (Fortinet) (Non-taxable)</v>
      </c>
      <c r="B1421" s="20">
        <f>IF(F1421="Gateway","SDWAN Gateway",IF(E1421="","",VLOOKUP(E1421,[3]List!BC:BE,3,FALSE)))</f>
        <v>19408513</v>
      </c>
      <c r="C1421" s="20">
        <f>IF(F1421="Gateway","SDWAN Gateway",IF(E1421="","",VLOOKUP(E1421,[3]List!BC:BF,4,FALSE)))</f>
        <v>19408267</v>
      </c>
      <c r="D1421">
        <v>1354</v>
      </c>
      <c r="E1421" s="21" t="s">
        <v>69</v>
      </c>
      <c r="G1421" t="s">
        <v>148</v>
      </c>
      <c r="H1421" t="s">
        <v>447</v>
      </c>
      <c r="I1421" t="s">
        <v>73</v>
      </c>
      <c r="J1421">
        <v>100</v>
      </c>
      <c r="K1421" s="20" t="str">
        <f t="shared" si="70"/>
        <v>1</v>
      </c>
      <c r="L1421" s="20" t="str">
        <f t="shared" si="69"/>
        <v xml:space="preserve">24/7/ 12 hours onsite SLA support requried </v>
      </c>
      <c r="S1421" s="22"/>
      <c r="AJ1421" s="22"/>
      <c r="AK1421" s="22"/>
    </row>
    <row r="1422" spans="1:37" customFormat="1" ht="15" hidden="1" customHeight="1">
      <c r="A1422" s="20" t="str">
        <f>IF(E1422="","",VLOOKUP(E1422,[3]List!BC:BD,2,FALSE))</f>
        <v>[Main RC] SD-WAN with Firewall (Fortinet) (Non-taxable)</v>
      </c>
      <c r="B1422" s="20">
        <f>IF(F1422="Gateway","SDWAN Gateway",IF(E1422="","",VLOOKUP(E1422,[3]List!BC:BE,3,FALSE)))</f>
        <v>19408513</v>
      </c>
      <c r="C1422" s="20">
        <f>IF(F1422="Gateway","SDWAN Gateway",IF(E1422="","",VLOOKUP(E1422,[3]List!BC:BF,4,FALSE)))</f>
        <v>19408267</v>
      </c>
      <c r="D1422">
        <v>1355</v>
      </c>
      <c r="E1422" s="21" t="s">
        <v>69</v>
      </c>
      <c r="G1422" s="31" t="s">
        <v>217</v>
      </c>
      <c r="H1422" t="s">
        <v>448</v>
      </c>
      <c r="I1422" t="s">
        <v>140</v>
      </c>
      <c r="J1422">
        <v>500</v>
      </c>
      <c r="K1422" s="20" t="str">
        <f t="shared" si="70"/>
        <v>1</v>
      </c>
      <c r="L1422" s="20" t="str">
        <f t="shared" si="69"/>
        <v>24/7/ 6 hours onsite support required</v>
      </c>
      <c r="S1422" s="22"/>
      <c r="AJ1422" s="22"/>
      <c r="AK1422" s="22"/>
    </row>
    <row r="1423" spans="1:37" customFormat="1" ht="15" hidden="1" customHeight="1">
      <c r="A1423" s="20" t="str">
        <f>IF(E1423="","",VLOOKUP(E1423,[3]List!BC:BD,2,FALSE))</f>
        <v>[Main RC] SD-WAN with Firewall (Fortinet) (Non-taxable)</v>
      </c>
      <c r="B1423" s="20">
        <f>IF(F1423="Gateway","SDWAN Gateway",IF(E1423="","",VLOOKUP(E1423,[3]List!BC:BE,3,FALSE)))</f>
        <v>19408513</v>
      </c>
      <c r="C1423" s="20">
        <f>IF(F1423="Gateway","SDWAN Gateway",IF(E1423="","",VLOOKUP(E1423,[3]List!BC:BF,4,FALSE)))</f>
        <v>19408267</v>
      </c>
      <c r="D1423">
        <v>1355</v>
      </c>
      <c r="E1423" s="21" t="s">
        <v>69</v>
      </c>
      <c r="G1423" s="31" t="s">
        <v>217</v>
      </c>
      <c r="H1423" t="s">
        <v>448</v>
      </c>
      <c r="I1423" t="s">
        <v>140</v>
      </c>
      <c r="J1423">
        <v>500</v>
      </c>
      <c r="K1423" s="20" t="str">
        <f t="shared" si="70"/>
        <v>1</v>
      </c>
      <c r="L1423" s="20" t="str">
        <f t="shared" si="69"/>
        <v>24/7/ 6 hours onsite support required</v>
      </c>
      <c r="S1423" s="22"/>
      <c r="AJ1423" s="22"/>
      <c r="AK1423" s="22"/>
    </row>
    <row r="1424" spans="1:37" customFormat="1" ht="15" hidden="1" customHeight="1">
      <c r="D1424">
        <v>1356</v>
      </c>
      <c r="E1424" s="21" t="s">
        <v>69</v>
      </c>
      <c r="G1424" t="s">
        <v>71</v>
      </c>
      <c r="H1424" t="s">
        <v>449</v>
      </c>
      <c r="I1424" t="s">
        <v>73</v>
      </c>
      <c r="J1424">
        <v>1000</v>
      </c>
      <c r="K1424" s="20" t="str">
        <f t="shared" si="70"/>
        <v>2</v>
      </c>
      <c r="L1424" s="20" t="str">
        <f t="shared" si="69"/>
        <v xml:space="preserve">24/7/ 12 hours onsite SLA support requried </v>
      </c>
      <c r="S1424" s="22"/>
      <c r="AJ1424" s="22"/>
      <c r="AK1424" s="22"/>
    </row>
    <row r="1425" spans="1:37" customFormat="1" ht="15" hidden="1" customHeight="1">
      <c r="D1425">
        <v>1359</v>
      </c>
      <c r="E1425" s="21" t="s">
        <v>69</v>
      </c>
      <c r="G1425" t="s">
        <v>71</v>
      </c>
      <c r="H1425" t="s">
        <v>450</v>
      </c>
      <c r="I1425" t="s">
        <v>73</v>
      </c>
      <c r="J1425">
        <v>1000</v>
      </c>
      <c r="K1425" s="20" t="str">
        <f t="shared" si="70"/>
        <v>2</v>
      </c>
      <c r="L1425" s="20" t="str">
        <f t="shared" si="69"/>
        <v xml:space="preserve">24/7/ 12 hours onsite SLA support requried </v>
      </c>
      <c r="S1425" s="22"/>
      <c r="AJ1425" s="22"/>
      <c r="AK1425" s="22"/>
    </row>
    <row r="1426" spans="1:37" customFormat="1" ht="15" hidden="1" customHeight="1">
      <c r="A1426" s="20" t="str">
        <f>IF(E1426="","",VLOOKUP(E1426,[3]List!BC:BD,2,FALSE))</f>
        <v>[Main RC] SD-WAN with Firewall (Fortinet) (Non-taxable)</v>
      </c>
      <c r="B1426" s="20">
        <f>IF(F1426="Gateway","SDWAN Gateway",IF(E1426="","",VLOOKUP(E1426,[3]List!BC:BE,3,FALSE)))</f>
        <v>19408513</v>
      </c>
      <c r="C1426" s="20">
        <f>IF(F1426="Gateway","SDWAN Gateway",IF(E1426="","",VLOOKUP(E1426,[3]List!BC:BF,4,FALSE)))</f>
        <v>19408267</v>
      </c>
      <c r="D1426">
        <v>1361</v>
      </c>
      <c r="E1426" s="21" t="s">
        <v>69</v>
      </c>
      <c r="G1426" t="s">
        <v>71</v>
      </c>
      <c r="H1426" t="s">
        <v>451</v>
      </c>
      <c r="I1426" t="s">
        <v>73</v>
      </c>
      <c r="J1426">
        <v>500</v>
      </c>
      <c r="K1426" s="20" t="str">
        <f t="shared" si="70"/>
        <v>1</v>
      </c>
      <c r="L1426" s="20" t="str">
        <f t="shared" si="69"/>
        <v xml:space="preserve">24/7/ 12 hours onsite SLA support requried </v>
      </c>
      <c r="S1426" s="22"/>
      <c r="AJ1426" s="22"/>
      <c r="AK1426" s="22"/>
    </row>
    <row r="1427" spans="1:37" customFormat="1" ht="15" hidden="1" customHeight="1">
      <c r="A1427" s="20" t="str">
        <f>IF(E1427="","",VLOOKUP(E1427,[3]List!BC:BD,2,FALSE))</f>
        <v>[Main RC] SD-WAN with Firewall (Fortinet) (Non-taxable)</v>
      </c>
      <c r="B1427" s="20">
        <f>IF(F1427="Gateway","SDWAN Gateway",IF(E1427="","",VLOOKUP(E1427,[3]List!BC:BE,3,FALSE)))</f>
        <v>19408513</v>
      </c>
      <c r="C1427" s="20">
        <f>IF(F1427="Gateway","SDWAN Gateway",IF(E1427="","",VLOOKUP(E1427,[3]List!BC:BF,4,FALSE)))</f>
        <v>19408267</v>
      </c>
      <c r="D1427">
        <v>1365</v>
      </c>
      <c r="E1427" s="21" t="s">
        <v>69</v>
      </c>
      <c r="G1427" t="s">
        <v>71</v>
      </c>
      <c r="H1427" t="s">
        <v>452</v>
      </c>
      <c r="I1427" t="s">
        <v>73</v>
      </c>
      <c r="J1427">
        <v>500</v>
      </c>
      <c r="K1427" s="20" t="str">
        <f t="shared" si="70"/>
        <v>1</v>
      </c>
      <c r="L1427" s="20" t="str">
        <f t="shared" si="69"/>
        <v xml:space="preserve">24/7/ 12 hours onsite SLA support requried </v>
      </c>
      <c r="S1427" s="22"/>
      <c r="AJ1427" s="22"/>
      <c r="AK1427" s="22"/>
    </row>
    <row r="1428" spans="1:37" customFormat="1" ht="15" hidden="1" customHeight="1">
      <c r="A1428" s="20" t="str">
        <f>IF(E1428="","",VLOOKUP(E1428,[3]List!BC:BD,2,FALSE))</f>
        <v>[Main RC] SD-WAN with Firewall (Fortinet) (Non-taxable)</v>
      </c>
      <c r="B1428" s="20">
        <f>IF(F1428="Gateway","SDWAN Gateway",IF(E1428="","",VLOOKUP(E1428,[3]List!BC:BE,3,FALSE)))</f>
        <v>19408513</v>
      </c>
      <c r="C1428" s="20">
        <f>IF(F1428="Gateway","SDWAN Gateway",IF(E1428="","",VLOOKUP(E1428,[3]List!BC:BF,4,FALSE)))</f>
        <v>19408267</v>
      </c>
      <c r="D1428">
        <v>1386</v>
      </c>
      <c r="E1428" s="21" t="s">
        <v>69</v>
      </c>
      <c r="G1428" t="s">
        <v>185</v>
      </c>
      <c r="H1428" t="s">
        <v>453</v>
      </c>
      <c r="I1428" t="s">
        <v>73</v>
      </c>
      <c r="J1428">
        <v>100</v>
      </c>
      <c r="K1428" s="20" t="str">
        <f t="shared" si="70"/>
        <v>1</v>
      </c>
      <c r="L1428" s="20" t="str">
        <f t="shared" si="69"/>
        <v xml:space="preserve">24/7/ 12 hours onsite SLA support requried </v>
      </c>
      <c r="S1428" s="22"/>
      <c r="AJ1428" s="22"/>
      <c r="AK1428" s="22"/>
    </row>
    <row r="1429" spans="1:37" customFormat="1" ht="15" hidden="1" customHeight="1">
      <c r="A1429" s="20" t="str">
        <f>IF(E1429="","",VLOOKUP(E1429,[3]List!BC:BD,2,FALSE))</f>
        <v>[Main RC] SD-WAN with Firewall (Fortinet) (Non-taxable)</v>
      </c>
      <c r="B1429" s="20">
        <f>IF(F1429="Gateway","SDWAN Gateway",IF(E1429="","",VLOOKUP(E1429,[3]List!BC:BE,3,FALSE)))</f>
        <v>19408513</v>
      </c>
      <c r="C1429" s="20">
        <f>IF(F1429="Gateway","SDWAN Gateway",IF(E1429="","",VLOOKUP(E1429,[3]List!BC:BF,4,FALSE)))</f>
        <v>19408267</v>
      </c>
      <c r="D1429">
        <v>1387</v>
      </c>
      <c r="E1429" s="21" t="s">
        <v>69</v>
      </c>
      <c r="G1429" t="s">
        <v>71</v>
      </c>
      <c r="H1429" t="s">
        <v>454</v>
      </c>
      <c r="I1429" t="s">
        <v>73</v>
      </c>
      <c r="J1429">
        <v>100</v>
      </c>
      <c r="K1429" s="20" t="str">
        <f t="shared" si="70"/>
        <v>1</v>
      </c>
      <c r="L1429" s="20" t="str">
        <f t="shared" si="69"/>
        <v xml:space="preserve">24/7/ 12 hours onsite SLA support requried </v>
      </c>
      <c r="S1429" s="22"/>
      <c r="AJ1429" s="22"/>
      <c r="AK1429" s="22"/>
    </row>
    <row r="1430" spans="1:37" customFormat="1" ht="15" hidden="1" customHeight="1">
      <c r="A1430" s="20" t="str">
        <f>IF(E1430="","",VLOOKUP(E1430,[3]List!BC:BD,2,FALSE))</f>
        <v>[Main RC] SD-WAN with Firewall (Fortinet) (Non-taxable)</v>
      </c>
      <c r="B1430" s="20">
        <f>IF(F1430="Gateway","SDWAN Gateway",IF(E1430="","",VLOOKUP(E1430,[3]List!BC:BE,3,FALSE)))</f>
        <v>19408513</v>
      </c>
      <c r="C1430" s="20">
        <f>IF(F1430="Gateway","SDWAN Gateway",IF(E1430="","",VLOOKUP(E1430,[3]List!BC:BF,4,FALSE)))</f>
        <v>19408267</v>
      </c>
      <c r="D1430">
        <v>1389</v>
      </c>
      <c r="E1430" s="21" t="s">
        <v>69</v>
      </c>
      <c r="G1430" t="s">
        <v>157</v>
      </c>
      <c r="H1430" t="s">
        <v>455</v>
      </c>
      <c r="I1430" t="s">
        <v>73</v>
      </c>
      <c r="J1430">
        <v>500</v>
      </c>
      <c r="K1430" s="20" t="str">
        <f t="shared" si="70"/>
        <v>1</v>
      </c>
      <c r="L1430" s="20" t="str">
        <f t="shared" si="69"/>
        <v xml:space="preserve">24/7/ 12 hours onsite SLA support requried </v>
      </c>
      <c r="S1430" s="22"/>
      <c r="AJ1430" s="22"/>
      <c r="AK1430" s="22"/>
    </row>
    <row r="1431" spans="1:37" customFormat="1" ht="15" hidden="1" customHeight="1">
      <c r="A1431" s="20" t="str">
        <f>IF(E1431="","",VLOOKUP(E1431,[3]List!BC:BD,2,FALSE))</f>
        <v>[Main RC] SD-WAN with Firewall (Fortinet) (Non-taxable)</v>
      </c>
      <c r="B1431" s="20">
        <f>IF(F1431="Gateway","SDWAN Gateway",IF(E1431="","",VLOOKUP(E1431,[3]List!BC:BE,3,FALSE)))</f>
        <v>19408513</v>
      </c>
      <c r="C1431" s="20">
        <f>IF(F1431="Gateway","SDWAN Gateway",IF(E1431="","",VLOOKUP(E1431,[3]List!BC:BF,4,FALSE)))</f>
        <v>19408267</v>
      </c>
      <c r="D1431">
        <v>1392</v>
      </c>
      <c r="E1431" s="21" t="s">
        <v>69</v>
      </c>
      <c r="G1431" t="s">
        <v>151</v>
      </c>
      <c r="H1431" t="s">
        <v>456</v>
      </c>
      <c r="I1431" t="s">
        <v>73</v>
      </c>
      <c r="J1431">
        <v>100</v>
      </c>
      <c r="K1431" s="20" t="str">
        <f t="shared" si="70"/>
        <v>1</v>
      </c>
      <c r="L1431" s="20" t="str">
        <f t="shared" si="69"/>
        <v xml:space="preserve">24/7/ 12 hours onsite SLA support requried </v>
      </c>
      <c r="S1431" s="22"/>
      <c r="AJ1431" s="22"/>
      <c r="AK1431" s="22"/>
    </row>
    <row r="1432" spans="1:37" customFormat="1" ht="15" hidden="1" customHeight="1">
      <c r="A1432" s="20" t="str">
        <f>IF(E1432="","",VLOOKUP(E1432,[3]List!BC:BD,2,FALSE))</f>
        <v>[Main RC] SD-WAN with Firewall (Fortinet) (Non-taxable)</v>
      </c>
      <c r="B1432" s="20">
        <f>IF(F1432="Gateway","SDWAN Gateway",IF(E1432="","",VLOOKUP(E1432,[3]List!BC:BE,3,FALSE)))</f>
        <v>19408513</v>
      </c>
      <c r="C1432" s="20">
        <f>IF(F1432="Gateway","SDWAN Gateway",IF(E1432="","",VLOOKUP(E1432,[3]List!BC:BF,4,FALSE)))</f>
        <v>19408267</v>
      </c>
      <c r="D1432">
        <v>1395</v>
      </c>
      <c r="E1432" s="21" t="s">
        <v>69</v>
      </c>
      <c r="G1432" t="s">
        <v>279</v>
      </c>
      <c r="H1432" t="s">
        <v>457</v>
      </c>
      <c r="I1432" t="s">
        <v>73</v>
      </c>
      <c r="J1432">
        <v>500</v>
      </c>
      <c r="K1432" s="20" t="str">
        <f t="shared" si="70"/>
        <v>1</v>
      </c>
      <c r="L1432" s="20" t="str">
        <f t="shared" si="69"/>
        <v xml:space="preserve">24/7/ 12 hours onsite SLA support requried </v>
      </c>
      <c r="S1432" s="22"/>
      <c r="AJ1432" s="22"/>
      <c r="AK1432" s="22"/>
    </row>
    <row r="1433" spans="1:37" customFormat="1" ht="15" hidden="1" customHeight="1">
      <c r="A1433" s="20" t="str">
        <f>IF(E1433="","",VLOOKUP(E1433,[3]List!BC:BD,2,FALSE))</f>
        <v>[Main RC] SD-WAN with Firewall (Fortinet) (Non-taxable)</v>
      </c>
      <c r="B1433" s="20">
        <f>IF(F1433="Gateway","SDWAN Gateway",IF(E1433="","",VLOOKUP(E1433,[3]List!BC:BE,3,FALSE)))</f>
        <v>19408513</v>
      </c>
      <c r="C1433" s="20">
        <f>IF(F1433="Gateway","SDWAN Gateway",IF(E1433="","",VLOOKUP(E1433,[3]List!BC:BF,4,FALSE)))</f>
        <v>19408267</v>
      </c>
      <c r="D1433">
        <v>1398</v>
      </c>
      <c r="E1433" s="21" t="s">
        <v>69</v>
      </c>
      <c r="G1433" t="s">
        <v>151</v>
      </c>
      <c r="H1433" t="s">
        <v>458</v>
      </c>
      <c r="I1433" t="s">
        <v>73</v>
      </c>
      <c r="J1433">
        <v>100</v>
      </c>
      <c r="K1433" s="20" t="str">
        <f t="shared" si="70"/>
        <v>1</v>
      </c>
      <c r="L1433" s="20" t="str">
        <f t="shared" si="69"/>
        <v xml:space="preserve">24/7/ 12 hours onsite SLA support requried </v>
      </c>
      <c r="S1433" s="22"/>
      <c r="AJ1433" s="22"/>
      <c r="AK1433" s="22"/>
    </row>
    <row r="1434" spans="1:37" customFormat="1" ht="15" hidden="1" customHeight="1">
      <c r="A1434" s="20" t="str">
        <f>IF(E1434="","",VLOOKUP(E1434,[3]List!BC:BD,2,FALSE))</f>
        <v>[Main RC] SD-WAN with Firewall (Fortinet) (Non-taxable)</v>
      </c>
      <c r="B1434" s="20">
        <f>IF(F1434="Gateway","SDWAN Gateway",IF(E1434="","",VLOOKUP(E1434,[3]List!BC:BE,3,FALSE)))</f>
        <v>19408513</v>
      </c>
      <c r="C1434" s="20">
        <f>IF(F1434="Gateway","SDWAN Gateway",IF(E1434="","",VLOOKUP(E1434,[3]List!BC:BF,4,FALSE)))</f>
        <v>19408267</v>
      </c>
      <c r="D1434">
        <v>1402</v>
      </c>
      <c r="E1434" s="21" t="s">
        <v>69</v>
      </c>
      <c r="G1434" t="s">
        <v>212</v>
      </c>
      <c r="H1434" t="s">
        <v>459</v>
      </c>
      <c r="I1434" t="s">
        <v>73</v>
      </c>
      <c r="J1434">
        <v>100</v>
      </c>
      <c r="K1434" s="20" t="str">
        <f t="shared" si="70"/>
        <v>1</v>
      </c>
      <c r="L1434" s="20" t="str">
        <f t="shared" si="69"/>
        <v xml:space="preserve">24/7/ 12 hours onsite SLA support requried </v>
      </c>
      <c r="S1434" s="22"/>
      <c r="AJ1434" s="22"/>
      <c r="AK1434" s="22"/>
    </row>
    <row r="1435" spans="1:37" customFormat="1" ht="15" hidden="1" customHeight="1">
      <c r="A1435" s="20" t="str">
        <f>IF(E1435="","",VLOOKUP(E1435,[3]List!BC:BD,2,FALSE))</f>
        <v>[Main RC] SD-WAN with Firewall (Fortinet) (Non-taxable)</v>
      </c>
      <c r="B1435" s="20">
        <f>IF(F1435="Gateway","SDWAN Gateway",IF(E1435="","",VLOOKUP(E1435,[3]List!BC:BE,3,FALSE)))</f>
        <v>19408513</v>
      </c>
      <c r="C1435" s="20">
        <f>IF(F1435="Gateway","SDWAN Gateway",IF(E1435="","",VLOOKUP(E1435,[3]List!BC:BF,4,FALSE)))</f>
        <v>19408267</v>
      </c>
      <c r="D1435">
        <v>2017</v>
      </c>
      <c r="E1435" s="21" t="s">
        <v>69</v>
      </c>
      <c r="G1435" t="s">
        <v>71</v>
      </c>
      <c r="H1435" t="s">
        <v>460</v>
      </c>
      <c r="I1435" t="s">
        <v>73</v>
      </c>
      <c r="J1435">
        <v>500</v>
      </c>
      <c r="K1435" s="20" t="str">
        <f t="shared" si="70"/>
        <v>1</v>
      </c>
      <c r="L1435" s="20" t="str">
        <f t="shared" si="69"/>
        <v xml:space="preserve">24/7/ 12 hours onsite SLA support requried </v>
      </c>
      <c r="S1435" s="22"/>
      <c r="AJ1435" s="22"/>
      <c r="AK1435" s="22"/>
    </row>
    <row r="1436" spans="1:37" customFormat="1" ht="15" hidden="1" customHeight="1">
      <c r="A1436" s="20" t="str">
        <f>IF(E1436="","",VLOOKUP(E1436,[3]List!BC:BD,2,FALSE))</f>
        <v>[Main RC] SD-WAN with Firewall (Fortinet) (Non-taxable)</v>
      </c>
      <c r="B1436" s="20">
        <f>IF(F1436="Gateway","SDWAN Gateway",IF(E1436="","",VLOOKUP(E1436,[3]List!BC:BE,3,FALSE)))</f>
        <v>19408513</v>
      </c>
      <c r="C1436" s="20">
        <f>IF(F1436="Gateway","SDWAN Gateway",IF(E1436="","",VLOOKUP(E1436,[3]List!BC:BF,4,FALSE)))</f>
        <v>19408267</v>
      </c>
      <c r="D1436">
        <v>2022</v>
      </c>
      <c r="E1436" s="21" t="s">
        <v>69</v>
      </c>
      <c r="G1436" t="s">
        <v>71</v>
      </c>
      <c r="H1436" t="s">
        <v>461</v>
      </c>
      <c r="I1436" t="s">
        <v>73</v>
      </c>
      <c r="J1436">
        <v>100</v>
      </c>
      <c r="K1436" s="20" t="str">
        <f t="shared" si="70"/>
        <v>1</v>
      </c>
      <c r="L1436" s="20" t="str">
        <f t="shared" si="69"/>
        <v xml:space="preserve">24/7/ 12 hours onsite SLA support requried </v>
      </c>
      <c r="S1436" s="22"/>
      <c r="AJ1436" s="22"/>
      <c r="AK1436" s="22"/>
    </row>
    <row r="1437" spans="1:37" customFormat="1" ht="15" hidden="1" customHeight="1">
      <c r="A1437" s="20" t="str">
        <f>IF(E1437="","",VLOOKUP(E1437,[3]List!BC:BD,2,FALSE))</f>
        <v>[Main RC] SD-WAN with Firewall (Fortinet) (Non-taxable)</v>
      </c>
      <c r="B1437" s="20">
        <f>IF(F1437="Gateway","SDWAN Gateway",IF(E1437="","",VLOOKUP(E1437,[3]List!BC:BE,3,FALSE)))</f>
        <v>19408513</v>
      </c>
      <c r="C1437" s="20">
        <f>IF(F1437="Gateway","SDWAN Gateway",IF(E1437="","",VLOOKUP(E1437,[3]List!BC:BF,4,FALSE)))</f>
        <v>19408267</v>
      </c>
      <c r="D1437">
        <v>2024</v>
      </c>
      <c r="E1437" s="21" t="s">
        <v>69</v>
      </c>
      <c r="G1437" t="s">
        <v>134</v>
      </c>
      <c r="H1437" t="s">
        <v>462</v>
      </c>
      <c r="I1437" t="s">
        <v>73</v>
      </c>
      <c r="J1437">
        <v>500</v>
      </c>
      <c r="K1437" s="20" t="str">
        <f t="shared" si="70"/>
        <v>1</v>
      </c>
      <c r="L1437" s="20" t="str">
        <f t="shared" si="69"/>
        <v xml:space="preserve">24/7/ 12 hours onsite SLA support requried </v>
      </c>
      <c r="S1437" s="22"/>
      <c r="AJ1437" s="22"/>
      <c r="AK1437" s="22"/>
    </row>
    <row r="1438" spans="1:37" customFormat="1" ht="15" hidden="1" customHeight="1">
      <c r="A1438" s="20" t="str">
        <f>IF(E1438="","",VLOOKUP(E1438,[3]List!BC:BD,2,FALSE))</f>
        <v>[Main RC] SD-WAN with Firewall (Fortinet) (Non-taxable)</v>
      </c>
      <c r="B1438" s="20">
        <f>IF(F1438="Gateway","SDWAN Gateway",IF(E1438="","",VLOOKUP(E1438,[3]List!BC:BE,3,FALSE)))</f>
        <v>19408513</v>
      </c>
      <c r="C1438" s="20">
        <f>IF(F1438="Gateway","SDWAN Gateway",IF(E1438="","",VLOOKUP(E1438,[3]List!BC:BF,4,FALSE)))</f>
        <v>19408267</v>
      </c>
      <c r="D1438">
        <v>2025</v>
      </c>
      <c r="E1438" s="21" t="s">
        <v>69</v>
      </c>
      <c r="G1438" t="s">
        <v>157</v>
      </c>
      <c r="H1438" t="s">
        <v>463</v>
      </c>
      <c r="I1438" t="s">
        <v>73</v>
      </c>
      <c r="J1438">
        <v>500</v>
      </c>
      <c r="K1438" s="20" t="str">
        <f t="shared" si="70"/>
        <v>1</v>
      </c>
      <c r="L1438" s="20" t="str">
        <f t="shared" si="69"/>
        <v xml:space="preserve">24/7/ 12 hours onsite SLA support requried </v>
      </c>
      <c r="S1438" s="22"/>
      <c r="AJ1438" s="22"/>
      <c r="AK1438" s="22"/>
    </row>
    <row r="1439" spans="1:37" customFormat="1" ht="15" hidden="1" customHeight="1">
      <c r="A1439" s="20" t="str">
        <f>IF(E1439="","",VLOOKUP(E1439,[3]List!BC:BD,2,FALSE))</f>
        <v>[Main RC] SD-WAN with Firewall (Fortinet) (Non-taxable)</v>
      </c>
      <c r="B1439" s="20">
        <f>IF(F1439="Gateway","SDWAN Gateway",IF(E1439="","",VLOOKUP(E1439,[3]List!BC:BE,3,FALSE)))</f>
        <v>19408513</v>
      </c>
      <c r="C1439" s="20">
        <f>IF(F1439="Gateway","SDWAN Gateway",IF(E1439="","",VLOOKUP(E1439,[3]List!BC:BF,4,FALSE)))</f>
        <v>19408267</v>
      </c>
      <c r="D1439">
        <v>2029</v>
      </c>
      <c r="E1439" s="21" t="s">
        <v>69</v>
      </c>
      <c r="G1439" t="s">
        <v>71</v>
      </c>
      <c r="H1439" t="s">
        <v>464</v>
      </c>
      <c r="I1439" t="s">
        <v>73</v>
      </c>
      <c r="J1439">
        <v>100</v>
      </c>
      <c r="K1439" s="20" t="str">
        <f t="shared" si="70"/>
        <v>1</v>
      </c>
      <c r="L1439" s="20" t="str">
        <f t="shared" si="69"/>
        <v xml:space="preserve">24/7/ 12 hours onsite SLA support requried </v>
      </c>
      <c r="S1439" s="22"/>
      <c r="AJ1439" s="22"/>
      <c r="AK1439" s="22"/>
    </row>
    <row r="1440" spans="1:37" customFormat="1" ht="15" hidden="1" customHeight="1">
      <c r="A1440" s="20" t="str">
        <f>IF(E1440="","",VLOOKUP(E1440,[3]List!BC:BD,2,FALSE))</f>
        <v>[Main RC] SD-WAN with Firewall (Fortinet) (Non-taxable)</v>
      </c>
      <c r="B1440" s="20">
        <f>IF(F1440="Gateway","SDWAN Gateway",IF(E1440="","",VLOOKUP(E1440,[3]List!BC:BE,3,FALSE)))</f>
        <v>19408513</v>
      </c>
      <c r="C1440" s="20">
        <f>IF(F1440="Gateway","SDWAN Gateway",IF(E1440="","",VLOOKUP(E1440,[3]List!BC:BF,4,FALSE)))</f>
        <v>19408267</v>
      </c>
      <c r="D1440">
        <v>2037</v>
      </c>
      <c r="E1440" s="21" t="s">
        <v>69</v>
      </c>
      <c r="G1440" t="s">
        <v>71</v>
      </c>
      <c r="H1440" t="s">
        <v>465</v>
      </c>
      <c r="I1440" t="s">
        <v>73</v>
      </c>
      <c r="J1440">
        <v>500</v>
      </c>
      <c r="K1440" s="20" t="str">
        <f t="shared" si="70"/>
        <v>1</v>
      </c>
      <c r="L1440" s="20" t="str">
        <f t="shared" si="69"/>
        <v xml:space="preserve">24/7/ 12 hours onsite SLA support requried </v>
      </c>
      <c r="S1440" s="22"/>
      <c r="AJ1440" s="22"/>
      <c r="AK1440" s="22"/>
    </row>
    <row r="1441" spans="1:37" customFormat="1" ht="15" hidden="1" customHeight="1">
      <c r="A1441" s="20" t="str">
        <f>IF(E1441="","",VLOOKUP(E1441,[3]List!BC:BD,2,FALSE))</f>
        <v>[Main RC] SD-WAN with Firewall (Fortinet) (Non-taxable)</v>
      </c>
      <c r="B1441" s="20">
        <f>IF(F1441="Gateway","SDWAN Gateway",IF(E1441="","",VLOOKUP(E1441,[3]List!BC:BE,3,FALSE)))</f>
        <v>19408513</v>
      </c>
      <c r="C1441" s="20">
        <f>IF(F1441="Gateway","SDWAN Gateway",IF(E1441="","",VLOOKUP(E1441,[3]List!BC:BF,4,FALSE)))</f>
        <v>19408267</v>
      </c>
      <c r="D1441">
        <v>2100</v>
      </c>
      <c r="E1441" s="21" t="s">
        <v>69</v>
      </c>
      <c r="G1441" t="s">
        <v>151</v>
      </c>
      <c r="H1441" t="s">
        <v>466</v>
      </c>
      <c r="I1441" t="s">
        <v>73</v>
      </c>
      <c r="J1441">
        <v>100</v>
      </c>
      <c r="K1441" s="20" t="str">
        <f t="shared" si="70"/>
        <v>1</v>
      </c>
      <c r="L1441" s="20" t="str">
        <f t="shared" si="69"/>
        <v xml:space="preserve">24/7/ 12 hours onsite SLA support requried </v>
      </c>
      <c r="S1441" s="22"/>
      <c r="AJ1441" s="22"/>
      <c r="AK1441" s="22"/>
    </row>
    <row r="1442" spans="1:37" customFormat="1" ht="15" hidden="1" customHeight="1">
      <c r="A1442" s="20" t="str">
        <f>IF(E1442="","",VLOOKUP(E1442,[3]List!BC:BD,2,FALSE))</f>
        <v>[Main RC] SD-WAN with Firewall (Fortinet) (Non-taxable)</v>
      </c>
      <c r="B1442" s="20">
        <f>IF(F1442="Gateway","SDWAN Gateway",IF(E1442="","",VLOOKUP(E1442,[3]List!BC:BE,3,FALSE)))</f>
        <v>19408513</v>
      </c>
      <c r="C1442" s="20">
        <f>IF(F1442="Gateway","SDWAN Gateway",IF(E1442="","",VLOOKUP(E1442,[3]List!BC:BF,4,FALSE)))</f>
        <v>19408267</v>
      </c>
      <c r="D1442">
        <v>2101</v>
      </c>
      <c r="E1442" s="21" t="s">
        <v>69</v>
      </c>
      <c r="G1442" t="s">
        <v>151</v>
      </c>
      <c r="H1442" t="s">
        <v>467</v>
      </c>
      <c r="I1442" t="s">
        <v>73</v>
      </c>
      <c r="J1442">
        <v>100</v>
      </c>
      <c r="K1442" s="20" t="str">
        <f t="shared" si="70"/>
        <v>1</v>
      </c>
      <c r="L1442" s="20" t="str">
        <f t="shared" si="69"/>
        <v xml:space="preserve">24/7/ 12 hours onsite SLA support requried </v>
      </c>
      <c r="S1442" s="22"/>
      <c r="AJ1442" s="22"/>
      <c r="AK1442" s="22"/>
    </row>
    <row r="1443" spans="1:37" customFormat="1" ht="15" hidden="1" customHeight="1">
      <c r="A1443" s="20" t="str">
        <f>IF(E1443="","",VLOOKUP(E1443,[3]List!BC:BD,2,FALSE))</f>
        <v>[Main RC] SD-WAN with Firewall (Fortinet) (Non-taxable)</v>
      </c>
      <c r="B1443" s="20">
        <f>IF(F1443="Gateway","SDWAN Gateway",IF(E1443="","",VLOOKUP(E1443,[3]List!BC:BE,3,FALSE)))</f>
        <v>19408513</v>
      </c>
      <c r="C1443" s="20">
        <f>IF(F1443="Gateway","SDWAN Gateway",IF(E1443="","",VLOOKUP(E1443,[3]List!BC:BF,4,FALSE)))</f>
        <v>19408267</v>
      </c>
      <c r="D1443">
        <v>2103</v>
      </c>
      <c r="E1443" s="21" t="s">
        <v>69</v>
      </c>
      <c r="G1443" t="s">
        <v>151</v>
      </c>
      <c r="H1443" t="s">
        <v>468</v>
      </c>
      <c r="I1443" t="s">
        <v>73</v>
      </c>
      <c r="J1443">
        <v>100</v>
      </c>
      <c r="K1443" s="20" t="str">
        <f t="shared" si="70"/>
        <v>1</v>
      </c>
      <c r="L1443" s="20" t="str">
        <f t="shared" si="69"/>
        <v xml:space="preserve">24/7/ 12 hours onsite SLA support requried </v>
      </c>
      <c r="S1443" s="22"/>
      <c r="AJ1443" s="22"/>
      <c r="AK1443" s="22"/>
    </row>
    <row r="1444" spans="1:37" customFormat="1" ht="15" hidden="1" customHeight="1">
      <c r="A1444" s="20" t="str">
        <f>IF(E1444="","",VLOOKUP(E1444,[3]List!BC:BD,2,FALSE))</f>
        <v>[Main RC] SD-WAN with Firewall (Fortinet) (Non-taxable)</v>
      </c>
      <c r="B1444" s="20">
        <f>IF(F1444="Gateway","SDWAN Gateway",IF(E1444="","",VLOOKUP(E1444,[3]List!BC:BE,3,FALSE)))</f>
        <v>19408513</v>
      </c>
      <c r="C1444" s="20">
        <f>IF(F1444="Gateway","SDWAN Gateway",IF(E1444="","",VLOOKUP(E1444,[3]List!BC:BF,4,FALSE)))</f>
        <v>19408267</v>
      </c>
      <c r="D1444">
        <v>2104</v>
      </c>
      <c r="E1444" s="21" t="s">
        <v>69</v>
      </c>
      <c r="G1444" t="s">
        <v>151</v>
      </c>
      <c r="H1444" t="s">
        <v>469</v>
      </c>
      <c r="I1444" t="s">
        <v>73</v>
      </c>
      <c r="J1444">
        <v>100</v>
      </c>
      <c r="K1444" s="20" t="str">
        <f t="shared" si="70"/>
        <v>1</v>
      </c>
      <c r="L1444" s="20" t="str">
        <f t="shared" si="69"/>
        <v xml:space="preserve">24/7/ 12 hours onsite SLA support requried </v>
      </c>
      <c r="S1444" s="22"/>
      <c r="AJ1444" s="22"/>
      <c r="AK1444" s="22"/>
    </row>
    <row r="1445" spans="1:37" customFormat="1" ht="15" hidden="1" customHeight="1">
      <c r="A1445" s="20" t="str">
        <f>IF(E1445="","",VLOOKUP(E1445,[3]List!BC:BD,2,FALSE))</f>
        <v>[Main RC] SD-WAN with Firewall (Fortinet) (Non-taxable)</v>
      </c>
      <c r="B1445" s="20">
        <f>IF(F1445="Gateway","SDWAN Gateway",IF(E1445="","",VLOOKUP(E1445,[3]List!BC:BE,3,FALSE)))</f>
        <v>19408513</v>
      </c>
      <c r="C1445" s="20">
        <f>IF(F1445="Gateway","SDWAN Gateway",IF(E1445="","",VLOOKUP(E1445,[3]List!BC:BF,4,FALSE)))</f>
        <v>19408267</v>
      </c>
      <c r="D1445">
        <v>2105</v>
      </c>
      <c r="E1445" s="21" t="s">
        <v>69</v>
      </c>
      <c r="G1445" t="s">
        <v>151</v>
      </c>
      <c r="H1445" t="s">
        <v>470</v>
      </c>
      <c r="I1445" t="s">
        <v>73</v>
      </c>
      <c r="J1445">
        <v>100</v>
      </c>
      <c r="K1445" s="20" t="str">
        <f t="shared" si="70"/>
        <v>1</v>
      </c>
      <c r="L1445" s="20" t="str">
        <f t="shared" si="69"/>
        <v xml:space="preserve">24/7/ 12 hours onsite SLA support requried </v>
      </c>
      <c r="S1445" s="22"/>
      <c r="AJ1445" s="22"/>
      <c r="AK1445" s="22"/>
    </row>
    <row r="1446" spans="1:37" customFormat="1" ht="15" hidden="1" customHeight="1">
      <c r="A1446" s="20" t="str">
        <f>IF(E1446="","",VLOOKUP(E1446,[3]List!BC:BD,2,FALSE))</f>
        <v>[Main RC] SD-WAN with Firewall (Fortinet) (Non-taxable)</v>
      </c>
      <c r="B1446" s="20">
        <f>IF(F1446="Gateway","SDWAN Gateway",IF(E1446="","",VLOOKUP(E1446,[3]List!BC:BE,3,FALSE)))</f>
        <v>19408513</v>
      </c>
      <c r="C1446" s="20">
        <f>IF(F1446="Gateway","SDWAN Gateway",IF(E1446="","",VLOOKUP(E1446,[3]List!BC:BF,4,FALSE)))</f>
        <v>19408267</v>
      </c>
      <c r="D1446">
        <v>2107</v>
      </c>
      <c r="E1446" s="21" t="s">
        <v>69</v>
      </c>
      <c r="G1446" t="s">
        <v>151</v>
      </c>
      <c r="H1446" t="s">
        <v>471</v>
      </c>
      <c r="I1446" t="s">
        <v>73</v>
      </c>
      <c r="J1446">
        <v>100</v>
      </c>
      <c r="K1446" s="20" t="str">
        <f t="shared" si="70"/>
        <v>1</v>
      </c>
      <c r="L1446" s="20" t="str">
        <f t="shared" si="69"/>
        <v xml:space="preserve">24/7/ 12 hours onsite SLA support requried </v>
      </c>
      <c r="S1446" s="22"/>
      <c r="AJ1446" s="22"/>
      <c r="AK1446" s="22"/>
    </row>
    <row r="1447" spans="1:37" customFormat="1" ht="15" hidden="1" customHeight="1">
      <c r="A1447" s="20" t="str">
        <f>IF(E1447="","",VLOOKUP(E1447,[3]List!BC:BD,2,FALSE))</f>
        <v>[Main RC] SD-WAN with Firewall (Fortinet) (Non-taxable)</v>
      </c>
      <c r="B1447" s="20">
        <f>IF(F1447="Gateway","SDWAN Gateway",IF(E1447="","",VLOOKUP(E1447,[3]List!BC:BE,3,FALSE)))</f>
        <v>19408513</v>
      </c>
      <c r="C1447" s="20">
        <f>IF(F1447="Gateway","SDWAN Gateway",IF(E1447="","",VLOOKUP(E1447,[3]List!BC:BF,4,FALSE)))</f>
        <v>19408267</v>
      </c>
      <c r="D1447">
        <v>2108</v>
      </c>
      <c r="E1447" s="21" t="s">
        <v>69</v>
      </c>
      <c r="G1447" t="s">
        <v>151</v>
      </c>
      <c r="H1447" t="s">
        <v>472</v>
      </c>
      <c r="I1447" t="s">
        <v>73</v>
      </c>
      <c r="J1447">
        <v>100</v>
      </c>
      <c r="K1447" s="20" t="str">
        <f t="shared" si="70"/>
        <v>1</v>
      </c>
      <c r="L1447" s="20" t="str">
        <f t="shared" si="69"/>
        <v xml:space="preserve">24/7/ 12 hours onsite SLA support requried </v>
      </c>
      <c r="S1447" s="22"/>
      <c r="AJ1447" s="22"/>
      <c r="AK1447" s="22"/>
    </row>
    <row r="1448" spans="1:37" customFormat="1" ht="15" hidden="1" customHeight="1">
      <c r="A1448" s="20" t="str">
        <f>IF(E1448="","",VLOOKUP(E1448,[3]List!BC:BD,2,FALSE))</f>
        <v>[Main RC] SD-WAN with Firewall (Fortinet) (Non-taxable)</v>
      </c>
      <c r="B1448" s="20">
        <f>IF(F1448="Gateway","SDWAN Gateway",IF(E1448="","",VLOOKUP(E1448,[3]List!BC:BE,3,FALSE)))</f>
        <v>19408513</v>
      </c>
      <c r="C1448" s="20">
        <f>IF(F1448="Gateway","SDWAN Gateway",IF(E1448="","",VLOOKUP(E1448,[3]List!BC:BF,4,FALSE)))</f>
        <v>19408267</v>
      </c>
      <c r="D1448">
        <v>2109</v>
      </c>
      <c r="E1448" s="21" t="s">
        <v>69</v>
      </c>
      <c r="G1448" t="s">
        <v>151</v>
      </c>
      <c r="H1448" t="s">
        <v>410</v>
      </c>
      <c r="I1448" t="s">
        <v>73</v>
      </c>
      <c r="J1448">
        <v>100</v>
      </c>
      <c r="K1448" s="20" t="str">
        <f t="shared" si="70"/>
        <v>1</v>
      </c>
      <c r="L1448" s="20" t="str">
        <f t="shared" si="69"/>
        <v xml:space="preserve">24/7/ 12 hours onsite SLA support requried </v>
      </c>
      <c r="S1448" s="22"/>
      <c r="AJ1448" s="22"/>
      <c r="AK1448" s="22"/>
    </row>
    <row r="1449" spans="1:37" customFormat="1" ht="15" hidden="1" customHeight="1">
      <c r="D1449">
        <v>2110</v>
      </c>
      <c r="E1449" s="21" t="s">
        <v>69</v>
      </c>
      <c r="G1449" t="s">
        <v>151</v>
      </c>
      <c r="H1449" t="s">
        <v>473</v>
      </c>
      <c r="I1449" t="s">
        <v>73</v>
      </c>
      <c r="J1449">
        <v>1000</v>
      </c>
      <c r="K1449" s="20" t="str">
        <f t="shared" si="70"/>
        <v>2</v>
      </c>
      <c r="L1449" s="20" t="str">
        <f t="shared" si="69"/>
        <v xml:space="preserve">24/7/ 12 hours onsite SLA support requried </v>
      </c>
      <c r="S1449" s="22"/>
      <c r="AJ1449" s="22"/>
      <c r="AK1449" s="22"/>
    </row>
    <row r="1450" spans="1:37" customFormat="1" ht="15" hidden="1" customHeight="1">
      <c r="A1450" s="20" t="str">
        <f>IF(E1450="","",VLOOKUP(E1450,[3]List!BC:BD,2,FALSE))</f>
        <v>[Main RC] SD-WAN with Firewall (Fortinet) (Non-taxable)</v>
      </c>
      <c r="B1450" s="20">
        <f>IF(F1450="Gateway","SDWAN Gateway",IF(E1450="","",VLOOKUP(E1450,[3]List!BC:BE,3,FALSE)))</f>
        <v>19408513</v>
      </c>
      <c r="C1450" s="20">
        <f>IF(F1450="Gateway","SDWAN Gateway",IF(E1450="","",VLOOKUP(E1450,[3]List!BC:BF,4,FALSE)))</f>
        <v>19408267</v>
      </c>
      <c r="D1450">
        <v>2113</v>
      </c>
      <c r="E1450" s="21" t="s">
        <v>69</v>
      </c>
      <c r="G1450" t="s">
        <v>151</v>
      </c>
      <c r="H1450" t="s">
        <v>474</v>
      </c>
      <c r="I1450" t="s">
        <v>73</v>
      </c>
      <c r="J1450">
        <v>100</v>
      </c>
      <c r="K1450" s="20" t="str">
        <f t="shared" si="70"/>
        <v>1</v>
      </c>
      <c r="L1450" s="20" t="str">
        <f t="shared" si="69"/>
        <v xml:space="preserve">24/7/ 12 hours onsite SLA support requried </v>
      </c>
      <c r="S1450" s="22"/>
      <c r="AJ1450" s="22"/>
      <c r="AK1450" s="22"/>
    </row>
    <row r="1451" spans="1:37" customFormat="1" ht="15" hidden="1" customHeight="1">
      <c r="A1451" s="20" t="str">
        <f>IF(E1451="","",VLOOKUP(E1451,[3]List!BC:BD,2,FALSE))</f>
        <v>[Main RC] SD-WAN with Firewall (Fortinet) (Non-taxable)</v>
      </c>
      <c r="B1451" s="20">
        <f>IF(F1451="Gateway","SDWAN Gateway",IF(E1451="","",VLOOKUP(E1451,[3]List!BC:BE,3,FALSE)))</f>
        <v>19408513</v>
      </c>
      <c r="C1451" s="20">
        <f>IF(F1451="Gateway","SDWAN Gateway",IF(E1451="","",VLOOKUP(E1451,[3]List!BC:BF,4,FALSE)))</f>
        <v>19408267</v>
      </c>
      <c r="D1451">
        <v>2118</v>
      </c>
      <c r="E1451" s="21" t="s">
        <v>69</v>
      </c>
      <c r="G1451" t="s">
        <v>185</v>
      </c>
      <c r="H1451" t="s">
        <v>475</v>
      </c>
      <c r="I1451" t="s">
        <v>73</v>
      </c>
      <c r="J1451">
        <v>500</v>
      </c>
      <c r="K1451" s="20" t="str">
        <f t="shared" si="70"/>
        <v>1</v>
      </c>
      <c r="L1451" s="20" t="str">
        <f t="shared" si="69"/>
        <v xml:space="preserve">24/7/ 12 hours onsite SLA support requried </v>
      </c>
      <c r="S1451" s="22"/>
      <c r="AJ1451" s="22"/>
      <c r="AK1451" s="22"/>
    </row>
    <row r="1452" spans="1:37" customFormat="1" ht="15" hidden="1" customHeight="1">
      <c r="A1452" s="20" t="str">
        <f>IF(E1452="","",VLOOKUP(E1452,[3]List!BC:BD,2,FALSE))</f>
        <v>[Main RC] SD-WAN with Firewall (Fortinet) (Non-taxable)</v>
      </c>
      <c r="B1452" s="20">
        <f>IF(F1452="Gateway","SDWAN Gateway",IF(E1452="","",VLOOKUP(E1452,[3]List!BC:BE,3,FALSE)))</f>
        <v>19408513</v>
      </c>
      <c r="C1452" s="20">
        <f>IF(F1452="Gateway","SDWAN Gateway",IF(E1452="","",VLOOKUP(E1452,[3]List!BC:BF,4,FALSE)))</f>
        <v>19408267</v>
      </c>
      <c r="D1452">
        <v>2122</v>
      </c>
      <c r="E1452" s="21" t="s">
        <v>69</v>
      </c>
      <c r="G1452" t="s">
        <v>71</v>
      </c>
      <c r="H1452" t="s">
        <v>476</v>
      </c>
      <c r="I1452" t="s">
        <v>73</v>
      </c>
      <c r="J1452">
        <v>100</v>
      </c>
      <c r="K1452" s="20" t="str">
        <f t="shared" si="70"/>
        <v>1</v>
      </c>
      <c r="L1452" s="20" t="str">
        <f t="shared" si="69"/>
        <v xml:space="preserve">24/7/ 12 hours onsite SLA support requried </v>
      </c>
      <c r="S1452" s="22"/>
      <c r="AJ1452" s="22"/>
      <c r="AK1452" s="22"/>
    </row>
    <row r="1453" spans="1:37" customFormat="1" ht="15" hidden="1" customHeight="1">
      <c r="A1453" s="20" t="str">
        <f>IF(E1453="","",VLOOKUP(E1453,[3]List!BC:BD,2,FALSE))</f>
        <v>[Main RC] SD-WAN with Firewall (Fortinet) (Non-taxable)</v>
      </c>
      <c r="B1453" s="20">
        <f>IF(F1453="Gateway","SDWAN Gateway",IF(E1453="","",VLOOKUP(E1453,[3]List!BC:BE,3,FALSE)))</f>
        <v>19408513</v>
      </c>
      <c r="C1453" s="20">
        <f>IF(F1453="Gateway","SDWAN Gateway",IF(E1453="","",VLOOKUP(E1453,[3]List!BC:BF,4,FALSE)))</f>
        <v>19408267</v>
      </c>
      <c r="D1453">
        <v>2123</v>
      </c>
      <c r="E1453" s="21" t="s">
        <v>69</v>
      </c>
      <c r="G1453" t="s">
        <v>71</v>
      </c>
      <c r="H1453" t="s">
        <v>477</v>
      </c>
      <c r="I1453" t="s">
        <v>73</v>
      </c>
      <c r="J1453">
        <v>100</v>
      </c>
      <c r="K1453" s="20" t="str">
        <f t="shared" si="70"/>
        <v>1</v>
      </c>
      <c r="L1453" s="20" t="str">
        <f t="shared" si="69"/>
        <v xml:space="preserve">24/7/ 12 hours onsite SLA support requried </v>
      </c>
      <c r="S1453" s="22"/>
      <c r="AJ1453" s="22"/>
      <c r="AK1453" s="22"/>
    </row>
    <row r="1454" spans="1:37" customFormat="1" ht="15" hidden="1" customHeight="1">
      <c r="A1454" s="20" t="str">
        <f>IF(E1454="","",VLOOKUP(E1454,[3]List!BC:BD,2,FALSE))</f>
        <v>[Main RC] SD-WAN with Firewall (Fortinet) (Non-taxable)</v>
      </c>
      <c r="B1454" s="20">
        <f>IF(F1454="Gateway","SDWAN Gateway",IF(E1454="","",VLOOKUP(E1454,[3]List!BC:BE,3,FALSE)))</f>
        <v>19408513</v>
      </c>
      <c r="C1454" s="20">
        <f>IF(F1454="Gateway","SDWAN Gateway",IF(E1454="","",VLOOKUP(E1454,[3]List!BC:BF,4,FALSE)))</f>
        <v>19408267</v>
      </c>
      <c r="D1454">
        <v>2124</v>
      </c>
      <c r="E1454" s="21" t="s">
        <v>69</v>
      </c>
      <c r="G1454" t="s">
        <v>71</v>
      </c>
      <c r="H1454" t="s">
        <v>478</v>
      </c>
      <c r="I1454" t="s">
        <v>73</v>
      </c>
      <c r="J1454">
        <v>100</v>
      </c>
      <c r="K1454" s="20" t="str">
        <f t="shared" si="70"/>
        <v>1</v>
      </c>
      <c r="L1454" s="20" t="str">
        <f t="shared" si="69"/>
        <v xml:space="preserve">24/7/ 12 hours onsite SLA support requried </v>
      </c>
      <c r="S1454" s="22"/>
      <c r="AJ1454" s="22"/>
      <c r="AK1454" s="22"/>
    </row>
    <row r="1455" spans="1:37" customFormat="1" ht="15" hidden="1" customHeight="1">
      <c r="A1455" s="20" t="str">
        <f>IF(E1455="","",VLOOKUP(E1455,[3]List!BC:BD,2,FALSE))</f>
        <v>[Main RC] SD-WAN with Firewall (Fortinet) (Non-taxable)</v>
      </c>
      <c r="B1455" s="20">
        <f>IF(F1455="Gateway","SDWAN Gateway",IF(E1455="","",VLOOKUP(E1455,[3]List!BC:BE,3,FALSE)))</f>
        <v>19408513</v>
      </c>
      <c r="C1455" s="20">
        <f>IF(F1455="Gateway","SDWAN Gateway",IF(E1455="","",VLOOKUP(E1455,[3]List!BC:BF,4,FALSE)))</f>
        <v>19408267</v>
      </c>
      <c r="D1455">
        <v>2125</v>
      </c>
      <c r="E1455" s="21" t="s">
        <v>69</v>
      </c>
      <c r="G1455" t="s">
        <v>71</v>
      </c>
      <c r="H1455" t="s">
        <v>479</v>
      </c>
      <c r="I1455" t="s">
        <v>73</v>
      </c>
      <c r="J1455">
        <v>100</v>
      </c>
      <c r="K1455" s="20" t="str">
        <f t="shared" si="70"/>
        <v>1</v>
      </c>
      <c r="L1455" s="20" t="str">
        <f t="shared" si="69"/>
        <v xml:space="preserve">24/7/ 12 hours onsite SLA support requried </v>
      </c>
      <c r="S1455" s="22"/>
      <c r="AJ1455" s="22"/>
      <c r="AK1455" s="22"/>
    </row>
    <row r="1456" spans="1:37" customFormat="1" ht="15" hidden="1" customHeight="1">
      <c r="A1456" s="20" t="str">
        <f>IF(E1456="","",VLOOKUP(E1456,[3]List!BC:BD,2,FALSE))</f>
        <v>[Main RC] SD-WAN with Firewall (Fortinet) (Non-taxable)</v>
      </c>
      <c r="B1456" s="20">
        <f>IF(F1456="Gateway","SDWAN Gateway",IF(E1456="","",VLOOKUP(E1456,[3]List!BC:BE,3,FALSE)))</f>
        <v>19408513</v>
      </c>
      <c r="C1456" s="20">
        <f>IF(F1456="Gateway","SDWAN Gateway",IF(E1456="","",VLOOKUP(E1456,[3]List!BC:BF,4,FALSE)))</f>
        <v>19408267</v>
      </c>
      <c r="D1456">
        <v>2128</v>
      </c>
      <c r="E1456" s="21" t="s">
        <v>69</v>
      </c>
      <c r="G1456" t="s">
        <v>71</v>
      </c>
      <c r="H1456" t="s">
        <v>480</v>
      </c>
      <c r="I1456" t="s">
        <v>73</v>
      </c>
      <c r="J1456">
        <v>100</v>
      </c>
      <c r="K1456" s="20" t="str">
        <f t="shared" si="70"/>
        <v>1</v>
      </c>
      <c r="L1456" s="20" t="str">
        <f t="shared" si="69"/>
        <v xml:space="preserve">24/7/ 12 hours onsite SLA support requried </v>
      </c>
      <c r="S1456" s="22"/>
      <c r="AJ1456" s="22"/>
      <c r="AK1456" s="22"/>
    </row>
    <row r="1457" spans="1:37" customFormat="1" ht="15" hidden="1" customHeight="1">
      <c r="D1457">
        <v>2130</v>
      </c>
      <c r="E1457" s="21" t="s">
        <v>69</v>
      </c>
      <c r="G1457" s="31" t="s">
        <v>71</v>
      </c>
      <c r="H1457" t="s">
        <v>481</v>
      </c>
      <c r="I1457" t="s">
        <v>140</v>
      </c>
      <c r="J1457">
        <v>1000</v>
      </c>
      <c r="K1457" s="20" t="str">
        <f t="shared" si="70"/>
        <v>2</v>
      </c>
      <c r="L1457" s="20" t="str">
        <f t="shared" si="69"/>
        <v>24/7/ 6 hours onsite support required</v>
      </c>
      <c r="S1457" s="22"/>
      <c r="AJ1457" s="22"/>
      <c r="AK1457" s="22"/>
    </row>
    <row r="1458" spans="1:37" customFormat="1" ht="15" hidden="1" customHeight="1">
      <c r="D1458">
        <v>2130</v>
      </c>
      <c r="E1458" s="21" t="s">
        <v>69</v>
      </c>
      <c r="G1458" s="31" t="s">
        <v>71</v>
      </c>
      <c r="H1458" t="s">
        <v>481</v>
      </c>
      <c r="I1458" t="s">
        <v>140</v>
      </c>
      <c r="J1458">
        <v>1000</v>
      </c>
      <c r="K1458" s="20" t="str">
        <f t="shared" si="70"/>
        <v>2</v>
      </c>
      <c r="L1458" s="20" t="str">
        <f t="shared" si="69"/>
        <v>24/7/ 6 hours onsite support required</v>
      </c>
      <c r="S1458" s="22"/>
      <c r="AJ1458" s="22"/>
      <c r="AK1458" s="22"/>
    </row>
    <row r="1459" spans="1:37" customFormat="1" ht="15" hidden="1" customHeight="1">
      <c r="A1459" s="20" t="str">
        <f>IF(E1459="","",VLOOKUP(E1459,[3]List!BC:BD,2,FALSE))</f>
        <v>[Main RC] SD-WAN with Firewall (Fortinet) (Non-taxable)</v>
      </c>
      <c r="B1459" s="20">
        <f>IF(F1459="Gateway","SDWAN Gateway",IF(E1459="","",VLOOKUP(E1459,[3]List!BC:BE,3,FALSE)))</f>
        <v>19408513</v>
      </c>
      <c r="C1459" s="20">
        <f>IF(F1459="Gateway","SDWAN Gateway",IF(E1459="","",VLOOKUP(E1459,[3]List!BC:BF,4,FALSE)))</f>
        <v>19408267</v>
      </c>
      <c r="D1459">
        <v>2133</v>
      </c>
      <c r="E1459" s="21" t="s">
        <v>69</v>
      </c>
      <c r="G1459" t="s">
        <v>71</v>
      </c>
      <c r="H1459" t="s">
        <v>482</v>
      </c>
      <c r="I1459" t="s">
        <v>73</v>
      </c>
      <c r="J1459">
        <v>100</v>
      </c>
      <c r="K1459" s="20" t="str">
        <f t="shared" si="70"/>
        <v>1</v>
      </c>
      <c r="L1459" s="20" t="str">
        <f t="shared" si="69"/>
        <v xml:space="preserve">24/7/ 12 hours onsite SLA support requried </v>
      </c>
      <c r="S1459" s="22"/>
      <c r="AJ1459" s="22"/>
      <c r="AK1459" s="22"/>
    </row>
    <row r="1460" spans="1:37" customFormat="1" ht="15" hidden="1" customHeight="1">
      <c r="A1460" s="20" t="str">
        <f>IF(E1460="","",VLOOKUP(E1460,[3]List!BC:BD,2,FALSE))</f>
        <v>[Main RC] SD-WAN with Firewall (Fortinet) (Non-taxable)</v>
      </c>
      <c r="B1460" s="20">
        <f>IF(F1460="Gateway","SDWAN Gateway",IF(E1460="","",VLOOKUP(E1460,[3]List!BC:BE,3,FALSE)))</f>
        <v>19408513</v>
      </c>
      <c r="C1460" s="20">
        <f>IF(F1460="Gateway","SDWAN Gateway",IF(E1460="","",VLOOKUP(E1460,[3]List!BC:BF,4,FALSE)))</f>
        <v>19408267</v>
      </c>
      <c r="D1460">
        <v>2134</v>
      </c>
      <c r="E1460" s="21" t="s">
        <v>69</v>
      </c>
      <c r="G1460" t="s">
        <v>71</v>
      </c>
      <c r="H1460" t="s">
        <v>483</v>
      </c>
      <c r="I1460" t="s">
        <v>73</v>
      </c>
      <c r="J1460">
        <v>100</v>
      </c>
      <c r="K1460" s="20" t="str">
        <f t="shared" si="70"/>
        <v>1</v>
      </c>
      <c r="L1460" s="20" t="str">
        <f t="shared" si="69"/>
        <v xml:space="preserve">24/7/ 12 hours onsite SLA support requried </v>
      </c>
      <c r="S1460" s="22"/>
      <c r="AJ1460" s="22"/>
      <c r="AK1460" s="22"/>
    </row>
    <row r="1461" spans="1:37" customFormat="1" ht="15" hidden="1" customHeight="1">
      <c r="A1461" s="20" t="str">
        <f>IF(E1461="","",VLOOKUP(E1461,[3]List!BC:BD,2,FALSE))</f>
        <v>[Main RC] SD-WAN with Firewall (Fortinet) (Non-taxable)</v>
      </c>
      <c r="B1461" s="20">
        <f>IF(F1461="Gateway","SDWAN Gateway",IF(E1461="","",VLOOKUP(E1461,[3]List!BC:BE,3,FALSE)))</f>
        <v>19408513</v>
      </c>
      <c r="C1461" s="20">
        <f>IF(F1461="Gateway","SDWAN Gateway",IF(E1461="","",VLOOKUP(E1461,[3]List!BC:BF,4,FALSE)))</f>
        <v>19408267</v>
      </c>
      <c r="D1461">
        <v>2136</v>
      </c>
      <c r="E1461" s="21" t="s">
        <v>69</v>
      </c>
      <c r="G1461" t="s">
        <v>71</v>
      </c>
      <c r="H1461" t="s">
        <v>484</v>
      </c>
      <c r="I1461" t="s">
        <v>73</v>
      </c>
      <c r="J1461">
        <v>100</v>
      </c>
      <c r="K1461" s="20" t="str">
        <f t="shared" si="70"/>
        <v>1</v>
      </c>
      <c r="L1461" s="20" t="str">
        <f t="shared" si="69"/>
        <v xml:space="preserve">24/7/ 12 hours onsite SLA support requried </v>
      </c>
      <c r="S1461" s="22"/>
      <c r="AJ1461" s="22"/>
      <c r="AK1461" s="22"/>
    </row>
    <row r="1462" spans="1:37" customFormat="1" ht="15" hidden="1" customHeight="1">
      <c r="D1462">
        <v>2142</v>
      </c>
      <c r="E1462" s="21" t="s">
        <v>69</v>
      </c>
      <c r="G1462" s="31" t="s">
        <v>71</v>
      </c>
      <c r="H1462" t="s">
        <v>485</v>
      </c>
      <c r="I1462" t="s">
        <v>140</v>
      </c>
      <c r="J1462">
        <v>1000</v>
      </c>
      <c r="K1462" s="20" t="str">
        <f t="shared" si="70"/>
        <v>2</v>
      </c>
      <c r="L1462" s="20" t="str">
        <f t="shared" si="69"/>
        <v>24/7/ 6 hours onsite support required</v>
      </c>
      <c r="S1462" s="22"/>
      <c r="AJ1462" s="22"/>
      <c r="AK1462" s="22"/>
    </row>
    <row r="1463" spans="1:37" customFormat="1" ht="15" hidden="1" customHeight="1">
      <c r="D1463">
        <v>2142</v>
      </c>
      <c r="E1463" s="21" t="s">
        <v>69</v>
      </c>
      <c r="G1463" s="31" t="s">
        <v>71</v>
      </c>
      <c r="H1463" t="s">
        <v>485</v>
      </c>
      <c r="I1463" t="s">
        <v>140</v>
      </c>
      <c r="J1463">
        <v>1000</v>
      </c>
      <c r="K1463" s="20" t="str">
        <f t="shared" si="70"/>
        <v>2</v>
      </c>
      <c r="L1463" s="20" t="str">
        <f t="shared" si="69"/>
        <v>24/7/ 6 hours onsite support required</v>
      </c>
      <c r="S1463" s="22"/>
      <c r="AJ1463" s="22"/>
      <c r="AK1463" s="22"/>
    </row>
    <row r="1464" spans="1:37" customFormat="1" ht="15" hidden="1" customHeight="1">
      <c r="A1464" s="20" t="str">
        <f>IF(E1464="","",VLOOKUP(E1464,[3]List!BC:BD,2,FALSE))</f>
        <v>[Main RC] SD-WAN with Firewall (Fortinet) (Non-taxable)</v>
      </c>
      <c r="B1464" s="20">
        <f>IF(F1464="Gateway","SDWAN Gateway",IF(E1464="","",VLOOKUP(E1464,[3]List!BC:BE,3,FALSE)))</f>
        <v>19408513</v>
      </c>
      <c r="C1464" s="20">
        <f>IF(F1464="Gateway","SDWAN Gateway",IF(E1464="","",VLOOKUP(E1464,[3]List!BC:BF,4,FALSE)))</f>
        <v>19408267</v>
      </c>
      <c r="D1464">
        <v>2144</v>
      </c>
      <c r="E1464" s="21" t="s">
        <v>69</v>
      </c>
      <c r="G1464" t="s">
        <v>71</v>
      </c>
      <c r="H1464" t="s">
        <v>486</v>
      </c>
      <c r="I1464" t="s">
        <v>73</v>
      </c>
      <c r="J1464">
        <v>100</v>
      </c>
      <c r="K1464" s="20" t="str">
        <f t="shared" si="70"/>
        <v>1</v>
      </c>
      <c r="L1464" s="20" t="str">
        <f t="shared" si="69"/>
        <v xml:space="preserve">24/7/ 12 hours onsite SLA support requried </v>
      </c>
      <c r="S1464" s="22"/>
      <c r="AJ1464" s="22"/>
      <c r="AK1464" s="22"/>
    </row>
    <row r="1465" spans="1:37" customFormat="1" ht="15" hidden="1" customHeight="1">
      <c r="A1465" s="20" t="str">
        <f>IF(E1465="","",VLOOKUP(E1465,[3]List!BC:BD,2,FALSE))</f>
        <v>[Main RC] SD-WAN with Firewall (Fortinet) (Non-taxable)</v>
      </c>
      <c r="B1465" s="20">
        <f>IF(F1465="Gateway","SDWAN Gateway",IF(E1465="","",VLOOKUP(E1465,[3]List!BC:BE,3,FALSE)))</f>
        <v>19408513</v>
      </c>
      <c r="C1465" s="20">
        <f>IF(F1465="Gateway","SDWAN Gateway",IF(E1465="","",VLOOKUP(E1465,[3]List!BC:BF,4,FALSE)))</f>
        <v>19408267</v>
      </c>
      <c r="D1465">
        <v>2146</v>
      </c>
      <c r="E1465" s="21" t="s">
        <v>69</v>
      </c>
      <c r="G1465" t="s">
        <v>71</v>
      </c>
      <c r="H1465" t="s">
        <v>487</v>
      </c>
      <c r="I1465" t="s">
        <v>73</v>
      </c>
      <c r="J1465">
        <v>100</v>
      </c>
      <c r="K1465" s="20" t="str">
        <f t="shared" si="70"/>
        <v>1</v>
      </c>
      <c r="L1465" s="20" t="str">
        <f t="shared" si="69"/>
        <v xml:space="preserve">24/7/ 12 hours onsite SLA support requried </v>
      </c>
      <c r="S1465" s="22"/>
      <c r="AJ1465" s="22"/>
      <c r="AK1465" s="22"/>
    </row>
    <row r="1466" spans="1:37" customFormat="1" ht="15" hidden="1" customHeight="1">
      <c r="A1466" s="20" t="str">
        <f>IF(E1466="","",VLOOKUP(E1466,[3]List!BC:BD,2,FALSE))</f>
        <v>[Main RC] SD-WAN with Firewall (Fortinet) (Non-taxable)</v>
      </c>
      <c r="B1466" s="20">
        <f>IF(F1466="Gateway","SDWAN Gateway",IF(E1466="","",VLOOKUP(E1466,[3]List!BC:BE,3,FALSE)))</f>
        <v>19408513</v>
      </c>
      <c r="C1466" s="20">
        <f>IF(F1466="Gateway","SDWAN Gateway",IF(E1466="","",VLOOKUP(E1466,[3]List!BC:BF,4,FALSE)))</f>
        <v>19408267</v>
      </c>
      <c r="D1466">
        <v>2148</v>
      </c>
      <c r="E1466" s="21" t="s">
        <v>69</v>
      </c>
      <c r="G1466" t="s">
        <v>71</v>
      </c>
      <c r="H1466" t="s">
        <v>488</v>
      </c>
      <c r="I1466" t="s">
        <v>73</v>
      </c>
      <c r="J1466">
        <v>100</v>
      </c>
      <c r="K1466" s="20" t="str">
        <f t="shared" si="70"/>
        <v>1</v>
      </c>
      <c r="L1466" s="20" t="str">
        <f t="shared" si="69"/>
        <v xml:space="preserve">24/7/ 12 hours onsite SLA support requried </v>
      </c>
      <c r="S1466" s="22"/>
      <c r="AJ1466" s="22"/>
      <c r="AK1466" s="22"/>
    </row>
    <row r="1467" spans="1:37" customFormat="1" ht="15" hidden="1" customHeight="1">
      <c r="A1467" s="20" t="str">
        <f>IF(E1467="","",VLOOKUP(E1467,[3]List!BC:BD,2,FALSE))</f>
        <v>[Main RC] SD-WAN with Firewall (Fortinet) (Non-taxable)</v>
      </c>
      <c r="B1467" s="20">
        <f>IF(F1467="Gateway","SDWAN Gateway",IF(E1467="","",VLOOKUP(E1467,[3]List!BC:BE,3,FALSE)))</f>
        <v>19408513</v>
      </c>
      <c r="C1467" s="20">
        <f>IF(F1467="Gateway","SDWAN Gateway",IF(E1467="","",VLOOKUP(E1467,[3]List!BC:BF,4,FALSE)))</f>
        <v>19408267</v>
      </c>
      <c r="D1467">
        <v>2149</v>
      </c>
      <c r="E1467" s="21" t="s">
        <v>69</v>
      </c>
      <c r="G1467" t="s">
        <v>71</v>
      </c>
      <c r="H1467" t="s">
        <v>489</v>
      </c>
      <c r="I1467" t="s">
        <v>73</v>
      </c>
      <c r="J1467">
        <v>100</v>
      </c>
      <c r="K1467" s="20" t="str">
        <f t="shared" si="70"/>
        <v>1</v>
      </c>
      <c r="L1467" s="20" t="str">
        <f t="shared" si="69"/>
        <v xml:space="preserve">24/7/ 12 hours onsite SLA support requried </v>
      </c>
      <c r="S1467" s="22"/>
      <c r="AJ1467" s="22"/>
      <c r="AK1467" s="22"/>
    </row>
    <row r="1468" spans="1:37" customFormat="1" ht="15" hidden="1" customHeight="1">
      <c r="D1468">
        <v>2154</v>
      </c>
      <c r="E1468" s="21" t="s">
        <v>69</v>
      </c>
      <c r="G1468" t="s">
        <v>71</v>
      </c>
      <c r="H1468" t="s">
        <v>490</v>
      </c>
      <c r="I1468" t="s">
        <v>73</v>
      </c>
      <c r="J1468">
        <v>1000</v>
      </c>
      <c r="K1468" s="20" t="str">
        <f t="shared" si="70"/>
        <v>2</v>
      </c>
      <c r="L1468" s="20" t="str">
        <f t="shared" si="69"/>
        <v xml:space="preserve">24/7/ 12 hours onsite SLA support requried </v>
      </c>
      <c r="S1468" s="22"/>
      <c r="AJ1468" s="22"/>
      <c r="AK1468" s="22"/>
    </row>
    <row r="1469" spans="1:37" customFormat="1" ht="15" hidden="1" customHeight="1">
      <c r="A1469" s="20" t="str">
        <f>IF(E1469="","",VLOOKUP(E1469,[3]List!BC:BD,2,FALSE))</f>
        <v>[Main RC] SD-WAN with Firewall (Fortinet) (Non-taxable)</v>
      </c>
      <c r="B1469" s="20">
        <f>IF(F1469="Gateway","SDWAN Gateway",IF(E1469="","",VLOOKUP(E1469,[3]List!BC:BE,3,FALSE)))</f>
        <v>19408513</v>
      </c>
      <c r="C1469" s="20">
        <f>IF(F1469="Gateway","SDWAN Gateway",IF(E1469="","",VLOOKUP(E1469,[3]List!BC:BF,4,FALSE)))</f>
        <v>19408267</v>
      </c>
      <c r="D1469">
        <v>2156</v>
      </c>
      <c r="E1469" s="21" t="s">
        <v>69</v>
      </c>
      <c r="G1469" t="s">
        <v>71</v>
      </c>
      <c r="H1469" t="s">
        <v>491</v>
      </c>
      <c r="I1469" t="s">
        <v>73</v>
      </c>
      <c r="J1469">
        <v>100</v>
      </c>
      <c r="K1469" s="20" t="str">
        <f t="shared" si="70"/>
        <v>1</v>
      </c>
      <c r="L1469" s="20" t="str">
        <f t="shared" si="69"/>
        <v xml:space="preserve">24/7/ 12 hours onsite SLA support requried </v>
      </c>
      <c r="S1469" s="22"/>
      <c r="AJ1469" s="22"/>
      <c r="AK1469" s="22"/>
    </row>
    <row r="1470" spans="1:37" customFormat="1" ht="15" hidden="1" customHeight="1">
      <c r="A1470" s="20" t="str">
        <f>IF(E1470="","",VLOOKUP(E1470,[3]List!BC:BD,2,FALSE))</f>
        <v>[Main RC] SD-WAN with Firewall (Fortinet) (Non-taxable)</v>
      </c>
      <c r="B1470" s="20">
        <f>IF(F1470="Gateway","SDWAN Gateway",IF(E1470="","",VLOOKUP(E1470,[3]List!BC:BE,3,FALSE)))</f>
        <v>19408513</v>
      </c>
      <c r="C1470" s="20">
        <f>IF(F1470="Gateway","SDWAN Gateway",IF(E1470="","",VLOOKUP(E1470,[3]List!BC:BF,4,FALSE)))</f>
        <v>19408267</v>
      </c>
      <c r="D1470">
        <v>2158</v>
      </c>
      <c r="E1470" s="21" t="s">
        <v>69</v>
      </c>
      <c r="G1470" t="s">
        <v>71</v>
      </c>
      <c r="H1470" t="s">
        <v>492</v>
      </c>
      <c r="I1470" t="s">
        <v>73</v>
      </c>
      <c r="J1470">
        <v>100</v>
      </c>
      <c r="K1470" s="20" t="str">
        <f t="shared" si="70"/>
        <v>1</v>
      </c>
      <c r="L1470" s="20" t="str">
        <f t="shared" si="69"/>
        <v xml:space="preserve">24/7/ 12 hours onsite SLA support requried </v>
      </c>
      <c r="S1470" s="22"/>
      <c r="AJ1470" s="22"/>
      <c r="AK1470" s="22"/>
    </row>
    <row r="1471" spans="1:37" customFormat="1" ht="15" hidden="1" customHeight="1">
      <c r="D1471">
        <v>2163</v>
      </c>
      <c r="E1471" s="21" t="s">
        <v>69</v>
      </c>
      <c r="G1471" s="31" t="s">
        <v>71</v>
      </c>
      <c r="H1471" t="s">
        <v>493</v>
      </c>
      <c r="I1471" t="s">
        <v>140</v>
      </c>
      <c r="J1471">
        <v>2000</v>
      </c>
      <c r="K1471" s="20" t="str">
        <f t="shared" si="70"/>
        <v>2</v>
      </c>
      <c r="L1471" s="20" t="str">
        <f t="shared" si="69"/>
        <v>24/7/ 6 hours onsite support required</v>
      </c>
      <c r="S1471" s="22"/>
      <c r="AJ1471" s="22"/>
      <c r="AK1471" s="22"/>
    </row>
    <row r="1472" spans="1:37" customFormat="1" ht="15" hidden="1" customHeight="1">
      <c r="D1472">
        <v>2163</v>
      </c>
      <c r="E1472" s="21" t="s">
        <v>69</v>
      </c>
      <c r="G1472" s="31" t="s">
        <v>71</v>
      </c>
      <c r="H1472" t="s">
        <v>493</v>
      </c>
      <c r="I1472" t="s">
        <v>140</v>
      </c>
      <c r="J1472">
        <v>2000</v>
      </c>
      <c r="K1472" s="20" t="str">
        <f t="shared" si="70"/>
        <v>2</v>
      </c>
      <c r="L1472" s="20" t="str">
        <f t="shared" si="69"/>
        <v>24/7/ 6 hours onsite support required</v>
      </c>
      <c r="S1472" s="22"/>
      <c r="AJ1472" s="22"/>
      <c r="AK1472" s="22"/>
    </row>
    <row r="1473" spans="1:37" customFormat="1" ht="15" hidden="1" customHeight="1">
      <c r="A1473" s="20" t="str">
        <f>IF(E1473="","",VLOOKUP(E1473,[3]List!BC:BD,2,FALSE))</f>
        <v>[Main RC] SD-WAN with Firewall (Fortinet) (Non-taxable)</v>
      </c>
      <c r="B1473" s="20">
        <f>IF(F1473="Gateway","SDWAN Gateway",IF(E1473="","",VLOOKUP(E1473,[3]List!BC:BE,3,FALSE)))</f>
        <v>19408513</v>
      </c>
      <c r="C1473" s="20">
        <f>IF(F1473="Gateway","SDWAN Gateway",IF(E1473="","",VLOOKUP(E1473,[3]List!BC:BF,4,FALSE)))</f>
        <v>19408267</v>
      </c>
      <c r="D1473">
        <v>2167</v>
      </c>
      <c r="E1473" s="21" t="s">
        <v>69</v>
      </c>
      <c r="G1473" t="s">
        <v>71</v>
      </c>
      <c r="H1473" t="s">
        <v>494</v>
      </c>
      <c r="I1473" t="s">
        <v>73</v>
      </c>
      <c r="J1473">
        <v>100</v>
      </c>
      <c r="K1473" s="20" t="str">
        <f t="shared" si="70"/>
        <v>1</v>
      </c>
      <c r="L1473" s="20" t="str">
        <f t="shared" si="69"/>
        <v xml:space="preserve">24/7/ 12 hours onsite SLA support requried </v>
      </c>
      <c r="S1473" s="22"/>
      <c r="AJ1473" s="22"/>
      <c r="AK1473" s="22"/>
    </row>
    <row r="1474" spans="1:37" customFormat="1" ht="15" hidden="1" customHeight="1">
      <c r="A1474" s="20" t="str">
        <f>IF(E1474="","",VLOOKUP(E1474,[3]List!BC:BD,2,FALSE))</f>
        <v>[Main RC] SD-WAN with Firewall (Fortinet) (Non-taxable)</v>
      </c>
      <c r="B1474" s="20">
        <f>IF(F1474="Gateway","SDWAN Gateway",IF(E1474="","",VLOOKUP(E1474,[3]List!BC:BE,3,FALSE)))</f>
        <v>19408513</v>
      </c>
      <c r="C1474" s="20">
        <f>IF(F1474="Gateway","SDWAN Gateway",IF(E1474="","",VLOOKUP(E1474,[3]List!BC:BF,4,FALSE)))</f>
        <v>19408267</v>
      </c>
      <c r="D1474">
        <v>2169</v>
      </c>
      <c r="E1474" s="21" t="s">
        <v>69</v>
      </c>
      <c r="G1474" t="s">
        <v>71</v>
      </c>
      <c r="H1474" t="s">
        <v>495</v>
      </c>
      <c r="I1474" t="s">
        <v>73</v>
      </c>
      <c r="J1474">
        <v>100</v>
      </c>
      <c r="K1474" s="20" t="str">
        <f t="shared" si="70"/>
        <v>1</v>
      </c>
      <c r="L1474" s="20" t="str">
        <f t="shared" si="69"/>
        <v xml:space="preserve">24/7/ 12 hours onsite SLA support requried </v>
      </c>
      <c r="S1474" s="22"/>
      <c r="AJ1474" s="22"/>
      <c r="AK1474" s="22"/>
    </row>
    <row r="1475" spans="1:37" customFormat="1" ht="15" hidden="1" customHeight="1">
      <c r="A1475" s="20" t="str">
        <f>IF(E1475="","",VLOOKUP(E1475,[3]List!BC:BD,2,FALSE))</f>
        <v>[Main RC] SD-WAN with Firewall (Fortinet) (Non-taxable)</v>
      </c>
      <c r="B1475" s="20">
        <f>IF(F1475="Gateway","SDWAN Gateway",IF(E1475="","",VLOOKUP(E1475,[3]List!BC:BE,3,FALSE)))</f>
        <v>19408513</v>
      </c>
      <c r="C1475" s="20">
        <f>IF(F1475="Gateway","SDWAN Gateway",IF(E1475="","",VLOOKUP(E1475,[3]List!BC:BF,4,FALSE)))</f>
        <v>19408267</v>
      </c>
      <c r="D1475">
        <v>2173</v>
      </c>
      <c r="E1475" s="21" t="s">
        <v>69</v>
      </c>
      <c r="G1475" t="s">
        <v>71</v>
      </c>
      <c r="H1475" t="s">
        <v>496</v>
      </c>
      <c r="I1475" t="s">
        <v>73</v>
      </c>
      <c r="J1475">
        <v>100</v>
      </c>
      <c r="K1475" s="20" t="str">
        <f t="shared" si="70"/>
        <v>1</v>
      </c>
      <c r="L1475" s="20" t="str">
        <f t="shared" si="69"/>
        <v xml:space="preserve">24/7/ 12 hours onsite SLA support requried </v>
      </c>
      <c r="S1475" s="22"/>
      <c r="AJ1475" s="22"/>
      <c r="AK1475" s="22"/>
    </row>
    <row r="1476" spans="1:37" customFormat="1" ht="15" hidden="1" customHeight="1">
      <c r="A1476" s="20" t="str">
        <f>IF(E1476="","",VLOOKUP(E1476,[3]List!BC:BD,2,FALSE))</f>
        <v>[Main RC] SD-WAN with Firewall (Fortinet) (Non-taxable)</v>
      </c>
      <c r="B1476" s="20">
        <f>IF(F1476="Gateway","SDWAN Gateway",IF(E1476="","",VLOOKUP(E1476,[3]List!BC:BE,3,FALSE)))</f>
        <v>19408513</v>
      </c>
      <c r="C1476" s="20">
        <f>IF(F1476="Gateway","SDWAN Gateway",IF(E1476="","",VLOOKUP(E1476,[3]List!BC:BF,4,FALSE)))</f>
        <v>19408267</v>
      </c>
      <c r="D1476">
        <v>2174</v>
      </c>
      <c r="E1476" s="21" t="s">
        <v>69</v>
      </c>
      <c r="G1476" t="s">
        <v>71</v>
      </c>
      <c r="H1476" t="s">
        <v>497</v>
      </c>
      <c r="I1476" t="s">
        <v>73</v>
      </c>
      <c r="J1476">
        <v>100</v>
      </c>
      <c r="K1476" s="20" t="str">
        <f t="shared" si="70"/>
        <v>1</v>
      </c>
      <c r="L1476" s="20" t="str">
        <f t="shared" ref="L1476:L1539" si="71">IF(I1476="non-redundant","24/7/ 12 hours onsite SLA support requried ","24/7/ 6 hours onsite support required")</f>
        <v xml:space="preserve">24/7/ 12 hours onsite SLA support requried </v>
      </c>
      <c r="S1476" s="22"/>
      <c r="AJ1476" s="22"/>
      <c r="AK1476" s="22"/>
    </row>
    <row r="1477" spans="1:37" customFormat="1" ht="15" hidden="1" customHeight="1">
      <c r="A1477" s="20" t="str">
        <f>IF(E1477="","",VLOOKUP(E1477,[3]List!BC:BD,2,FALSE))</f>
        <v>[Main RC] SD-WAN with Firewall (Fortinet) (Non-taxable)</v>
      </c>
      <c r="B1477" s="20">
        <f>IF(F1477="Gateway","SDWAN Gateway",IF(E1477="","",VLOOKUP(E1477,[3]List!BC:BE,3,FALSE)))</f>
        <v>19408513</v>
      </c>
      <c r="C1477" s="20">
        <f>IF(F1477="Gateway","SDWAN Gateway",IF(E1477="","",VLOOKUP(E1477,[3]List!BC:BF,4,FALSE)))</f>
        <v>19408267</v>
      </c>
      <c r="D1477">
        <v>2177</v>
      </c>
      <c r="E1477" s="21" t="s">
        <v>69</v>
      </c>
      <c r="G1477" t="s">
        <v>71</v>
      </c>
      <c r="H1477" t="s">
        <v>498</v>
      </c>
      <c r="I1477" t="s">
        <v>73</v>
      </c>
      <c r="J1477">
        <v>100</v>
      </c>
      <c r="K1477" s="20" t="str">
        <f t="shared" ref="K1477:K1540" si="72">IF(J1477&lt;900, "1", "2")</f>
        <v>1</v>
      </c>
      <c r="L1477" s="20" t="str">
        <f t="shared" si="71"/>
        <v xml:space="preserve">24/7/ 12 hours onsite SLA support requried </v>
      </c>
      <c r="S1477" s="22"/>
      <c r="AJ1477" s="22"/>
      <c r="AK1477" s="22"/>
    </row>
    <row r="1478" spans="1:37" customFormat="1" ht="15" hidden="1" customHeight="1">
      <c r="A1478" s="20" t="str">
        <f>IF(E1478="","",VLOOKUP(E1478,[3]List!BC:BD,2,FALSE))</f>
        <v>[Main RC] SD-WAN with Firewall (Fortinet) (Non-taxable)</v>
      </c>
      <c r="B1478" s="20">
        <f>IF(F1478="Gateway","SDWAN Gateway",IF(E1478="","",VLOOKUP(E1478,[3]List!BC:BE,3,FALSE)))</f>
        <v>19408513</v>
      </c>
      <c r="C1478" s="20">
        <f>IF(F1478="Gateway","SDWAN Gateway",IF(E1478="","",VLOOKUP(E1478,[3]List!BC:BF,4,FALSE)))</f>
        <v>19408267</v>
      </c>
      <c r="D1478">
        <v>2178</v>
      </c>
      <c r="E1478" s="21" t="s">
        <v>69</v>
      </c>
      <c r="G1478" t="s">
        <v>71</v>
      </c>
      <c r="H1478" t="s">
        <v>499</v>
      </c>
      <c r="I1478" t="s">
        <v>73</v>
      </c>
      <c r="J1478">
        <v>100</v>
      </c>
      <c r="K1478" s="20" t="str">
        <f t="shared" si="72"/>
        <v>1</v>
      </c>
      <c r="L1478" s="20" t="str">
        <f t="shared" si="71"/>
        <v xml:space="preserve">24/7/ 12 hours onsite SLA support requried </v>
      </c>
      <c r="S1478" s="22"/>
      <c r="AJ1478" s="22"/>
      <c r="AK1478" s="22"/>
    </row>
    <row r="1479" spans="1:37" customFormat="1" ht="15" hidden="1" customHeight="1">
      <c r="A1479" s="20" t="str">
        <f>IF(E1479="","",VLOOKUP(E1479,[3]List!BC:BD,2,FALSE))</f>
        <v>[Main RC] SD-WAN with Firewall (Fortinet) (Non-taxable)</v>
      </c>
      <c r="B1479" s="20">
        <f>IF(F1479="Gateway","SDWAN Gateway",IF(E1479="","",VLOOKUP(E1479,[3]List!BC:BE,3,FALSE)))</f>
        <v>19408513</v>
      </c>
      <c r="C1479" s="20">
        <f>IF(F1479="Gateway","SDWAN Gateway",IF(E1479="","",VLOOKUP(E1479,[3]List!BC:BF,4,FALSE)))</f>
        <v>19408267</v>
      </c>
      <c r="D1479">
        <v>2179</v>
      </c>
      <c r="E1479" s="21" t="s">
        <v>69</v>
      </c>
      <c r="G1479" t="s">
        <v>71</v>
      </c>
      <c r="H1479" t="s">
        <v>500</v>
      </c>
      <c r="I1479" t="s">
        <v>73</v>
      </c>
      <c r="J1479">
        <v>100</v>
      </c>
      <c r="K1479" s="20" t="str">
        <f t="shared" si="72"/>
        <v>1</v>
      </c>
      <c r="L1479" s="20" t="str">
        <f t="shared" si="71"/>
        <v xml:space="preserve">24/7/ 12 hours onsite SLA support requried </v>
      </c>
      <c r="S1479" s="22"/>
      <c r="AJ1479" s="22"/>
      <c r="AK1479" s="22"/>
    </row>
    <row r="1480" spans="1:37" customFormat="1" ht="15" hidden="1" customHeight="1">
      <c r="A1480" s="20" t="str">
        <f>IF(E1480="","",VLOOKUP(E1480,[3]List!BC:BD,2,FALSE))</f>
        <v>[Main RC] SD-WAN with Firewall (Fortinet) (Non-taxable)</v>
      </c>
      <c r="B1480" s="20">
        <f>IF(F1480="Gateway","SDWAN Gateway",IF(E1480="","",VLOOKUP(E1480,[3]List!BC:BE,3,FALSE)))</f>
        <v>19408513</v>
      </c>
      <c r="C1480" s="20">
        <f>IF(F1480="Gateway","SDWAN Gateway",IF(E1480="","",VLOOKUP(E1480,[3]List!BC:BF,4,FALSE)))</f>
        <v>19408267</v>
      </c>
      <c r="D1480">
        <v>2180</v>
      </c>
      <c r="E1480" s="21" t="s">
        <v>69</v>
      </c>
      <c r="G1480" t="s">
        <v>71</v>
      </c>
      <c r="H1480" t="s">
        <v>501</v>
      </c>
      <c r="I1480" t="s">
        <v>73</v>
      </c>
      <c r="J1480">
        <v>100</v>
      </c>
      <c r="K1480" s="20" t="str">
        <f t="shared" si="72"/>
        <v>1</v>
      </c>
      <c r="L1480" s="20" t="str">
        <f t="shared" si="71"/>
        <v xml:space="preserve">24/7/ 12 hours onsite SLA support requried </v>
      </c>
      <c r="S1480" s="22"/>
      <c r="AJ1480" s="22"/>
      <c r="AK1480" s="22"/>
    </row>
    <row r="1481" spans="1:37" customFormat="1" ht="15" hidden="1" customHeight="1">
      <c r="A1481" s="20" t="str">
        <f>IF(E1481="","",VLOOKUP(E1481,[3]List!BC:BD,2,FALSE))</f>
        <v>[Main RC] SD-WAN with Firewall (Fortinet) (Non-taxable)</v>
      </c>
      <c r="B1481" s="20">
        <f>IF(F1481="Gateway","SDWAN Gateway",IF(E1481="","",VLOOKUP(E1481,[3]List!BC:BE,3,FALSE)))</f>
        <v>19408513</v>
      </c>
      <c r="C1481" s="20">
        <f>IF(F1481="Gateway","SDWAN Gateway",IF(E1481="","",VLOOKUP(E1481,[3]List!BC:BF,4,FALSE)))</f>
        <v>19408267</v>
      </c>
      <c r="D1481">
        <v>2182</v>
      </c>
      <c r="E1481" s="21" t="s">
        <v>69</v>
      </c>
      <c r="G1481" t="s">
        <v>71</v>
      </c>
      <c r="H1481" t="s">
        <v>502</v>
      </c>
      <c r="I1481" t="s">
        <v>73</v>
      </c>
      <c r="J1481">
        <v>100</v>
      </c>
      <c r="K1481" s="20" t="str">
        <f t="shared" si="72"/>
        <v>1</v>
      </c>
      <c r="L1481" s="20" t="str">
        <f t="shared" si="71"/>
        <v xml:space="preserve">24/7/ 12 hours onsite SLA support requried </v>
      </c>
      <c r="S1481" s="22"/>
      <c r="AJ1481" s="22"/>
      <c r="AK1481" s="22"/>
    </row>
    <row r="1482" spans="1:37" customFormat="1" ht="15" hidden="1" customHeight="1">
      <c r="A1482" s="20" t="str">
        <f>IF(E1482="","",VLOOKUP(E1482,[3]List!BC:BD,2,FALSE))</f>
        <v>[Main RC] SD-WAN with Firewall (Fortinet) (Non-taxable)</v>
      </c>
      <c r="B1482" s="20">
        <f>IF(F1482="Gateway","SDWAN Gateway",IF(E1482="","",VLOOKUP(E1482,[3]List!BC:BE,3,FALSE)))</f>
        <v>19408513</v>
      </c>
      <c r="C1482" s="20">
        <f>IF(F1482="Gateway","SDWAN Gateway",IF(E1482="","",VLOOKUP(E1482,[3]List!BC:BF,4,FALSE)))</f>
        <v>19408267</v>
      </c>
      <c r="D1482">
        <v>2183</v>
      </c>
      <c r="E1482" s="21" t="s">
        <v>69</v>
      </c>
      <c r="G1482" t="s">
        <v>71</v>
      </c>
      <c r="H1482" t="s">
        <v>503</v>
      </c>
      <c r="I1482" t="s">
        <v>73</v>
      </c>
      <c r="J1482">
        <v>100</v>
      </c>
      <c r="K1482" s="20" t="str">
        <f t="shared" si="72"/>
        <v>1</v>
      </c>
      <c r="L1482" s="20" t="str">
        <f t="shared" si="71"/>
        <v xml:space="preserve">24/7/ 12 hours onsite SLA support requried </v>
      </c>
      <c r="S1482" s="22"/>
      <c r="AJ1482" s="22"/>
      <c r="AK1482" s="22"/>
    </row>
    <row r="1483" spans="1:37" customFormat="1" ht="15" hidden="1" customHeight="1">
      <c r="A1483" s="20" t="str">
        <f>IF(E1483="","",VLOOKUP(E1483,[3]List!BC:BD,2,FALSE))</f>
        <v>[Main RC] SD-WAN with Firewall (Fortinet) (Non-taxable)</v>
      </c>
      <c r="B1483" s="20">
        <f>IF(F1483="Gateway","SDWAN Gateway",IF(E1483="","",VLOOKUP(E1483,[3]List!BC:BE,3,FALSE)))</f>
        <v>19408513</v>
      </c>
      <c r="C1483" s="20">
        <f>IF(F1483="Gateway","SDWAN Gateway",IF(E1483="","",VLOOKUP(E1483,[3]List!BC:BF,4,FALSE)))</f>
        <v>19408267</v>
      </c>
      <c r="D1483">
        <v>2188</v>
      </c>
      <c r="E1483" s="21" t="s">
        <v>69</v>
      </c>
      <c r="G1483" s="31" t="s">
        <v>71</v>
      </c>
      <c r="H1483" t="s">
        <v>504</v>
      </c>
      <c r="I1483" t="s">
        <v>140</v>
      </c>
      <c r="J1483">
        <v>100</v>
      </c>
      <c r="K1483" s="20" t="str">
        <f t="shared" si="72"/>
        <v>1</v>
      </c>
      <c r="L1483" s="20" t="str">
        <f t="shared" si="71"/>
        <v>24/7/ 6 hours onsite support required</v>
      </c>
      <c r="S1483" s="22"/>
      <c r="AJ1483" s="22"/>
      <c r="AK1483" s="22"/>
    </row>
    <row r="1484" spans="1:37" customFormat="1" ht="15" hidden="1" customHeight="1">
      <c r="A1484" s="20" t="str">
        <f>IF(E1484="","",VLOOKUP(E1484,[3]List!BC:BD,2,FALSE))</f>
        <v>[Main RC] SD-WAN with Firewall (Fortinet) (Non-taxable)</v>
      </c>
      <c r="B1484" s="20">
        <f>IF(F1484="Gateway","SDWAN Gateway",IF(E1484="","",VLOOKUP(E1484,[3]List!BC:BE,3,FALSE)))</f>
        <v>19408513</v>
      </c>
      <c r="C1484" s="20">
        <f>IF(F1484="Gateway","SDWAN Gateway",IF(E1484="","",VLOOKUP(E1484,[3]List!BC:BF,4,FALSE)))</f>
        <v>19408267</v>
      </c>
      <c r="D1484">
        <v>2188</v>
      </c>
      <c r="E1484" s="21" t="s">
        <v>69</v>
      </c>
      <c r="G1484" s="31" t="s">
        <v>71</v>
      </c>
      <c r="H1484" t="s">
        <v>504</v>
      </c>
      <c r="I1484" t="s">
        <v>140</v>
      </c>
      <c r="J1484">
        <v>100</v>
      </c>
      <c r="K1484" s="20" t="str">
        <f t="shared" si="72"/>
        <v>1</v>
      </c>
      <c r="L1484" s="20" t="str">
        <f t="shared" si="71"/>
        <v>24/7/ 6 hours onsite support required</v>
      </c>
      <c r="S1484" s="22"/>
      <c r="AJ1484" s="22"/>
      <c r="AK1484" s="22"/>
    </row>
    <row r="1485" spans="1:37" customFormat="1" ht="15" hidden="1" customHeight="1">
      <c r="A1485" s="20" t="str">
        <f>IF(E1485="","",VLOOKUP(E1485,[3]List!BC:BD,2,FALSE))</f>
        <v>[Main RC] SD-WAN with Firewall (Fortinet) (Non-taxable)</v>
      </c>
      <c r="B1485" s="20">
        <f>IF(F1485="Gateway","SDWAN Gateway",IF(E1485="","",VLOOKUP(E1485,[3]List!BC:BE,3,FALSE)))</f>
        <v>19408513</v>
      </c>
      <c r="C1485" s="20">
        <f>IF(F1485="Gateway","SDWAN Gateway",IF(E1485="","",VLOOKUP(E1485,[3]List!BC:BF,4,FALSE)))</f>
        <v>19408267</v>
      </c>
      <c r="D1485">
        <v>2196</v>
      </c>
      <c r="E1485" s="21" t="s">
        <v>69</v>
      </c>
      <c r="G1485" t="s">
        <v>71</v>
      </c>
      <c r="H1485" t="s">
        <v>505</v>
      </c>
      <c r="I1485" t="s">
        <v>73</v>
      </c>
      <c r="J1485">
        <v>100</v>
      </c>
      <c r="K1485" s="20" t="str">
        <f t="shared" si="72"/>
        <v>1</v>
      </c>
      <c r="L1485" s="20" t="str">
        <f t="shared" si="71"/>
        <v xml:space="preserve">24/7/ 12 hours onsite SLA support requried </v>
      </c>
      <c r="S1485" s="22"/>
      <c r="AJ1485" s="22"/>
      <c r="AK1485" s="22"/>
    </row>
    <row r="1486" spans="1:37" customFormat="1" ht="15" hidden="1" customHeight="1">
      <c r="A1486" s="20" t="str">
        <f>IF(E1486="","",VLOOKUP(E1486,[3]List!BC:BD,2,FALSE))</f>
        <v>[Main RC] SD-WAN with Firewall (Fortinet) (Non-taxable)</v>
      </c>
      <c r="B1486" s="20">
        <f>IF(F1486="Gateway","SDWAN Gateway",IF(E1486="","",VLOOKUP(E1486,[3]List!BC:BE,3,FALSE)))</f>
        <v>19408513</v>
      </c>
      <c r="C1486" s="20">
        <f>IF(F1486="Gateway","SDWAN Gateway",IF(E1486="","",VLOOKUP(E1486,[3]List!BC:BF,4,FALSE)))</f>
        <v>19408267</v>
      </c>
      <c r="D1486">
        <v>2197</v>
      </c>
      <c r="E1486" s="21" t="s">
        <v>69</v>
      </c>
      <c r="G1486" t="s">
        <v>71</v>
      </c>
      <c r="H1486" t="s">
        <v>506</v>
      </c>
      <c r="I1486" t="s">
        <v>73</v>
      </c>
      <c r="J1486">
        <v>100</v>
      </c>
      <c r="K1486" s="20" t="str">
        <f t="shared" si="72"/>
        <v>1</v>
      </c>
      <c r="L1486" s="20" t="str">
        <f t="shared" si="71"/>
        <v xml:space="preserve">24/7/ 12 hours onsite SLA support requried </v>
      </c>
      <c r="S1486" s="22"/>
      <c r="AJ1486" s="22"/>
      <c r="AK1486" s="22"/>
    </row>
    <row r="1487" spans="1:37" customFormat="1" ht="15" hidden="1" customHeight="1">
      <c r="D1487">
        <v>2198</v>
      </c>
      <c r="E1487" s="21" t="s">
        <v>69</v>
      </c>
      <c r="G1487" s="31" t="s">
        <v>71</v>
      </c>
      <c r="H1487" t="s">
        <v>507</v>
      </c>
      <c r="I1487" t="s">
        <v>140</v>
      </c>
      <c r="J1487">
        <v>2000</v>
      </c>
      <c r="K1487" s="20" t="str">
        <f t="shared" si="72"/>
        <v>2</v>
      </c>
      <c r="L1487" s="20" t="str">
        <f t="shared" si="71"/>
        <v>24/7/ 6 hours onsite support required</v>
      </c>
      <c r="S1487" s="22"/>
      <c r="AJ1487" s="22"/>
      <c r="AK1487" s="22"/>
    </row>
    <row r="1488" spans="1:37" customFormat="1" ht="15" hidden="1" customHeight="1">
      <c r="D1488">
        <v>2198</v>
      </c>
      <c r="E1488" s="21" t="s">
        <v>69</v>
      </c>
      <c r="G1488" s="31" t="s">
        <v>71</v>
      </c>
      <c r="H1488" t="s">
        <v>507</v>
      </c>
      <c r="I1488" t="s">
        <v>140</v>
      </c>
      <c r="J1488">
        <v>2000</v>
      </c>
      <c r="K1488" s="20" t="str">
        <f t="shared" si="72"/>
        <v>2</v>
      </c>
      <c r="L1488" s="20" t="str">
        <f t="shared" si="71"/>
        <v>24/7/ 6 hours onsite support required</v>
      </c>
      <c r="S1488" s="22"/>
      <c r="AJ1488" s="22"/>
      <c r="AK1488" s="22"/>
    </row>
    <row r="1489" spans="1:37" customFormat="1" ht="15" hidden="1" customHeight="1">
      <c r="A1489" s="20" t="str">
        <f>IF(E1489="","",VLOOKUP(E1489,[3]List!BC:BD,2,FALSE))</f>
        <v>[Main RC] SD-WAN with Firewall (Fortinet) (Non-taxable)</v>
      </c>
      <c r="B1489" s="20">
        <f>IF(F1489="Gateway","SDWAN Gateway",IF(E1489="","",VLOOKUP(E1489,[3]List!BC:BE,3,FALSE)))</f>
        <v>19408513</v>
      </c>
      <c r="C1489" s="20">
        <f>IF(F1489="Gateway","SDWAN Gateway",IF(E1489="","",VLOOKUP(E1489,[3]List!BC:BF,4,FALSE)))</f>
        <v>19408267</v>
      </c>
      <c r="D1489">
        <v>2201</v>
      </c>
      <c r="E1489" s="21" t="s">
        <v>69</v>
      </c>
      <c r="G1489" t="s">
        <v>71</v>
      </c>
      <c r="H1489" t="s">
        <v>508</v>
      </c>
      <c r="I1489" t="s">
        <v>73</v>
      </c>
      <c r="J1489">
        <v>100</v>
      </c>
      <c r="K1489" s="20" t="str">
        <f t="shared" si="72"/>
        <v>1</v>
      </c>
      <c r="L1489" s="20" t="str">
        <f t="shared" si="71"/>
        <v xml:space="preserve">24/7/ 12 hours onsite SLA support requried </v>
      </c>
      <c r="S1489" s="22"/>
      <c r="AJ1489" s="22"/>
      <c r="AK1489" s="22"/>
    </row>
    <row r="1490" spans="1:37" customFormat="1" ht="15" hidden="1" customHeight="1">
      <c r="A1490" s="20" t="str">
        <f>IF(E1490="","",VLOOKUP(E1490,[3]List!BC:BD,2,FALSE))</f>
        <v>[Main RC] SD-WAN with Firewall (Fortinet) (Non-taxable)</v>
      </c>
      <c r="B1490" s="20">
        <f>IF(F1490="Gateway","SDWAN Gateway",IF(E1490="","",VLOOKUP(E1490,[3]List!BC:BE,3,FALSE)))</f>
        <v>19408513</v>
      </c>
      <c r="C1490" s="20">
        <f>IF(F1490="Gateway","SDWAN Gateway",IF(E1490="","",VLOOKUP(E1490,[3]List!BC:BF,4,FALSE)))</f>
        <v>19408267</v>
      </c>
      <c r="D1490">
        <v>2202</v>
      </c>
      <c r="E1490" s="21" t="s">
        <v>69</v>
      </c>
      <c r="G1490" t="s">
        <v>71</v>
      </c>
      <c r="H1490" t="s">
        <v>509</v>
      </c>
      <c r="I1490" t="s">
        <v>73</v>
      </c>
      <c r="J1490">
        <v>100</v>
      </c>
      <c r="K1490" s="20" t="str">
        <f t="shared" si="72"/>
        <v>1</v>
      </c>
      <c r="L1490" s="20" t="str">
        <f t="shared" si="71"/>
        <v xml:space="preserve">24/7/ 12 hours onsite SLA support requried </v>
      </c>
      <c r="S1490" s="22"/>
      <c r="AJ1490" s="22"/>
      <c r="AK1490" s="22"/>
    </row>
    <row r="1491" spans="1:37" customFormat="1" ht="15" hidden="1" customHeight="1">
      <c r="A1491" s="20" t="str">
        <f>IF(E1491="","",VLOOKUP(E1491,[3]List!BC:BD,2,FALSE))</f>
        <v>[Main RC] SD-WAN with Firewall (Fortinet) (Non-taxable)</v>
      </c>
      <c r="B1491" s="20">
        <f>IF(F1491="Gateway","SDWAN Gateway",IF(E1491="","",VLOOKUP(E1491,[3]List!BC:BE,3,FALSE)))</f>
        <v>19408513</v>
      </c>
      <c r="C1491" s="20">
        <f>IF(F1491="Gateway","SDWAN Gateway",IF(E1491="","",VLOOKUP(E1491,[3]List!BC:BF,4,FALSE)))</f>
        <v>19408267</v>
      </c>
      <c r="D1491">
        <v>2203</v>
      </c>
      <c r="E1491" s="21" t="s">
        <v>69</v>
      </c>
      <c r="G1491" t="s">
        <v>71</v>
      </c>
      <c r="H1491" t="s">
        <v>510</v>
      </c>
      <c r="I1491" t="s">
        <v>73</v>
      </c>
      <c r="J1491">
        <v>100</v>
      </c>
      <c r="K1491" s="20" t="str">
        <f t="shared" si="72"/>
        <v>1</v>
      </c>
      <c r="L1491" s="20" t="str">
        <f t="shared" si="71"/>
        <v xml:space="preserve">24/7/ 12 hours onsite SLA support requried </v>
      </c>
      <c r="S1491" s="22"/>
      <c r="AJ1491" s="22"/>
      <c r="AK1491" s="22"/>
    </row>
    <row r="1492" spans="1:37" customFormat="1" ht="15" hidden="1" customHeight="1">
      <c r="A1492" s="20" t="str">
        <f>IF(E1492="","",VLOOKUP(E1492,[3]List!BC:BD,2,FALSE))</f>
        <v>[Main RC] SD-WAN with Firewall (Fortinet) (Non-taxable)</v>
      </c>
      <c r="B1492" s="20">
        <f>IF(F1492="Gateway","SDWAN Gateway",IF(E1492="","",VLOOKUP(E1492,[3]List!BC:BE,3,FALSE)))</f>
        <v>19408513</v>
      </c>
      <c r="C1492" s="20">
        <f>IF(F1492="Gateway","SDWAN Gateway",IF(E1492="","",VLOOKUP(E1492,[3]List!BC:BF,4,FALSE)))</f>
        <v>19408267</v>
      </c>
      <c r="D1492">
        <v>2204</v>
      </c>
      <c r="E1492" s="21" t="s">
        <v>69</v>
      </c>
      <c r="G1492" t="s">
        <v>71</v>
      </c>
      <c r="H1492" t="s">
        <v>511</v>
      </c>
      <c r="I1492" t="s">
        <v>73</v>
      </c>
      <c r="J1492">
        <v>100</v>
      </c>
      <c r="K1492" s="20" t="str">
        <f t="shared" si="72"/>
        <v>1</v>
      </c>
      <c r="L1492" s="20" t="str">
        <f t="shared" si="71"/>
        <v xml:space="preserve">24/7/ 12 hours onsite SLA support requried </v>
      </c>
      <c r="S1492" s="22"/>
      <c r="AJ1492" s="22"/>
      <c r="AK1492" s="22"/>
    </row>
    <row r="1493" spans="1:37" customFormat="1" ht="15" hidden="1" customHeight="1">
      <c r="A1493" s="20" t="str">
        <f>IF(E1493="","",VLOOKUP(E1493,[3]List!BC:BD,2,FALSE))</f>
        <v>[Main RC] SD-WAN with Firewall (Fortinet) (Non-taxable)</v>
      </c>
      <c r="B1493" s="20">
        <f>IF(F1493="Gateway","SDWAN Gateway",IF(E1493="","",VLOOKUP(E1493,[3]List!BC:BE,3,FALSE)))</f>
        <v>19408513</v>
      </c>
      <c r="C1493" s="20">
        <f>IF(F1493="Gateway","SDWAN Gateway",IF(E1493="","",VLOOKUP(E1493,[3]List!BC:BF,4,FALSE)))</f>
        <v>19408267</v>
      </c>
      <c r="D1493">
        <v>2206</v>
      </c>
      <c r="E1493" s="21" t="s">
        <v>69</v>
      </c>
      <c r="G1493" t="s">
        <v>71</v>
      </c>
      <c r="H1493" t="s">
        <v>512</v>
      </c>
      <c r="I1493" t="s">
        <v>73</v>
      </c>
      <c r="J1493">
        <v>100</v>
      </c>
      <c r="K1493" s="20" t="str">
        <f t="shared" si="72"/>
        <v>1</v>
      </c>
      <c r="L1493" s="20" t="str">
        <f t="shared" si="71"/>
        <v xml:space="preserve">24/7/ 12 hours onsite SLA support requried </v>
      </c>
      <c r="S1493" s="22"/>
      <c r="AJ1493" s="22"/>
      <c r="AK1493" s="22"/>
    </row>
    <row r="1494" spans="1:37" customFormat="1" ht="15" hidden="1" customHeight="1">
      <c r="A1494" s="20" t="str">
        <f>IF(E1494="","",VLOOKUP(E1494,[3]List!BC:BD,2,FALSE))</f>
        <v>[Main RC] SD-WAN with Firewall (Fortinet) (Non-taxable)</v>
      </c>
      <c r="B1494" s="20">
        <f>IF(F1494="Gateway","SDWAN Gateway",IF(E1494="","",VLOOKUP(E1494,[3]List!BC:BE,3,FALSE)))</f>
        <v>19408513</v>
      </c>
      <c r="C1494" s="20">
        <f>IF(F1494="Gateway","SDWAN Gateway",IF(E1494="","",VLOOKUP(E1494,[3]List!BC:BF,4,FALSE)))</f>
        <v>19408267</v>
      </c>
      <c r="D1494">
        <v>2207</v>
      </c>
      <c r="E1494" s="21" t="s">
        <v>69</v>
      </c>
      <c r="G1494" t="s">
        <v>71</v>
      </c>
      <c r="H1494" t="s">
        <v>513</v>
      </c>
      <c r="I1494" t="s">
        <v>73</v>
      </c>
      <c r="J1494">
        <v>100</v>
      </c>
      <c r="K1494" s="20" t="str">
        <f t="shared" si="72"/>
        <v>1</v>
      </c>
      <c r="L1494" s="20" t="str">
        <f t="shared" si="71"/>
        <v xml:space="preserve">24/7/ 12 hours onsite SLA support requried </v>
      </c>
      <c r="S1494" s="22"/>
      <c r="AJ1494" s="22"/>
      <c r="AK1494" s="22"/>
    </row>
    <row r="1495" spans="1:37" customFormat="1" ht="15" hidden="1" customHeight="1">
      <c r="A1495" s="20" t="str">
        <f>IF(E1495="","",VLOOKUP(E1495,[3]List!BC:BD,2,FALSE))</f>
        <v>[Main RC] SD-WAN with Firewall (Fortinet) (Non-taxable)</v>
      </c>
      <c r="B1495" s="20">
        <f>IF(F1495="Gateway","SDWAN Gateway",IF(E1495="","",VLOOKUP(E1495,[3]List!BC:BE,3,FALSE)))</f>
        <v>19408513</v>
      </c>
      <c r="C1495" s="20">
        <f>IF(F1495="Gateway","SDWAN Gateway",IF(E1495="","",VLOOKUP(E1495,[3]List!BC:BF,4,FALSE)))</f>
        <v>19408267</v>
      </c>
      <c r="D1495">
        <v>2209</v>
      </c>
      <c r="E1495" s="21" t="s">
        <v>69</v>
      </c>
      <c r="G1495" s="31" t="s">
        <v>71</v>
      </c>
      <c r="H1495" t="s">
        <v>514</v>
      </c>
      <c r="I1495" t="s">
        <v>140</v>
      </c>
      <c r="J1495">
        <v>500</v>
      </c>
      <c r="K1495" s="20" t="str">
        <f t="shared" si="72"/>
        <v>1</v>
      </c>
      <c r="L1495" s="20" t="str">
        <f t="shared" si="71"/>
        <v>24/7/ 6 hours onsite support required</v>
      </c>
      <c r="S1495" s="22"/>
      <c r="AJ1495" s="22"/>
      <c r="AK1495" s="22"/>
    </row>
    <row r="1496" spans="1:37" customFormat="1" ht="15" hidden="1" customHeight="1">
      <c r="A1496" s="20" t="str">
        <f>IF(E1496="","",VLOOKUP(E1496,[3]List!BC:BD,2,FALSE))</f>
        <v>[Main RC] SD-WAN with Firewall (Fortinet) (Non-taxable)</v>
      </c>
      <c r="B1496" s="20">
        <f>IF(F1496="Gateway","SDWAN Gateway",IF(E1496="","",VLOOKUP(E1496,[3]List!BC:BE,3,FALSE)))</f>
        <v>19408513</v>
      </c>
      <c r="C1496" s="20">
        <f>IF(F1496="Gateway","SDWAN Gateway",IF(E1496="","",VLOOKUP(E1496,[3]List!BC:BF,4,FALSE)))</f>
        <v>19408267</v>
      </c>
      <c r="D1496">
        <v>2209</v>
      </c>
      <c r="E1496" s="21" t="s">
        <v>69</v>
      </c>
      <c r="G1496" s="31" t="s">
        <v>71</v>
      </c>
      <c r="H1496" t="s">
        <v>514</v>
      </c>
      <c r="I1496" t="s">
        <v>140</v>
      </c>
      <c r="J1496">
        <v>500</v>
      </c>
      <c r="K1496" s="20" t="str">
        <f t="shared" si="72"/>
        <v>1</v>
      </c>
      <c r="L1496" s="20" t="str">
        <f t="shared" si="71"/>
        <v>24/7/ 6 hours onsite support required</v>
      </c>
      <c r="S1496" s="22"/>
      <c r="AJ1496" s="22"/>
      <c r="AK1496" s="22"/>
    </row>
    <row r="1497" spans="1:37" customFormat="1" ht="15" hidden="1" customHeight="1">
      <c r="A1497" s="20" t="str">
        <f>IF(E1497="","",VLOOKUP(E1497,[3]List!BC:BD,2,FALSE))</f>
        <v>[Main RC] SD-WAN with Firewall (Fortinet) (Non-taxable)</v>
      </c>
      <c r="B1497" s="20">
        <f>IF(F1497="Gateway","SDWAN Gateway",IF(E1497="","",VLOOKUP(E1497,[3]List!BC:BE,3,FALSE)))</f>
        <v>19408513</v>
      </c>
      <c r="C1497" s="20">
        <f>IF(F1497="Gateway","SDWAN Gateway",IF(E1497="","",VLOOKUP(E1497,[3]List!BC:BF,4,FALSE)))</f>
        <v>19408267</v>
      </c>
      <c r="D1497">
        <v>2212</v>
      </c>
      <c r="E1497" s="21" t="s">
        <v>69</v>
      </c>
      <c r="G1497" t="s">
        <v>71</v>
      </c>
      <c r="H1497" t="s">
        <v>515</v>
      </c>
      <c r="I1497" t="s">
        <v>73</v>
      </c>
      <c r="J1497">
        <v>500</v>
      </c>
      <c r="K1497" s="20" t="str">
        <f t="shared" si="72"/>
        <v>1</v>
      </c>
      <c r="L1497" s="20" t="str">
        <f t="shared" si="71"/>
        <v xml:space="preserve">24/7/ 12 hours onsite SLA support requried </v>
      </c>
      <c r="S1497" s="22"/>
      <c r="AJ1497" s="22"/>
      <c r="AK1497" s="22"/>
    </row>
    <row r="1498" spans="1:37" customFormat="1" ht="15" hidden="1" customHeight="1">
      <c r="A1498" s="20" t="str">
        <f>IF(E1498="","",VLOOKUP(E1498,[3]List!BC:BD,2,FALSE))</f>
        <v>[Main RC] SD-WAN with Firewall (Fortinet) (Non-taxable)</v>
      </c>
      <c r="B1498" s="20">
        <f>IF(F1498="Gateway","SDWAN Gateway",IF(E1498="","",VLOOKUP(E1498,[3]List!BC:BE,3,FALSE)))</f>
        <v>19408513</v>
      </c>
      <c r="C1498" s="20">
        <f>IF(F1498="Gateway","SDWAN Gateway",IF(E1498="","",VLOOKUP(E1498,[3]List!BC:BF,4,FALSE)))</f>
        <v>19408267</v>
      </c>
      <c r="D1498">
        <v>2213</v>
      </c>
      <c r="E1498" s="21" t="s">
        <v>69</v>
      </c>
      <c r="G1498" t="s">
        <v>71</v>
      </c>
      <c r="H1498" t="s">
        <v>516</v>
      </c>
      <c r="I1498" t="s">
        <v>73</v>
      </c>
      <c r="J1498">
        <v>100</v>
      </c>
      <c r="K1498" s="20" t="str">
        <f t="shared" si="72"/>
        <v>1</v>
      </c>
      <c r="L1498" s="20" t="str">
        <f t="shared" si="71"/>
        <v xml:space="preserve">24/7/ 12 hours onsite SLA support requried </v>
      </c>
      <c r="S1498" s="22"/>
      <c r="AJ1498" s="22"/>
      <c r="AK1498" s="22"/>
    </row>
    <row r="1499" spans="1:37" customFormat="1" ht="15" hidden="1" customHeight="1">
      <c r="A1499" s="20" t="str">
        <f>IF(E1499="","",VLOOKUP(E1499,[3]List!BC:BD,2,FALSE))</f>
        <v>[Main RC] SD-WAN with Firewall (Fortinet) (Non-taxable)</v>
      </c>
      <c r="B1499" s="20">
        <f>IF(F1499="Gateway","SDWAN Gateway",IF(E1499="","",VLOOKUP(E1499,[3]List!BC:BE,3,FALSE)))</f>
        <v>19408513</v>
      </c>
      <c r="C1499" s="20">
        <f>IF(F1499="Gateway","SDWAN Gateway",IF(E1499="","",VLOOKUP(E1499,[3]List!BC:BF,4,FALSE)))</f>
        <v>19408267</v>
      </c>
      <c r="D1499">
        <v>2215</v>
      </c>
      <c r="E1499" s="21" t="s">
        <v>69</v>
      </c>
      <c r="G1499" t="s">
        <v>71</v>
      </c>
      <c r="H1499" t="s">
        <v>517</v>
      </c>
      <c r="I1499" t="s">
        <v>73</v>
      </c>
      <c r="J1499">
        <v>100</v>
      </c>
      <c r="K1499" s="20" t="str">
        <f t="shared" si="72"/>
        <v>1</v>
      </c>
      <c r="L1499" s="20" t="str">
        <f t="shared" si="71"/>
        <v xml:space="preserve">24/7/ 12 hours onsite SLA support requried </v>
      </c>
      <c r="S1499" s="22"/>
      <c r="AJ1499" s="22"/>
      <c r="AK1499" s="22"/>
    </row>
    <row r="1500" spans="1:37" customFormat="1" ht="15" hidden="1" customHeight="1">
      <c r="A1500" s="20" t="str">
        <f>IF(E1500="","",VLOOKUP(E1500,[3]List!BC:BD,2,FALSE))</f>
        <v>[Main RC] SD-WAN with Firewall (Fortinet) (Non-taxable)</v>
      </c>
      <c r="B1500" s="20">
        <f>IF(F1500="Gateway","SDWAN Gateway",IF(E1500="","",VLOOKUP(E1500,[3]List!BC:BE,3,FALSE)))</f>
        <v>19408513</v>
      </c>
      <c r="C1500" s="20">
        <f>IF(F1500="Gateway","SDWAN Gateway",IF(E1500="","",VLOOKUP(E1500,[3]List!BC:BF,4,FALSE)))</f>
        <v>19408267</v>
      </c>
      <c r="D1500">
        <v>2216</v>
      </c>
      <c r="E1500" s="21" t="s">
        <v>69</v>
      </c>
      <c r="G1500" t="s">
        <v>71</v>
      </c>
      <c r="H1500" t="s">
        <v>518</v>
      </c>
      <c r="I1500" t="s">
        <v>73</v>
      </c>
      <c r="J1500">
        <v>100</v>
      </c>
      <c r="K1500" s="20" t="str">
        <f t="shared" si="72"/>
        <v>1</v>
      </c>
      <c r="L1500" s="20" t="str">
        <f t="shared" si="71"/>
        <v xml:space="preserve">24/7/ 12 hours onsite SLA support requried </v>
      </c>
      <c r="S1500" s="22"/>
      <c r="AJ1500" s="22"/>
      <c r="AK1500" s="22"/>
    </row>
    <row r="1501" spans="1:37" customFormat="1" ht="15" hidden="1" customHeight="1">
      <c r="A1501" s="20" t="str">
        <f>IF(E1501="","",VLOOKUP(E1501,[3]List!BC:BD,2,FALSE))</f>
        <v>[Main RC] SD-WAN with Firewall (Fortinet) (Non-taxable)</v>
      </c>
      <c r="B1501" s="20">
        <f>IF(F1501="Gateway","SDWAN Gateway",IF(E1501="","",VLOOKUP(E1501,[3]List!BC:BE,3,FALSE)))</f>
        <v>19408513</v>
      </c>
      <c r="C1501" s="20">
        <f>IF(F1501="Gateway","SDWAN Gateway",IF(E1501="","",VLOOKUP(E1501,[3]List!BC:BF,4,FALSE)))</f>
        <v>19408267</v>
      </c>
      <c r="D1501">
        <v>2221</v>
      </c>
      <c r="E1501" s="21" t="s">
        <v>69</v>
      </c>
      <c r="G1501" t="s">
        <v>71</v>
      </c>
      <c r="H1501" t="s">
        <v>519</v>
      </c>
      <c r="I1501" t="s">
        <v>73</v>
      </c>
      <c r="J1501">
        <v>100</v>
      </c>
      <c r="K1501" s="20" t="str">
        <f t="shared" si="72"/>
        <v>1</v>
      </c>
      <c r="L1501" s="20" t="str">
        <f t="shared" si="71"/>
        <v xml:space="preserve">24/7/ 12 hours onsite SLA support requried </v>
      </c>
      <c r="S1501" s="22"/>
      <c r="AJ1501" s="22"/>
      <c r="AK1501" s="22"/>
    </row>
    <row r="1502" spans="1:37" customFormat="1" ht="15" hidden="1" customHeight="1">
      <c r="A1502" s="20" t="str">
        <f>IF(E1502="","",VLOOKUP(E1502,[3]List!BC:BD,2,FALSE))</f>
        <v>[Main RC] SD-WAN with Firewall (Fortinet) (Non-taxable)</v>
      </c>
      <c r="B1502" s="20">
        <f>IF(F1502="Gateway","SDWAN Gateway",IF(E1502="","",VLOOKUP(E1502,[3]List!BC:BE,3,FALSE)))</f>
        <v>19408513</v>
      </c>
      <c r="C1502" s="20">
        <f>IF(F1502="Gateway","SDWAN Gateway",IF(E1502="","",VLOOKUP(E1502,[3]List!BC:BF,4,FALSE)))</f>
        <v>19408267</v>
      </c>
      <c r="D1502">
        <v>2222</v>
      </c>
      <c r="E1502" s="21" t="s">
        <v>69</v>
      </c>
      <c r="G1502" t="s">
        <v>71</v>
      </c>
      <c r="H1502" t="s">
        <v>520</v>
      </c>
      <c r="I1502" t="s">
        <v>73</v>
      </c>
      <c r="J1502">
        <v>100</v>
      </c>
      <c r="K1502" s="20" t="str">
        <f t="shared" si="72"/>
        <v>1</v>
      </c>
      <c r="L1502" s="20" t="str">
        <f t="shared" si="71"/>
        <v xml:space="preserve">24/7/ 12 hours onsite SLA support requried </v>
      </c>
      <c r="S1502" s="22"/>
      <c r="AJ1502" s="22"/>
      <c r="AK1502" s="22"/>
    </row>
    <row r="1503" spans="1:37" customFormat="1" ht="15" hidden="1" customHeight="1">
      <c r="A1503" s="20" t="str">
        <f>IF(E1503="","",VLOOKUP(E1503,[3]List!BC:BD,2,FALSE))</f>
        <v>[Main RC] SD-WAN with Firewall (Fortinet) (Non-taxable)</v>
      </c>
      <c r="B1503" s="20">
        <f>IF(F1503="Gateway","SDWAN Gateway",IF(E1503="","",VLOOKUP(E1503,[3]List!BC:BE,3,FALSE)))</f>
        <v>19408513</v>
      </c>
      <c r="C1503" s="20">
        <f>IF(F1503="Gateway","SDWAN Gateway",IF(E1503="","",VLOOKUP(E1503,[3]List!BC:BF,4,FALSE)))</f>
        <v>19408267</v>
      </c>
      <c r="D1503">
        <v>2223</v>
      </c>
      <c r="E1503" s="21" t="s">
        <v>69</v>
      </c>
      <c r="G1503" t="s">
        <v>71</v>
      </c>
      <c r="H1503" t="s">
        <v>521</v>
      </c>
      <c r="I1503" t="s">
        <v>73</v>
      </c>
      <c r="J1503">
        <v>100</v>
      </c>
      <c r="K1503" s="20" t="str">
        <f t="shared" si="72"/>
        <v>1</v>
      </c>
      <c r="L1503" s="20" t="str">
        <f t="shared" si="71"/>
        <v xml:space="preserve">24/7/ 12 hours onsite SLA support requried </v>
      </c>
      <c r="S1503" s="22"/>
      <c r="AJ1503" s="22"/>
      <c r="AK1503" s="22"/>
    </row>
    <row r="1504" spans="1:37" customFormat="1" ht="15" hidden="1" customHeight="1">
      <c r="A1504" s="20" t="str">
        <f>IF(E1504="","",VLOOKUP(E1504,[3]List!BC:BD,2,FALSE))</f>
        <v>[Main RC] SD-WAN with Firewall (Fortinet) (Non-taxable)</v>
      </c>
      <c r="B1504" s="20">
        <f>IF(F1504="Gateway","SDWAN Gateway",IF(E1504="","",VLOOKUP(E1504,[3]List!BC:BE,3,FALSE)))</f>
        <v>19408513</v>
      </c>
      <c r="C1504" s="20">
        <f>IF(F1504="Gateway","SDWAN Gateway",IF(E1504="","",VLOOKUP(E1504,[3]List!BC:BF,4,FALSE)))</f>
        <v>19408267</v>
      </c>
      <c r="D1504">
        <v>2227</v>
      </c>
      <c r="E1504" s="21" t="s">
        <v>69</v>
      </c>
      <c r="G1504" t="s">
        <v>71</v>
      </c>
      <c r="H1504" t="s">
        <v>522</v>
      </c>
      <c r="I1504" t="s">
        <v>73</v>
      </c>
      <c r="J1504">
        <v>100</v>
      </c>
      <c r="K1504" s="20" t="str">
        <f t="shared" si="72"/>
        <v>1</v>
      </c>
      <c r="L1504" s="20" t="str">
        <f t="shared" si="71"/>
        <v xml:space="preserve">24/7/ 12 hours onsite SLA support requried </v>
      </c>
      <c r="S1504" s="22"/>
      <c r="AJ1504" s="22"/>
      <c r="AK1504" s="22"/>
    </row>
    <row r="1505" spans="1:37" customFormat="1" ht="15" hidden="1" customHeight="1">
      <c r="A1505" s="20" t="str">
        <f>IF(E1505="","",VLOOKUP(E1505,[3]List!BC:BD,2,FALSE))</f>
        <v>[Main RC] SD-WAN with Firewall (Fortinet) (Non-taxable)</v>
      </c>
      <c r="B1505" s="20">
        <f>IF(F1505="Gateway","SDWAN Gateway",IF(E1505="","",VLOOKUP(E1505,[3]List!BC:BE,3,FALSE)))</f>
        <v>19408513</v>
      </c>
      <c r="C1505" s="20">
        <f>IF(F1505="Gateway","SDWAN Gateway",IF(E1505="","",VLOOKUP(E1505,[3]List!BC:BF,4,FALSE)))</f>
        <v>19408267</v>
      </c>
      <c r="D1505">
        <v>2228</v>
      </c>
      <c r="E1505" s="21" t="s">
        <v>69</v>
      </c>
      <c r="G1505" t="s">
        <v>71</v>
      </c>
      <c r="H1505" t="s">
        <v>523</v>
      </c>
      <c r="I1505" t="s">
        <v>73</v>
      </c>
      <c r="J1505">
        <v>100</v>
      </c>
      <c r="K1505" s="20" t="str">
        <f t="shared" si="72"/>
        <v>1</v>
      </c>
      <c r="L1505" s="20" t="str">
        <f t="shared" si="71"/>
        <v xml:space="preserve">24/7/ 12 hours onsite SLA support requried </v>
      </c>
      <c r="S1505" s="22"/>
      <c r="AJ1505" s="22"/>
      <c r="AK1505" s="22"/>
    </row>
    <row r="1506" spans="1:37" customFormat="1" ht="15" hidden="1" customHeight="1">
      <c r="A1506" s="20" t="str">
        <f>IF(E1506="","",VLOOKUP(E1506,[3]List!BC:BD,2,FALSE))</f>
        <v>[Main RC] SD-WAN with Firewall (Fortinet) (Non-taxable)</v>
      </c>
      <c r="B1506" s="20">
        <f>IF(F1506="Gateway","SDWAN Gateway",IF(E1506="","",VLOOKUP(E1506,[3]List!BC:BE,3,FALSE)))</f>
        <v>19408513</v>
      </c>
      <c r="C1506" s="20">
        <f>IF(F1506="Gateway","SDWAN Gateway",IF(E1506="","",VLOOKUP(E1506,[3]List!BC:BF,4,FALSE)))</f>
        <v>19408267</v>
      </c>
      <c r="D1506">
        <v>2230</v>
      </c>
      <c r="E1506" s="21" t="s">
        <v>69</v>
      </c>
      <c r="G1506" t="s">
        <v>71</v>
      </c>
      <c r="H1506" t="s">
        <v>524</v>
      </c>
      <c r="I1506" t="s">
        <v>73</v>
      </c>
      <c r="J1506">
        <v>100</v>
      </c>
      <c r="K1506" s="20" t="str">
        <f t="shared" si="72"/>
        <v>1</v>
      </c>
      <c r="L1506" s="20" t="str">
        <f t="shared" si="71"/>
        <v xml:space="preserve">24/7/ 12 hours onsite SLA support requried </v>
      </c>
      <c r="S1506" s="22"/>
      <c r="AJ1506" s="22"/>
      <c r="AK1506" s="22"/>
    </row>
    <row r="1507" spans="1:37" customFormat="1" ht="15" hidden="1" customHeight="1">
      <c r="A1507" s="20" t="str">
        <f>IF(E1507="","",VLOOKUP(E1507,[3]List!BC:BD,2,FALSE))</f>
        <v>[Main RC] SD-WAN with Firewall (Fortinet) (Non-taxable)</v>
      </c>
      <c r="B1507" s="20">
        <f>IF(F1507="Gateway","SDWAN Gateway",IF(E1507="","",VLOOKUP(E1507,[3]List!BC:BE,3,FALSE)))</f>
        <v>19408513</v>
      </c>
      <c r="C1507" s="20">
        <f>IF(F1507="Gateway","SDWAN Gateway",IF(E1507="","",VLOOKUP(E1507,[3]List!BC:BF,4,FALSE)))</f>
        <v>19408267</v>
      </c>
      <c r="D1507">
        <v>2238</v>
      </c>
      <c r="E1507" s="21" t="s">
        <v>69</v>
      </c>
      <c r="G1507" t="s">
        <v>71</v>
      </c>
      <c r="H1507" t="s">
        <v>525</v>
      </c>
      <c r="I1507" t="s">
        <v>73</v>
      </c>
      <c r="J1507">
        <v>100</v>
      </c>
      <c r="K1507" s="20" t="str">
        <f t="shared" si="72"/>
        <v>1</v>
      </c>
      <c r="L1507" s="20" t="str">
        <f t="shared" si="71"/>
        <v xml:space="preserve">24/7/ 12 hours onsite SLA support requried </v>
      </c>
      <c r="S1507" s="22"/>
      <c r="AJ1507" s="22"/>
      <c r="AK1507" s="22"/>
    </row>
    <row r="1508" spans="1:37" customFormat="1" ht="15" hidden="1" customHeight="1">
      <c r="A1508" s="20" t="str">
        <f>IF(E1508="","",VLOOKUP(E1508,[3]List!BC:BD,2,FALSE))</f>
        <v>[Main RC] SD-WAN with Firewall (Fortinet) (Non-taxable)</v>
      </c>
      <c r="B1508" s="20">
        <f>IF(F1508="Gateway","SDWAN Gateway",IF(E1508="","",VLOOKUP(E1508,[3]List!BC:BE,3,FALSE)))</f>
        <v>19408513</v>
      </c>
      <c r="C1508" s="20">
        <f>IF(F1508="Gateway","SDWAN Gateway",IF(E1508="","",VLOOKUP(E1508,[3]List!BC:BF,4,FALSE)))</f>
        <v>19408267</v>
      </c>
      <c r="D1508">
        <v>2239</v>
      </c>
      <c r="E1508" s="21" t="s">
        <v>69</v>
      </c>
      <c r="G1508" t="s">
        <v>71</v>
      </c>
      <c r="H1508" t="s">
        <v>526</v>
      </c>
      <c r="I1508" t="s">
        <v>73</v>
      </c>
      <c r="J1508">
        <v>100</v>
      </c>
      <c r="K1508" s="20" t="str">
        <f t="shared" si="72"/>
        <v>1</v>
      </c>
      <c r="L1508" s="20" t="str">
        <f t="shared" si="71"/>
        <v xml:space="preserve">24/7/ 12 hours onsite SLA support requried </v>
      </c>
      <c r="S1508" s="22"/>
      <c r="AJ1508" s="22"/>
      <c r="AK1508" s="22"/>
    </row>
    <row r="1509" spans="1:37" customFormat="1" ht="15" hidden="1" customHeight="1">
      <c r="A1509" s="20" t="str">
        <f>IF(E1509="","",VLOOKUP(E1509,[3]List!BC:BD,2,FALSE))</f>
        <v>[Main RC] SD-WAN with Firewall (Fortinet) (Non-taxable)</v>
      </c>
      <c r="B1509" s="20">
        <f>IF(F1509="Gateway","SDWAN Gateway",IF(E1509="","",VLOOKUP(E1509,[3]List!BC:BE,3,FALSE)))</f>
        <v>19408513</v>
      </c>
      <c r="C1509" s="20">
        <f>IF(F1509="Gateway","SDWAN Gateway",IF(E1509="","",VLOOKUP(E1509,[3]List!BC:BF,4,FALSE)))</f>
        <v>19408267</v>
      </c>
      <c r="D1509">
        <v>2241</v>
      </c>
      <c r="E1509" s="21" t="s">
        <v>69</v>
      </c>
      <c r="G1509" t="s">
        <v>71</v>
      </c>
      <c r="H1509" t="s">
        <v>527</v>
      </c>
      <c r="I1509" t="s">
        <v>73</v>
      </c>
      <c r="J1509">
        <v>100</v>
      </c>
      <c r="K1509" s="20" t="str">
        <f t="shared" si="72"/>
        <v>1</v>
      </c>
      <c r="L1509" s="20" t="str">
        <f t="shared" si="71"/>
        <v xml:space="preserve">24/7/ 12 hours onsite SLA support requried </v>
      </c>
      <c r="S1509" s="22"/>
      <c r="AJ1509" s="22"/>
      <c r="AK1509" s="22"/>
    </row>
    <row r="1510" spans="1:37" customFormat="1" ht="15" hidden="1" customHeight="1">
      <c r="A1510" s="20" t="str">
        <f>IF(E1510="","",VLOOKUP(E1510,[3]List!BC:BD,2,FALSE))</f>
        <v>[Main RC] SD-WAN with Firewall (Fortinet) (Non-taxable)</v>
      </c>
      <c r="B1510" s="20">
        <f>IF(F1510="Gateway","SDWAN Gateway",IF(E1510="","",VLOOKUP(E1510,[3]List!BC:BE,3,FALSE)))</f>
        <v>19408513</v>
      </c>
      <c r="C1510" s="20">
        <f>IF(F1510="Gateway","SDWAN Gateway",IF(E1510="","",VLOOKUP(E1510,[3]List!BC:BF,4,FALSE)))</f>
        <v>19408267</v>
      </c>
      <c r="D1510">
        <v>2242</v>
      </c>
      <c r="E1510" s="21" t="s">
        <v>69</v>
      </c>
      <c r="G1510" t="s">
        <v>71</v>
      </c>
      <c r="H1510" t="s">
        <v>528</v>
      </c>
      <c r="I1510" t="s">
        <v>73</v>
      </c>
      <c r="J1510">
        <v>100</v>
      </c>
      <c r="K1510" s="20" t="str">
        <f t="shared" si="72"/>
        <v>1</v>
      </c>
      <c r="L1510" s="20" t="str">
        <f t="shared" si="71"/>
        <v xml:space="preserve">24/7/ 12 hours onsite SLA support requried </v>
      </c>
      <c r="S1510" s="22"/>
      <c r="AJ1510" s="22"/>
      <c r="AK1510" s="22"/>
    </row>
    <row r="1511" spans="1:37" customFormat="1" ht="15" hidden="1" customHeight="1">
      <c r="A1511" s="20" t="str">
        <f>IF(E1511="","",VLOOKUP(E1511,[3]List!BC:BD,2,FALSE))</f>
        <v>[Main RC] SD-WAN with Firewall (Fortinet) (Non-taxable)</v>
      </c>
      <c r="B1511" s="20">
        <f>IF(F1511="Gateway","SDWAN Gateway",IF(E1511="","",VLOOKUP(E1511,[3]List!BC:BE,3,FALSE)))</f>
        <v>19408513</v>
      </c>
      <c r="C1511" s="20">
        <f>IF(F1511="Gateway","SDWAN Gateway",IF(E1511="","",VLOOKUP(E1511,[3]List!BC:BF,4,FALSE)))</f>
        <v>19408267</v>
      </c>
      <c r="D1511">
        <v>2243</v>
      </c>
      <c r="E1511" s="21" t="s">
        <v>69</v>
      </c>
      <c r="G1511" t="s">
        <v>71</v>
      </c>
      <c r="H1511" t="s">
        <v>529</v>
      </c>
      <c r="I1511" t="s">
        <v>73</v>
      </c>
      <c r="J1511">
        <v>100</v>
      </c>
      <c r="K1511" s="20" t="str">
        <f t="shared" si="72"/>
        <v>1</v>
      </c>
      <c r="L1511" s="20" t="str">
        <f t="shared" si="71"/>
        <v xml:space="preserve">24/7/ 12 hours onsite SLA support requried </v>
      </c>
      <c r="S1511" s="22"/>
      <c r="AJ1511" s="22"/>
      <c r="AK1511" s="22"/>
    </row>
    <row r="1512" spans="1:37" customFormat="1" ht="15" hidden="1" customHeight="1">
      <c r="A1512" s="20" t="str">
        <f>IF(E1512="","",VLOOKUP(E1512,[3]List!BC:BD,2,FALSE))</f>
        <v>[Main RC] SD-WAN with Firewall (Fortinet) (Non-taxable)</v>
      </c>
      <c r="B1512" s="20">
        <f>IF(F1512="Gateway","SDWAN Gateway",IF(E1512="","",VLOOKUP(E1512,[3]List!BC:BE,3,FALSE)))</f>
        <v>19408513</v>
      </c>
      <c r="C1512" s="20">
        <f>IF(F1512="Gateway","SDWAN Gateway",IF(E1512="","",VLOOKUP(E1512,[3]List!BC:BF,4,FALSE)))</f>
        <v>19408267</v>
      </c>
      <c r="D1512">
        <v>2248</v>
      </c>
      <c r="E1512" s="21" t="s">
        <v>69</v>
      </c>
      <c r="G1512" t="s">
        <v>71</v>
      </c>
      <c r="H1512" t="s">
        <v>530</v>
      </c>
      <c r="I1512" t="s">
        <v>73</v>
      </c>
      <c r="J1512">
        <v>100</v>
      </c>
      <c r="K1512" s="20" t="str">
        <f t="shared" si="72"/>
        <v>1</v>
      </c>
      <c r="L1512" s="20" t="str">
        <f t="shared" si="71"/>
        <v xml:space="preserve">24/7/ 12 hours onsite SLA support requried </v>
      </c>
      <c r="S1512" s="22"/>
      <c r="AJ1512" s="22"/>
      <c r="AK1512" s="22"/>
    </row>
    <row r="1513" spans="1:37" customFormat="1" ht="15" hidden="1" customHeight="1">
      <c r="A1513" s="20" t="str">
        <f>IF(E1513="","",VLOOKUP(E1513,[3]List!BC:BD,2,FALSE))</f>
        <v>[Main RC] SD-WAN with Firewall (Fortinet) (Non-taxable)</v>
      </c>
      <c r="B1513" s="20">
        <f>IF(F1513="Gateway","SDWAN Gateway",IF(E1513="","",VLOOKUP(E1513,[3]List!BC:BE,3,FALSE)))</f>
        <v>19408513</v>
      </c>
      <c r="C1513" s="20">
        <f>IF(F1513="Gateway","SDWAN Gateway",IF(E1513="","",VLOOKUP(E1513,[3]List!BC:BF,4,FALSE)))</f>
        <v>19408267</v>
      </c>
      <c r="D1513">
        <v>2253</v>
      </c>
      <c r="E1513" s="21" t="s">
        <v>69</v>
      </c>
      <c r="G1513" t="s">
        <v>71</v>
      </c>
      <c r="H1513" t="s">
        <v>531</v>
      </c>
      <c r="I1513" t="s">
        <v>73</v>
      </c>
      <c r="J1513">
        <v>100</v>
      </c>
      <c r="K1513" s="20" t="str">
        <f t="shared" si="72"/>
        <v>1</v>
      </c>
      <c r="L1513" s="20" t="str">
        <f t="shared" si="71"/>
        <v xml:space="preserve">24/7/ 12 hours onsite SLA support requried </v>
      </c>
      <c r="S1513" s="22"/>
      <c r="AJ1513" s="22"/>
      <c r="AK1513" s="22"/>
    </row>
    <row r="1514" spans="1:37" customFormat="1" ht="15" hidden="1" customHeight="1">
      <c r="D1514">
        <v>2264</v>
      </c>
      <c r="E1514" s="21" t="s">
        <v>69</v>
      </c>
      <c r="G1514" s="31" t="s">
        <v>71</v>
      </c>
      <c r="H1514" t="s">
        <v>532</v>
      </c>
      <c r="I1514" t="s">
        <v>140</v>
      </c>
      <c r="J1514">
        <v>4000</v>
      </c>
      <c r="K1514" s="20" t="str">
        <f t="shared" si="72"/>
        <v>2</v>
      </c>
      <c r="L1514" s="20" t="str">
        <f t="shared" si="71"/>
        <v>24/7/ 6 hours onsite support required</v>
      </c>
      <c r="S1514" s="22"/>
      <c r="AJ1514" s="22"/>
      <c r="AK1514" s="22"/>
    </row>
    <row r="1515" spans="1:37" customFormat="1" ht="15" hidden="1" customHeight="1">
      <c r="D1515">
        <v>2264</v>
      </c>
      <c r="E1515" s="21" t="s">
        <v>69</v>
      </c>
      <c r="G1515" s="31" t="s">
        <v>71</v>
      </c>
      <c r="H1515" t="s">
        <v>532</v>
      </c>
      <c r="I1515" t="s">
        <v>140</v>
      </c>
      <c r="J1515">
        <v>4000</v>
      </c>
      <c r="K1515" s="20" t="str">
        <f t="shared" si="72"/>
        <v>2</v>
      </c>
      <c r="L1515" s="20" t="str">
        <f t="shared" si="71"/>
        <v>24/7/ 6 hours onsite support required</v>
      </c>
      <c r="S1515" s="22"/>
      <c r="AJ1515" s="22"/>
      <c r="AK1515" s="22"/>
    </row>
    <row r="1516" spans="1:37" customFormat="1" ht="15" hidden="1" customHeight="1">
      <c r="A1516" s="20" t="str">
        <f>IF(E1516="","",VLOOKUP(E1516,[3]List!BC:BD,2,FALSE))</f>
        <v>[Main RC] SD-WAN with Firewall (Fortinet) (Non-taxable)</v>
      </c>
      <c r="B1516" s="20">
        <f>IF(F1516="Gateway","SDWAN Gateway",IF(E1516="","",VLOOKUP(E1516,[3]List!BC:BE,3,FALSE)))</f>
        <v>19408513</v>
      </c>
      <c r="C1516" s="20">
        <f>IF(F1516="Gateway","SDWAN Gateway",IF(E1516="","",VLOOKUP(E1516,[3]List!BC:BF,4,FALSE)))</f>
        <v>19408267</v>
      </c>
      <c r="D1516">
        <v>2265</v>
      </c>
      <c r="E1516" s="21" t="s">
        <v>69</v>
      </c>
      <c r="G1516" t="s">
        <v>71</v>
      </c>
      <c r="H1516" t="s">
        <v>533</v>
      </c>
      <c r="I1516" t="s">
        <v>73</v>
      </c>
      <c r="J1516">
        <v>100</v>
      </c>
      <c r="K1516" s="20" t="str">
        <f t="shared" si="72"/>
        <v>1</v>
      </c>
      <c r="L1516" s="20" t="str">
        <f t="shared" si="71"/>
        <v xml:space="preserve">24/7/ 12 hours onsite SLA support requried </v>
      </c>
      <c r="S1516" s="22"/>
      <c r="AJ1516" s="22"/>
      <c r="AK1516" s="22"/>
    </row>
    <row r="1517" spans="1:37" customFormat="1" ht="15" hidden="1" customHeight="1">
      <c r="A1517" s="20" t="str">
        <f>IF(E1517="","",VLOOKUP(E1517,[3]List!BC:BD,2,FALSE))</f>
        <v>[Main RC] SD-WAN with Firewall (Fortinet) (Non-taxable)</v>
      </c>
      <c r="B1517" s="20">
        <f>IF(F1517="Gateway","SDWAN Gateway",IF(E1517="","",VLOOKUP(E1517,[3]List!BC:BE,3,FALSE)))</f>
        <v>19408513</v>
      </c>
      <c r="C1517" s="20">
        <f>IF(F1517="Gateway","SDWAN Gateway",IF(E1517="","",VLOOKUP(E1517,[3]List!BC:BF,4,FALSE)))</f>
        <v>19408267</v>
      </c>
      <c r="D1517">
        <v>2266</v>
      </c>
      <c r="E1517" s="21" t="s">
        <v>69</v>
      </c>
      <c r="G1517" t="s">
        <v>71</v>
      </c>
      <c r="H1517" t="s">
        <v>534</v>
      </c>
      <c r="I1517" t="s">
        <v>73</v>
      </c>
      <c r="J1517">
        <v>500</v>
      </c>
      <c r="K1517" s="20" t="str">
        <f t="shared" si="72"/>
        <v>1</v>
      </c>
      <c r="L1517" s="20" t="str">
        <f t="shared" si="71"/>
        <v xml:space="preserve">24/7/ 12 hours onsite SLA support requried </v>
      </c>
      <c r="S1517" s="22"/>
      <c r="AJ1517" s="22"/>
      <c r="AK1517" s="22"/>
    </row>
    <row r="1518" spans="1:37" customFormat="1" ht="15" hidden="1" customHeight="1">
      <c r="A1518" s="20" t="str">
        <f>IF(E1518="","",VLOOKUP(E1518,[3]List!BC:BD,2,FALSE))</f>
        <v>[Main RC] SD-WAN with Firewall (Fortinet) (Non-taxable)</v>
      </c>
      <c r="B1518" s="20">
        <f>IF(F1518="Gateway","SDWAN Gateway",IF(E1518="","",VLOOKUP(E1518,[3]List!BC:BE,3,FALSE)))</f>
        <v>19408513</v>
      </c>
      <c r="C1518" s="20">
        <f>IF(F1518="Gateway","SDWAN Gateway",IF(E1518="","",VLOOKUP(E1518,[3]List!BC:BF,4,FALSE)))</f>
        <v>19408267</v>
      </c>
      <c r="D1518">
        <v>2269</v>
      </c>
      <c r="E1518" s="21" t="s">
        <v>69</v>
      </c>
      <c r="G1518" t="s">
        <v>71</v>
      </c>
      <c r="H1518" t="s">
        <v>535</v>
      </c>
      <c r="I1518" t="s">
        <v>73</v>
      </c>
      <c r="J1518">
        <v>100</v>
      </c>
      <c r="K1518" s="20" t="str">
        <f t="shared" si="72"/>
        <v>1</v>
      </c>
      <c r="L1518" s="20" t="str">
        <f t="shared" si="71"/>
        <v xml:space="preserve">24/7/ 12 hours onsite SLA support requried </v>
      </c>
      <c r="S1518" s="22"/>
      <c r="AJ1518" s="22"/>
      <c r="AK1518" s="22"/>
    </row>
    <row r="1519" spans="1:37" customFormat="1" ht="15" hidden="1" customHeight="1">
      <c r="A1519" s="20" t="str">
        <f>IF(E1519="","",VLOOKUP(E1519,[3]List!BC:BD,2,FALSE))</f>
        <v>[Main RC] SD-WAN with Firewall (Fortinet) (Non-taxable)</v>
      </c>
      <c r="B1519" s="20">
        <f>IF(F1519="Gateway","SDWAN Gateway",IF(E1519="","",VLOOKUP(E1519,[3]List!BC:BE,3,FALSE)))</f>
        <v>19408513</v>
      </c>
      <c r="C1519" s="20">
        <f>IF(F1519="Gateway","SDWAN Gateway",IF(E1519="","",VLOOKUP(E1519,[3]List!BC:BF,4,FALSE)))</f>
        <v>19408267</v>
      </c>
      <c r="D1519">
        <v>2271</v>
      </c>
      <c r="E1519" s="21" t="s">
        <v>69</v>
      </c>
      <c r="G1519" s="31" t="s">
        <v>71</v>
      </c>
      <c r="H1519" t="s">
        <v>536</v>
      </c>
      <c r="I1519" t="s">
        <v>140</v>
      </c>
      <c r="J1519">
        <v>500</v>
      </c>
      <c r="K1519" s="20" t="str">
        <f t="shared" si="72"/>
        <v>1</v>
      </c>
      <c r="L1519" s="20" t="str">
        <f t="shared" si="71"/>
        <v>24/7/ 6 hours onsite support required</v>
      </c>
      <c r="S1519" s="22"/>
      <c r="AJ1519" s="22"/>
      <c r="AK1519" s="22"/>
    </row>
    <row r="1520" spans="1:37" customFormat="1" ht="15" hidden="1" customHeight="1">
      <c r="A1520" s="20" t="str">
        <f>IF(E1520="","",VLOOKUP(E1520,[3]List!BC:BD,2,FALSE))</f>
        <v>[Main RC] SD-WAN with Firewall (Fortinet) (Non-taxable)</v>
      </c>
      <c r="B1520" s="20">
        <f>IF(F1520="Gateway","SDWAN Gateway",IF(E1520="","",VLOOKUP(E1520,[3]List!BC:BE,3,FALSE)))</f>
        <v>19408513</v>
      </c>
      <c r="C1520" s="20">
        <f>IF(F1520="Gateway","SDWAN Gateway",IF(E1520="","",VLOOKUP(E1520,[3]List!BC:BF,4,FALSE)))</f>
        <v>19408267</v>
      </c>
      <c r="D1520">
        <v>2271</v>
      </c>
      <c r="E1520" s="21" t="s">
        <v>69</v>
      </c>
      <c r="G1520" s="31" t="s">
        <v>71</v>
      </c>
      <c r="H1520" t="s">
        <v>536</v>
      </c>
      <c r="I1520" t="s">
        <v>140</v>
      </c>
      <c r="J1520">
        <v>500</v>
      </c>
      <c r="K1520" s="20" t="str">
        <f t="shared" si="72"/>
        <v>1</v>
      </c>
      <c r="L1520" s="20" t="str">
        <f t="shared" si="71"/>
        <v>24/7/ 6 hours onsite support required</v>
      </c>
      <c r="S1520" s="22"/>
      <c r="AJ1520" s="22"/>
      <c r="AK1520" s="22"/>
    </row>
    <row r="1521" spans="1:37" customFormat="1" ht="15" hidden="1" customHeight="1">
      <c r="A1521" s="20" t="str">
        <f>IF(E1521="","",VLOOKUP(E1521,[3]List!BC:BD,2,FALSE))</f>
        <v>[Main RC] SD-WAN with Firewall (Fortinet) (Non-taxable)</v>
      </c>
      <c r="B1521" s="20">
        <f>IF(F1521="Gateway","SDWAN Gateway",IF(E1521="","",VLOOKUP(E1521,[3]List!BC:BE,3,FALSE)))</f>
        <v>19408513</v>
      </c>
      <c r="C1521" s="20">
        <f>IF(F1521="Gateway","SDWAN Gateway",IF(E1521="","",VLOOKUP(E1521,[3]List!BC:BF,4,FALSE)))</f>
        <v>19408267</v>
      </c>
      <c r="D1521">
        <v>2272</v>
      </c>
      <c r="E1521" s="21" t="s">
        <v>69</v>
      </c>
      <c r="G1521" t="s">
        <v>71</v>
      </c>
      <c r="H1521" t="s">
        <v>537</v>
      </c>
      <c r="I1521" t="s">
        <v>73</v>
      </c>
      <c r="J1521">
        <v>100</v>
      </c>
      <c r="K1521" s="20" t="str">
        <f t="shared" si="72"/>
        <v>1</v>
      </c>
      <c r="L1521" s="20" t="str">
        <f t="shared" si="71"/>
        <v xml:space="preserve">24/7/ 12 hours onsite SLA support requried </v>
      </c>
      <c r="S1521" s="22"/>
      <c r="AJ1521" s="22"/>
      <c r="AK1521" s="22"/>
    </row>
    <row r="1522" spans="1:37" customFormat="1" ht="15" hidden="1" customHeight="1">
      <c r="A1522" s="20" t="str">
        <f>IF(E1522="","",VLOOKUP(E1522,[3]List!BC:BD,2,FALSE))</f>
        <v>[Main RC] SD-WAN with Firewall (Fortinet) (Non-taxable)</v>
      </c>
      <c r="B1522" s="20">
        <f>IF(F1522="Gateway","SDWAN Gateway",IF(E1522="","",VLOOKUP(E1522,[3]List!BC:BE,3,FALSE)))</f>
        <v>19408513</v>
      </c>
      <c r="C1522" s="20">
        <f>IF(F1522="Gateway","SDWAN Gateway",IF(E1522="","",VLOOKUP(E1522,[3]List!BC:BF,4,FALSE)))</f>
        <v>19408267</v>
      </c>
      <c r="D1522">
        <v>2273</v>
      </c>
      <c r="E1522" s="21" t="s">
        <v>69</v>
      </c>
      <c r="G1522" t="s">
        <v>71</v>
      </c>
      <c r="H1522" t="s">
        <v>538</v>
      </c>
      <c r="I1522" t="s">
        <v>73</v>
      </c>
      <c r="J1522">
        <v>100</v>
      </c>
      <c r="K1522" s="20" t="str">
        <f t="shared" si="72"/>
        <v>1</v>
      </c>
      <c r="L1522" s="20" t="str">
        <f t="shared" si="71"/>
        <v xml:space="preserve">24/7/ 12 hours onsite SLA support requried </v>
      </c>
      <c r="S1522" s="22"/>
      <c r="AJ1522" s="22"/>
      <c r="AK1522" s="22"/>
    </row>
    <row r="1523" spans="1:37" customFormat="1" ht="15" hidden="1" customHeight="1">
      <c r="A1523" s="20" t="str">
        <f>IF(E1523="","",VLOOKUP(E1523,[3]List!BC:BD,2,FALSE))</f>
        <v>[Main RC] SD-WAN with Firewall (Fortinet) (Non-taxable)</v>
      </c>
      <c r="B1523" s="20">
        <f>IF(F1523="Gateway","SDWAN Gateway",IF(E1523="","",VLOOKUP(E1523,[3]List!BC:BE,3,FALSE)))</f>
        <v>19408513</v>
      </c>
      <c r="C1523" s="20">
        <f>IF(F1523="Gateway","SDWAN Gateway",IF(E1523="","",VLOOKUP(E1523,[3]List!BC:BF,4,FALSE)))</f>
        <v>19408267</v>
      </c>
      <c r="D1523">
        <v>2274</v>
      </c>
      <c r="E1523" s="21" t="s">
        <v>69</v>
      </c>
      <c r="G1523" t="s">
        <v>71</v>
      </c>
      <c r="H1523" t="s">
        <v>539</v>
      </c>
      <c r="I1523" t="s">
        <v>73</v>
      </c>
      <c r="J1523">
        <v>100</v>
      </c>
      <c r="K1523" s="20" t="str">
        <f t="shared" si="72"/>
        <v>1</v>
      </c>
      <c r="L1523" s="20" t="str">
        <f t="shared" si="71"/>
        <v xml:space="preserve">24/7/ 12 hours onsite SLA support requried </v>
      </c>
      <c r="S1523" s="22"/>
      <c r="AJ1523" s="22"/>
      <c r="AK1523" s="22"/>
    </row>
    <row r="1524" spans="1:37" customFormat="1" ht="15" hidden="1" customHeight="1">
      <c r="A1524" s="20" t="str">
        <f>IF(E1524="","",VLOOKUP(E1524,[3]List!BC:BD,2,FALSE))</f>
        <v>[Main RC] SD-WAN with Firewall (Fortinet) (Non-taxable)</v>
      </c>
      <c r="B1524" s="20">
        <f>IF(F1524="Gateway","SDWAN Gateway",IF(E1524="","",VLOOKUP(E1524,[3]List!BC:BE,3,FALSE)))</f>
        <v>19408513</v>
      </c>
      <c r="C1524" s="20">
        <f>IF(F1524="Gateway","SDWAN Gateway",IF(E1524="","",VLOOKUP(E1524,[3]List!BC:BF,4,FALSE)))</f>
        <v>19408267</v>
      </c>
      <c r="D1524">
        <v>2275</v>
      </c>
      <c r="E1524" s="21" t="s">
        <v>69</v>
      </c>
      <c r="G1524" t="s">
        <v>71</v>
      </c>
      <c r="H1524" t="s">
        <v>354</v>
      </c>
      <c r="I1524" t="s">
        <v>73</v>
      </c>
      <c r="J1524">
        <v>100</v>
      </c>
      <c r="K1524" s="20" t="str">
        <f t="shared" si="72"/>
        <v>1</v>
      </c>
      <c r="L1524" s="20" t="str">
        <f t="shared" si="71"/>
        <v xml:space="preserve">24/7/ 12 hours onsite SLA support requried </v>
      </c>
      <c r="S1524" s="22"/>
      <c r="AJ1524" s="22"/>
      <c r="AK1524" s="22"/>
    </row>
    <row r="1525" spans="1:37" customFormat="1" ht="15" hidden="1" customHeight="1">
      <c r="A1525" s="20" t="str">
        <f>IF(E1525="","",VLOOKUP(E1525,[3]List!BC:BD,2,FALSE))</f>
        <v>[Main RC] SD-WAN with Firewall (Fortinet) (Non-taxable)</v>
      </c>
      <c r="B1525" s="20">
        <f>IF(F1525="Gateway","SDWAN Gateway",IF(E1525="","",VLOOKUP(E1525,[3]List!BC:BE,3,FALSE)))</f>
        <v>19408513</v>
      </c>
      <c r="C1525" s="20">
        <f>IF(F1525="Gateway","SDWAN Gateway",IF(E1525="","",VLOOKUP(E1525,[3]List!BC:BF,4,FALSE)))</f>
        <v>19408267</v>
      </c>
      <c r="D1525">
        <v>2278</v>
      </c>
      <c r="E1525" s="21" t="s">
        <v>69</v>
      </c>
      <c r="G1525" t="s">
        <v>71</v>
      </c>
      <c r="H1525" t="s">
        <v>540</v>
      </c>
      <c r="I1525" t="s">
        <v>73</v>
      </c>
      <c r="J1525">
        <v>500</v>
      </c>
      <c r="K1525" s="20" t="str">
        <f t="shared" si="72"/>
        <v>1</v>
      </c>
      <c r="L1525" s="20" t="str">
        <f t="shared" si="71"/>
        <v xml:space="preserve">24/7/ 12 hours onsite SLA support requried </v>
      </c>
      <c r="S1525" s="22"/>
      <c r="AJ1525" s="22"/>
      <c r="AK1525" s="22"/>
    </row>
    <row r="1526" spans="1:37" customFormat="1" ht="15" hidden="1" customHeight="1">
      <c r="A1526" s="20" t="str">
        <f>IF(E1526="","",VLOOKUP(E1526,[3]List!BC:BD,2,FALSE))</f>
        <v>[Main RC] SD-WAN with Firewall (Fortinet) (Non-taxable)</v>
      </c>
      <c r="B1526" s="20">
        <f>IF(F1526="Gateway","SDWAN Gateway",IF(E1526="","",VLOOKUP(E1526,[3]List!BC:BE,3,FALSE)))</f>
        <v>19408513</v>
      </c>
      <c r="C1526" s="20">
        <f>IF(F1526="Gateway","SDWAN Gateway",IF(E1526="","",VLOOKUP(E1526,[3]List!BC:BF,4,FALSE)))</f>
        <v>19408267</v>
      </c>
      <c r="D1526">
        <v>2284</v>
      </c>
      <c r="E1526" s="21" t="s">
        <v>69</v>
      </c>
      <c r="G1526" t="s">
        <v>71</v>
      </c>
      <c r="H1526" t="s">
        <v>541</v>
      </c>
      <c r="I1526" t="s">
        <v>73</v>
      </c>
      <c r="J1526">
        <v>100</v>
      </c>
      <c r="K1526" s="20" t="str">
        <f t="shared" si="72"/>
        <v>1</v>
      </c>
      <c r="L1526" s="20" t="str">
        <f t="shared" si="71"/>
        <v xml:space="preserve">24/7/ 12 hours onsite SLA support requried </v>
      </c>
      <c r="S1526" s="22"/>
      <c r="AJ1526" s="22"/>
      <c r="AK1526" s="22"/>
    </row>
    <row r="1527" spans="1:37" customFormat="1" ht="15" hidden="1" customHeight="1">
      <c r="A1527" s="20" t="str">
        <f>IF(E1527="","",VLOOKUP(E1527,[3]List!BC:BD,2,FALSE))</f>
        <v>[Main RC] SD-WAN with Firewall (Fortinet) (Non-taxable)</v>
      </c>
      <c r="B1527" s="20">
        <f>IF(F1527="Gateway","SDWAN Gateway",IF(E1527="","",VLOOKUP(E1527,[3]List!BC:BE,3,FALSE)))</f>
        <v>19408513</v>
      </c>
      <c r="C1527" s="20">
        <f>IF(F1527="Gateway","SDWAN Gateway",IF(E1527="","",VLOOKUP(E1527,[3]List!BC:BF,4,FALSE)))</f>
        <v>19408267</v>
      </c>
      <c r="D1527">
        <v>2285</v>
      </c>
      <c r="E1527" s="21" t="s">
        <v>69</v>
      </c>
      <c r="G1527" t="s">
        <v>71</v>
      </c>
      <c r="H1527" t="s">
        <v>542</v>
      </c>
      <c r="I1527" t="s">
        <v>73</v>
      </c>
      <c r="J1527">
        <v>100</v>
      </c>
      <c r="K1527" s="20" t="str">
        <f t="shared" si="72"/>
        <v>1</v>
      </c>
      <c r="L1527" s="20" t="str">
        <f t="shared" si="71"/>
        <v xml:space="preserve">24/7/ 12 hours onsite SLA support requried </v>
      </c>
      <c r="S1527" s="22"/>
      <c r="AJ1527" s="22"/>
      <c r="AK1527" s="22"/>
    </row>
    <row r="1528" spans="1:37" customFormat="1" ht="15" hidden="1" customHeight="1">
      <c r="D1528">
        <v>2287</v>
      </c>
      <c r="E1528" s="21" t="s">
        <v>69</v>
      </c>
      <c r="G1528" s="31" t="s">
        <v>71</v>
      </c>
      <c r="H1528" t="s">
        <v>543</v>
      </c>
      <c r="I1528" t="s">
        <v>140</v>
      </c>
      <c r="J1528">
        <v>2000</v>
      </c>
      <c r="K1528" s="20" t="str">
        <f t="shared" si="72"/>
        <v>2</v>
      </c>
      <c r="L1528" s="20" t="str">
        <f t="shared" si="71"/>
        <v>24/7/ 6 hours onsite support required</v>
      </c>
      <c r="S1528" s="22"/>
      <c r="AJ1528" s="22"/>
      <c r="AK1528" s="22"/>
    </row>
    <row r="1529" spans="1:37" customFormat="1" ht="15" hidden="1" customHeight="1">
      <c r="D1529">
        <v>2287</v>
      </c>
      <c r="E1529" s="21" t="s">
        <v>69</v>
      </c>
      <c r="G1529" s="31" t="s">
        <v>71</v>
      </c>
      <c r="H1529" t="s">
        <v>543</v>
      </c>
      <c r="I1529" t="s">
        <v>140</v>
      </c>
      <c r="J1529">
        <v>2000</v>
      </c>
      <c r="K1529" s="20" t="str">
        <f t="shared" si="72"/>
        <v>2</v>
      </c>
      <c r="L1529" s="20" t="str">
        <f t="shared" si="71"/>
        <v>24/7/ 6 hours onsite support required</v>
      </c>
      <c r="S1529" s="22"/>
      <c r="AJ1529" s="22"/>
      <c r="AK1529" s="22"/>
    </row>
    <row r="1530" spans="1:37" customFormat="1" ht="15" hidden="1" customHeight="1">
      <c r="A1530" s="20" t="str">
        <f>IF(E1530="","",VLOOKUP(E1530,[3]List!BC:BD,2,FALSE))</f>
        <v>[Main RC] SD-WAN with Firewall (Fortinet) (Non-taxable)</v>
      </c>
      <c r="B1530" s="20">
        <f>IF(F1530="Gateway","SDWAN Gateway",IF(E1530="","",VLOOKUP(E1530,[3]List!BC:BE,3,FALSE)))</f>
        <v>19408513</v>
      </c>
      <c r="C1530" s="20">
        <f>IF(F1530="Gateway","SDWAN Gateway",IF(E1530="","",VLOOKUP(E1530,[3]List!BC:BF,4,FALSE)))</f>
        <v>19408267</v>
      </c>
      <c r="D1530">
        <v>2289</v>
      </c>
      <c r="E1530" s="21" t="s">
        <v>69</v>
      </c>
      <c r="G1530" t="s">
        <v>71</v>
      </c>
      <c r="H1530" t="s">
        <v>544</v>
      </c>
      <c r="I1530" t="s">
        <v>73</v>
      </c>
      <c r="J1530">
        <v>100</v>
      </c>
      <c r="K1530" s="20" t="str">
        <f t="shared" si="72"/>
        <v>1</v>
      </c>
      <c r="L1530" s="20" t="str">
        <f t="shared" si="71"/>
        <v xml:space="preserve">24/7/ 12 hours onsite SLA support requried </v>
      </c>
      <c r="S1530" s="22"/>
      <c r="AJ1530" s="22"/>
      <c r="AK1530" s="22"/>
    </row>
    <row r="1531" spans="1:37" customFormat="1" ht="15" hidden="1" customHeight="1">
      <c r="A1531" s="20" t="str">
        <f>IF(E1531="","",VLOOKUP(E1531,[3]List!BC:BD,2,FALSE))</f>
        <v>[Main RC] SD-WAN with Firewall (Fortinet) (Non-taxable)</v>
      </c>
      <c r="B1531" s="20">
        <f>IF(F1531="Gateway","SDWAN Gateway",IF(E1531="","",VLOOKUP(E1531,[3]List!BC:BE,3,FALSE)))</f>
        <v>19408513</v>
      </c>
      <c r="C1531" s="20">
        <f>IF(F1531="Gateway","SDWAN Gateway",IF(E1531="","",VLOOKUP(E1531,[3]List!BC:BF,4,FALSE)))</f>
        <v>19408267</v>
      </c>
      <c r="D1531">
        <v>2292</v>
      </c>
      <c r="E1531" s="21" t="s">
        <v>69</v>
      </c>
      <c r="G1531" t="s">
        <v>71</v>
      </c>
      <c r="H1531" t="s">
        <v>545</v>
      </c>
      <c r="I1531" t="s">
        <v>73</v>
      </c>
      <c r="J1531">
        <v>100</v>
      </c>
      <c r="K1531" s="20" t="str">
        <f t="shared" si="72"/>
        <v>1</v>
      </c>
      <c r="L1531" s="20" t="str">
        <f t="shared" si="71"/>
        <v xml:space="preserve">24/7/ 12 hours onsite SLA support requried </v>
      </c>
      <c r="S1531" s="22"/>
      <c r="AJ1531" s="22"/>
      <c r="AK1531" s="22"/>
    </row>
    <row r="1532" spans="1:37" customFormat="1" ht="15" hidden="1" customHeight="1">
      <c r="A1532" s="20" t="str">
        <f>IF(E1532="","",VLOOKUP(E1532,[3]List!BC:BD,2,FALSE))</f>
        <v>[Main RC] SD-WAN with Firewall (Fortinet) (Non-taxable)</v>
      </c>
      <c r="B1532" s="20">
        <f>IF(F1532="Gateway","SDWAN Gateway",IF(E1532="","",VLOOKUP(E1532,[3]List!BC:BE,3,FALSE)))</f>
        <v>19408513</v>
      </c>
      <c r="C1532" s="20">
        <f>IF(F1532="Gateway","SDWAN Gateway",IF(E1532="","",VLOOKUP(E1532,[3]List!BC:BF,4,FALSE)))</f>
        <v>19408267</v>
      </c>
      <c r="D1532">
        <v>2294</v>
      </c>
      <c r="E1532" s="21" t="s">
        <v>69</v>
      </c>
      <c r="G1532" t="s">
        <v>71</v>
      </c>
      <c r="H1532" t="s">
        <v>546</v>
      </c>
      <c r="I1532" t="s">
        <v>73</v>
      </c>
      <c r="J1532">
        <v>100</v>
      </c>
      <c r="K1532" s="20" t="str">
        <f t="shared" si="72"/>
        <v>1</v>
      </c>
      <c r="L1532" s="20" t="str">
        <f t="shared" si="71"/>
        <v xml:space="preserve">24/7/ 12 hours onsite SLA support requried </v>
      </c>
      <c r="S1532" s="22"/>
      <c r="AJ1532" s="22"/>
      <c r="AK1532" s="22"/>
    </row>
    <row r="1533" spans="1:37" customFormat="1" ht="15" hidden="1" customHeight="1">
      <c r="A1533" s="20" t="str">
        <f>IF(E1533="","",VLOOKUP(E1533,[3]List!BC:BD,2,FALSE))</f>
        <v>[Main RC] SD-WAN with Firewall (Fortinet) (Non-taxable)</v>
      </c>
      <c r="B1533" s="20">
        <f>IF(F1533="Gateway","SDWAN Gateway",IF(E1533="","",VLOOKUP(E1533,[3]List!BC:BE,3,FALSE)))</f>
        <v>19408513</v>
      </c>
      <c r="C1533" s="20">
        <f>IF(F1533="Gateway","SDWAN Gateway",IF(E1533="","",VLOOKUP(E1533,[3]List!BC:BF,4,FALSE)))</f>
        <v>19408267</v>
      </c>
      <c r="D1533">
        <v>2295</v>
      </c>
      <c r="E1533" s="21" t="s">
        <v>69</v>
      </c>
      <c r="G1533" t="s">
        <v>71</v>
      </c>
      <c r="H1533" t="s">
        <v>547</v>
      </c>
      <c r="I1533" t="s">
        <v>73</v>
      </c>
      <c r="J1533">
        <v>100</v>
      </c>
      <c r="K1533" s="20" t="str">
        <f t="shared" si="72"/>
        <v>1</v>
      </c>
      <c r="L1533" s="20" t="str">
        <f t="shared" si="71"/>
        <v xml:space="preserve">24/7/ 12 hours onsite SLA support requried </v>
      </c>
      <c r="S1533" s="22"/>
      <c r="AJ1533" s="22"/>
      <c r="AK1533" s="22"/>
    </row>
    <row r="1534" spans="1:37" customFormat="1" ht="15" hidden="1" customHeight="1">
      <c r="A1534" s="20" t="str">
        <f>IF(E1534="","",VLOOKUP(E1534,[3]List!BC:BD,2,FALSE))</f>
        <v>[Main RC] SD-WAN with Firewall (Fortinet) (Non-taxable)</v>
      </c>
      <c r="B1534" s="20">
        <f>IF(F1534="Gateway","SDWAN Gateway",IF(E1534="","",VLOOKUP(E1534,[3]List!BC:BE,3,FALSE)))</f>
        <v>19408513</v>
      </c>
      <c r="C1534" s="20">
        <f>IF(F1534="Gateway","SDWAN Gateway",IF(E1534="","",VLOOKUP(E1534,[3]List!BC:BF,4,FALSE)))</f>
        <v>19408267</v>
      </c>
      <c r="D1534">
        <v>2298</v>
      </c>
      <c r="E1534" s="21" t="s">
        <v>69</v>
      </c>
      <c r="G1534" t="s">
        <v>71</v>
      </c>
      <c r="H1534" t="s">
        <v>548</v>
      </c>
      <c r="I1534" t="s">
        <v>73</v>
      </c>
      <c r="J1534">
        <v>100</v>
      </c>
      <c r="K1534" s="20" t="str">
        <f t="shared" si="72"/>
        <v>1</v>
      </c>
      <c r="L1534" s="20" t="str">
        <f t="shared" si="71"/>
        <v xml:space="preserve">24/7/ 12 hours onsite SLA support requried </v>
      </c>
      <c r="S1534" s="22"/>
      <c r="AJ1534" s="22"/>
      <c r="AK1534" s="22"/>
    </row>
    <row r="1535" spans="1:37" customFormat="1" ht="15" hidden="1" customHeight="1">
      <c r="A1535" s="20" t="str">
        <f>IF(E1535="","",VLOOKUP(E1535,[3]List!BC:BD,2,FALSE))</f>
        <v>[Main RC] SD-WAN with Firewall (Fortinet) (Non-taxable)</v>
      </c>
      <c r="B1535" s="20">
        <f>IF(F1535="Gateway","SDWAN Gateway",IF(E1535="","",VLOOKUP(E1535,[3]List!BC:BE,3,FALSE)))</f>
        <v>19408513</v>
      </c>
      <c r="C1535" s="20">
        <f>IF(F1535="Gateway","SDWAN Gateway",IF(E1535="","",VLOOKUP(E1535,[3]List!BC:BF,4,FALSE)))</f>
        <v>19408267</v>
      </c>
      <c r="D1535">
        <v>2305</v>
      </c>
      <c r="E1535" s="21" t="s">
        <v>69</v>
      </c>
      <c r="G1535" t="s">
        <v>71</v>
      </c>
      <c r="H1535" t="s">
        <v>549</v>
      </c>
      <c r="I1535" t="s">
        <v>73</v>
      </c>
      <c r="J1535">
        <v>100</v>
      </c>
      <c r="K1535" s="20" t="str">
        <f t="shared" si="72"/>
        <v>1</v>
      </c>
      <c r="L1535" s="20" t="str">
        <f t="shared" si="71"/>
        <v xml:space="preserve">24/7/ 12 hours onsite SLA support requried </v>
      </c>
      <c r="S1535" s="22"/>
      <c r="AJ1535" s="22"/>
      <c r="AK1535" s="22"/>
    </row>
    <row r="1536" spans="1:37" customFormat="1" ht="15" hidden="1" customHeight="1">
      <c r="A1536" s="20" t="str">
        <f>IF(E1536="","",VLOOKUP(E1536,[3]List!BC:BD,2,FALSE))</f>
        <v>[Main RC] SD-WAN with Firewall (Fortinet) (Non-taxable)</v>
      </c>
      <c r="B1536" s="20">
        <f>IF(F1536="Gateway","SDWAN Gateway",IF(E1536="","",VLOOKUP(E1536,[3]List!BC:BE,3,FALSE)))</f>
        <v>19408513</v>
      </c>
      <c r="C1536" s="20">
        <f>IF(F1536="Gateway","SDWAN Gateway",IF(E1536="","",VLOOKUP(E1536,[3]List!BC:BF,4,FALSE)))</f>
        <v>19408267</v>
      </c>
      <c r="D1536">
        <v>2307</v>
      </c>
      <c r="E1536" s="21" t="s">
        <v>69</v>
      </c>
      <c r="G1536" t="s">
        <v>71</v>
      </c>
      <c r="H1536" t="s">
        <v>550</v>
      </c>
      <c r="I1536" t="s">
        <v>73</v>
      </c>
      <c r="J1536">
        <v>100</v>
      </c>
      <c r="K1536" s="20" t="str">
        <f t="shared" si="72"/>
        <v>1</v>
      </c>
      <c r="L1536" s="20" t="str">
        <f t="shared" si="71"/>
        <v xml:space="preserve">24/7/ 12 hours onsite SLA support requried </v>
      </c>
      <c r="S1536" s="22"/>
      <c r="AJ1536" s="22"/>
      <c r="AK1536" s="22"/>
    </row>
    <row r="1537" spans="1:37" customFormat="1" ht="15" hidden="1" customHeight="1">
      <c r="A1537" s="20" t="str">
        <f>IF(E1537="","",VLOOKUP(E1537,[3]List!BC:BD,2,FALSE))</f>
        <v>[Main RC] SD-WAN with Firewall (Fortinet) (Non-taxable)</v>
      </c>
      <c r="B1537" s="20">
        <f>IF(F1537="Gateway","SDWAN Gateway",IF(E1537="","",VLOOKUP(E1537,[3]List!BC:BE,3,FALSE)))</f>
        <v>19408513</v>
      </c>
      <c r="C1537" s="20">
        <f>IF(F1537="Gateway","SDWAN Gateway",IF(E1537="","",VLOOKUP(E1537,[3]List!BC:BF,4,FALSE)))</f>
        <v>19408267</v>
      </c>
      <c r="D1537">
        <v>2309</v>
      </c>
      <c r="E1537" s="21" t="s">
        <v>69</v>
      </c>
      <c r="G1537" t="s">
        <v>71</v>
      </c>
      <c r="H1537" t="s">
        <v>551</v>
      </c>
      <c r="I1537" t="s">
        <v>73</v>
      </c>
      <c r="J1537">
        <v>100</v>
      </c>
      <c r="K1537" s="20" t="str">
        <f t="shared" si="72"/>
        <v>1</v>
      </c>
      <c r="L1537" s="20" t="str">
        <f t="shared" si="71"/>
        <v xml:space="preserve">24/7/ 12 hours onsite SLA support requried </v>
      </c>
      <c r="S1537" s="22"/>
      <c r="AJ1537" s="22"/>
      <c r="AK1537" s="22"/>
    </row>
    <row r="1538" spans="1:37" customFormat="1" ht="15" hidden="1" customHeight="1">
      <c r="D1538">
        <v>2312</v>
      </c>
      <c r="E1538" s="21" t="s">
        <v>69</v>
      </c>
      <c r="G1538" s="31" t="s">
        <v>71</v>
      </c>
      <c r="H1538" t="s">
        <v>552</v>
      </c>
      <c r="I1538" t="s">
        <v>140</v>
      </c>
      <c r="J1538">
        <v>2000</v>
      </c>
      <c r="K1538" s="20" t="str">
        <f t="shared" si="72"/>
        <v>2</v>
      </c>
      <c r="L1538" s="20" t="str">
        <f t="shared" si="71"/>
        <v>24/7/ 6 hours onsite support required</v>
      </c>
      <c r="S1538" s="22"/>
      <c r="AJ1538" s="22"/>
      <c r="AK1538" s="22"/>
    </row>
    <row r="1539" spans="1:37" customFormat="1" ht="15" hidden="1" customHeight="1">
      <c r="D1539">
        <v>2312</v>
      </c>
      <c r="E1539" s="21" t="s">
        <v>69</v>
      </c>
      <c r="G1539" s="31" t="s">
        <v>71</v>
      </c>
      <c r="H1539" t="s">
        <v>552</v>
      </c>
      <c r="I1539" t="s">
        <v>140</v>
      </c>
      <c r="J1539">
        <v>2000</v>
      </c>
      <c r="K1539" s="20" t="str">
        <f t="shared" si="72"/>
        <v>2</v>
      </c>
      <c r="L1539" s="20" t="str">
        <f t="shared" si="71"/>
        <v>24/7/ 6 hours onsite support required</v>
      </c>
      <c r="S1539" s="22"/>
      <c r="AJ1539" s="22"/>
      <c r="AK1539" s="22"/>
    </row>
    <row r="1540" spans="1:37" customFormat="1" ht="15" hidden="1" customHeight="1">
      <c r="A1540" s="20" t="str">
        <f>IF(E1540="","",VLOOKUP(E1540,[3]List!BC:BD,2,FALSE))</f>
        <v>[Main RC] SD-WAN with Firewall (Fortinet) (Non-taxable)</v>
      </c>
      <c r="B1540" s="20">
        <f>IF(F1540="Gateway","SDWAN Gateway",IF(E1540="","",VLOOKUP(E1540,[3]List!BC:BE,3,FALSE)))</f>
        <v>19408513</v>
      </c>
      <c r="C1540" s="20">
        <f>IF(F1540="Gateway","SDWAN Gateway",IF(E1540="","",VLOOKUP(E1540,[3]List!BC:BF,4,FALSE)))</f>
        <v>19408267</v>
      </c>
      <c r="D1540">
        <v>2327</v>
      </c>
      <c r="E1540" s="21" t="s">
        <v>69</v>
      </c>
      <c r="G1540" t="s">
        <v>174</v>
      </c>
      <c r="H1540" t="s">
        <v>553</v>
      </c>
      <c r="I1540" t="s">
        <v>73</v>
      </c>
      <c r="J1540">
        <v>500</v>
      </c>
      <c r="K1540" s="20" t="str">
        <f t="shared" si="72"/>
        <v>1</v>
      </c>
      <c r="L1540" s="20" t="str">
        <f t="shared" ref="L1540:L1603" si="73">IF(I1540="non-redundant","24/7/ 12 hours onsite SLA support requried ","24/7/ 6 hours onsite support required")</f>
        <v xml:space="preserve">24/7/ 12 hours onsite SLA support requried </v>
      </c>
      <c r="S1540" s="22"/>
      <c r="AJ1540" s="22"/>
      <c r="AK1540" s="22"/>
    </row>
    <row r="1541" spans="1:37" customFormat="1" ht="15" hidden="1" customHeight="1">
      <c r="A1541" s="20" t="str">
        <f>IF(E1541="","",VLOOKUP(E1541,[3]List!BC:BD,2,FALSE))</f>
        <v>[Main RC] SD-WAN with Firewall (Fortinet) (Non-taxable)</v>
      </c>
      <c r="B1541" s="20">
        <f>IF(F1541="Gateway","SDWAN Gateway",IF(E1541="","",VLOOKUP(E1541,[3]List!BC:BE,3,FALSE)))</f>
        <v>19408513</v>
      </c>
      <c r="C1541" s="20">
        <f>IF(F1541="Gateway","SDWAN Gateway",IF(E1541="","",VLOOKUP(E1541,[3]List!BC:BF,4,FALSE)))</f>
        <v>19408267</v>
      </c>
      <c r="D1541">
        <v>2328</v>
      </c>
      <c r="E1541" s="21" t="s">
        <v>69</v>
      </c>
      <c r="G1541" t="s">
        <v>381</v>
      </c>
      <c r="H1541" t="s">
        <v>554</v>
      </c>
      <c r="I1541" t="s">
        <v>73</v>
      </c>
      <c r="J1541">
        <v>500</v>
      </c>
      <c r="K1541" s="20" t="str">
        <f t="shared" ref="K1541:K1604" si="74">IF(J1541&lt;900, "1", "2")</f>
        <v>1</v>
      </c>
      <c r="L1541" s="20" t="str">
        <f t="shared" si="73"/>
        <v xml:space="preserve">24/7/ 12 hours onsite SLA support requried </v>
      </c>
      <c r="S1541" s="22"/>
      <c r="AJ1541" s="22"/>
      <c r="AK1541" s="22"/>
    </row>
    <row r="1542" spans="1:37" customFormat="1" ht="15" hidden="1" customHeight="1">
      <c r="A1542" s="20" t="str">
        <f>IF(E1542="","",VLOOKUP(E1542,[3]List!BC:BD,2,FALSE))</f>
        <v>[Main RC] SD-WAN with Firewall (Fortinet) (Non-taxable)</v>
      </c>
      <c r="B1542" s="20">
        <f>IF(F1542="Gateway","SDWAN Gateway",IF(E1542="","",VLOOKUP(E1542,[3]List!BC:BE,3,FALSE)))</f>
        <v>19408513</v>
      </c>
      <c r="C1542" s="20">
        <f>IF(F1542="Gateway","SDWAN Gateway",IF(E1542="","",VLOOKUP(E1542,[3]List!BC:BF,4,FALSE)))</f>
        <v>19408267</v>
      </c>
      <c r="D1542">
        <v>2329</v>
      </c>
      <c r="E1542" s="21" t="s">
        <v>69</v>
      </c>
      <c r="G1542" t="s">
        <v>190</v>
      </c>
      <c r="H1542" t="s">
        <v>555</v>
      </c>
      <c r="I1542" t="s">
        <v>73</v>
      </c>
      <c r="J1542">
        <v>500</v>
      </c>
      <c r="K1542" s="20" t="str">
        <f t="shared" si="74"/>
        <v>1</v>
      </c>
      <c r="L1542" s="20" t="str">
        <f t="shared" si="73"/>
        <v xml:space="preserve">24/7/ 12 hours onsite SLA support requried </v>
      </c>
      <c r="S1542" s="22"/>
      <c r="AJ1542" s="22"/>
      <c r="AK1542" s="22"/>
    </row>
    <row r="1543" spans="1:37" customFormat="1" ht="15" hidden="1" customHeight="1">
      <c r="A1543" s="20" t="str">
        <f>IF(E1543="","",VLOOKUP(E1543,[3]List!BC:BD,2,FALSE))</f>
        <v>[Main RC] SD-WAN with Firewall (Fortinet) (Non-taxable)</v>
      </c>
      <c r="B1543" s="20">
        <f>IF(F1543="Gateway","SDWAN Gateway",IF(E1543="","",VLOOKUP(E1543,[3]List!BC:BE,3,FALSE)))</f>
        <v>19408513</v>
      </c>
      <c r="C1543" s="20">
        <f>IF(F1543="Gateway","SDWAN Gateway",IF(E1543="","",VLOOKUP(E1543,[3]List!BC:BF,4,FALSE)))</f>
        <v>19408267</v>
      </c>
      <c r="D1543">
        <v>2330</v>
      </c>
      <c r="E1543" s="21" t="s">
        <v>69</v>
      </c>
      <c r="G1543" t="s">
        <v>190</v>
      </c>
      <c r="H1543" t="s">
        <v>556</v>
      </c>
      <c r="I1543" t="s">
        <v>73</v>
      </c>
      <c r="J1543">
        <v>500</v>
      </c>
      <c r="K1543" s="20" t="str">
        <f t="shared" si="74"/>
        <v>1</v>
      </c>
      <c r="L1543" s="20" t="str">
        <f t="shared" si="73"/>
        <v xml:space="preserve">24/7/ 12 hours onsite SLA support requried </v>
      </c>
      <c r="S1543" s="22"/>
      <c r="AJ1543" s="22"/>
      <c r="AK1543" s="22"/>
    </row>
    <row r="1544" spans="1:37" customFormat="1" ht="15" hidden="1" customHeight="1">
      <c r="A1544" s="20" t="str">
        <f>IF(E1544="","",VLOOKUP(E1544,[3]List!BC:BD,2,FALSE))</f>
        <v>[Main RC] SD-WAN with Firewall (Fortinet) (Non-taxable)</v>
      </c>
      <c r="B1544" s="20">
        <f>IF(F1544="Gateway","SDWAN Gateway",IF(E1544="","",VLOOKUP(E1544,[3]List!BC:BE,3,FALSE)))</f>
        <v>19408513</v>
      </c>
      <c r="C1544" s="20">
        <f>IF(F1544="Gateway","SDWAN Gateway",IF(E1544="","",VLOOKUP(E1544,[3]List!BC:BF,4,FALSE)))</f>
        <v>19408267</v>
      </c>
      <c r="D1544">
        <v>2334</v>
      </c>
      <c r="E1544" s="21" t="s">
        <v>69</v>
      </c>
      <c r="G1544" t="s">
        <v>190</v>
      </c>
      <c r="H1544" t="s">
        <v>556</v>
      </c>
      <c r="I1544" t="s">
        <v>73</v>
      </c>
      <c r="J1544">
        <v>500</v>
      </c>
      <c r="K1544" s="20" t="str">
        <f t="shared" si="74"/>
        <v>1</v>
      </c>
      <c r="L1544" s="20" t="str">
        <f t="shared" si="73"/>
        <v xml:space="preserve">24/7/ 12 hours onsite SLA support requried </v>
      </c>
      <c r="S1544" s="22"/>
      <c r="AJ1544" s="22"/>
      <c r="AK1544" s="22"/>
    </row>
    <row r="1545" spans="1:37" customFormat="1" ht="15" hidden="1" customHeight="1">
      <c r="A1545" s="20" t="str">
        <f>IF(E1545="","",VLOOKUP(E1545,[3]List!BC:BD,2,FALSE))</f>
        <v>[Main RC] SD-WAN with Firewall (Fortinet) (Non-taxable)</v>
      </c>
      <c r="B1545" s="20">
        <f>IF(F1545="Gateway","SDWAN Gateway",IF(E1545="","",VLOOKUP(E1545,[3]List!BC:BE,3,FALSE)))</f>
        <v>19408513</v>
      </c>
      <c r="C1545" s="20">
        <f>IF(F1545="Gateway","SDWAN Gateway",IF(E1545="","",VLOOKUP(E1545,[3]List!BC:BF,4,FALSE)))</f>
        <v>19408267</v>
      </c>
      <c r="D1545">
        <v>2336</v>
      </c>
      <c r="E1545" s="21" t="s">
        <v>69</v>
      </c>
      <c r="G1545" t="s">
        <v>190</v>
      </c>
      <c r="H1545" t="s">
        <v>557</v>
      </c>
      <c r="I1545" t="s">
        <v>73</v>
      </c>
      <c r="J1545">
        <v>500</v>
      </c>
      <c r="K1545" s="20" t="str">
        <f t="shared" si="74"/>
        <v>1</v>
      </c>
      <c r="L1545" s="20" t="str">
        <f t="shared" si="73"/>
        <v xml:space="preserve">24/7/ 12 hours onsite SLA support requried </v>
      </c>
      <c r="S1545" s="22"/>
      <c r="AJ1545" s="22"/>
      <c r="AK1545" s="22"/>
    </row>
    <row r="1546" spans="1:37" customFormat="1" ht="15" hidden="1" customHeight="1">
      <c r="D1546">
        <v>2338</v>
      </c>
      <c r="E1546" s="21" t="s">
        <v>69</v>
      </c>
      <c r="G1546" t="s">
        <v>190</v>
      </c>
      <c r="H1546" t="s">
        <v>558</v>
      </c>
      <c r="I1546" t="s">
        <v>73</v>
      </c>
      <c r="J1546">
        <v>2000</v>
      </c>
      <c r="K1546" s="20" t="str">
        <f t="shared" si="74"/>
        <v>2</v>
      </c>
      <c r="L1546" s="20" t="str">
        <f t="shared" si="73"/>
        <v xml:space="preserve">24/7/ 12 hours onsite SLA support requried </v>
      </c>
      <c r="S1546" s="22"/>
      <c r="AJ1546" s="22"/>
      <c r="AK1546" s="22"/>
    </row>
    <row r="1547" spans="1:37" customFormat="1" ht="15" hidden="1" customHeight="1">
      <c r="A1547" s="20" t="str">
        <f>IF(E1547="","",VLOOKUP(E1547,[3]List!BC:BD,2,FALSE))</f>
        <v>[Main RC] SD-WAN with Firewall (Fortinet) (Non-taxable)</v>
      </c>
      <c r="B1547" s="20">
        <f>IF(F1547="Gateway","SDWAN Gateway",IF(E1547="","",VLOOKUP(E1547,[3]List!BC:BE,3,FALSE)))</f>
        <v>19408513</v>
      </c>
      <c r="C1547" s="20">
        <f>IF(F1547="Gateway","SDWAN Gateway",IF(E1547="","",VLOOKUP(E1547,[3]List!BC:BF,4,FALSE)))</f>
        <v>19408267</v>
      </c>
      <c r="D1547">
        <v>2339</v>
      </c>
      <c r="E1547" s="21" t="s">
        <v>69</v>
      </c>
      <c r="G1547" t="s">
        <v>190</v>
      </c>
      <c r="H1547" t="s">
        <v>559</v>
      </c>
      <c r="I1547" t="s">
        <v>73</v>
      </c>
      <c r="J1547">
        <v>500</v>
      </c>
      <c r="K1547" s="20" t="str">
        <f t="shared" si="74"/>
        <v>1</v>
      </c>
      <c r="L1547" s="20" t="str">
        <f t="shared" si="73"/>
        <v xml:space="preserve">24/7/ 12 hours onsite SLA support requried </v>
      </c>
      <c r="S1547" s="22"/>
      <c r="AJ1547" s="22"/>
      <c r="AK1547" s="22"/>
    </row>
    <row r="1548" spans="1:37" customFormat="1" ht="15" hidden="1" customHeight="1">
      <c r="D1548">
        <v>2340</v>
      </c>
      <c r="E1548" s="21" t="s">
        <v>69</v>
      </c>
      <c r="G1548" t="s">
        <v>190</v>
      </c>
      <c r="H1548" t="s">
        <v>560</v>
      </c>
      <c r="I1548" t="s">
        <v>73</v>
      </c>
      <c r="J1548">
        <v>2000</v>
      </c>
      <c r="K1548" s="20" t="str">
        <f t="shared" si="74"/>
        <v>2</v>
      </c>
      <c r="L1548" s="20" t="str">
        <f t="shared" si="73"/>
        <v xml:space="preserve">24/7/ 12 hours onsite SLA support requried </v>
      </c>
      <c r="S1548" s="22"/>
      <c r="AJ1548" s="22"/>
      <c r="AK1548" s="22"/>
    </row>
    <row r="1549" spans="1:37" customFormat="1" ht="15" hidden="1" customHeight="1">
      <c r="A1549" s="20" t="str">
        <f>IF(E1549="","",VLOOKUP(E1549,[3]List!BC:BD,2,FALSE))</f>
        <v>[Main RC] SD-WAN with Firewall (Fortinet) (Non-taxable)</v>
      </c>
      <c r="B1549" s="20">
        <f>IF(F1549="Gateway","SDWAN Gateway",IF(E1549="","",VLOOKUP(E1549,[3]List!BC:BE,3,FALSE)))</f>
        <v>19408513</v>
      </c>
      <c r="C1549" s="20">
        <f>IF(F1549="Gateway","SDWAN Gateway",IF(E1549="","",VLOOKUP(E1549,[3]List!BC:BF,4,FALSE)))</f>
        <v>19408267</v>
      </c>
      <c r="D1549">
        <v>2341</v>
      </c>
      <c r="E1549" s="21" t="s">
        <v>69</v>
      </c>
      <c r="G1549" t="s">
        <v>190</v>
      </c>
      <c r="H1549" t="s">
        <v>561</v>
      </c>
      <c r="I1549" t="s">
        <v>73</v>
      </c>
      <c r="J1549">
        <v>500</v>
      </c>
      <c r="K1549" s="20" t="str">
        <f t="shared" si="74"/>
        <v>1</v>
      </c>
      <c r="L1549" s="20" t="str">
        <f t="shared" si="73"/>
        <v xml:space="preserve">24/7/ 12 hours onsite SLA support requried </v>
      </c>
      <c r="S1549" s="22"/>
      <c r="AJ1549" s="22"/>
      <c r="AK1549" s="22"/>
    </row>
    <row r="1550" spans="1:37" customFormat="1" ht="15" hidden="1" customHeight="1">
      <c r="A1550" s="20" t="str">
        <f>IF(E1550="","",VLOOKUP(E1550,[3]List!BC:BD,2,FALSE))</f>
        <v>[Main RC] SD-WAN with Firewall (Fortinet) (Non-taxable)</v>
      </c>
      <c r="B1550" s="20">
        <f>IF(F1550="Gateway","SDWAN Gateway",IF(E1550="","",VLOOKUP(E1550,[3]List!BC:BE,3,FALSE)))</f>
        <v>19408513</v>
      </c>
      <c r="C1550" s="20">
        <f>IF(F1550="Gateway","SDWAN Gateway",IF(E1550="","",VLOOKUP(E1550,[3]List!BC:BF,4,FALSE)))</f>
        <v>19408267</v>
      </c>
      <c r="D1550">
        <v>2343</v>
      </c>
      <c r="E1550" s="21" t="s">
        <v>69</v>
      </c>
      <c r="G1550" t="s">
        <v>190</v>
      </c>
      <c r="H1550" t="s">
        <v>562</v>
      </c>
      <c r="I1550" t="s">
        <v>73</v>
      </c>
      <c r="J1550">
        <v>100</v>
      </c>
      <c r="K1550" s="20" t="str">
        <f t="shared" si="74"/>
        <v>1</v>
      </c>
      <c r="L1550" s="20" t="str">
        <f t="shared" si="73"/>
        <v xml:space="preserve">24/7/ 12 hours onsite SLA support requried </v>
      </c>
      <c r="S1550" s="22"/>
      <c r="AJ1550" s="22"/>
      <c r="AK1550" s="22"/>
    </row>
    <row r="1551" spans="1:37" customFormat="1" ht="15" hidden="1" customHeight="1">
      <c r="A1551" s="20" t="str">
        <f>IF(E1551="","",VLOOKUP(E1551,[3]List!BC:BD,2,FALSE))</f>
        <v>[Main RC] SD-WAN with Firewall (Fortinet) (Non-taxable)</v>
      </c>
      <c r="B1551" s="20">
        <f>IF(F1551="Gateway","SDWAN Gateway",IF(E1551="","",VLOOKUP(E1551,[3]List!BC:BE,3,FALSE)))</f>
        <v>19408513</v>
      </c>
      <c r="C1551" s="20">
        <f>IF(F1551="Gateway","SDWAN Gateway",IF(E1551="","",VLOOKUP(E1551,[3]List!BC:BF,4,FALSE)))</f>
        <v>19408267</v>
      </c>
      <c r="D1551">
        <v>2344</v>
      </c>
      <c r="E1551" s="21" t="s">
        <v>69</v>
      </c>
      <c r="G1551" t="s">
        <v>190</v>
      </c>
      <c r="H1551" t="s">
        <v>563</v>
      </c>
      <c r="I1551" t="s">
        <v>73</v>
      </c>
      <c r="J1551">
        <v>500</v>
      </c>
      <c r="K1551" s="20" t="str">
        <f t="shared" si="74"/>
        <v>1</v>
      </c>
      <c r="L1551" s="20" t="str">
        <f t="shared" si="73"/>
        <v xml:space="preserve">24/7/ 12 hours onsite SLA support requried </v>
      </c>
      <c r="S1551" s="22"/>
      <c r="AJ1551" s="22"/>
      <c r="AK1551" s="22"/>
    </row>
    <row r="1552" spans="1:37" customFormat="1" ht="15" hidden="1" customHeight="1">
      <c r="A1552" s="20" t="str">
        <f>IF(E1552="","",VLOOKUP(E1552,[3]List!BC:BD,2,FALSE))</f>
        <v>[Main RC] SD-WAN with Firewall (Fortinet) (Non-taxable)</v>
      </c>
      <c r="B1552" s="20">
        <f>IF(F1552="Gateway","SDWAN Gateway",IF(E1552="","",VLOOKUP(E1552,[3]List!BC:BE,3,FALSE)))</f>
        <v>19408513</v>
      </c>
      <c r="C1552" s="20">
        <f>IF(F1552="Gateway","SDWAN Gateway",IF(E1552="","",VLOOKUP(E1552,[3]List!BC:BF,4,FALSE)))</f>
        <v>19408267</v>
      </c>
      <c r="D1552">
        <v>2346</v>
      </c>
      <c r="E1552" s="21" t="s">
        <v>69</v>
      </c>
      <c r="G1552" t="s">
        <v>190</v>
      </c>
      <c r="H1552" t="s">
        <v>564</v>
      </c>
      <c r="I1552" t="s">
        <v>73</v>
      </c>
      <c r="J1552">
        <v>500</v>
      </c>
      <c r="K1552" s="20" t="str">
        <f t="shared" si="74"/>
        <v>1</v>
      </c>
      <c r="L1552" s="20" t="str">
        <f t="shared" si="73"/>
        <v xml:space="preserve">24/7/ 12 hours onsite SLA support requried </v>
      </c>
      <c r="S1552" s="22"/>
      <c r="AJ1552" s="22"/>
      <c r="AK1552" s="22"/>
    </row>
    <row r="1553" spans="1:37" customFormat="1" ht="15" hidden="1" customHeight="1">
      <c r="A1553" s="20" t="str">
        <f>IF(E1553="","",VLOOKUP(E1553,[3]List!BC:BD,2,FALSE))</f>
        <v>[Main RC] SD-WAN with Firewall (Fortinet) (Non-taxable)</v>
      </c>
      <c r="B1553" s="20">
        <f>IF(F1553="Gateway","SDWAN Gateway",IF(E1553="","",VLOOKUP(E1553,[3]List!BC:BE,3,FALSE)))</f>
        <v>19408513</v>
      </c>
      <c r="C1553" s="20">
        <f>IF(F1553="Gateway","SDWAN Gateway",IF(E1553="","",VLOOKUP(E1553,[3]List!BC:BF,4,FALSE)))</f>
        <v>19408267</v>
      </c>
      <c r="D1553">
        <v>2347</v>
      </c>
      <c r="E1553" s="21" t="s">
        <v>69</v>
      </c>
      <c r="G1553" t="s">
        <v>190</v>
      </c>
      <c r="H1553" t="s">
        <v>565</v>
      </c>
      <c r="I1553" t="s">
        <v>73</v>
      </c>
      <c r="J1553">
        <v>500</v>
      </c>
      <c r="K1553" s="20" t="str">
        <f t="shared" si="74"/>
        <v>1</v>
      </c>
      <c r="L1553" s="20" t="str">
        <f t="shared" si="73"/>
        <v xml:space="preserve">24/7/ 12 hours onsite SLA support requried </v>
      </c>
      <c r="S1553" s="22"/>
      <c r="AJ1553" s="22"/>
      <c r="AK1553" s="22"/>
    </row>
    <row r="1554" spans="1:37" customFormat="1" ht="15" hidden="1" customHeight="1">
      <c r="A1554" s="20" t="str">
        <f>IF(E1554="","",VLOOKUP(E1554,[3]List!BC:BD,2,FALSE))</f>
        <v>[Main RC] SD-WAN with Firewall (Fortinet) (Non-taxable)</v>
      </c>
      <c r="B1554" s="20">
        <f>IF(F1554="Gateway","SDWAN Gateway",IF(E1554="","",VLOOKUP(E1554,[3]List!BC:BE,3,FALSE)))</f>
        <v>19408513</v>
      </c>
      <c r="C1554" s="20">
        <f>IF(F1554="Gateway","SDWAN Gateway",IF(E1554="","",VLOOKUP(E1554,[3]List!BC:BF,4,FALSE)))</f>
        <v>19408267</v>
      </c>
      <c r="D1554">
        <v>2350</v>
      </c>
      <c r="E1554" s="21" t="s">
        <v>69</v>
      </c>
      <c r="G1554" t="s">
        <v>190</v>
      </c>
      <c r="H1554" t="s">
        <v>566</v>
      </c>
      <c r="I1554" t="s">
        <v>73</v>
      </c>
      <c r="J1554">
        <v>500</v>
      </c>
      <c r="K1554" s="20" t="str">
        <f t="shared" si="74"/>
        <v>1</v>
      </c>
      <c r="L1554" s="20" t="str">
        <f t="shared" si="73"/>
        <v xml:space="preserve">24/7/ 12 hours onsite SLA support requried </v>
      </c>
      <c r="S1554" s="22"/>
      <c r="AJ1554" s="22"/>
      <c r="AK1554" s="22"/>
    </row>
    <row r="1555" spans="1:37" customFormat="1" ht="15" hidden="1" customHeight="1">
      <c r="A1555" s="20" t="str">
        <f>IF(E1555="","",VLOOKUP(E1555,[3]List!BC:BD,2,FALSE))</f>
        <v>[Main RC] SD-WAN with Firewall (Fortinet) (Non-taxable)</v>
      </c>
      <c r="B1555" s="20">
        <f>IF(F1555="Gateway","SDWAN Gateway",IF(E1555="","",VLOOKUP(E1555,[3]List!BC:BE,3,FALSE)))</f>
        <v>19408513</v>
      </c>
      <c r="C1555" s="20">
        <f>IF(F1555="Gateway","SDWAN Gateway",IF(E1555="","",VLOOKUP(E1555,[3]List!BC:BF,4,FALSE)))</f>
        <v>19408267</v>
      </c>
      <c r="D1555">
        <v>2351</v>
      </c>
      <c r="E1555" s="21" t="s">
        <v>69</v>
      </c>
      <c r="G1555" t="s">
        <v>190</v>
      </c>
      <c r="H1555" t="s">
        <v>567</v>
      </c>
      <c r="I1555" t="s">
        <v>73</v>
      </c>
      <c r="J1555">
        <v>500</v>
      </c>
      <c r="K1555" s="20" t="str">
        <f t="shared" si="74"/>
        <v>1</v>
      </c>
      <c r="L1555" s="20" t="str">
        <f t="shared" si="73"/>
        <v xml:space="preserve">24/7/ 12 hours onsite SLA support requried </v>
      </c>
      <c r="S1555" s="22"/>
      <c r="AJ1555" s="22"/>
      <c r="AK1555" s="22"/>
    </row>
    <row r="1556" spans="1:37" customFormat="1" ht="15" hidden="1" customHeight="1">
      <c r="A1556" s="20" t="str">
        <f>IF(E1556="","",VLOOKUP(E1556,[3]List!BC:BD,2,FALSE))</f>
        <v>[Main RC] SD-WAN with Firewall (Fortinet) (Non-taxable)</v>
      </c>
      <c r="B1556" s="20">
        <f>IF(F1556="Gateway","SDWAN Gateway",IF(E1556="","",VLOOKUP(E1556,[3]List!BC:BE,3,FALSE)))</f>
        <v>19408513</v>
      </c>
      <c r="C1556" s="20">
        <f>IF(F1556="Gateway","SDWAN Gateway",IF(E1556="","",VLOOKUP(E1556,[3]List!BC:BF,4,FALSE)))</f>
        <v>19408267</v>
      </c>
      <c r="D1556">
        <v>2352</v>
      </c>
      <c r="E1556" s="21" t="s">
        <v>69</v>
      </c>
      <c r="G1556" t="s">
        <v>190</v>
      </c>
      <c r="H1556" t="s">
        <v>568</v>
      </c>
      <c r="I1556" t="s">
        <v>73</v>
      </c>
      <c r="J1556">
        <v>500</v>
      </c>
      <c r="K1556" s="20" t="str">
        <f t="shared" si="74"/>
        <v>1</v>
      </c>
      <c r="L1556" s="20" t="str">
        <f t="shared" si="73"/>
        <v xml:space="preserve">24/7/ 12 hours onsite SLA support requried </v>
      </c>
      <c r="S1556" s="22"/>
      <c r="AJ1556" s="22"/>
      <c r="AK1556" s="22"/>
    </row>
    <row r="1557" spans="1:37" customFormat="1" ht="15" hidden="1" customHeight="1">
      <c r="D1557">
        <v>2353</v>
      </c>
      <c r="E1557" s="21" t="s">
        <v>69</v>
      </c>
      <c r="G1557" s="31" t="s">
        <v>190</v>
      </c>
      <c r="H1557" t="s">
        <v>569</v>
      </c>
      <c r="I1557" t="s">
        <v>140</v>
      </c>
      <c r="J1557">
        <v>2000</v>
      </c>
      <c r="K1557" s="20" t="str">
        <f t="shared" si="74"/>
        <v>2</v>
      </c>
      <c r="L1557" s="20" t="str">
        <f t="shared" si="73"/>
        <v>24/7/ 6 hours onsite support required</v>
      </c>
      <c r="S1557" s="22"/>
      <c r="AJ1557" s="22"/>
      <c r="AK1557" s="22"/>
    </row>
    <row r="1558" spans="1:37" customFormat="1" ht="15" hidden="1" customHeight="1">
      <c r="D1558">
        <v>2353</v>
      </c>
      <c r="E1558" s="21" t="s">
        <v>69</v>
      </c>
      <c r="G1558" s="31" t="s">
        <v>190</v>
      </c>
      <c r="H1558" t="s">
        <v>569</v>
      </c>
      <c r="I1558" t="s">
        <v>140</v>
      </c>
      <c r="J1558">
        <v>2000</v>
      </c>
      <c r="K1558" s="20" t="str">
        <f t="shared" si="74"/>
        <v>2</v>
      </c>
      <c r="L1558" s="20" t="str">
        <f t="shared" si="73"/>
        <v>24/7/ 6 hours onsite support required</v>
      </c>
      <c r="S1558" s="22"/>
      <c r="AJ1558" s="22"/>
      <c r="AK1558" s="22"/>
    </row>
    <row r="1559" spans="1:37" customFormat="1" ht="15" hidden="1" customHeight="1">
      <c r="A1559" s="20" t="str">
        <f>IF(E1559="","",VLOOKUP(E1559,[3]List!BC:BD,2,FALSE))</f>
        <v>[Main RC] SD-WAN with Firewall (Fortinet) (Non-taxable)</v>
      </c>
      <c r="B1559" s="20">
        <f>IF(F1559="Gateway","SDWAN Gateway",IF(E1559="","",VLOOKUP(E1559,[3]List!BC:BE,3,FALSE)))</f>
        <v>19408513</v>
      </c>
      <c r="C1559" s="20">
        <f>IF(F1559="Gateway","SDWAN Gateway",IF(E1559="","",VLOOKUP(E1559,[3]List!BC:BF,4,FALSE)))</f>
        <v>19408267</v>
      </c>
      <c r="D1559">
        <v>2354</v>
      </c>
      <c r="E1559" s="21" t="s">
        <v>69</v>
      </c>
      <c r="G1559" t="s">
        <v>190</v>
      </c>
      <c r="H1559" t="s">
        <v>570</v>
      </c>
      <c r="I1559" t="s">
        <v>73</v>
      </c>
      <c r="J1559">
        <v>500</v>
      </c>
      <c r="K1559" s="20" t="str">
        <f t="shared" si="74"/>
        <v>1</v>
      </c>
      <c r="L1559" s="20" t="str">
        <f t="shared" si="73"/>
        <v xml:space="preserve">24/7/ 12 hours onsite SLA support requried </v>
      </c>
      <c r="S1559" s="22"/>
      <c r="AJ1559" s="22"/>
      <c r="AK1559" s="22"/>
    </row>
    <row r="1560" spans="1:37" customFormat="1" ht="15" hidden="1" customHeight="1">
      <c r="A1560" s="20" t="str">
        <f>IF(E1560="","",VLOOKUP(E1560,[3]List!BC:BD,2,FALSE))</f>
        <v>[Main RC] SD-WAN with Firewall (Fortinet) (Non-taxable)</v>
      </c>
      <c r="B1560" s="20">
        <f>IF(F1560="Gateway","SDWAN Gateway",IF(E1560="","",VLOOKUP(E1560,[3]List!BC:BE,3,FALSE)))</f>
        <v>19408513</v>
      </c>
      <c r="C1560" s="20">
        <f>IF(F1560="Gateway","SDWAN Gateway",IF(E1560="","",VLOOKUP(E1560,[3]List!BC:BF,4,FALSE)))</f>
        <v>19408267</v>
      </c>
      <c r="D1560">
        <v>2355</v>
      </c>
      <c r="E1560" s="21" t="s">
        <v>69</v>
      </c>
      <c r="G1560" t="s">
        <v>190</v>
      </c>
      <c r="H1560" t="s">
        <v>571</v>
      </c>
      <c r="I1560" t="s">
        <v>73</v>
      </c>
      <c r="J1560">
        <v>100</v>
      </c>
      <c r="K1560" s="20" t="str">
        <f t="shared" si="74"/>
        <v>1</v>
      </c>
      <c r="L1560" s="20" t="str">
        <f t="shared" si="73"/>
        <v xml:space="preserve">24/7/ 12 hours onsite SLA support requried </v>
      </c>
      <c r="S1560" s="22"/>
      <c r="AJ1560" s="22"/>
      <c r="AK1560" s="22"/>
    </row>
    <row r="1561" spans="1:37" customFormat="1" ht="15" hidden="1" customHeight="1">
      <c r="A1561" s="20" t="str">
        <f>IF(E1561="","",VLOOKUP(E1561,[3]List!BC:BD,2,FALSE))</f>
        <v>[Main RC] SD-WAN with Firewall (Fortinet) (Non-taxable)</v>
      </c>
      <c r="B1561" s="20">
        <f>IF(F1561="Gateway","SDWAN Gateway",IF(E1561="","",VLOOKUP(E1561,[3]List!BC:BE,3,FALSE)))</f>
        <v>19408513</v>
      </c>
      <c r="C1561" s="20">
        <f>IF(F1561="Gateway","SDWAN Gateway",IF(E1561="","",VLOOKUP(E1561,[3]List!BC:BF,4,FALSE)))</f>
        <v>19408267</v>
      </c>
      <c r="D1561">
        <v>2356</v>
      </c>
      <c r="E1561" s="21" t="s">
        <v>69</v>
      </c>
      <c r="G1561" t="s">
        <v>190</v>
      </c>
      <c r="H1561" t="s">
        <v>572</v>
      </c>
      <c r="I1561" t="s">
        <v>73</v>
      </c>
      <c r="J1561">
        <v>500</v>
      </c>
      <c r="K1561" s="20" t="str">
        <f t="shared" si="74"/>
        <v>1</v>
      </c>
      <c r="L1561" s="20" t="str">
        <f t="shared" si="73"/>
        <v xml:space="preserve">24/7/ 12 hours onsite SLA support requried </v>
      </c>
      <c r="S1561" s="22"/>
      <c r="AJ1561" s="22"/>
      <c r="AK1561" s="22"/>
    </row>
    <row r="1562" spans="1:37" customFormat="1" ht="15" hidden="1" customHeight="1">
      <c r="D1562">
        <v>2357</v>
      </c>
      <c r="E1562" s="21" t="s">
        <v>69</v>
      </c>
      <c r="G1562" t="s">
        <v>190</v>
      </c>
      <c r="H1562" t="s">
        <v>573</v>
      </c>
      <c r="I1562" t="s">
        <v>73</v>
      </c>
      <c r="J1562">
        <v>1000</v>
      </c>
      <c r="K1562" s="20" t="str">
        <f t="shared" si="74"/>
        <v>2</v>
      </c>
      <c r="L1562" s="20" t="str">
        <f t="shared" si="73"/>
        <v xml:space="preserve">24/7/ 12 hours onsite SLA support requried </v>
      </c>
      <c r="S1562" s="22"/>
      <c r="AJ1562" s="22"/>
      <c r="AK1562" s="22"/>
    </row>
    <row r="1563" spans="1:37" customFormat="1" ht="15" hidden="1" customHeight="1">
      <c r="A1563" s="20" t="str">
        <f>IF(E1563="","",VLOOKUP(E1563,[3]List!BC:BD,2,FALSE))</f>
        <v>[Main RC] SD-WAN with Firewall (Fortinet) (Non-taxable)</v>
      </c>
      <c r="B1563" s="20">
        <f>IF(F1563="Gateway","SDWAN Gateway",IF(E1563="","",VLOOKUP(E1563,[3]List!BC:BE,3,FALSE)))</f>
        <v>19408513</v>
      </c>
      <c r="C1563" s="20">
        <f>IF(F1563="Gateway","SDWAN Gateway",IF(E1563="","",VLOOKUP(E1563,[3]List!BC:BF,4,FALSE)))</f>
        <v>19408267</v>
      </c>
      <c r="D1563">
        <v>2358</v>
      </c>
      <c r="E1563" s="21" t="s">
        <v>69</v>
      </c>
      <c r="G1563" t="s">
        <v>190</v>
      </c>
      <c r="H1563" t="s">
        <v>574</v>
      </c>
      <c r="I1563" t="s">
        <v>73</v>
      </c>
      <c r="J1563">
        <v>500</v>
      </c>
      <c r="K1563" s="20" t="str">
        <f t="shared" si="74"/>
        <v>1</v>
      </c>
      <c r="L1563" s="20" t="str">
        <f t="shared" si="73"/>
        <v xml:space="preserve">24/7/ 12 hours onsite SLA support requried </v>
      </c>
      <c r="S1563" s="22"/>
      <c r="AJ1563" s="22"/>
      <c r="AK1563" s="22"/>
    </row>
    <row r="1564" spans="1:37" customFormat="1" ht="15" hidden="1" customHeight="1">
      <c r="A1564" s="20" t="str">
        <f>IF(E1564="","",VLOOKUP(E1564,[3]List!BC:BD,2,FALSE))</f>
        <v>[Main RC] SD-WAN with Firewall (Fortinet) (Non-taxable)</v>
      </c>
      <c r="B1564" s="20">
        <f>IF(F1564="Gateway","SDWAN Gateway",IF(E1564="","",VLOOKUP(E1564,[3]List!BC:BE,3,FALSE)))</f>
        <v>19408513</v>
      </c>
      <c r="C1564" s="20">
        <f>IF(F1564="Gateway","SDWAN Gateway",IF(E1564="","",VLOOKUP(E1564,[3]List!BC:BF,4,FALSE)))</f>
        <v>19408267</v>
      </c>
      <c r="D1564">
        <v>2359</v>
      </c>
      <c r="E1564" s="21" t="s">
        <v>69</v>
      </c>
      <c r="G1564" t="s">
        <v>190</v>
      </c>
      <c r="H1564" t="s">
        <v>575</v>
      </c>
      <c r="I1564" t="s">
        <v>73</v>
      </c>
      <c r="J1564">
        <v>500</v>
      </c>
      <c r="K1564" s="20" t="str">
        <f t="shared" si="74"/>
        <v>1</v>
      </c>
      <c r="L1564" s="20" t="str">
        <f t="shared" si="73"/>
        <v xml:space="preserve">24/7/ 12 hours onsite SLA support requried </v>
      </c>
      <c r="S1564" s="22"/>
      <c r="AJ1564" s="22"/>
      <c r="AK1564" s="22"/>
    </row>
    <row r="1565" spans="1:37" customFormat="1" ht="15" hidden="1" customHeight="1">
      <c r="A1565" s="20" t="str">
        <f>IF(E1565="","",VLOOKUP(E1565,[3]List!BC:BD,2,FALSE))</f>
        <v>[Main RC] SD-WAN with Firewall (Fortinet) (Non-taxable)</v>
      </c>
      <c r="B1565" s="20">
        <f>IF(F1565="Gateway","SDWAN Gateway",IF(E1565="","",VLOOKUP(E1565,[3]List!BC:BE,3,FALSE)))</f>
        <v>19408513</v>
      </c>
      <c r="C1565" s="20">
        <f>IF(F1565="Gateway","SDWAN Gateway",IF(E1565="","",VLOOKUP(E1565,[3]List!BC:BF,4,FALSE)))</f>
        <v>19408267</v>
      </c>
      <c r="D1565">
        <v>2360</v>
      </c>
      <c r="E1565" s="21" t="s">
        <v>69</v>
      </c>
      <c r="G1565" t="s">
        <v>190</v>
      </c>
      <c r="H1565" t="s">
        <v>576</v>
      </c>
      <c r="I1565" t="s">
        <v>73</v>
      </c>
      <c r="J1565">
        <v>500</v>
      </c>
      <c r="K1565" s="20" t="str">
        <f t="shared" si="74"/>
        <v>1</v>
      </c>
      <c r="L1565" s="20" t="str">
        <f t="shared" si="73"/>
        <v xml:space="preserve">24/7/ 12 hours onsite SLA support requried </v>
      </c>
      <c r="S1565" s="22"/>
      <c r="AJ1565" s="22"/>
      <c r="AK1565" s="22"/>
    </row>
    <row r="1566" spans="1:37" customFormat="1" ht="15" hidden="1" customHeight="1">
      <c r="A1566" s="20" t="str">
        <f>IF(E1566="","",VLOOKUP(E1566,[3]List!BC:BD,2,FALSE))</f>
        <v>[Main RC] SD-WAN with Firewall (Fortinet) (Non-taxable)</v>
      </c>
      <c r="B1566" s="20">
        <f>IF(F1566="Gateway","SDWAN Gateway",IF(E1566="","",VLOOKUP(E1566,[3]List!BC:BE,3,FALSE)))</f>
        <v>19408513</v>
      </c>
      <c r="C1566" s="20">
        <f>IF(F1566="Gateway","SDWAN Gateway",IF(E1566="","",VLOOKUP(E1566,[3]List!BC:BF,4,FALSE)))</f>
        <v>19408267</v>
      </c>
      <c r="D1566">
        <v>2361</v>
      </c>
      <c r="E1566" s="21" t="s">
        <v>69</v>
      </c>
      <c r="G1566" t="s">
        <v>190</v>
      </c>
      <c r="H1566" t="s">
        <v>577</v>
      </c>
      <c r="I1566" t="s">
        <v>73</v>
      </c>
      <c r="J1566">
        <v>500</v>
      </c>
      <c r="K1566" s="20" t="str">
        <f t="shared" si="74"/>
        <v>1</v>
      </c>
      <c r="L1566" s="20" t="str">
        <f t="shared" si="73"/>
        <v xml:space="preserve">24/7/ 12 hours onsite SLA support requried </v>
      </c>
      <c r="S1566" s="22"/>
      <c r="AJ1566" s="22"/>
      <c r="AK1566" s="22"/>
    </row>
    <row r="1567" spans="1:37" customFormat="1" ht="15" hidden="1" customHeight="1">
      <c r="A1567" s="20" t="str">
        <f>IF(E1567="","",VLOOKUP(E1567,[3]List!BC:BD,2,FALSE))</f>
        <v>[Main RC] SD-WAN with Firewall (Fortinet) (Non-taxable)</v>
      </c>
      <c r="B1567" s="20">
        <f>IF(F1567="Gateway","SDWAN Gateway",IF(E1567="","",VLOOKUP(E1567,[3]List!BC:BE,3,FALSE)))</f>
        <v>19408513</v>
      </c>
      <c r="C1567" s="20">
        <f>IF(F1567="Gateway","SDWAN Gateway",IF(E1567="","",VLOOKUP(E1567,[3]List!BC:BF,4,FALSE)))</f>
        <v>19408267</v>
      </c>
      <c r="D1567">
        <v>2362</v>
      </c>
      <c r="E1567" s="21" t="s">
        <v>69</v>
      </c>
      <c r="G1567" t="s">
        <v>190</v>
      </c>
      <c r="H1567" t="s">
        <v>578</v>
      </c>
      <c r="I1567" t="s">
        <v>73</v>
      </c>
      <c r="J1567">
        <v>500</v>
      </c>
      <c r="K1567" s="20" t="str">
        <f t="shared" si="74"/>
        <v>1</v>
      </c>
      <c r="L1567" s="20" t="str">
        <f t="shared" si="73"/>
        <v xml:space="preserve">24/7/ 12 hours onsite SLA support requried </v>
      </c>
      <c r="S1567" s="22"/>
      <c r="AJ1567" s="22"/>
      <c r="AK1567" s="22"/>
    </row>
    <row r="1568" spans="1:37" customFormat="1" ht="15" hidden="1" customHeight="1">
      <c r="A1568" s="20" t="str">
        <f>IF(E1568="","",VLOOKUP(E1568,[3]List!BC:BD,2,FALSE))</f>
        <v>[Main RC] SD-WAN with Firewall (Fortinet) (Non-taxable)</v>
      </c>
      <c r="B1568" s="20">
        <f>IF(F1568="Gateway","SDWAN Gateway",IF(E1568="","",VLOOKUP(E1568,[3]List!BC:BE,3,FALSE)))</f>
        <v>19408513</v>
      </c>
      <c r="C1568" s="20">
        <f>IF(F1568="Gateway","SDWAN Gateway",IF(E1568="","",VLOOKUP(E1568,[3]List!BC:BF,4,FALSE)))</f>
        <v>19408267</v>
      </c>
      <c r="D1568">
        <v>2363</v>
      </c>
      <c r="E1568" s="21" t="s">
        <v>69</v>
      </c>
      <c r="G1568" t="s">
        <v>190</v>
      </c>
      <c r="H1568" t="s">
        <v>579</v>
      </c>
      <c r="I1568" t="s">
        <v>73</v>
      </c>
      <c r="J1568">
        <v>100</v>
      </c>
      <c r="K1568" s="20" t="str">
        <f t="shared" si="74"/>
        <v>1</v>
      </c>
      <c r="L1568" s="20" t="str">
        <f t="shared" si="73"/>
        <v xml:space="preserve">24/7/ 12 hours onsite SLA support requried </v>
      </c>
      <c r="S1568" s="22"/>
      <c r="AJ1568" s="22"/>
      <c r="AK1568" s="22"/>
    </row>
    <row r="1569" spans="1:37" customFormat="1" ht="15" hidden="1" customHeight="1">
      <c r="A1569" s="20" t="str">
        <f>IF(E1569="","",VLOOKUP(E1569,[3]List!BC:BD,2,FALSE))</f>
        <v>[Main RC] SD-WAN with Firewall (Fortinet) (Non-taxable)</v>
      </c>
      <c r="B1569" s="20">
        <f>IF(F1569="Gateway","SDWAN Gateway",IF(E1569="","",VLOOKUP(E1569,[3]List!BC:BE,3,FALSE)))</f>
        <v>19408513</v>
      </c>
      <c r="C1569" s="20">
        <f>IF(F1569="Gateway","SDWAN Gateway",IF(E1569="","",VLOOKUP(E1569,[3]List!BC:BF,4,FALSE)))</f>
        <v>19408267</v>
      </c>
      <c r="D1569">
        <v>2365</v>
      </c>
      <c r="E1569" s="21" t="s">
        <v>69</v>
      </c>
      <c r="G1569" t="s">
        <v>190</v>
      </c>
      <c r="H1569" t="s">
        <v>580</v>
      </c>
      <c r="I1569" t="s">
        <v>73</v>
      </c>
      <c r="J1569">
        <v>500</v>
      </c>
      <c r="K1569" s="20" t="str">
        <f t="shared" si="74"/>
        <v>1</v>
      </c>
      <c r="L1569" s="20" t="str">
        <f t="shared" si="73"/>
        <v xml:space="preserve">24/7/ 12 hours onsite SLA support requried </v>
      </c>
      <c r="S1569" s="22"/>
      <c r="AJ1569" s="22"/>
      <c r="AK1569" s="22"/>
    </row>
    <row r="1570" spans="1:37" customFormat="1" ht="15" hidden="1" customHeight="1">
      <c r="D1570">
        <v>2366</v>
      </c>
      <c r="E1570" s="21" t="s">
        <v>69</v>
      </c>
      <c r="G1570" t="s">
        <v>190</v>
      </c>
      <c r="H1570" t="s">
        <v>581</v>
      </c>
      <c r="I1570" t="s">
        <v>73</v>
      </c>
      <c r="J1570">
        <v>2000</v>
      </c>
      <c r="K1570" s="20" t="str">
        <f t="shared" si="74"/>
        <v>2</v>
      </c>
      <c r="L1570" s="20" t="str">
        <f t="shared" si="73"/>
        <v xml:space="preserve">24/7/ 12 hours onsite SLA support requried </v>
      </c>
      <c r="S1570" s="22"/>
      <c r="AJ1570" s="22"/>
      <c r="AK1570" s="22"/>
    </row>
    <row r="1571" spans="1:37" customFormat="1" ht="15" hidden="1" customHeight="1">
      <c r="D1571">
        <v>2367</v>
      </c>
      <c r="E1571" s="21" t="s">
        <v>69</v>
      </c>
      <c r="G1571" t="s">
        <v>190</v>
      </c>
      <c r="H1571" t="s">
        <v>582</v>
      </c>
      <c r="I1571" t="s">
        <v>73</v>
      </c>
      <c r="J1571">
        <v>1000</v>
      </c>
      <c r="K1571" s="20" t="str">
        <f t="shared" si="74"/>
        <v>2</v>
      </c>
      <c r="L1571" s="20" t="str">
        <f t="shared" si="73"/>
        <v xml:space="preserve">24/7/ 12 hours onsite SLA support requried </v>
      </c>
      <c r="S1571" s="22"/>
      <c r="AJ1571" s="22"/>
      <c r="AK1571" s="22"/>
    </row>
    <row r="1572" spans="1:37" customFormat="1" ht="15" hidden="1" customHeight="1">
      <c r="D1572">
        <v>2368</v>
      </c>
      <c r="E1572" s="21" t="s">
        <v>69</v>
      </c>
      <c r="G1572" t="s">
        <v>190</v>
      </c>
      <c r="H1572" t="s">
        <v>583</v>
      </c>
      <c r="I1572" t="s">
        <v>73</v>
      </c>
      <c r="J1572">
        <v>1000</v>
      </c>
      <c r="K1572" s="20" t="str">
        <f t="shared" si="74"/>
        <v>2</v>
      </c>
      <c r="L1572" s="20" t="str">
        <f t="shared" si="73"/>
        <v xml:space="preserve">24/7/ 12 hours onsite SLA support requried </v>
      </c>
      <c r="S1572" s="22"/>
      <c r="AJ1572" s="22"/>
      <c r="AK1572" s="22"/>
    </row>
    <row r="1573" spans="1:37" customFormat="1" ht="15" hidden="1" customHeight="1">
      <c r="A1573" s="20" t="str">
        <f>IF(E1573="","",VLOOKUP(E1573,[3]List!BC:BD,2,FALSE))</f>
        <v>[Main RC] SD-WAN with Firewall (Fortinet) (Non-taxable)</v>
      </c>
      <c r="B1573" s="20">
        <f>IF(F1573="Gateway","SDWAN Gateway",IF(E1573="","",VLOOKUP(E1573,[3]List!BC:BE,3,FALSE)))</f>
        <v>19408513</v>
      </c>
      <c r="C1573" s="20">
        <f>IF(F1573="Gateway","SDWAN Gateway",IF(E1573="","",VLOOKUP(E1573,[3]List!BC:BF,4,FALSE)))</f>
        <v>19408267</v>
      </c>
      <c r="D1573">
        <v>2369</v>
      </c>
      <c r="E1573" s="21" t="s">
        <v>69</v>
      </c>
      <c r="G1573" t="s">
        <v>176</v>
      </c>
      <c r="H1573" t="s">
        <v>584</v>
      </c>
      <c r="I1573" t="s">
        <v>73</v>
      </c>
      <c r="J1573">
        <v>500</v>
      </c>
      <c r="K1573" s="20" t="str">
        <f t="shared" si="74"/>
        <v>1</v>
      </c>
      <c r="L1573" s="20" t="str">
        <f t="shared" si="73"/>
        <v xml:space="preserve">24/7/ 12 hours onsite SLA support requried </v>
      </c>
      <c r="S1573" s="22"/>
      <c r="AJ1573" s="22"/>
      <c r="AK1573" s="22"/>
    </row>
    <row r="1574" spans="1:37" customFormat="1" ht="15" hidden="1" customHeight="1">
      <c r="D1574">
        <v>2370</v>
      </c>
      <c r="E1574" s="21" t="s">
        <v>69</v>
      </c>
      <c r="G1574" s="31" t="s">
        <v>134</v>
      </c>
      <c r="H1574" t="s">
        <v>585</v>
      </c>
      <c r="I1574" t="s">
        <v>140</v>
      </c>
      <c r="J1574">
        <v>1000</v>
      </c>
      <c r="K1574" s="20" t="str">
        <f t="shared" si="74"/>
        <v>2</v>
      </c>
      <c r="L1574" s="20" t="str">
        <f t="shared" si="73"/>
        <v>24/7/ 6 hours onsite support required</v>
      </c>
      <c r="S1574" s="22"/>
      <c r="AJ1574" s="22"/>
      <c r="AK1574" s="22"/>
    </row>
    <row r="1575" spans="1:37" customFormat="1" ht="15" hidden="1" customHeight="1">
      <c r="D1575">
        <v>2370</v>
      </c>
      <c r="E1575" s="21" t="s">
        <v>69</v>
      </c>
      <c r="G1575" s="31" t="s">
        <v>134</v>
      </c>
      <c r="H1575" t="s">
        <v>585</v>
      </c>
      <c r="I1575" t="s">
        <v>140</v>
      </c>
      <c r="J1575">
        <v>1000</v>
      </c>
      <c r="K1575" s="20" t="str">
        <f t="shared" si="74"/>
        <v>2</v>
      </c>
      <c r="L1575" s="20" t="str">
        <f t="shared" si="73"/>
        <v>24/7/ 6 hours onsite support required</v>
      </c>
      <c r="S1575" s="22"/>
      <c r="AJ1575" s="22"/>
      <c r="AK1575" s="22"/>
    </row>
    <row r="1576" spans="1:37" customFormat="1" ht="15" hidden="1" customHeight="1">
      <c r="D1576">
        <v>2371</v>
      </c>
      <c r="E1576" s="21" t="s">
        <v>69</v>
      </c>
      <c r="G1576" s="31" t="s">
        <v>134</v>
      </c>
      <c r="H1576" t="s">
        <v>586</v>
      </c>
      <c r="I1576" t="s">
        <v>140</v>
      </c>
      <c r="J1576">
        <v>1000</v>
      </c>
      <c r="K1576" s="20" t="str">
        <f t="shared" si="74"/>
        <v>2</v>
      </c>
      <c r="L1576" s="20" t="str">
        <f t="shared" si="73"/>
        <v>24/7/ 6 hours onsite support required</v>
      </c>
      <c r="S1576" s="22"/>
      <c r="AJ1576" s="22"/>
      <c r="AK1576" s="22"/>
    </row>
    <row r="1577" spans="1:37" customFormat="1" ht="15" hidden="1" customHeight="1">
      <c r="A1577" s="20" t="str">
        <f>IF(E1577="","",VLOOKUP(E1577,[3]List!BC:BD,2,FALSE))</f>
        <v>[Main RC] SD-WAN with Firewall (Fortinet) (Non-taxable)</v>
      </c>
      <c r="B1577" s="20">
        <f>IF(F1577="Gateway","SDWAN Gateway",IF(E1577="","",VLOOKUP(E1577,[3]List!BC:BE,3,FALSE)))</f>
        <v>19408513</v>
      </c>
      <c r="C1577" s="20">
        <f>IF(F1577="Gateway","SDWAN Gateway",IF(E1577="","",VLOOKUP(E1577,[3]List!BC:BF,4,FALSE)))</f>
        <v>19408267</v>
      </c>
      <c r="D1577">
        <v>2374</v>
      </c>
      <c r="E1577" s="21" t="s">
        <v>69</v>
      </c>
      <c r="G1577" t="s">
        <v>153</v>
      </c>
      <c r="H1577" t="s">
        <v>587</v>
      </c>
      <c r="I1577" t="s">
        <v>73</v>
      </c>
      <c r="J1577">
        <v>100</v>
      </c>
      <c r="K1577" s="20" t="str">
        <f t="shared" si="74"/>
        <v>1</v>
      </c>
      <c r="L1577" s="20" t="str">
        <f t="shared" si="73"/>
        <v xml:space="preserve">24/7/ 12 hours onsite SLA support requried </v>
      </c>
      <c r="S1577" s="22"/>
      <c r="AJ1577" s="22"/>
      <c r="AK1577" s="22"/>
    </row>
    <row r="1578" spans="1:37" customFormat="1" ht="15" hidden="1" customHeight="1">
      <c r="D1578">
        <v>2375</v>
      </c>
      <c r="E1578" s="21" t="s">
        <v>69</v>
      </c>
      <c r="G1578" s="31" t="s">
        <v>153</v>
      </c>
      <c r="H1578" t="s">
        <v>588</v>
      </c>
      <c r="I1578" t="s">
        <v>140</v>
      </c>
      <c r="J1578">
        <v>1000</v>
      </c>
      <c r="K1578" s="20" t="str">
        <f t="shared" si="74"/>
        <v>2</v>
      </c>
      <c r="L1578" s="20" t="str">
        <f t="shared" si="73"/>
        <v>24/7/ 6 hours onsite support required</v>
      </c>
      <c r="S1578" s="22"/>
      <c r="AJ1578" s="22"/>
      <c r="AK1578" s="22"/>
    </row>
    <row r="1579" spans="1:37" customFormat="1" ht="15" hidden="1" customHeight="1">
      <c r="D1579">
        <v>2375</v>
      </c>
      <c r="E1579" s="21" t="s">
        <v>69</v>
      </c>
      <c r="G1579" s="31" t="s">
        <v>153</v>
      </c>
      <c r="H1579" t="s">
        <v>588</v>
      </c>
      <c r="I1579" t="s">
        <v>140</v>
      </c>
      <c r="J1579">
        <v>1000</v>
      </c>
      <c r="K1579" s="20" t="str">
        <f t="shared" si="74"/>
        <v>2</v>
      </c>
      <c r="L1579" s="20" t="str">
        <f t="shared" si="73"/>
        <v>24/7/ 6 hours onsite support required</v>
      </c>
      <c r="S1579" s="22"/>
      <c r="AJ1579" s="22"/>
      <c r="AK1579" s="22"/>
    </row>
    <row r="1580" spans="1:37" customFormat="1" ht="15" hidden="1" customHeight="1">
      <c r="A1580" s="20" t="str">
        <f>IF(E1580="","",VLOOKUP(E1580,[3]List!BC:BD,2,FALSE))</f>
        <v>[Main RC] SD-WAN with Firewall (Fortinet) (Non-taxable)</v>
      </c>
      <c r="B1580" s="20">
        <f>IF(F1580="Gateway","SDWAN Gateway",IF(E1580="","",VLOOKUP(E1580,[3]List!BC:BE,3,FALSE)))</f>
        <v>19408513</v>
      </c>
      <c r="C1580" s="20">
        <f>IF(F1580="Gateway","SDWAN Gateway",IF(E1580="","",VLOOKUP(E1580,[3]List!BC:BF,4,FALSE)))</f>
        <v>19408267</v>
      </c>
      <c r="D1580">
        <v>2376</v>
      </c>
      <c r="E1580" s="21" t="s">
        <v>69</v>
      </c>
      <c r="G1580" t="s">
        <v>357</v>
      </c>
      <c r="H1580" t="s">
        <v>589</v>
      </c>
      <c r="I1580" t="s">
        <v>73</v>
      </c>
      <c r="J1580">
        <v>100</v>
      </c>
      <c r="K1580" s="20" t="str">
        <f t="shared" si="74"/>
        <v>1</v>
      </c>
      <c r="L1580" s="20" t="str">
        <f t="shared" si="73"/>
        <v xml:space="preserve">24/7/ 12 hours onsite SLA support requried </v>
      </c>
      <c r="S1580" s="22"/>
      <c r="AJ1580" s="22"/>
      <c r="AK1580" s="22"/>
    </row>
    <row r="1581" spans="1:37" customFormat="1" ht="15" hidden="1" customHeight="1">
      <c r="A1581" s="20" t="str">
        <f>IF(E1581="","",VLOOKUP(E1581,[3]List!BC:BD,2,FALSE))</f>
        <v>[Main RC] SD-WAN with Firewall (Fortinet) (Non-taxable)</v>
      </c>
      <c r="B1581" s="20">
        <f>IF(F1581="Gateway","SDWAN Gateway",IF(E1581="","",VLOOKUP(E1581,[3]List!BC:BE,3,FALSE)))</f>
        <v>19408513</v>
      </c>
      <c r="C1581" s="20">
        <f>IF(F1581="Gateway","SDWAN Gateway",IF(E1581="","",VLOOKUP(E1581,[3]List!BC:BF,4,FALSE)))</f>
        <v>19408267</v>
      </c>
      <c r="D1581">
        <v>2377</v>
      </c>
      <c r="E1581" s="21" t="s">
        <v>69</v>
      </c>
      <c r="G1581" t="s">
        <v>357</v>
      </c>
      <c r="H1581" t="s">
        <v>590</v>
      </c>
      <c r="I1581" t="s">
        <v>73</v>
      </c>
      <c r="J1581">
        <v>100</v>
      </c>
      <c r="K1581" s="20" t="str">
        <f t="shared" si="74"/>
        <v>1</v>
      </c>
      <c r="L1581" s="20" t="str">
        <f t="shared" si="73"/>
        <v xml:space="preserve">24/7/ 12 hours onsite SLA support requried </v>
      </c>
      <c r="S1581" s="22"/>
      <c r="AJ1581" s="22"/>
      <c r="AK1581" s="22"/>
    </row>
    <row r="1582" spans="1:37" customFormat="1" ht="15" hidden="1" customHeight="1">
      <c r="A1582" s="20" t="str">
        <f>IF(E1582="","",VLOOKUP(E1582,[3]List!BC:BD,2,FALSE))</f>
        <v>[Main RC] SD-WAN with Firewall (Fortinet) (Non-taxable)</v>
      </c>
      <c r="B1582" s="20">
        <f>IF(F1582="Gateway","SDWAN Gateway",IF(E1582="","",VLOOKUP(E1582,[3]List!BC:BE,3,FALSE)))</f>
        <v>19408513</v>
      </c>
      <c r="C1582" s="20">
        <f>IF(F1582="Gateway","SDWAN Gateway",IF(E1582="","",VLOOKUP(E1582,[3]List!BC:BF,4,FALSE)))</f>
        <v>19408267</v>
      </c>
      <c r="D1582">
        <v>2378</v>
      </c>
      <c r="E1582" s="21" t="s">
        <v>69</v>
      </c>
      <c r="G1582" t="s">
        <v>357</v>
      </c>
      <c r="H1582" t="s">
        <v>591</v>
      </c>
      <c r="I1582" t="s">
        <v>73</v>
      </c>
      <c r="J1582">
        <v>100</v>
      </c>
      <c r="K1582" s="20" t="str">
        <f t="shared" si="74"/>
        <v>1</v>
      </c>
      <c r="L1582" s="20" t="str">
        <f t="shared" si="73"/>
        <v xml:space="preserve">24/7/ 12 hours onsite SLA support requried </v>
      </c>
      <c r="S1582" s="22"/>
      <c r="AJ1582" s="22"/>
      <c r="AK1582" s="22"/>
    </row>
    <row r="1583" spans="1:37" customFormat="1" ht="15" hidden="1" customHeight="1">
      <c r="A1583" s="20" t="str">
        <f>IF(E1583="","",VLOOKUP(E1583,[3]List!BC:BD,2,FALSE))</f>
        <v>[Main RC] SD-WAN with Firewall (Fortinet) (Non-taxable)</v>
      </c>
      <c r="B1583" s="20">
        <f>IF(F1583="Gateway","SDWAN Gateway",IF(E1583="","",VLOOKUP(E1583,[3]List!BC:BE,3,FALSE)))</f>
        <v>19408513</v>
      </c>
      <c r="C1583" s="20">
        <f>IF(F1583="Gateway","SDWAN Gateway",IF(E1583="","",VLOOKUP(E1583,[3]List!BC:BF,4,FALSE)))</f>
        <v>19408267</v>
      </c>
      <c r="D1583">
        <v>2379</v>
      </c>
      <c r="E1583" s="21" t="s">
        <v>69</v>
      </c>
      <c r="G1583" t="s">
        <v>357</v>
      </c>
      <c r="H1583" t="s">
        <v>592</v>
      </c>
      <c r="I1583" t="s">
        <v>73</v>
      </c>
      <c r="J1583">
        <v>500</v>
      </c>
      <c r="K1583" s="20" t="str">
        <f t="shared" si="74"/>
        <v>1</v>
      </c>
      <c r="L1583" s="20" t="str">
        <f t="shared" si="73"/>
        <v xml:space="preserve">24/7/ 12 hours onsite SLA support requried </v>
      </c>
      <c r="S1583" s="22"/>
      <c r="AJ1583" s="22"/>
      <c r="AK1583" s="22"/>
    </row>
    <row r="1584" spans="1:37" customFormat="1" ht="15" hidden="1" customHeight="1">
      <c r="A1584" s="20" t="str">
        <f>IF(E1584="","",VLOOKUP(E1584,[3]List!BC:BD,2,FALSE))</f>
        <v>[Main RC] SD-WAN with Firewall (Fortinet) (Non-taxable)</v>
      </c>
      <c r="B1584" s="20">
        <f>IF(F1584="Gateway","SDWAN Gateway",IF(E1584="","",VLOOKUP(E1584,[3]List!BC:BE,3,FALSE)))</f>
        <v>19408513</v>
      </c>
      <c r="C1584" s="20">
        <f>IF(F1584="Gateway","SDWAN Gateway",IF(E1584="","",VLOOKUP(E1584,[3]List!BC:BF,4,FALSE)))</f>
        <v>19408267</v>
      </c>
      <c r="D1584">
        <v>2380</v>
      </c>
      <c r="E1584" s="21" t="s">
        <v>69</v>
      </c>
      <c r="G1584" t="s">
        <v>357</v>
      </c>
      <c r="H1584" t="s">
        <v>593</v>
      </c>
      <c r="I1584" t="s">
        <v>73</v>
      </c>
      <c r="J1584">
        <v>100</v>
      </c>
      <c r="K1584" s="20" t="str">
        <f t="shared" si="74"/>
        <v>1</v>
      </c>
      <c r="L1584" s="20" t="str">
        <f t="shared" si="73"/>
        <v xml:space="preserve">24/7/ 12 hours onsite SLA support requried </v>
      </c>
      <c r="S1584" s="22"/>
      <c r="AJ1584" s="22"/>
      <c r="AK1584" s="22"/>
    </row>
    <row r="1585" spans="1:37" customFormat="1" ht="15" hidden="1" customHeight="1">
      <c r="A1585" s="20" t="str">
        <f>IF(E1585="","",VLOOKUP(E1585,[3]List!BC:BD,2,FALSE))</f>
        <v>[Main RC] SD-WAN with Firewall (Fortinet) (Non-taxable)</v>
      </c>
      <c r="B1585" s="20">
        <f>IF(F1585="Gateway","SDWAN Gateway",IF(E1585="","",VLOOKUP(E1585,[3]List!BC:BE,3,FALSE)))</f>
        <v>19408513</v>
      </c>
      <c r="C1585" s="20">
        <f>IF(F1585="Gateway","SDWAN Gateway",IF(E1585="","",VLOOKUP(E1585,[3]List!BC:BF,4,FALSE)))</f>
        <v>19408267</v>
      </c>
      <c r="D1585">
        <v>2381</v>
      </c>
      <c r="E1585" s="21" t="s">
        <v>69</v>
      </c>
      <c r="G1585" t="s">
        <v>357</v>
      </c>
      <c r="H1585" t="s">
        <v>594</v>
      </c>
      <c r="I1585" t="s">
        <v>73</v>
      </c>
      <c r="J1585">
        <v>100</v>
      </c>
      <c r="K1585" s="20" t="str">
        <f t="shared" si="74"/>
        <v>1</v>
      </c>
      <c r="L1585" s="20" t="str">
        <f t="shared" si="73"/>
        <v xml:space="preserve">24/7/ 12 hours onsite SLA support requried </v>
      </c>
      <c r="S1585" s="22"/>
      <c r="AJ1585" s="22"/>
      <c r="AK1585" s="22"/>
    </row>
    <row r="1586" spans="1:37" customFormat="1" ht="15" hidden="1" customHeight="1">
      <c r="A1586" s="20" t="str">
        <f>IF(E1586="","",VLOOKUP(E1586,[3]List!BC:BD,2,FALSE))</f>
        <v>[Main RC] SD-WAN with Firewall (Fortinet) (Non-taxable)</v>
      </c>
      <c r="B1586" s="20">
        <f>IF(F1586="Gateway","SDWAN Gateway",IF(E1586="","",VLOOKUP(E1586,[3]List!BC:BE,3,FALSE)))</f>
        <v>19408513</v>
      </c>
      <c r="C1586" s="20">
        <f>IF(F1586="Gateway","SDWAN Gateway",IF(E1586="","",VLOOKUP(E1586,[3]List!BC:BF,4,FALSE)))</f>
        <v>19408267</v>
      </c>
      <c r="D1586">
        <v>2385</v>
      </c>
      <c r="E1586" s="21" t="s">
        <v>69</v>
      </c>
      <c r="G1586" t="s">
        <v>137</v>
      </c>
      <c r="H1586" t="s">
        <v>595</v>
      </c>
      <c r="I1586" t="s">
        <v>73</v>
      </c>
      <c r="J1586">
        <v>100</v>
      </c>
      <c r="K1586" s="20" t="str">
        <f t="shared" si="74"/>
        <v>1</v>
      </c>
      <c r="L1586" s="20" t="str">
        <f t="shared" si="73"/>
        <v xml:space="preserve">24/7/ 12 hours onsite SLA support requried </v>
      </c>
      <c r="S1586" s="22"/>
      <c r="AJ1586" s="22"/>
      <c r="AK1586" s="22"/>
    </row>
    <row r="1587" spans="1:37" customFormat="1" ht="15" hidden="1" customHeight="1">
      <c r="A1587" s="20" t="str">
        <f>IF(E1587="","",VLOOKUP(E1587,[3]List!BC:BD,2,FALSE))</f>
        <v>[Main RC] SD-WAN with Firewall (Fortinet) (Non-taxable)</v>
      </c>
      <c r="B1587" s="20">
        <f>IF(F1587="Gateway","SDWAN Gateway",IF(E1587="","",VLOOKUP(E1587,[3]List!BC:BE,3,FALSE)))</f>
        <v>19408513</v>
      </c>
      <c r="C1587" s="20">
        <f>IF(F1587="Gateway","SDWAN Gateway",IF(E1587="","",VLOOKUP(E1587,[3]List!BC:BF,4,FALSE)))</f>
        <v>19408267</v>
      </c>
      <c r="D1587">
        <v>2387</v>
      </c>
      <c r="E1587" s="21" t="s">
        <v>69</v>
      </c>
      <c r="G1587" t="s">
        <v>390</v>
      </c>
      <c r="H1587" t="s">
        <v>596</v>
      </c>
      <c r="I1587" t="s">
        <v>73</v>
      </c>
      <c r="J1587">
        <v>100</v>
      </c>
      <c r="K1587" s="20" t="str">
        <f t="shared" si="74"/>
        <v>1</v>
      </c>
      <c r="L1587" s="20" t="str">
        <f t="shared" si="73"/>
        <v xml:space="preserve">24/7/ 12 hours onsite SLA support requried </v>
      </c>
      <c r="S1587" s="22"/>
      <c r="AJ1587" s="22"/>
      <c r="AK1587" s="22"/>
    </row>
    <row r="1588" spans="1:37" customFormat="1" ht="15" hidden="1" customHeight="1">
      <c r="A1588" s="20" t="str">
        <f>IF(E1588="","",VLOOKUP(E1588,[3]List!BC:BD,2,FALSE))</f>
        <v>[Main RC] SD-WAN with Firewall (Fortinet) (Non-taxable)</v>
      </c>
      <c r="B1588" s="20">
        <f>IF(F1588="Gateway","SDWAN Gateway",IF(E1588="","",VLOOKUP(E1588,[3]List!BC:BE,3,FALSE)))</f>
        <v>19408513</v>
      </c>
      <c r="C1588" s="20">
        <f>IF(F1588="Gateway","SDWAN Gateway",IF(E1588="","",VLOOKUP(E1588,[3]List!BC:BF,4,FALSE)))</f>
        <v>19408267</v>
      </c>
      <c r="D1588">
        <v>2389</v>
      </c>
      <c r="E1588" s="21" t="s">
        <v>69</v>
      </c>
      <c r="G1588" t="s">
        <v>279</v>
      </c>
      <c r="H1588" t="s">
        <v>597</v>
      </c>
      <c r="I1588" t="s">
        <v>73</v>
      </c>
      <c r="J1588">
        <v>500</v>
      </c>
      <c r="K1588" s="20" t="str">
        <f t="shared" si="74"/>
        <v>1</v>
      </c>
      <c r="L1588" s="20" t="str">
        <f t="shared" si="73"/>
        <v xml:space="preserve">24/7/ 12 hours onsite SLA support requried </v>
      </c>
      <c r="S1588" s="22"/>
      <c r="AJ1588" s="22"/>
      <c r="AK1588" s="22"/>
    </row>
    <row r="1589" spans="1:37" customFormat="1" ht="15" hidden="1" customHeight="1">
      <c r="A1589" s="20" t="str">
        <f>IF(E1589="","",VLOOKUP(E1589,[3]List!BC:BD,2,FALSE))</f>
        <v>[Main RC] SD-WAN with Firewall (Fortinet) (Non-taxable)</v>
      </c>
      <c r="B1589" s="20">
        <f>IF(F1589="Gateway","SDWAN Gateway",IF(E1589="","",VLOOKUP(E1589,[3]List!BC:BE,3,FALSE)))</f>
        <v>19408513</v>
      </c>
      <c r="C1589" s="20">
        <f>IF(F1589="Gateway","SDWAN Gateway",IF(E1589="","",VLOOKUP(E1589,[3]List!BC:BF,4,FALSE)))</f>
        <v>19408267</v>
      </c>
      <c r="D1589">
        <v>2390</v>
      </c>
      <c r="E1589" s="21" t="s">
        <v>69</v>
      </c>
      <c r="G1589" t="s">
        <v>157</v>
      </c>
      <c r="H1589" t="s">
        <v>598</v>
      </c>
      <c r="I1589" t="s">
        <v>73</v>
      </c>
      <c r="J1589">
        <v>500</v>
      </c>
      <c r="K1589" s="20" t="str">
        <f t="shared" si="74"/>
        <v>1</v>
      </c>
      <c r="L1589" s="20" t="str">
        <f t="shared" si="73"/>
        <v xml:space="preserve">24/7/ 12 hours onsite SLA support requried </v>
      </c>
      <c r="S1589" s="22"/>
      <c r="AJ1589" s="22"/>
      <c r="AK1589" s="22"/>
    </row>
    <row r="1590" spans="1:37" customFormat="1" ht="15" hidden="1" customHeight="1">
      <c r="A1590" s="20" t="str">
        <f>IF(E1590="","",VLOOKUP(E1590,[3]List!BC:BD,2,FALSE))</f>
        <v>[Main RC] SD-WAN with Firewall (Fortinet) (Non-taxable)</v>
      </c>
      <c r="B1590" s="20">
        <f>IF(F1590="Gateway","SDWAN Gateway",IF(E1590="","",VLOOKUP(E1590,[3]List!BC:BE,3,FALSE)))</f>
        <v>19408513</v>
      </c>
      <c r="C1590" s="20">
        <f>IF(F1590="Gateway","SDWAN Gateway",IF(E1590="","",VLOOKUP(E1590,[3]List!BC:BF,4,FALSE)))</f>
        <v>19408267</v>
      </c>
      <c r="D1590">
        <v>2391</v>
      </c>
      <c r="E1590" s="21" t="s">
        <v>69</v>
      </c>
      <c r="G1590" t="s">
        <v>442</v>
      </c>
      <c r="H1590" t="s">
        <v>599</v>
      </c>
      <c r="I1590" t="s">
        <v>73</v>
      </c>
      <c r="J1590">
        <v>100</v>
      </c>
      <c r="K1590" s="20" t="str">
        <f t="shared" si="74"/>
        <v>1</v>
      </c>
      <c r="L1590" s="20" t="str">
        <f t="shared" si="73"/>
        <v xml:space="preserve">24/7/ 12 hours onsite SLA support requried </v>
      </c>
      <c r="S1590" s="22"/>
      <c r="AJ1590" s="22"/>
      <c r="AK1590" s="22"/>
    </row>
    <row r="1591" spans="1:37" customFormat="1" ht="15" hidden="1" customHeight="1">
      <c r="A1591" s="20" t="str">
        <f>IF(E1591="","",VLOOKUP(E1591,[3]List!BC:BD,2,FALSE))</f>
        <v>[Main RC] SD-WAN with Firewall (Fortinet) (Non-taxable)</v>
      </c>
      <c r="B1591" s="20">
        <f>IF(F1591="Gateway","SDWAN Gateway",IF(E1591="","",VLOOKUP(E1591,[3]List!BC:BE,3,FALSE)))</f>
        <v>19408513</v>
      </c>
      <c r="C1591" s="20">
        <f>IF(F1591="Gateway","SDWAN Gateway",IF(E1591="","",VLOOKUP(E1591,[3]List!BC:BF,4,FALSE)))</f>
        <v>19408267</v>
      </c>
      <c r="D1591">
        <v>2393</v>
      </c>
      <c r="E1591" s="21" t="s">
        <v>69</v>
      </c>
      <c r="G1591" t="s">
        <v>365</v>
      </c>
      <c r="H1591" t="s">
        <v>600</v>
      </c>
      <c r="I1591" t="s">
        <v>73</v>
      </c>
      <c r="J1591">
        <v>500</v>
      </c>
      <c r="K1591" s="20" t="str">
        <f t="shared" si="74"/>
        <v>1</v>
      </c>
      <c r="L1591" s="20" t="str">
        <f t="shared" si="73"/>
        <v xml:space="preserve">24/7/ 12 hours onsite SLA support requried </v>
      </c>
      <c r="S1591" s="22"/>
      <c r="AJ1591" s="22"/>
      <c r="AK1591" s="22"/>
    </row>
    <row r="1592" spans="1:37" customFormat="1" ht="15" hidden="1" customHeight="1">
      <c r="A1592" s="20" t="str">
        <f>IF(E1592="","",VLOOKUP(E1592,[3]List!BC:BD,2,FALSE))</f>
        <v>[Main RC] SD-WAN with Firewall (Fortinet) (Non-taxable)</v>
      </c>
      <c r="B1592" s="20">
        <f>IF(F1592="Gateway","SDWAN Gateway",IF(E1592="","",VLOOKUP(E1592,[3]List!BC:BE,3,FALSE)))</f>
        <v>19408513</v>
      </c>
      <c r="C1592" s="20">
        <f>IF(F1592="Gateway","SDWAN Gateway",IF(E1592="","",VLOOKUP(E1592,[3]List!BC:BF,4,FALSE)))</f>
        <v>19408267</v>
      </c>
      <c r="D1592">
        <v>2394</v>
      </c>
      <c r="E1592" s="21" t="s">
        <v>69</v>
      </c>
      <c r="G1592" t="s">
        <v>394</v>
      </c>
      <c r="H1592" t="s">
        <v>601</v>
      </c>
      <c r="I1592" t="s">
        <v>73</v>
      </c>
      <c r="J1592">
        <v>100</v>
      </c>
      <c r="K1592" s="20" t="str">
        <f t="shared" si="74"/>
        <v>1</v>
      </c>
      <c r="L1592" s="20" t="str">
        <f t="shared" si="73"/>
        <v xml:space="preserve">24/7/ 12 hours onsite SLA support requried </v>
      </c>
      <c r="S1592" s="22"/>
      <c r="AJ1592" s="22"/>
      <c r="AK1592" s="22"/>
    </row>
    <row r="1593" spans="1:37" customFormat="1" ht="15" hidden="1" customHeight="1">
      <c r="D1593">
        <v>2396</v>
      </c>
      <c r="E1593" s="21" t="s">
        <v>69</v>
      </c>
      <c r="G1593" s="31" t="s">
        <v>144</v>
      </c>
      <c r="H1593" t="s">
        <v>602</v>
      </c>
      <c r="I1593" t="s">
        <v>140</v>
      </c>
      <c r="J1593">
        <v>1000</v>
      </c>
      <c r="K1593" s="20" t="str">
        <f t="shared" si="74"/>
        <v>2</v>
      </c>
      <c r="L1593" s="20" t="str">
        <f t="shared" si="73"/>
        <v>24/7/ 6 hours onsite support required</v>
      </c>
      <c r="S1593" s="22"/>
      <c r="AJ1593" s="22"/>
      <c r="AK1593" s="22"/>
    </row>
    <row r="1594" spans="1:37" customFormat="1" ht="15" hidden="1" customHeight="1">
      <c r="D1594">
        <v>2396</v>
      </c>
      <c r="E1594" s="21" t="s">
        <v>69</v>
      </c>
      <c r="G1594" s="31" t="s">
        <v>144</v>
      </c>
      <c r="H1594" t="s">
        <v>602</v>
      </c>
      <c r="I1594" t="s">
        <v>140</v>
      </c>
      <c r="J1594">
        <v>1000</v>
      </c>
      <c r="K1594" s="20" t="str">
        <f t="shared" si="74"/>
        <v>2</v>
      </c>
      <c r="L1594" s="20" t="str">
        <f t="shared" si="73"/>
        <v>24/7/ 6 hours onsite support required</v>
      </c>
      <c r="S1594" s="22"/>
      <c r="AJ1594" s="22"/>
      <c r="AK1594" s="22"/>
    </row>
    <row r="1595" spans="1:37" customFormat="1" ht="15" hidden="1" customHeight="1">
      <c r="A1595" s="20" t="str">
        <f>IF(E1595="","",VLOOKUP(E1595,[3]List!BC:BD,2,FALSE))</f>
        <v>[Main RC] SD-WAN with Firewall (Fortinet) (Non-taxable)</v>
      </c>
      <c r="B1595" s="20">
        <f>IF(F1595="Gateway","SDWAN Gateway",IF(E1595="","",VLOOKUP(E1595,[3]List!BC:BE,3,FALSE)))</f>
        <v>19408513</v>
      </c>
      <c r="C1595" s="20">
        <f>IF(F1595="Gateway","SDWAN Gateway",IF(E1595="","",VLOOKUP(E1595,[3]List!BC:BF,4,FALSE)))</f>
        <v>19408267</v>
      </c>
      <c r="D1595">
        <v>2401</v>
      </c>
      <c r="E1595" s="21" t="s">
        <v>69</v>
      </c>
      <c r="G1595" t="s">
        <v>236</v>
      </c>
      <c r="H1595" t="s">
        <v>603</v>
      </c>
      <c r="I1595" t="s">
        <v>73</v>
      </c>
      <c r="J1595">
        <v>100</v>
      </c>
      <c r="K1595" s="20" t="str">
        <f t="shared" si="74"/>
        <v>1</v>
      </c>
      <c r="L1595" s="20" t="str">
        <f t="shared" si="73"/>
        <v xml:space="preserve">24/7/ 12 hours onsite SLA support requried </v>
      </c>
      <c r="S1595" s="22"/>
      <c r="AJ1595" s="22"/>
      <c r="AK1595" s="22"/>
    </row>
    <row r="1596" spans="1:37" customFormat="1" ht="15" hidden="1" customHeight="1">
      <c r="A1596" s="20" t="str">
        <f>IF(E1596="","",VLOOKUP(E1596,[3]List!BC:BD,2,FALSE))</f>
        <v>[Main RC] SD-WAN with Firewall (Fortinet) (Non-taxable)</v>
      </c>
      <c r="B1596" s="20">
        <f>IF(F1596="Gateway","SDWAN Gateway",IF(E1596="","",VLOOKUP(E1596,[3]List!BC:BE,3,FALSE)))</f>
        <v>19408513</v>
      </c>
      <c r="C1596" s="20">
        <f>IF(F1596="Gateway","SDWAN Gateway",IF(E1596="","",VLOOKUP(E1596,[3]List!BC:BF,4,FALSE)))</f>
        <v>19408267</v>
      </c>
      <c r="D1596">
        <v>2402</v>
      </c>
      <c r="E1596" s="21" t="s">
        <v>69</v>
      </c>
      <c r="G1596" t="s">
        <v>236</v>
      </c>
      <c r="H1596" t="s">
        <v>604</v>
      </c>
      <c r="I1596" t="s">
        <v>73</v>
      </c>
      <c r="J1596">
        <v>100</v>
      </c>
      <c r="K1596" s="20" t="str">
        <f t="shared" si="74"/>
        <v>1</v>
      </c>
      <c r="L1596" s="20" t="str">
        <f t="shared" si="73"/>
        <v xml:space="preserve">24/7/ 12 hours onsite SLA support requried </v>
      </c>
      <c r="S1596" s="22"/>
      <c r="AJ1596" s="22"/>
      <c r="AK1596" s="22"/>
    </row>
    <row r="1597" spans="1:37" customFormat="1" ht="15" hidden="1" customHeight="1">
      <c r="D1597">
        <v>2403</v>
      </c>
      <c r="E1597" s="21" t="s">
        <v>69</v>
      </c>
      <c r="G1597" t="s">
        <v>236</v>
      </c>
      <c r="H1597" t="s">
        <v>605</v>
      </c>
      <c r="I1597" t="s">
        <v>73</v>
      </c>
      <c r="J1597">
        <v>1000</v>
      </c>
      <c r="K1597" s="20" t="str">
        <f t="shared" si="74"/>
        <v>2</v>
      </c>
      <c r="L1597" s="20" t="str">
        <f t="shared" si="73"/>
        <v xml:space="preserve">24/7/ 12 hours onsite SLA support requried </v>
      </c>
      <c r="S1597" s="22"/>
      <c r="AJ1597" s="22"/>
      <c r="AK1597" s="22"/>
    </row>
    <row r="1598" spans="1:37" customFormat="1" ht="15" hidden="1" customHeight="1">
      <c r="A1598" s="20" t="str">
        <f>IF(E1598="","",VLOOKUP(E1598,[3]List!BC:BD,2,FALSE))</f>
        <v>[Main RC] SD-WAN with Firewall (Fortinet) (Non-taxable)</v>
      </c>
      <c r="B1598" s="20">
        <f>IF(F1598="Gateway","SDWAN Gateway",IF(E1598="","",VLOOKUP(E1598,[3]List!BC:BE,3,FALSE)))</f>
        <v>19408513</v>
      </c>
      <c r="C1598" s="20">
        <f>IF(F1598="Gateway","SDWAN Gateway",IF(E1598="","",VLOOKUP(E1598,[3]List!BC:BF,4,FALSE)))</f>
        <v>19408267</v>
      </c>
      <c r="D1598">
        <v>2409</v>
      </c>
      <c r="E1598" s="21" t="s">
        <v>69</v>
      </c>
      <c r="G1598" t="s">
        <v>236</v>
      </c>
      <c r="H1598" t="s">
        <v>606</v>
      </c>
      <c r="I1598" t="s">
        <v>73</v>
      </c>
      <c r="J1598">
        <v>100</v>
      </c>
      <c r="K1598" s="20" t="str">
        <f t="shared" si="74"/>
        <v>1</v>
      </c>
      <c r="L1598" s="20" t="str">
        <f t="shared" si="73"/>
        <v xml:space="preserve">24/7/ 12 hours onsite SLA support requried </v>
      </c>
      <c r="S1598" s="22"/>
      <c r="AJ1598" s="22"/>
      <c r="AK1598" s="22"/>
    </row>
    <row r="1599" spans="1:37" customFormat="1" ht="15" hidden="1" customHeight="1">
      <c r="A1599" s="20" t="str">
        <f>IF(E1599="","",VLOOKUP(E1599,[3]List!BC:BD,2,FALSE))</f>
        <v>[Main RC] SD-WAN with Firewall (Fortinet) (Non-taxable)</v>
      </c>
      <c r="B1599" s="20">
        <f>IF(F1599="Gateway","SDWAN Gateway",IF(E1599="","",VLOOKUP(E1599,[3]List!BC:BE,3,FALSE)))</f>
        <v>19408513</v>
      </c>
      <c r="C1599" s="20">
        <f>IF(F1599="Gateway","SDWAN Gateway",IF(E1599="","",VLOOKUP(E1599,[3]List!BC:BF,4,FALSE)))</f>
        <v>19408267</v>
      </c>
      <c r="D1599">
        <v>2411</v>
      </c>
      <c r="E1599" s="21" t="s">
        <v>69</v>
      </c>
      <c r="G1599" t="s">
        <v>236</v>
      </c>
      <c r="H1599" t="s">
        <v>607</v>
      </c>
      <c r="I1599" t="s">
        <v>73</v>
      </c>
      <c r="J1599">
        <v>100</v>
      </c>
      <c r="K1599" s="20" t="str">
        <f t="shared" si="74"/>
        <v>1</v>
      </c>
      <c r="L1599" s="20" t="str">
        <f t="shared" si="73"/>
        <v xml:space="preserve">24/7/ 12 hours onsite SLA support requried </v>
      </c>
      <c r="S1599" s="22"/>
      <c r="AJ1599" s="22"/>
      <c r="AK1599" s="22"/>
    </row>
    <row r="1600" spans="1:37" customFormat="1" ht="15" hidden="1" customHeight="1">
      <c r="D1600">
        <v>2413</v>
      </c>
      <c r="E1600" s="21" t="s">
        <v>69</v>
      </c>
      <c r="G1600" s="31" t="s">
        <v>236</v>
      </c>
      <c r="H1600" t="s">
        <v>608</v>
      </c>
      <c r="I1600" t="s">
        <v>140</v>
      </c>
      <c r="J1600">
        <v>1000</v>
      </c>
      <c r="K1600" s="20" t="str">
        <f t="shared" si="74"/>
        <v>2</v>
      </c>
      <c r="L1600" s="20" t="str">
        <f t="shared" si="73"/>
        <v>24/7/ 6 hours onsite support required</v>
      </c>
      <c r="S1600" s="22"/>
      <c r="AJ1600" s="22"/>
      <c r="AK1600" s="22"/>
    </row>
    <row r="1601" spans="1:37" customFormat="1" ht="15" hidden="1" customHeight="1">
      <c r="D1601">
        <v>2413</v>
      </c>
      <c r="E1601" s="21" t="s">
        <v>69</v>
      </c>
      <c r="G1601" s="31" t="s">
        <v>236</v>
      </c>
      <c r="H1601" t="s">
        <v>608</v>
      </c>
      <c r="I1601" t="s">
        <v>140</v>
      </c>
      <c r="J1601">
        <v>1000</v>
      </c>
      <c r="K1601" s="20" t="str">
        <f t="shared" si="74"/>
        <v>2</v>
      </c>
      <c r="L1601" s="20" t="str">
        <f t="shared" si="73"/>
        <v>24/7/ 6 hours onsite support required</v>
      </c>
      <c r="S1601" s="22"/>
      <c r="AJ1601" s="22"/>
      <c r="AK1601" s="22"/>
    </row>
    <row r="1602" spans="1:37" customFormat="1" ht="15" hidden="1" customHeight="1">
      <c r="A1602" s="20" t="str">
        <f>IF(E1602="","",VLOOKUP(E1602,[3]List!BC:BD,2,FALSE))</f>
        <v>[Main RC] SD-WAN with Firewall (Fortinet) (Non-taxable)</v>
      </c>
      <c r="B1602" s="20">
        <f>IF(F1602="Gateway","SDWAN Gateway",IF(E1602="","",VLOOKUP(E1602,[3]List!BC:BE,3,FALSE)))</f>
        <v>19408513</v>
      </c>
      <c r="C1602" s="20">
        <f>IF(F1602="Gateway","SDWAN Gateway",IF(E1602="","",VLOOKUP(E1602,[3]List!BC:BF,4,FALSE)))</f>
        <v>19408267</v>
      </c>
      <c r="D1602">
        <v>2417</v>
      </c>
      <c r="E1602" s="21" t="s">
        <v>69</v>
      </c>
      <c r="G1602" t="s">
        <v>212</v>
      </c>
      <c r="H1602" t="s">
        <v>609</v>
      </c>
      <c r="I1602" t="s">
        <v>73</v>
      </c>
      <c r="J1602">
        <v>500</v>
      </c>
      <c r="K1602" s="20" t="str">
        <f t="shared" si="74"/>
        <v>1</v>
      </c>
      <c r="L1602" s="20" t="str">
        <f t="shared" si="73"/>
        <v xml:space="preserve">24/7/ 12 hours onsite SLA support requried </v>
      </c>
      <c r="S1602" s="22"/>
      <c r="AJ1602" s="22"/>
      <c r="AK1602" s="22"/>
    </row>
    <row r="1603" spans="1:37" customFormat="1" ht="15" hidden="1" customHeight="1">
      <c r="A1603" s="20" t="str">
        <f>IF(E1603="","",VLOOKUP(E1603,[3]List!BC:BD,2,FALSE))</f>
        <v>[Main RC] SD-WAN with Firewall (Fortinet) (Non-taxable)</v>
      </c>
      <c r="B1603" s="20">
        <f>IF(F1603="Gateway","SDWAN Gateway",IF(E1603="","",VLOOKUP(E1603,[3]List!BC:BE,3,FALSE)))</f>
        <v>19408513</v>
      </c>
      <c r="C1603" s="20">
        <f>IF(F1603="Gateway","SDWAN Gateway",IF(E1603="","",VLOOKUP(E1603,[3]List!BC:BF,4,FALSE)))</f>
        <v>19408267</v>
      </c>
      <c r="D1603">
        <v>2418</v>
      </c>
      <c r="E1603" s="21" t="s">
        <v>69</v>
      </c>
      <c r="G1603" t="s">
        <v>212</v>
      </c>
      <c r="H1603" t="s">
        <v>610</v>
      </c>
      <c r="I1603" t="s">
        <v>73</v>
      </c>
      <c r="J1603">
        <v>100</v>
      </c>
      <c r="K1603" s="20" t="str">
        <f t="shared" si="74"/>
        <v>1</v>
      </c>
      <c r="L1603" s="20" t="str">
        <f t="shared" si="73"/>
        <v xml:space="preserve">24/7/ 12 hours onsite SLA support requried </v>
      </c>
      <c r="S1603" s="22"/>
      <c r="AJ1603" s="22"/>
      <c r="AK1603" s="22"/>
    </row>
    <row r="1604" spans="1:37" customFormat="1" ht="15" hidden="1" customHeight="1">
      <c r="A1604" s="20" t="str">
        <f>IF(E1604="","",VLOOKUP(E1604,[3]List!BC:BD,2,FALSE))</f>
        <v>[Main RC] SD-WAN with Firewall (Fortinet) (Non-taxable)</v>
      </c>
      <c r="B1604" s="20">
        <f>IF(F1604="Gateway","SDWAN Gateway",IF(E1604="","",VLOOKUP(E1604,[3]List!BC:BE,3,FALSE)))</f>
        <v>19408513</v>
      </c>
      <c r="C1604" s="20">
        <f>IF(F1604="Gateway","SDWAN Gateway",IF(E1604="","",VLOOKUP(E1604,[3]List!BC:BF,4,FALSE)))</f>
        <v>19408267</v>
      </c>
      <c r="D1604">
        <v>2419</v>
      </c>
      <c r="E1604" s="21" t="s">
        <v>69</v>
      </c>
      <c r="G1604" t="s">
        <v>212</v>
      </c>
      <c r="H1604" t="s">
        <v>611</v>
      </c>
      <c r="I1604" t="s">
        <v>73</v>
      </c>
      <c r="J1604">
        <v>100</v>
      </c>
      <c r="K1604" s="20" t="str">
        <f t="shared" si="74"/>
        <v>1</v>
      </c>
      <c r="L1604" s="20" t="str">
        <f t="shared" ref="L1604:L1667" si="75">IF(I1604="non-redundant","24/7/ 12 hours onsite SLA support requried ","24/7/ 6 hours onsite support required")</f>
        <v xml:space="preserve">24/7/ 12 hours onsite SLA support requried </v>
      </c>
      <c r="S1604" s="22"/>
      <c r="AJ1604" s="22"/>
      <c r="AK1604" s="22"/>
    </row>
    <row r="1605" spans="1:37" customFormat="1" ht="15" hidden="1" customHeight="1">
      <c r="A1605" s="20" t="str">
        <f>IF(E1605="","",VLOOKUP(E1605,[3]List!BC:BD,2,FALSE))</f>
        <v>[Main RC] SD-WAN with Firewall (Fortinet) (Non-taxable)</v>
      </c>
      <c r="B1605" s="20">
        <f>IF(F1605="Gateway","SDWAN Gateway",IF(E1605="","",VLOOKUP(E1605,[3]List!BC:BE,3,FALSE)))</f>
        <v>19408513</v>
      </c>
      <c r="C1605" s="20">
        <f>IF(F1605="Gateway","SDWAN Gateway",IF(E1605="","",VLOOKUP(E1605,[3]List!BC:BF,4,FALSE)))</f>
        <v>19408267</v>
      </c>
      <c r="D1605">
        <v>2420</v>
      </c>
      <c r="E1605" s="21" t="s">
        <v>69</v>
      </c>
      <c r="G1605" t="s">
        <v>212</v>
      </c>
      <c r="H1605" t="s">
        <v>612</v>
      </c>
      <c r="I1605" t="s">
        <v>73</v>
      </c>
      <c r="J1605">
        <v>100</v>
      </c>
      <c r="K1605" s="20" t="str">
        <f t="shared" ref="K1605:K1668" si="76">IF(J1605&lt;900, "1", "2")</f>
        <v>1</v>
      </c>
      <c r="L1605" s="20" t="str">
        <f t="shared" si="75"/>
        <v xml:space="preserve">24/7/ 12 hours onsite SLA support requried </v>
      </c>
      <c r="S1605" s="22"/>
      <c r="AJ1605" s="22"/>
      <c r="AK1605" s="22"/>
    </row>
    <row r="1606" spans="1:37" customFormat="1" ht="15" hidden="1" customHeight="1">
      <c r="A1606" s="20" t="str">
        <f>IF(E1606="","",VLOOKUP(E1606,[3]List!BC:BD,2,FALSE))</f>
        <v>[Main RC] SD-WAN with Firewall (Fortinet) (Non-taxable)</v>
      </c>
      <c r="B1606" s="20">
        <f>IF(F1606="Gateway","SDWAN Gateway",IF(E1606="","",VLOOKUP(E1606,[3]List!BC:BE,3,FALSE)))</f>
        <v>19408513</v>
      </c>
      <c r="C1606" s="20">
        <f>IF(F1606="Gateway","SDWAN Gateway",IF(E1606="","",VLOOKUP(E1606,[3]List!BC:BF,4,FALSE)))</f>
        <v>19408267</v>
      </c>
      <c r="D1606">
        <v>2422</v>
      </c>
      <c r="E1606" s="21" t="s">
        <v>69</v>
      </c>
      <c r="G1606" t="s">
        <v>196</v>
      </c>
      <c r="H1606" t="s">
        <v>613</v>
      </c>
      <c r="I1606" t="s">
        <v>73</v>
      </c>
      <c r="J1606">
        <v>500</v>
      </c>
      <c r="K1606" s="20" t="str">
        <f t="shared" si="76"/>
        <v>1</v>
      </c>
      <c r="L1606" s="20" t="str">
        <f t="shared" si="75"/>
        <v xml:space="preserve">24/7/ 12 hours onsite SLA support requried </v>
      </c>
      <c r="S1606" s="22"/>
      <c r="AJ1606" s="22"/>
      <c r="AK1606" s="22"/>
    </row>
    <row r="1607" spans="1:37" customFormat="1" ht="15" hidden="1" customHeight="1">
      <c r="D1607">
        <v>2432</v>
      </c>
      <c r="E1607" s="21" t="s">
        <v>69</v>
      </c>
      <c r="G1607" t="s">
        <v>178</v>
      </c>
      <c r="H1607" t="s">
        <v>614</v>
      </c>
      <c r="I1607" t="s">
        <v>73</v>
      </c>
      <c r="J1607">
        <v>1000</v>
      </c>
      <c r="K1607" s="20" t="str">
        <f t="shared" si="76"/>
        <v>2</v>
      </c>
      <c r="L1607" s="20" t="str">
        <f t="shared" si="75"/>
        <v xml:space="preserve">24/7/ 12 hours onsite SLA support requried </v>
      </c>
      <c r="S1607" s="22"/>
      <c r="AJ1607" s="22"/>
      <c r="AK1607" s="22"/>
    </row>
    <row r="1608" spans="1:37" customFormat="1" ht="15" hidden="1" customHeight="1">
      <c r="D1608">
        <v>2439</v>
      </c>
      <c r="E1608" s="21" t="s">
        <v>69</v>
      </c>
      <c r="G1608" s="31" t="s">
        <v>148</v>
      </c>
      <c r="H1608" t="s">
        <v>615</v>
      </c>
      <c r="I1608" t="s">
        <v>140</v>
      </c>
      <c r="J1608">
        <v>1000</v>
      </c>
      <c r="K1608" s="20" t="str">
        <f t="shared" si="76"/>
        <v>2</v>
      </c>
      <c r="L1608" s="20" t="str">
        <f t="shared" si="75"/>
        <v>24/7/ 6 hours onsite support required</v>
      </c>
      <c r="S1608" s="22"/>
      <c r="AJ1608" s="22"/>
      <c r="AK1608" s="22"/>
    </row>
    <row r="1609" spans="1:37" customFormat="1" ht="15" hidden="1" customHeight="1">
      <c r="D1609">
        <v>2439</v>
      </c>
      <c r="E1609" s="21" t="s">
        <v>69</v>
      </c>
      <c r="G1609" s="31" t="s">
        <v>148</v>
      </c>
      <c r="H1609" t="s">
        <v>615</v>
      </c>
      <c r="I1609" t="s">
        <v>140</v>
      </c>
      <c r="J1609">
        <v>1000</v>
      </c>
      <c r="K1609" s="20" t="str">
        <f t="shared" si="76"/>
        <v>2</v>
      </c>
      <c r="L1609" s="20" t="str">
        <f t="shared" si="75"/>
        <v>24/7/ 6 hours onsite support required</v>
      </c>
      <c r="S1609" s="22"/>
      <c r="AJ1609" s="22"/>
      <c r="AK1609" s="22"/>
    </row>
    <row r="1610" spans="1:37" customFormat="1" ht="15" hidden="1" customHeight="1">
      <c r="D1610">
        <v>2443</v>
      </c>
      <c r="E1610" s="21" t="s">
        <v>69</v>
      </c>
      <c r="G1610" s="31" t="s">
        <v>339</v>
      </c>
      <c r="H1610" t="s">
        <v>616</v>
      </c>
      <c r="I1610" t="s">
        <v>140</v>
      </c>
      <c r="J1610">
        <v>1000</v>
      </c>
      <c r="K1610" s="20" t="str">
        <f t="shared" si="76"/>
        <v>2</v>
      </c>
      <c r="L1610" s="20" t="str">
        <f t="shared" si="75"/>
        <v>24/7/ 6 hours onsite support required</v>
      </c>
      <c r="S1610" s="22"/>
      <c r="AJ1610" s="22"/>
      <c r="AK1610" s="22"/>
    </row>
    <row r="1611" spans="1:37" customFormat="1" ht="15" hidden="1" customHeight="1">
      <c r="D1611">
        <v>2443</v>
      </c>
      <c r="E1611" s="21" t="s">
        <v>69</v>
      </c>
      <c r="G1611" s="31" t="s">
        <v>339</v>
      </c>
      <c r="H1611" t="s">
        <v>616</v>
      </c>
      <c r="I1611" t="s">
        <v>140</v>
      </c>
      <c r="J1611">
        <v>1000</v>
      </c>
      <c r="K1611" s="20" t="str">
        <f t="shared" si="76"/>
        <v>2</v>
      </c>
      <c r="L1611" s="20" t="str">
        <f t="shared" si="75"/>
        <v>24/7/ 6 hours onsite support required</v>
      </c>
      <c r="S1611" s="22"/>
      <c r="AJ1611" s="22"/>
      <c r="AK1611" s="22"/>
    </row>
    <row r="1612" spans="1:37" customFormat="1" ht="15" hidden="1" customHeight="1">
      <c r="A1612" s="20" t="str">
        <f>IF(E1612="","",VLOOKUP(E1612,[3]List!BC:BD,2,FALSE))</f>
        <v>[Main RC] SD-WAN with Firewall (Fortinet) (Non-taxable)</v>
      </c>
      <c r="B1612" s="20">
        <f>IF(F1612="Gateway","SDWAN Gateway",IF(E1612="","",VLOOKUP(E1612,[3]List!BC:BE,3,FALSE)))</f>
        <v>19408513</v>
      </c>
      <c r="C1612" s="20">
        <f>IF(F1612="Gateway","SDWAN Gateway",IF(E1612="","",VLOOKUP(E1612,[3]List!BC:BF,4,FALSE)))</f>
        <v>19408267</v>
      </c>
      <c r="D1612">
        <v>2445</v>
      </c>
      <c r="E1612" s="21" t="s">
        <v>69</v>
      </c>
      <c r="G1612" t="s">
        <v>181</v>
      </c>
      <c r="H1612" t="s">
        <v>617</v>
      </c>
      <c r="I1612" t="s">
        <v>73</v>
      </c>
      <c r="J1612">
        <v>100</v>
      </c>
      <c r="K1612" s="20" t="str">
        <f t="shared" si="76"/>
        <v>1</v>
      </c>
      <c r="L1612" s="20" t="str">
        <f t="shared" si="75"/>
        <v xml:space="preserve">24/7/ 12 hours onsite SLA support requried </v>
      </c>
      <c r="S1612" s="22"/>
      <c r="AJ1612" s="22"/>
      <c r="AK1612" s="22"/>
    </row>
    <row r="1613" spans="1:37" customFormat="1" ht="15" hidden="1" customHeight="1">
      <c r="A1613" s="20" t="str">
        <f>IF(E1613="","",VLOOKUP(E1613,[3]List!BC:BD,2,FALSE))</f>
        <v>[Main RC] SD-WAN with Firewall (Fortinet) (Non-taxable)</v>
      </c>
      <c r="B1613" s="20">
        <f>IF(F1613="Gateway","SDWAN Gateway",IF(E1613="","",VLOOKUP(E1613,[3]List!BC:BE,3,FALSE)))</f>
        <v>19408513</v>
      </c>
      <c r="C1613" s="20">
        <f>IF(F1613="Gateway","SDWAN Gateway",IF(E1613="","",VLOOKUP(E1613,[3]List!BC:BF,4,FALSE)))</f>
        <v>19408267</v>
      </c>
      <c r="D1613">
        <v>2446</v>
      </c>
      <c r="E1613" s="21" t="s">
        <v>69</v>
      </c>
      <c r="G1613" t="s">
        <v>181</v>
      </c>
      <c r="H1613" t="s">
        <v>618</v>
      </c>
      <c r="I1613" t="s">
        <v>73</v>
      </c>
      <c r="J1613">
        <v>100</v>
      </c>
      <c r="K1613" s="20" t="str">
        <f t="shared" si="76"/>
        <v>1</v>
      </c>
      <c r="L1613" s="20" t="str">
        <f t="shared" si="75"/>
        <v xml:space="preserve">24/7/ 12 hours onsite SLA support requried </v>
      </c>
      <c r="S1613" s="22"/>
      <c r="AJ1613" s="22"/>
      <c r="AK1613" s="22"/>
    </row>
    <row r="1614" spans="1:37" customFormat="1" ht="15" hidden="1" customHeight="1">
      <c r="D1614">
        <v>2447</v>
      </c>
      <c r="E1614" s="21" t="s">
        <v>69</v>
      </c>
      <c r="G1614" s="31" t="s">
        <v>181</v>
      </c>
      <c r="H1614" t="s">
        <v>619</v>
      </c>
      <c r="I1614" t="s">
        <v>140</v>
      </c>
      <c r="J1614">
        <v>2000</v>
      </c>
      <c r="K1614" s="20" t="str">
        <f t="shared" si="76"/>
        <v>2</v>
      </c>
      <c r="L1614" s="20" t="str">
        <f t="shared" si="75"/>
        <v>24/7/ 6 hours onsite support required</v>
      </c>
      <c r="S1614" s="22"/>
      <c r="AJ1614" s="22"/>
      <c r="AK1614" s="22"/>
    </row>
    <row r="1615" spans="1:37" customFormat="1" ht="15" hidden="1" customHeight="1">
      <c r="D1615">
        <v>2447</v>
      </c>
      <c r="E1615" s="21" t="s">
        <v>69</v>
      </c>
      <c r="G1615" s="31" t="s">
        <v>181</v>
      </c>
      <c r="H1615" t="s">
        <v>619</v>
      </c>
      <c r="I1615" t="s">
        <v>140</v>
      </c>
      <c r="J1615">
        <v>2000</v>
      </c>
      <c r="K1615" s="20" t="str">
        <f t="shared" si="76"/>
        <v>2</v>
      </c>
      <c r="L1615" s="20" t="str">
        <f t="shared" si="75"/>
        <v>24/7/ 6 hours onsite support required</v>
      </c>
      <c r="S1615" s="22"/>
      <c r="AJ1615" s="22"/>
      <c r="AK1615" s="22"/>
    </row>
    <row r="1616" spans="1:37" customFormat="1" ht="15" hidden="1" customHeight="1">
      <c r="A1616" s="20" t="str">
        <f>IF(E1616="","",VLOOKUP(E1616,[3]List!BC:BD,2,FALSE))</f>
        <v>[Main RC] SD-WAN with Firewall (Fortinet) (Non-taxable)</v>
      </c>
      <c r="B1616" s="20">
        <f>IF(F1616="Gateway","SDWAN Gateway",IF(E1616="","",VLOOKUP(E1616,[3]List!BC:BE,3,FALSE)))</f>
        <v>19408513</v>
      </c>
      <c r="C1616" s="20">
        <f>IF(F1616="Gateway","SDWAN Gateway",IF(E1616="","",VLOOKUP(E1616,[3]List!BC:BF,4,FALSE)))</f>
        <v>19408267</v>
      </c>
      <c r="D1616">
        <v>2448</v>
      </c>
      <c r="E1616" s="21" t="s">
        <v>69</v>
      </c>
      <c r="G1616" t="s">
        <v>181</v>
      </c>
      <c r="H1616" t="s">
        <v>620</v>
      </c>
      <c r="I1616" t="s">
        <v>73</v>
      </c>
      <c r="J1616">
        <v>100</v>
      </c>
      <c r="K1616" s="20" t="str">
        <f t="shared" si="76"/>
        <v>1</v>
      </c>
      <c r="L1616" s="20" t="str">
        <f t="shared" si="75"/>
        <v xml:space="preserve">24/7/ 12 hours onsite SLA support requried </v>
      </c>
      <c r="S1616" s="22"/>
      <c r="AJ1616" s="22"/>
      <c r="AK1616" s="22"/>
    </row>
    <row r="1617" spans="1:37" customFormat="1" ht="15" hidden="1" customHeight="1">
      <c r="A1617" s="20" t="str">
        <f>IF(E1617="","",VLOOKUP(E1617,[3]List!BC:BD,2,FALSE))</f>
        <v>[Main RC] SD-WAN with Firewall (Fortinet) (Non-taxable)</v>
      </c>
      <c r="B1617" s="20">
        <f>IF(F1617="Gateway","SDWAN Gateway",IF(E1617="","",VLOOKUP(E1617,[3]List!BC:BE,3,FALSE)))</f>
        <v>19408513</v>
      </c>
      <c r="C1617" s="20">
        <f>IF(F1617="Gateway","SDWAN Gateway",IF(E1617="","",VLOOKUP(E1617,[3]List!BC:BF,4,FALSE)))</f>
        <v>19408267</v>
      </c>
      <c r="D1617">
        <v>2452</v>
      </c>
      <c r="E1617" s="21" t="s">
        <v>69</v>
      </c>
      <c r="G1617" t="s">
        <v>181</v>
      </c>
      <c r="H1617" t="s">
        <v>621</v>
      </c>
      <c r="I1617" t="s">
        <v>73</v>
      </c>
      <c r="J1617">
        <v>500</v>
      </c>
      <c r="K1617" s="20" t="str">
        <f t="shared" si="76"/>
        <v>1</v>
      </c>
      <c r="L1617" s="20" t="str">
        <f t="shared" si="75"/>
        <v xml:space="preserve">24/7/ 12 hours onsite SLA support requried </v>
      </c>
      <c r="S1617" s="22"/>
      <c r="AJ1617" s="22"/>
      <c r="AK1617" s="22"/>
    </row>
    <row r="1618" spans="1:37" customFormat="1" ht="15" hidden="1" customHeight="1">
      <c r="A1618" s="20" t="str">
        <f>IF(E1618="","",VLOOKUP(E1618,[3]List!BC:BD,2,FALSE))</f>
        <v>[Main RC] SD-WAN with Firewall (Fortinet) (Non-taxable)</v>
      </c>
      <c r="B1618" s="20">
        <f>IF(F1618="Gateway","SDWAN Gateway",IF(E1618="","",VLOOKUP(E1618,[3]List!BC:BE,3,FALSE)))</f>
        <v>19408513</v>
      </c>
      <c r="C1618" s="20">
        <f>IF(F1618="Gateway","SDWAN Gateway",IF(E1618="","",VLOOKUP(E1618,[3]List!BC:BF,4,FALSE)))</f>
        <v>19408267</v>
      </c>
      <c r="D1618">
        <v>2453</v>
      </c>
      <c r="E1618" s="21" t="s">
        <v>69</v>
      </c>
      <c r="G1618" t="s">
        <v>181</v>
      </c>
      <c r="H1618" t="s">
        <v>622</v>
      </c>
      <c r="I1618" t="s">
        <v>73</v>
      </c>
      <c r="J1618">
        <v>100</v>
      </c>
      <c r="K1618" s="20" t="str">
        <f t="shared" si="76"/>
        <v>1</v>
      </c>
      <c r="L1618" s="20" t="str">
        <f t="shared" si="75"/>
        <v xml:space="preserve">24/7/ 12 hours onsite SLA support requried </v>
      </c>
      <c r="S1618" s="22"/>
      <c r="AJ1618" s="22"/>
      <c r="AK1618" s="22"/>
    </row>
    <row r="1619" spans="1:37" customFormat="1" ht="15" hidden="1" customHeight="1">
      <c r="A1619" s="20" t="str">
        <f>IF(E1619="","",VLOOKUP(E1619,[3]List!BC:BD,2,FALSE))</f>
        <v>[Main RC] SD-WAN with Firewall (Fortinet) (Non-taxable)</v>
      </c>
      <c r="B1619" s="20">
        <f>IF(F1619="Gateway","SDWAN Gateway",IF(E1619="","",VLOOKUP(E1619,[3]List!BC:BE,3,FALSE)))</f>
        <v>19408513</v>
      </c>
      <c r="C1619" s="20">
        <f>IF(F1619="Gateway","SDWAN Gateway",IF(E1619="","",VLOOKUP(E1619,[3]List!BC:BF,4,FALSE)))</f>
        <v>19408267</v>
      </c>
      <c r="D1619">
        <v>2454</v>
      </c>
      <c r="E1619" s="21" t="s">
        <v>69</v>
      </c>
      <c r="G1619" t="s">
        <v>181</v>
      </c>
      <c r="H1619" t="s">
        <v>623</v>
      </c>
      <c r="I1619" t="s">
        <v>73</v>
      </c>
      <c r="J1619">
        <v>100</v>
      </c>
      <c r="K1619" s="20" t="str">
        <f t="shared" si="76"/>
        <v>1</v>
      </c>
      <c r="L1619" s="20" t="str">
        <f t="shared" si="75"/>
        <v xml:space="preserve">24/7/ 12 hours onsite SLA support requried </v>
      </c>
      <c r="S1619" s="22"/>
      <c r="AJ1619" s="22"/>
      <c r="AK1619" s="22"/>
    </row>
    <row r="1620" spans="1:37" customFormat="1" ht="15" hidden="1" customHeight="1">
      <c r="A1620" s="20" t="str">
        <f>IF(E1620="","",VLOOKUP(E1620,[3]List!BC:BD,2,FALSE))</f>
        <v>[Main RC] SD-WAN with Firewall (Fortinet) (Non-taxable)</v>
      </c>
      <c r="B1620" s="20">
        <f>IF(F1620="Gateway","SDWAN Gateway",IF(E1620="","",VLOOKUP(E1620,[3]List!BC:BE,3,FALSE)))</f>
        <v>19408513</v>
      </c>
      <c r="C1620" s="20">
        <f>IF(F1620="Gateway","SDWAN Gateway",IF(E1620="","",VLOOKUP(E1620,[3]List!BC:BF,4,FALSE)))</f>
        <v>19408267</v>
      </c>
      <c r="D1620">
        <v>2455</v>
      </c>
      <c r="E1620" s="21" t="s">
        <v>69</v>
      </c>
      <c r="G1620" t="s">
        <v>181</v>
      </c>
      <c r="H1620" t="s">
        <v>624</v>
      </c>
      <c r="I1620" t="s">
        <v>73</v>
      </c>
      <c r="J1620">
        <v>100</v>
      </c>
      <c r="K1620" s="20" t="str">
        <f t="shared" si="76"/>
        <v>1</v>
      </c>
      <c r="L1620" s="20" t="str">
        <f t="shared" si="75"/>
        <v xml:space="preserve">24/7/ 12 hours onsite SLA support requried </v>
      </c>
      <c r="S1620" s="22"/>
      <c r="AJ1620" s="22"/>
      <c r="AK1620" s="22"/>
    </row>
    <row r="1621" spans="1:37" customFormat="1" ht="15" hidden="1" customHeight="1">
      <c r="A1621" s="20" t="str">
        <f>IF(E1621="","",VLOOKUP(E1621,[3]List!BC:BD,2,FALSE))</f>
        <v>[Main RC] SD-WAN with Firewall (Fortinet) (Non-taxable)</v>
      </c>
      <c r="B1621" s="20">
        <f>IF(F1621="Gateway","SDWAN Gateway",IF(E1621="","",VLOOKUP(E1621,[3]List!BC:BE,3,FALSE)))</f>
        <v>19408513</v>
      </c>
      <c r="C1621" s="20">
        <f>IF(F1621="Gateway","SDWAN Gateway",IF(E1621="","",VLOOKUP(E1621,[3]List!BC:BF,4,FALSE)))</f>
        <v>19408267</v>
      </c>
      <c r="D1621">
        <v>2456</v>
      </c>
      <c r="E1621" s="21" t="s">
        <v>69</v>
      </c>
      <c r="G1621" t="s">
        <v>181</v>
      </c>
      <c r="H1621" t="s">
        <v>625</v>
      </c>
      <c r="I1621" t="s">
        <v>73</v>
      </c>
      <c r="J1621">
        <v>100</v>
      </c>
      <c r="K1621" s="20" t="str">
        <f t="shared" si="76"/>
        <v>1</v>
      </c>
      <c r="L1621" s="20" t="str">
        <f t="shared" si="75"/>
        <v xml:space="preserve">24/7/ 12 hours onsite SLA support requried </v>
      </c>
      <c r="S1621" s="22"/>
      <c r="AJ1621" s="22"/>
      <c r="AK1621" s="22"/>
    </row>
    <row r="1622" spans="1:37" customFormat="1" ht="15" hidden="1" customHeight="1">
      <c r="A1622" s="20" t="str">
        <f>IF(E1622="","",VLOOKUP(E1622,[3]List!BC:BD,2,FALSE))</f>
        <v>[Main RC] SD-WAN with Firewall (Fortinet) (Non-taxable)</v>
      </c>
      <c r="B1622" s="20">
        <f>IF(F1622="Gateway","SDWAN Gateway",IF(E1622="","",VLOOKUP(E1622,[3]List!BC:BE,3,FALSE)))</f>
        <v>19408513</v>
      </c>
      <c r="C1622" s="20">
        <f>IF(F1622="Gateway","SDWAN Gateway",IF(E1622="","",VLOOKUP(E1622,[3]List!BC:BF,4,FALSE)))</f>
        <v>19408267</v>
      </c>
      <c r="D1622">
        <v>2457</v>
      </c>
      <c r="E1622" s="21" t="s">
        <v>69</v>
      </c>
      <c r="G1622" t="s">
        <v>181</v>
      </c>
      <c r="H1622" t="s">
        <v>626</v>
      </c>
      <c r="I1622" t="s">
        <v>73</v>
      </c>
      <c r="J1622">
        <v>100</v>
      </c>
      <c r="K1622" s="20" t="str">
        <f t="shared" si="76"/>
        <v>1</v>
      </c>
      <c r="L1622" s="20" t="str">
        <f t="shared" si="75"/>
        <v xml:space="preserve">24/7/ 12 hours onsite SLA support requried </v>
      </c>
      <c r="S1622" s="22"/>
      <c r="AJ1622" s="22"/>
      <c r="AK1622" s="22"/>
    </row>
    <row r="1623" spans="1:37" customFormat="1" ht="15" hidden="1" customHeight="1">
      <c r="A1623" s="20" t="str">
        <f>IF(E1623="","",VLOOKUP(E1623,[3]List!BC:BD,2,FALSE))</f>
        <v>[Main RC] SD-WAN with Firewall (Fortinet) (Non-taxable)</v>
      </c>
      <c r="B1623" s="20">
        <f>IF(F1623="Gateway","SDWAN Gateway",IF(E1623="","",VLOOKUP(E1623,[3]List!BC:BE,3,FALSE)))</f>
        <v>19408513</v>
      </c>
      <c r="C1623" s="20">
        <f>IF(F1623="Gateway","SDWAN Gateway",IF(E1623="","",VLOOKUP(E1623,[3]List!BC:BF,4,FALSE)))</f>
        <v>19408267</v>
      </c>
      <c r="D1623">
        <v>2459</v>
      </c>
      <c r="E1623" s="21" t="s">
        <v>69</v>
      </c>
      <c r="G1623" t="s">
        <v>181</v>
      </c>
      <c r="H1623" t="s">
        <v>627</v>
      </c>
      <c r="I1623" t="s">
        <v>73</v>
      </c>
      <c r="J1623">
        <v>500</v>
      </c>
      <c r="K1623" s="20" t="str">
        <f t="shared" si="76"/>
        <v>1</v>
      </c>
      <c r="L1623" s="20" t="str">
        <f t="shared" si="75"/>
        <v xml:space="preserve">24/7/ 12 hours onsite SLA support requried </v>
      </c>
      <c r="S1623" s="22"/>
      <c r="AJ1623" s="22"/>
      <c r="AK1623" s="22"/>
    </row>
    <row r="1624" spans="1:37" customFormat="1" ht="15" hidden="1" customHeight="1">
      <c r="D1624">
        <v>2460</v>
      </c>
      <c r="E1624" s="21" t="s">
        <v>69</v>
      </c>
      <c r="G1624" t="s">
        <v>181</v>
      </c>
      <c r="H1624" t="s">
        <v>628</v>
      </c>
      <c r="I1624" t="s">
        <v>73</v>
      </c>
      <c r="J1624">
        <v>1000</v>
      </c>
      <c r="K1624" s="20" t="str">
        <f t="shared" si="76"/>
        <v>2</v>
      </c>
      <c r="L1624" s="20" t="str">
        <f t="shared" si="75"/>
        <v xml:space="preserve">24/7/ 12 hours onsite SLA support requried </v>
      </c>
      <c r="S1624" s="22"/>
      <c r="AJ1624" s="22"/>
      <c r="AK1624" s="22"/>
    </row>
    <row r="1625" spans="1:37" customFormat="1" ht="15" hidden="1" customHeight="1">
      <c r="A1625" s="20" t="str">
        <f>IF(E1625="","",VLOOKUP(E1625,[3]List!BC:BD,2,FALSE))</f>
        <v>[Main RC] SD-WAN with Firewall (Fortinet) (Non-taxable)</v>
      </c>
      <c r="B1625" s="20">
        <f>IF(F1625="Gateway","SDWAN Gateway",IF(E1625="","",VLOOKUP(E1625,[3]List!BC:BE,3,FALSE)))</f>
        <v>19408513</v>
      </c>
      <c r="C1625" s="20">
        <f>IF(F1625="Gateway","SDWAN Gateway",IF(E1625="","",VLOOKUP(E1625,[3]List!BC:BF,4,FALSE)))</f>
        <v>19408267</v>
      </c>
      <c r="D1625">
        <v>2467</v>
      </c>
      <c r="E1625" s="21" t="s">
        <v>69</v>
      </c>
      <c r="G1625" t="s">
        <v>146</v>
      </c>
      <c r="H1625" t="s">
        <v>629</v>
      </c>
      <c r="I1625" t="s">
        <v>73</v>
      </c>
      <c r="J1625">
        <v>100</v>
      </c>
      <c r="K1625" s="20" t="str">
        <f t="shared" si="76"/>
        <v>1</v>
      </c>
      <c r="L1625" s="20" t="str">
        <f t="shared" si="75"/>
        <v xml:space="preserve">24/7/ 12 hours onsite SLA support requried </v>
      </c>
      <c r="S1625" s="22"/>
      <c r="AJ1625" s="22"/>
      <c r="AK1625" s="22"/>
    </row>
    <row r="1626" spans="1:37" customFormat="1" ht="15" hidden="1" customHeight="1">
      <c r="A1626" s="20" t="str">
        <f>IF(E1626="","",VLOOKUP(E1626,[3]List!BC:BD,2,FALSE))</f>
        <v>[Main RC] SD-WAN with Firewall (Fortinet) (Non-taxable)</v>
      </c>
      <c r="B1626" s="20">
        <f>IF(F1626="Gateway","SDWAN Gateway",IF(E1626="","",VLOOKUP(E1626,[3]List!BC:BE,3,FALSE)))</f>
        <v>19408513</v>
      </c>
      <c r="C1626" s="20">
        <f>IF(F1626="Gateway","SDWAN Gateway",IF(E1626="","",VLOOKUP(E1626,[3]List!BC:BF,4,FALSE)))</f>
        <v>19408267</v>
      </c>
      <c r="D1626">
        <v>2502</v>
      </c>
      <c r="E1626" s="21" t="s">
        <v>69</v>
      </c>
      <c r="G1626" t="s">
        <v>137</v>
      </c>
      <c r="H1626" t="s">
        <v>630</v>
      </c>
      <c r="I1626" t="s">
        <v>73</v>
      </c>
      <c r="J1626">
        <v>500</v>
      </c>
      <c r="K1626" s="20" t="str">
        <f t="shared" si="76"/>
        <v>1</v>
      </c>
      <c r="L1626" s="20" t="str">
        <f t="shared" si="75"/>
        <v xml:space="preserve">24/7/ 12 hours onsite SLA support requried </v>
      </c>
      <c r="S1626" s="22"/>
      <c r="AJ1626" s="22"/>
      <c r="AK1626" s="22"/>
    </row>
    <row r="1627" spans="1:37" customFormat="1" ht="15" hidden="1" customHeight="1">
      <c r="A1627" s="20" t="str">
        <f>IF(E1627="","",VLOOKUP(E1627,[3]List!BC:BD,2,FALSE))</f>
        <v>[Main RC] SD-WAN with Firewall (Fortinet) (Non-taxable)</v>
      </c>
      <c r="B1627" s="20">
        <f>IF(F1627="Gateway","SDWAN Gateway",IF(E1627="","",VLOOKUP(E1627,[3]List!BC:BE,3,FALSE)))</f>
        <v>19408513</v>
      </c>
      <c r="C1627" s="20">
        <f>IF(F1627="Gateway","SDWAN Gateway",IF(E1627="","",VLOOKUP(E1627,[3]List!BC:BF,4,FALSE)))</f>
        <v>19408267</v>
      </c>
      <c r="D1627">
        <v>2503</v>
      </c>
      <c r="E1627" s="21" t="s">
        <v>69</v>
      </c>
      <c r="G1627" t="s">
        <v>151</v>
      </c>
      <c r="H1627" t="s">
        <v>631</v>
      </c>
      <c r="I1627" t="s">
        <v>73</v>
      </c>
      <c r="J1627">
        <v>100</v>
      </c>
      <c r="K1627" s="20" t="str">
        <f t="shared" si="76"/>
        <v>1</v>
      </c>
      <c r="L1627" s="20" t="str">
        <f t="shared" si="75"/>
        <v xml:space="preserve">24/7/ 12 hours onsite SLA support requried </v>
      </c>
      <c r="S1627" s="22"/>
      <c r="AJ1627" s="22"/>
      <c r="AK1627" s="22"/>
    </row>
    <row r="1628" spans="1:37" customFormat="1" ht="15" hidden="1" customHeight="1">
      <c r="A1628" s="20" t="str">
        <f>IF(E1628="","",VLOOKUP(E1628,[3]List!BC:BD,2,FALSE))</f>
        <v>[Main RC] SD-WAN with Firewall (Fortinet) (Non-taxable)</v>
      </c>
      <c r="B1628" s="20">
        <f>IF(F1628="Gateway","SDWAN Gateway",IF(E1628="","",VLOOKUP(E1628,[3]List!BC:BE,3,FALSE)))</f>
        <v>19408513</v>
      </c>
      <c r="C1628" s="20">
        <f>IF(F1628="Gateway","SDWAN Gateway",IF(E1628="","",VLOOKUP(E1628,[3]List!BC:BF,4,FALSE)))</f>
        <v>19408267</v>
      </c>
      <c r="D1628">
        <v>2504</v>
      </c>
      <c r="E1628" s="21" t="s">
        <v>69</v>
      </c>
      <c r="G1628" t="s">
        <v>185</v>
      </c>
      <c r="H1628" t="s">
        <v>632</v>
      </c>
      <c r="I1628" t="s">
        <v>73</v>
      </c>
      <c r="J1628">
        <v>100</v>
      </c>
      <c r="K1628" s="20" t="str">
        <f t="shared" si="76"/>
        <v>1</v>
      </c>
      <c r="L1628" s="20" t="str">
        <f t="shared" si="75"/>
        <v xml:space="preserve">24/7/ 12 hours onsite SLA support requried </v>
      </c>
      <c r="S1628" s="22"/>
      <c r="AJ1628" s="22"/>
      <c r="AK1628" s="22"/>
    </row>
    <row r="1629" spans="1:37" customFormat="1" ht="15" hidden="1" customHeight="1">
      <c r="A1629" s="20" t="str">
        <f>IF(E1629="","",VLOOKUP(E1629,[3]List!BC:BD,2,FALSE))</f>
        <v>[Main RC] SD-WAN with Firewall (Fortinet) (Non-taxable)</v>
      </c>
      <c r="B1629" s="20">
        <f>IF(F1629="Gateway","SDWAN Gateway",IF(E1629="","",VLOOKUP(E1629,[3]List!BC:BE,3,FALSE)))</f>
        <v>19408513</v>
      </c>
      <c r="C1629" s="20">
        <f>IF(F1629="Gateway","SDWAN Gateway",IF(E1629="","",VLOOKUP(E1629,[3]List!BC:BF,4,FALSE)))</f>
        <v>19408267</v>
      </c>
      <c r="D1629">
        <v>2505</v>
      </c>
      <c r="E1629" s="21" t="s">
        <v>69</v>
      </c>
      <c r="G1629" t="s">
        <v>71</v>
      </c>
      <c r="H1629" t="s">
        <v>633</v>
      </c>
      <c r="I1629" t="s">
        <v>73</v>
      </c>
      <c r="J1629">
        <v>100</v>
      </c>
      <c r="K1629" s="20" t="str">
        <f t="shared" si="76"/>
        <v>1</v>
      </c>
      <c r="L1629" s="20" t="str">
        <f t="shared" si="75"/>
        <v xml:space="preserve">24/7/ 12 hours onsite SLA support requried </v>
      </c>
      <c r="S1629" s="22"/>
      <c r="AJ1629" s="22"/>
      <c r="AK1629" s="22"/>
    </row>
    <row r="1630" spans="1:37" customFormat="1" ht="15" hidden="1" customHeight="1">
      <c r="A1630" s="20" t="str">
        <f>IF(E1630="","",VLOOKUP(E1630,[3]List!BC:BD,2,FALSE))</f>
        <v>[Main RC] SD-WAN with Firewall (Fortinet) (Non-taxable)</v>
      </c>
      <c r="B1630" s="20">
        <f>IF(F1630="Gateway","SDWAN Gateway",IF(E1630="","",VLOOKUP(E1630,[3]List!BC:BE,3,FALSE)))</f>
        <v>19408513</v>
      </c>
      <c r="C1630" s="20">
        <f>IF(F1630="Gateway","SDWAN Gateway",IF(E1630="","",VLOOKUP(E1630,[3]List!BC:BF,4,FALSE)))</f>
        <v>19408267</v>
      </c>
      <c r="D1630">
        <v>2507</v>
      </c>
      <c r="E1630" s="21" t="s">
        <v>69</v>
      </c>
      <c r="G1630" t="s">
        <v>146</v>
      </c>
      <c r="H1630" t="s">
        <v>634</v>
      </c>
      <c r="I1630" t="s">
        <v>73</v>
      </c>
      <c r="J1630">
        <v>100</v>
      </c>
      <c r="K1630" s="20" t="str">
        <f t="shared" si="76"/>
        <v>1</v>
      </c>
      <c r="L1630" s="20" t="str">
        <f t="shared" si="75"/>
        <v xml:space="preserve">24/7/ 12 hours onsite SLA support requried </v>
      </c>
      <c r="S1630" s="22"/>
      <c r="AJ1630" s="22"/>
      <c r="AK1630" s="22"/>
    </row>
    <row r="1631" spans="1:37" customFormat="1" ht="15" hidden="1" customHeight="1">
      <c r="A1631" s="20" t="str">
        <f>IF(E1631="","",VLOOKUP(E1631,[3]List!BC:BD,2,FALSE))</f>
        <v>[Main RC] SD-WAN with Firewall (Fortinet) (Non-taxable)</v>
      </c>
      <c r="B1631" s="20">
        <f>IF(F1631="Gateway","SDWAN Gateway",IF(E1631="","",VLOOKUP(E1631,[3]List!BC:BE,3,FALSE)))</f>
        <v>19408513</v>
      </c>
      <c r="C1631" s="20">
        <f>IF(F1631="Gateway","SDWAN Gateway",IF(E1631="","",VLOOKUP(E1631,[3]List!BC:BF,4,FALSE)))</f>
        <v>19408267</v>
      </c>
      <c r="D1631">
        <v>2508</v>
      </c>
      <c r="E1631" s="21" t="s">
        <v>69</v>
      </c>
      <c r="G1631" t="s">
        <v>244</v>
      </c>
      <c r="H1631" t="s">
        <v>635</v>
      </c>
      <c r="I1631" t="s">
        <v>73</v>
      </c>
      <c r="J1631">
        <v>500</v>
      </c>
      <c r="K1631" s="20" t="str">
        <f t="shared" si="76"/>
        <v>1</v>
      </c>
      <c r="L1631" s="20" t="str">
        <f t="shared" si="75"/>
        <v xml:space="preserve">24/7/ 12 hours onsite SLA support requried </v>
      </c>
      <c r="S1631" s="22"/>
      <c r="AJ1631" s="22"/>
      <c r="AK1631" s="22"/>
    </row>
    <row r="1632" spans="1:37" customFormat="1" ht="15" hidden="1" customHeight="1">
      <c r="A1632" s="20" t="str">
        <f>IF(E1632="","",VLOOKUP(E1632,[3]List!BC:BD,2,FALSE))</f>
        <v>[Main RC] SD-WAN with Firewall (Fortinet) (Non-taxable)</v>
      </c>
      <c r="B1632" s="20">
        <f>IF(F1632="Gateway","SDWAN Gateway",IF(E1632="","",VLOOKUP(E1632,[3]List!BC:BE,3,FALSE)))</f>
        <v>19408513</v>
      </c>
      <c r="C1632" s="20">
        <f>IF(F1632="Gateway","SDWAN Gateway",IF(E1632="","",VLOOKUP(E1632,[3]List!BC:BF,4,FALSE)))</f>
        <v>19408267</v>
      </c>
      <c r="D1632">
        <v>2509</v>
      </c>
      <c r="E1632" s="21" t="s">
        <v>69</v>
      </c>
      <c r="G1632" t="s">
        <v>71</v>
      </c>
      <c r="H1632" t="s">
        <v>636</v>
      </c>
      <c r="I1632" t="s">
        <v>73</v>
      </c>
      <c r="J1632">
        <v>100</v>
      </c>
      <c r="K1632" s="20" t="str">
        <f t="shared" si="76"/>
        <v>1</v>
      </c>
      <c r="L1632" s="20" t="str">
        <f t="shared" si="75"/>
        <v xml:space="preserve">24/7/ 12 hours onsite SLA support requried </v>
      </c>
      <c r="S1632" s="22"/>
      <c r="AJ1632" s="22"/>
      <c r="AK1632" s="22"/>
    </row>
    <row r="1633" spans="1:37" customFormat="1" ht="15" hidden="1" customHeight="1">
      <c r="D1633">
        <v>2510</v>
      </c>
      <c r="E1633" s="21" t="s">
        <v>69</v>
      </c>
      <c r="G1633" s="31" t="s">
        <v>236</v>
      </c>
      <c r="H1633" t="s">
        <v>637</v>
      </c>
      <c r="I1633" t="s">
        <v>140</v>
      </c>
      <c r="J1633">
        <v>2000</v>
      </c>
      <c r="K1633" s="20" t="str">
        <f t="shared" si="76"/>
        <v>2</v>
      </c>
      <c r="L1633" s="20" t="str">
        <f t="shared" si="75"/>
        <v>24/7/ 6 hours onsite support required</v>
      </c>
      <c r="S1633" s="22"/>
      <c r="AJ1633" s="22"/>
      <c r="AK1633" s="22"/>
    </row>
    <row r="1634" spans="1:37" customFormat="1" ht="15" hidden="1" customHeight="1">
      <c r="D1634">
        <v>2510</v>
      </c>
      <c r="E1634" s="21" t="s">
        <v>69</v>
      </c>
      <c r="G1634" s="31" t="s">
        <v>236</v>
      </c>
      <c r="H1634" t="s">
        <v>637</v>
      </c>
      <c r="I1634" t="s">
        <v>140</v>
      </c>
      <c r="J1634">
        <v>2000</v>
      </c>
      <c r="K1634" s="20" t="str">
        <f t="shared" si="76"/>
        <v>2</v>
      </c>
      <c r="L1634" s="20" t="str">
        <f t="shared" si="75"/>
        <v>24/7/ 6 hours onsite support required</v>
      </c>
      <c r="S1634" s="22"/>
      <c r="AJ1634" s="22"/>
      <c r="AK1634" s="22"/>
    </row>
    <row r="1635" spans="1:37" customFormat="1" ht="15" hidden="1" customHeight="1">
      <c r="A1635" s="20" t="str">
        <f>IF(E1635="","",VLOOKUP(E1635,[3]List!BC:BD,2,FALSE))</f>
        <v>[Main RC] SD-WAN with Firewall (Fortinet) (Non-taxable)</v>
      </c>
      <c r="B1635" s="20">
        <f>IF(F1635="Gateway","SDWAN Gateway",IF(E1635="","",VLOOKUP(E1635,[3]List!BC:BE,3,FALSE)))</f>
        <v>19408513</v>
      </c>
      <c r="C1635" s="20">
        <f>IF(F1635="Gateway","SDWAN Gateway",IF(E1635="","",VLOOKUP(E1635,[3]List!BC:BF,4,FALSE)))</f>
        <v>19408267</v>
      </c>
      <c r="D1635">
        <v>2512</v>
      </c>
      <c r="E1635" s="21" t="s">
        <v>69</v>
      </c>
      <c r="G1635" t="s">
        <v>217</v>
      </c>
      <c r="H1635" t="s">
        <v>638</v>
      </c>
      <c r="I1635" t="s">
        <v>73</v>
      </c>
      <c r="J1635">
        <v>500</v>
      </c>
      <c r="K1635" s="20" t="str">
        <f t="shared" si="76"/>
        <v>1</v>
      </c>
      <c r="L1635" s="20" t="str">
        <f t="shared" si="75"/>
        <v xml:space="preserve">24/7/ 12 hours onsite SLA support requried </v>
      </c>
      <c r="S1635" s="22"/>
      <c r="AJ1635" s="22"/>
      <c r="AK1635" s="22"/>
    </row>
    <row r="1636" spans="1:37" customFormat="1" ht="15" hidden="1" customHeight="1">
      <c r="A1636" s="20" t="str">
        <f>IF(E1636="","",VLOOKUP(E1636,[3]List!BC:BD,2,FALSE))</f>
        <v>[Main RC] SD-WAN with Firewall (Fortinet) (Non-taxable)</v>
      </c>
      <c r="B1636" s="20">
        <f>IF(F1636="Gateway","SDWAN Gateway",IF(E1636="","",VLOOKUP(E1636,[3]List!BC:BE,3,FALSE)))</f>
        <v>19408513</v>
      </c>
      <c r="C1636" s="20">
        <f>IF(F1636="Gateway","SDWAN Gateway",IF(E1636="","",VLOOKUP(E1636,[3]List!BC:BF,4,FALSE)))</f>
        <v>19408267</v>
      </c>
      <c r="D1636">
        <v>2513</v>
      </c>
      <c r="E1636" s="21" t="s">
        <v>69</v>
      </c>
      <c r="G1636" t="s">
        <v>153</v>
      </c>
      <c r="H1636" t="s">
        <v>639</v>
      </c>
      <c r="I1636" t="s">
        <v>73</v>
      </c>
      <c r="J1636">
        <v>100</v>
      </c>
      <c r="K1636" s="20" t="str">
        <f t="shared" si="76"/>
        <v>1</v>
      </c>
      <c r="L1636" s="20" t="str">
        <f t="shared" si="75"/>
        <v xml:space="preserve">24/7/ 12 hours onsite SLA support requried </v>
      </c>
      <c r="S1636" s="22"/>
      <c r="AJ1636" s="22"/>
      <c r="AK1636" s="22"/>
    </row>
    <row r="1637" spans="1:37" customFormat="1" ht="15" hidden="1" customHeight="1">
      <c r="A1637" s="20" t="str">
        <f>IF(E1637="","",VLOOKUP(E1637,[3]List!BC:BD,2,FALSE))</f>
        <v>[Main RC] SD-WAN with Firewall (Fortinet) (Non-taxable)</v>
      </c>
      <c r="B1637" s="20">
        <f>IF(F1637="Gateway","SDWAN Gateway",IF(E1637="","",VLOOKUP(E1637,[3]List!BC:BE,3,FALSE)))</f>
        <v>19408513</v>
      </c>
      <c r="C1637" s="20">
        <f>IF(F1637="Gateway","SDWAN Gateway",IF(E1637="","",VLOOKUP(E1637,[3]List!BC:BF,4,FALSE)))</f>
        <v>19408267</v>
      </c>
      <c r="D1637">
        <v>2515</v>
      </c>
      <c r="E1637" s="21" t="s">
        <v>69</v>
      </c>
      <c r="G1637" t="s">
        <v>178</v>
      </c>
      <c r="H1637" t="s">
        <v>640</v>
      </c>
      <c r="I1637" t="s">
        <v>73</v>
      </c>
      <c r="J1637">
        <v>500</v>
      </c>
      <c r="K1637" s="20" t="str">
        <f t="shared" si="76"/>
        <v>1</v>
      </c>
      <c r="L1637" s="20" t="str">
        <f t="shared" si="75"/>
        <v xml:space="preserve">24/7/ 12 hours onsite SLA support requried </v>
      </c>
      <c r="S1637" s="22"/>
      <c r="AJ1637" s="22"/>
      <c r="AK1637" s="22"/>
    </row>
    <row r="1638" spans="1:37" customFormat="1" ht="15" hidden="1" customHeight="1">
      <c r="A1638" s="20" t="str">
        <f>IF(E1638="","",VLOOKUP(E1638,[3]List!BC:BD,2,FALSE))</f>
        <v>[Main RC] SD-WAN with Firewall (Fortinet) (Non-taxable)</v>
      </c>
      <c r="B1638" s="20">
        <f>IF(F1638="Gateway","SDWAN Gateway",IF(E1638="","",VLOOKUP(E1638,[3]List!BC:BE,3,FALSE)))</f>
        <v>19408513</v>
      </c>
      <c r="C1638" s="20">
        <f>IF(F1638="Gateway","SDWAN Gateway",IF(E1638="","",VLOOKUP(E1638,[3]List!BC:BF,4,FALSE)))</f>
        <v>19408267</v>
      </c>
      <c r="D1638">
        <v>2516</v>
      </c>
      <c r="E1638" s="21" t="s">
        <v>69</v>
      </c>
      <c r="G1638" t="s">
        <v>71</v>
      </c>
      <c r="H1638" t="s">
        <v>532</v>
      </c>
      <c r="I1638" t="s">
        <v>73</v>
      </c>
      <c r="J1638">
        <v>100</v>
      </c>
      <c r="K1638" s="20" t="str">
        <f t="shared" si="76"/>
        <v>1</v>
      </c>
      <c r="L1638" s="20" t="str">
        <f t="shared" si="75"/>
        <v xml:space="preserve">24/7/ 12 hours onsite SLA support requried </v>
      </c>
      <c r="S1638" s="22"/>
      <c r="AJ1638" s="22"/>
      <c r="AK1638" s="22"/>
    </row>
    <row r="1639" spans="1:37" customFormat="1" ht="15" hidden="1" customHeight="1">
      <c r="A1639" s="20" t="str">
        <f>IF(E1639="","",VLOOKUP(E1639,[3]List!BC:BD,2,FALSE))</f>
        <v>[Main RC] SD-WAN with Firewall (Fortinet) (Non-taxable)</v>
      </c>
      <c r="B1639" s="20">
        <f>IF(F1639="Gateway","SDWAN Gateway",IF(E1639="","",VLOOKUP(E1639,[3]List!BC:BE,3,FALSE)))</f>
        <v>19408513</v>
      </c>
      <c r="C1639" s="20">
        <f>IF(F1639="Gateway","SDWAN Gateway",IF(E1639="","",VLOOKUP(E1639,[3]List!BC:BF,4,FALSE)))</f>
        <v>19408267</v>
      </c>
      <c r="D1639">
        <v>2517</v>
      </c>
      <c r="E1639" s="21" t="s">
        <v>69</v>
      </c>
      <c r="G1639" t="s">
        <v>270</v>
      </c>
      <c r="H1639" t="s">
        <v>641</v>
      </c>
      <c r="I1639" t="s">
        <v>73</v>
      </c>
      <c r="J1639">
        <v>100</v>
      </c>
      <c r="K1639" s="20" t="str">
        <f t="shared" si="76"/>
        <v>1</v>
      </c>
      <c r="L1639" s="20" t="str">
        <f t="shared" si="75"/>
        <v xml:space="preserve">24/7/ 12 hours onsite SLA support requried </v>
      </c>
      <c r="S1639" s="22"/>
      <c r="AJ1639" s="22"/>
      <c r="AK1639" s="22"/>
    </row>
    <row r="1640" spans="1:37" customFormat="1" ht="15" hidden="1" customHeight="1">
      <c r="A1640" s="20" t="str">
        <f>IF(E1640="","",VLOOKUP(E1640,[3]List!BC:BD,2,FALSE))</f>
        <v>[Main RC] SD-WAN with Firewall (Fortinet) (Non-taxable)</v>
      </c>
      <c r="B1640" s="20">
        <f>IF(F1640="Gateway","SDWAN Gateway",IF(E1640="","",VLOOKUP(E1640,[3]List!BC:BE,3,FALSE)))</f>
        <v>19408513</v>
      </c>
      <c r="C1640" s="20">
        <f>IF(F1640="Gateway","SDWAN Gateway",IF(E1640="","",VLOOKUP(E1640,[3]List!BC:BF,4,FALSE)))</f>
        <v>19408267</v>
      </c>
      <c r="D1640">
        <v>2518</v>
      </c>
      <c r="E1640" s="21" t="s">
        <v>69</v>
      </c>
      <c r="G1640" t="s">
        <v>71</v>
      </c>
      <c r="H1640" t="s">
        <v>642</v>
      </c>
      <c r="I1640" t="s">
        <v>73</v>
      </c>
      <c r="J1640">
        <v>100</v>
      </c>
      <c r="K1640" s="20" t="str">
        <f t="shared" si="76"/>
        <v>1</v>
      </c>
      <c r="L1640" s="20" t="str">
        <f t="shared" si="75"/>
        <v xml:space="preserve">24/7/ 12 hours onsite SLA support requried </v>
      </c>
      <c r="S1640" s="22"/>
      <c r="AJ1640" s="22"/>
      <c r="AK1640" s="22"/>
    </row>
    <row r="1641" spans="1:37" customFormat="1" ht="15" hidden="1" customHeight="1">
      <c r="D1641">
        <v>2519</v>
      </c>
      <c r="E1641" s="21" t="s">
        <v>69</v>
      </c>
      <c r="G1641" s="31" t="s">
        <v>153</v>
      </c>
      <c r="H1641" t="s">
        <v>643</v>
      </c>
      <c r="I1641" t="s">
        <v>140</v>
      </c>
      <c r="J1641">
        <v>1000</v>
      </c>
      <c r="K1641" s="20" t="str">
        <f t="shared" si="76"/>
        <v>2</v>
      </c>
      <c r="L1641" s="20" t="str">
        <f t="shared" si="75"/>
        <v>24/7/ 6 hours onsite support required</v>
      </c>
      <c r="S1641" s="22"/>
      <c r="AJ1641" s="22"/>
      <c r="AK1641" s="22"/>
    </row>
    <row r="1642" spans="1:37" customFormat="1" ht="15" hidden="1" customHeight="1">
      <c r="D1642">
        <v>2519</v>
      </c>
      <c r="E1642" s="21" t="s">
        <v>69</v>
      </c>
      <c r="G1642" s="31" t="s">
        <v>153</v>
      </c>
      <c r="H1642" t="s">
        <v>643</v>
      </c>
      <c r="I1642" t="s">
        <v>140</v>
      </c>
      <c r="J1642">
        <v>1000</v>
      </c>
      <c r="K1642" s="20" t="str">
        <f t="shared" si="76"/>
        <v>2</v>
      </c>
      <c r="L1642" s="20" t="str">
        <f t="shared" si="75"/>
        <v>24/7/ 6 hours onsite support required</v>
      </c>
      <c r="S1642" s="22"/>
      <c r="AJ1642" s="22"/>
      <c r="AK1642" s="22"/>
    </row>
    <row r="1643" spans="1:37" customFormat="1" ht="15" hidden="1" customHeight="1">
      <c r="A1643" s="20" t="str">
        <f>IF(E1643="","",VLOOKUP(E1643,[3]List!BC:BD,2,FALSE))</f>
        <v>[Main RC] SD-WAN with Firewall (Fortinet) (Non-taxable)</v>
      </c>
      <c r="B1643" s="20">
        <f>IF(F1643="Gateway","SDWAN Gateway",IF(E1643="","",VLOOKUP(E1643,[3]List!BC:BE,3,FALSE)))</f>
        <v>19408513</v>
      </c>
      <c r="C1643" s="20">
        <f>IF(F1643="Gateway","SDWAN Gateway",IF(E1643="","",VLOOKUP(E1643,[3]List!BC:BF,4,FALSE)))</f>
        <v>19408267</v>
      </c>
      <c r="D1643">
        <v>2522</v>
      </c>
      <c r="E1643" s="21" t="s">
        <v>69</v>
      </c>
      <c r="G1643" t="s">
        <v>71</v>
      </c>
      <c r="H1643" t="s">
        <v>532</v>
      </c>
      <c r="I1643" t="s">
        <v>73</v>
      </c>
      <c r="J1643">
        <v>100</v>
      </c>
      <c r="K1643" s="20" t="str">
        <f t="shared" si="76"/>
        <v>1</v>
      </c>
      <c r="L1643" s="20" t="str">
        <f t="shared" si="75"/>
        <v xml:space="preserve">24/7/ 12 hours onsite SLA support requried </v>
      </c>
      <c r="S1643" s="22"/>
      <c r="AJ1643" s="22"/>
      <c r="AK1643" s="22"/>
    </row>
    <row r="1644" spans="1:37" customFormat="1" ht="15" hidden="1" customHeight="1">
      <c r="A1644" s="20" t="str">
        <f>IF(E1644="","",VLOOKUP(E1644,[3]List!BC:BD,2,FALSE))</f>
        <v>[Main RC] SD-WAN with Firewall (Fortinet) (Non-taxable)</v>
      </c>
      <c r="B1644" s="20">
        <f>IF(F1644="Gateway","SDWAN Gateway",IF(E1644="","",VLOOKUP(E1644,[3]List!BC:BE,3,FALSE)))</f>
        <v>19408513</v>
      </c>
      <c r="C1644" s="20">
        <f>IF(F1644="Gateway","SDWAN Gateway",IF(E1644="","",VLOOKUP(E1644,[3]List!BC:BF,4,FALSE)))</f>
        <v>19408267</v>
      </c>
      <c r="D1644">
        <v>2523</v>
      </c>
      <c r="E1644" s="21" t="s">
        <v>69</v>
      </c>
      <c r="G1644" t="s">
        <v>71</v>
      </c>
      <c r="H1644" t="s">
        <v>644</v>
      </c>
      <c r="I1644" t="s">
        <v>73</v>
      </c>
      <c r="J1644">
        <v>100</v>
      </c>
      <c r="K1644" s="20" t="str">
        <f t="shared" si="76"/>
        <v>1</v>
      </c>
      <c r="L1644" s="20" t="str">
        <f t="shared" si="75"/>
        <v xml:space="preserve">24/7/ 12 hours onsite SLA support requried </v>
      </c>
      <c r="S1644" s="22"/>
      <c r="AJ1644" s="22"/>
      <c r="AK1644" s="22"/>
    </row>
    <row r="1645" spans="1:37" customFormat="1" ht="15" hidden="1" customHeight="1">
      <c r="A1645" s="20" t="str">
        <f>IF(E1645="","",VLOOKUP(E1645,[3]List!BC:BD,2,FALSE))</f>
        <v>[Main RC] SD-WAN with Firewall (Fortinet) (Non-taxable)</v>
      </c>
      <c r="B1645" s="20">
        <f>IF(F1645="Gateway","SDWAN Gateway",IF(E1645="","",VLOOKUP(E1645,[3]List!BC:BE,3,FALSE)))</f>
        <v>19408513</v>
      </c>
      <c r="C1645" s="20">
        <f>IF(F1645="Gateway","SDWAN Gateway",IF(E1645="","",VLOOKUP(E1645,[3]List!BC:BF,4,FALSE)))</f>
        <v>19408267</v>
      </c>
      <c r="D1645">
        <v>2525</v>
      </c>
      <c r="E1645" s="21" t="s">
        <v>69</v>
      </c>
      <c r="G1645" t="s">
        <v>256</v>
      </c>
      <c r="H1645" t="s">
        <v>645</v>
      </c>
      <c r="I1645" t="s">
        <v>73</v>
      </c>
      <c r="J1645">
        <v>100</v>
      </c>
      <c r="K1645" s="20" t="str">
        <f t="shared" si="76"/>
        <v>1</v>
      </c>
      <c r="L1645" s="20" t="str">
        <f t="shared" si="75"/>
        <v xml:space="preserve">24/7/ 12 hours onsite SLA support requried </v>
      </c>
      <c r="S1645" s="22"/>
      <c r="AJ1645" s="22"/>
      <c r="AK1645" s="22"/>
    </row>
    <row r="1646" spans="1:37" customFormat="1" ht="15" hidden="1" customHeight="1">
      <c r="A1646" s="20" t="str">
        <f>IF(E1646="","",VLOOKUP(E1646,[3]List!BC:BD,2,FALSE))</f>
        <v>[Main RC] SD-WAN with Firewall (Fortinet) (Non-taxable)</v>
      </c>
      <c r="B1646" s="20">
        <f>IF(F1646="Gateway","SDWAN Gateway",IF(E1646="","",VLOOKUP(E1646,[3]List!BC:BE,3,FALSE)))</f>
        <v>19408513</v>
      </c>
      <c r="C1646" s="20">
        <f>IF(F1646="Gateway","SDWAN Gateway",IF(E1646="","",VLOOKUP(E1646,[3]List!BC:BF,4,FALSE)))</f>
        <v>19408267</v>
      </c>
      <c r="D1646">
        <v>2530</v>
      </c>
      <c r="E1646" s="21" t="s">
        <v>69</v>
      </c>
      <c r="G1646" t="s">
        <v>181</v>
      </c>
      <c r="H1646" t="s">
        <v>646</v>
      </c>
      <c r="I1646" t="s">
        <v>73</v>
      </c>
      <c r="J1646">
        <v>100</v>
      </c>
      <c r="K1646" s="20" t="str">
        <f t="shared" si="76"/>
        <v>1</v>
      </c>
      <c r="L1646" s="20" t="str">
        <f t="shared" si="75"/>
        <v xml:space="preserve">24/7/ 12 hours onsite SLA support requried </v>
      </c>
      <c r="S1646" s="22"/>
      <c r="AJ1646" s="22"/>
      <c r="AK1646" s="22"/>
    </row>
    <row r="1647" spans="1:37" customFormat="1" ht="15" hidden="1" customHeight="1">
      <c r="A1647" s="20" t="str">
        <f>IF(E1647="","",VLOOKUP(E1647,[3]List!BC:BD,2,FALSE))</f>
        <v>[Main RC] SD-WAN with Firewall (Fortinet) (Non-taxable)</v>
      </c>
      <c r="B1647" s="20">
        <f>IF(F1647="Gateway","SDWAN Gateway",IF(E1647="","",VLOOKUP(E1647,[3]List!BC:BE,3,FALSE)))</f>
        <v>19408513</v>
      </c>
      <c r="C1647" s="20">
        <f>IF(F1647="Gateway","SDWAN Gateway",IF(E1647="","",VLOOKUP(E1647,[3]List!BC:BF,4,FALSE)))</f>
        <v>19408267</v>
      </c>
      <c r="D1647">
        <v>2532</v>
      </c>
      <c r="E1647" s="21" t="s">
        <v>69</v>
      </c>
      <c r="G1647" t="s">
        <v>181</v>
      </c>
      <c r="H1647" t="s">
        <v>647</v>
      </c>
      <c r="I1647" t="s">
        <v>73</v>
      </c>
      <c r="J1647">
        <v>100</v>
      </c>
      <c r="K1647" s="20" t="str">
        <f t="shared" si="76"/>
        <v>1</v>
      </c>
      <c r="L1647" s="20" t="str">
        <f t="shared" si="75"/>
        <v xml:space="preserve">24/7/ 12 hours onsite SLA support requried </v>
      </c>
      <c r="S1647" s="22"/>
      <c r="AJ1647" s="22"/>
      <c r="AK1647" s="22"/>
    </row>
    <row r="1648" spans="1:37" customFormat="1" ht="15" hidden="1" customHeight="1">
      <c r="A1648" s="20" t="str">
        <f>IF(E1648="","",VLOOKUP(E1648,[3]List!BC:BD,2,FALSE))</f>
        <v>[Main RC] SD-WAN with Firewall (Fortinet) (Non-taxable)</v>
      </c>
      <c r="B1648" s="20">
        <f>IF(F1648="Gateway","SDWAN Gateway",IF(E1648="","",VLOOKUP(E1648,[3]List!BC:BE,3,FALSE)))</f>
        <v>19408513</v>
      </c>
      <c r="C1648" s="20">
        <f>IF(F1648="Gateway","SDWAN Gateway",IF(E1648="","",VLOOKUP(E1648,[3]List!BC:BF,4,FALSE)))</f>
        <v>19408267</v>
      </c>
      <c r="D1648">
        <v>2533</v>
      </c>
      <c r="E1648" s="21" t="s">
        <v>69</v>
      </c>
      <c r="G1648" t="s">
        <v>181</v>
      </c>
      <c r="H1648" t="s">
        <v>648</v>
      </c>
      <c r="I1648" t="s">
        <v>73</v>
      </c>
      <c r="J1648">
        <v>500</v>
      </c>
      <c r="K1648" s="20" t="str">
        <f t="shared" si="76"/>
        <v>1</v>
      </c>
      <c r="L1648" s="20" t="str">
        <f t="shared" si="75"/>
        <v xml:space="preserve">24/7/ 12 hours onsite SLA support requried </v>
      </c>
      <c r="S1648" s="22"/>
      <c r="AJ1648" s="22"/>
      <c r="AK1648" s="22"/>
    </row>
    <row r="1649" spans="1:65" customFormat="1" ht="15" hidden="1" customHeight="1">
      <c r="A1649" s="20" t="str">
        <f>IF(E1649="","",VLOOKUP(E1649,[3]List!BC:BD,2,FALSE))</f>
        <v>[Main RC] SD-WAN with Firewall (Fortinet) (Non-taxable)</v>
      </c>
      <c r="B1649" s="20">
        <f>IF(F1649="Gateway","SDWAN Gateway",IF(E1649="","",VLOOKUP(E1649,[3]List!BC:BE,3,FALSE)))</f>
        <v>19408513</v>
      </c>
      <c r="C1649" s="20">
        <f>IF(F1649="Gateway","SDWAN Gateway",IF(E1649="","",VLOOKUP(E1649,[3]List!BC:BF,4,FALSE)))</f>
        <v>19408267</v>
      </c>
      <c r="D1649">
        <v>2535</v>
      </c>
      <c r="E1649" s="21" t="s">
        <v>69</v>
      </c>
      <c r="G1649" t="s">
        <v>181</v>
      </c>
      <c r="H1649" t="s">
        <v>649</v>
      </c>
      <c r="I1649" t="s">
        <v>73</v>
      </c>
      <c r="J1649">
        <v>500</v>
      </c>
      <c r="K1649" s="20" t="str">
        <f t="shared" si="76"/>
        <v>1</v>
      </c>
      <c r="L1649" s="20" t="str">
        <f t="shared" si="75"/>
        <v xml:space="preserve">24/7/ 12 hours onsite SLA support requried </v>
      </c>
      <c r="S1649" s="22"/>
      <c r="AJ1649" s="22"/>
      <c r="AK1649" s="22"/>
    </row>
    <row r="1650" spans="1:65" customFormat="1" ht="15" hidden="1" customHeight="1">
      <c r="A1650" s="20" t="str">
        <f>IF(E1650="","",VLOOKUP(E1650,[3]List!BC:BD,2,FALSE))</f>
        <v>[Main RC] SD-WAN with Firewall (Fortinet) (Non-taxable)</v>
      </c>
      <c r="B1650" s="20">
        <f>IF(F1650="Gateway","SDWAN Gateway",IF(E1650="","",VLOOKUP(E1650,[3]List!BC:BE,3,FALSE)))</f>
        <v>19408513</v>
      </c>
      <c r="C1650" s="20">
        <f>IF(F1650="Gateway","SDWAN Gateway",IF(E1650="","",VLOOKUP(E1650,[3]List!BC:BF,4,FALSE)))</f>
        <v>19408267</v>
      </c>
      <c r="D1650">
        <v>2537</v>
      </c>
      <c r="E1650" s="21" t="s">
        <v>69</v>
      </c>
      <c r="G1650" t="s">
        <v>190</v>
      </c>
      <c r="H1650" t="s">
        <v>650</v>
      </c>
      <c r="I1650" t="s">
        <v>73</v>
      </c>
      <c r="J1650">
        <v>500</v>
      </c>
      <c r="K1650" s="20" t="str">
        <f t="shared" si="76"/>
        <v>1</v>
      </c>
      <c r="L1650" s="20" t="str">
        <f t="shared" si="75"/>
        <v xml:space="preserve">24/7/ 12 hours onsite SLA support requried </v>
      </c>
      <c r="S1650" s="22"/>
      <c r="AJ1650" s="22"/>
      <c r="AK1650" s="22"/>
    </row>
    <row r="1651" spans="1:65" customFormat="1" ht="15" hidden="1" customHeight="1">
      <c r="D1651">
        <v>2538</v>
      </c>
      <c r="E1651" s="21" t="s">
        <v>69</v>
      </c>
      <c r="G1651" s="31" t="s">
        <v>190</v>
      </c>
      <c r="H1651" t="s">
        <v>569</v>
      </c>
      <c r="I1651" t="s">
        <v>140</v>
      </c>
      <c r="J1651">
        <v>2000</v>
      </c>
      <c r="K1651" s="20" t="str">
        <f t="shared" si="76"/>
        <v>2</v>
      </c>
      <c r="L1651" s="20" t="str">
        <f t="shared" si="75"/>
        <v>24/7/ 6 hours onsite support required</v>
      </c>
      <c r="S1651" s="22"/>
      <c r="AJ1651" s="22"/>
      <c r="AK1651" s="22"/>
    </row>
    <row r="1652" spans="1:65" customFormat="1" ht="15" hidden="1" customHeight="1">
      <c r="D1652">
        <v>2538</v>
      </c>
      <c r="E1652" s="21" t="s">
        <v>69</v>
      </c>
      <c r="G1652" s="31" t="s">
        <v>190</v>
      </c>
      <c r="H1652" t="s">
        <v>569</v>
      </c>
      <c r="I1652" t="s">
        <v>140</v>
      </c>
      <c r="J1652">
        <v>2000</v>
      </c>
      <c r="K1652" s="20" t="str">
        <f t="shared" si="76"/>
        <v>2</v>
      </c>
      <c r="L1652" s="20" t="str">
        <f t="shared" si="75"/>
        <v>24/7/ 6 hours onsite support required</v>
      </c>
      <c r="S1652" s="22"/>
      <c r="AJ1652" s="22"/>
      <c r="AK1652" s="22"/>
    </row>
    <row r="1653" spans="1:65" customFormat="1" ht="15" hidden="1" customHeight="1">
      <c r="A1653" s="20" t="str">
        <f>IF(E1653="","",VLOOKUP(E1653,[3]List!BC:BD,2,FALSE))</f>
        <v>[Main RC] SD-WAN with Firewall (Fortinet) (Non-taxable)</v>
      </c>
      <c r="B1653" s="20">
        <f>IF(F1653="Gateway","SDWAN Gateway",IF(E1653="","",VLOOKUP(E1653,[3]List!BC:BE,3,FALSE)))</f>
        <v>19408513</v>
      </c>
      <c r="C1653" s="20">
        <f>IF(F1653="Gateway","SDWAN Gateway",IF(E1653="","",VLOOKUP(E1653,[3]List!BC:BF,4,FALSE)))</f>
        <v>19408267</v>
      </c>
      <c r="D1653">
        <v>2546</v>
      </c>
      <c r="E1653" s="21" t="s">
        <v>69</v>
      </c>
      <c r="G1653" t="s">
        <v>651</v>
      </c>
      <c r="H1653" t="s">
        <v>652</v>
      </c>
      <c r="I1653" t="s">
        <v>73</v>
      </c>
      <c r="J1653">
        <v>100</v>
      </c>
      <c r="K1653" s="20" t="str">
        <f t="shared" si="76"/>
        <v>1</v>
      </c>
      <c r="L1653" s="20" t="str">
        <f t="shared" si="75"/>
        <v xml:space="preserve">24/7/ 12 hours onsite SLA support requried </v>
      </c>
      <c r="S1653" s="22"/>
      <c r="AJ1653" s="22"/>
      <c r="AK1653" s="22"/>
    </row>
    <row r="1654" spans="1:65" customFormat="1" ht="15" hidden="1" customHeight="1">
      <c r="A1654" s="20" t="str">
        <f>IF(E1654="","",VLOOKUP(E1654,[3]List!BC:BD,2,FALSE))</f>
        <v>[Main RC] SD-WAN with Firewall (Fortinet) (Non-taxable)</v>
      </c>
      <c r="B1654" s="20">
        <f>IF(F1654="Gateway","SDWAN Gateway",IF(E1654="","",VLOOKUP(E1654,[3]List!BC:BE,3,FALSE)))</f>
        <v>19408513</v>
      </c>
      <c r="C1654" s="20">
        <f>IF(F1654="Gateway","SDWAN Gateway",IF(E1654="","",VLOOKUP(E1654,[3]List!BC:BF,4,FALSE)))</f>
        <v>19408267</v>
      </c>
      <c r="D1654">
        <v>2549</v>
      </c>
      <c r="E1654" s="21" t="s">
        <v>69</v>
      </c>
      <c r="G1654" t="s">
        <v>71</v>
      </c>
      <c r="H1654" t="s">
        <v>653</v>
      </c>
      <c r="I1654" t="s">
        <v>73</v>
      </c>
      <c r="J1654">
        <v>100</v>
      </c>
      <c r="K1654" s="20" t="str">
        <f t="shared" si="76"/>
        <v>1</v>
      </c>
      <c r="L1654" s="20" t="str">
        <f t="shared" si="75"/>
        <v xml:space="preserve">24/7/ 12 hours onsite SLA support requried </v>
      </c>
      <c r="S1654" s="22"/>
      <c r="AJ1654" s="22"/>
      <c r="AK1654" s="22"/>
    </row>
    <row r="1655" spans="1:65" customFormat="1" ht="15" hidden="1" customHeight="1">
      <c r="A1655" s="20" t="str">
        <f>IF(E1655="","",VLOOKUP(E1655,[3]List!BC:BD,2,FALSE))</f>
        <v>[Main RC] SD-WAN with Firewall (Fortinet) (Non-taxable)</v>
      </c>
      <c r="B1655" s="20">
        <f>IF(F1655="Gateway","SDWAN Gateway",IF(E1655="","",VLOOKUP(E1655,[3]List!BC:BE,3,FALSE)))</f>
        <v>19408513</v>
      </c>
      <c r="C1655" s="20">
        <f>IF(F1655="Gateway","SDWAN Gateway",IF(E1655="","",VLOOKUP(E1655,[3]List!BC:BF,4,FALSE)))</f>
        <v>19408267</v>
      </c>
      <c r="D1655">
        <v>2553</v>
      </c>
      <c r="E1655" s="21" t="s">
        <v>69</v>
      </c>
      <c r="G1655" t="s">
        <v>71</v>
      </c>
      <c r="H1655" t="s">
        <v>502</v>
      </c>
      <c r="I1655" t="s">
        <v>73</v>
      </c>
      <c r="J1655">
        <v>100</v>
      </c>
      <c r="K1655" s="20" t="str">
        <f t="shared" si="76"/>
        <v>1</v>
      </c>
      <c r="L1655" s="20" t="str">
        <f t="shared" si="75"/>
        <v xml:space="preserve">24/7/ 12 hours onsite SLA support requried </v>
      </c>
      <c r="S1655" s="22"/>
      <c r="AJ1655" s="22"/>
      <c r="AK1655" s="22"/>
    </row>
    <row r="1656" spans="1:65" customFormat="1" ht="15" hidden="1" customHeight="1">
      <c r="A1656" s="20" t="str">
        <f>IF(E1656="","",VLOOKUP(E1656,[3]List!BC:BD,2,FALSE))</f>
        <v>[Main RC] SD-WAN with Firewall (Fortinet) (Non-taxable)</v>
      </c>
      <c r="B1656" s="20">
        <f>IF(F1656="Gateway","SDWAN Gateway",IF(E1656="","",VLOOKUP(E1656,[3]List!BC:BE,3,FALSE)))</f>
        <v>19408513</v>
      </c>
      <c r="C1656" s="20">
        <f>IF(F1656="Gateway","SDWAN Gateway",IF(E1656="","",VLOOKUP(E1656,[3]List!BC:BF,4,FALSE)))</f>
        <v>19408267</v>
      </c>
      <c r="D1656">
        <v>2556</v>
      </c>
      <c r="E1656" s="21" t="s">
        <v>69</v>
      </c>
      <c r="G1656" t="s">
        <v>71</v>
      </c>
      <c r="H1656" t="s">
        <v>654</v>
      </c>
      <c r="I1656" t="s">
        <v>73</v>
      </c>
      <c r="J1656">
        <v>100</v>
      </c>
      <c r="K1656" s="20" t="str">
        <f t="shared" si="76"/>
        <v>1</v>
      </c>
      <c r="L1656" s="20" t="str">
        <f t="shared" si="75"/>
        <v xml:space="preserve">24/7/ 12 hours onsite SLA support requried </v>
      </c>
      <c r="S1656" s="22"/>
      <c r="AJ1656" s="22"/>
      <c r="AK1656" s="22"/>
    </row>
    <row r="1657" spans="1:65" customFormat="1" ht="15" hidden="1" customHeight="1">
      <c r="A1657" s="20" t="str">
        <f>IF(E1657="","",VLOOKUP(E1657,[3]List!BC:BD,2,FALSE))</f>
        <v>[Main RC] SD-WAN with Firewall (Fortinet) (Non-taxable)</v>
      </c>
      <c r="B1657" s="20">
        <f>IF(F1657="Gateway","SDWAN Gateway",IF(E1657="","",VLOOKUP(E1657,[3]List!BC:BE,3,FALSE)))</f>
        <v>19408513</v>
      </c>
      <c r="C1657" s="20">
        <f>IF(F1657="Gateway","SDWAN Gateway",IF(E1657="","",VLOOKUP(E1657,[3]List!BC:BF,4,FALSE)))</f>
        <v>19408267</v>
      </c>
      <c r="D1657">
        <v>2562</v>
      </c>
      <c r="E1657" s="21" t="s">
        <v>69</v>
      </c>
      <c r="G1657" t="s">
        <v>233</v>
      </c>
      <c r="H1657" t="s">
        <v>655</v>
      </c>
      <c r="I1657" t="s">
        <v>73</v>
      </c>
      <c r="J1657">
        <v>100</v>
      </c>
      <c r="K1657" s="20" t="str">
        <f t="shared" si="76"/>
        <v>1</v>
      </c>
      <c r="L1657" s="20" t="str">
        <f t="shared" si="75"/>
        <v xml:space="preserve">24/7/ 12 hours onsite SLA support requried </v>
      </c>
      <c r="S1657" s="22"/>
      <c r="AJ1657" s="22"/>
      <c r="AK1657" s="22"/>
    </row>
    <row r="1658" spans="1:65" customFormat="1" ht="15" hidden="1" customHeight="1">
      <c r="A1658" s="20" t="str">
        <f>IF(E1658="","",VLOOKUP(E1658,[3]List!BC:BD,2,FALSE))</f>
        <v>[Main RC] SD-WAN with Firewall (Fortinet) (Non-taxable)</v>
      </c>
      <c r="B1658" s="20">
        <f>IF(F1658="Gateway","SDWAN Gateway",IF(E1658="","",VLOOKUP(E1658,[3]List!BC:BE,3,FALSE)))</f>
        <v>19408513</v>
      </c>
      <c r="C1658" s="20">
        <f>IF(F1658="Gateway","SDWAN Gateway",IF(E1658="","",VLOOKUP(E1658,[3]List!BC:BF,4,FALSE)))</f>
        <v>19408267</v>
      </c>
      <c r="D1658">
        <v>2566</v>
      </c>
      <c r="E1658" s="21" t="s">
        <v>69</v>
      </c>
      <c r="G1658" t="s">
        <v>71</v>
      </c>
      <c r="H1658" t="s">
        <v>552</v>
      </c>
      <c r="I1658" t="s">
        <v>73</v>
      </c>
      <c r="J1658">
        <v>100</v>
      </c>
      <c r="K1658" s="20" t="str">
        <f t="shared" si="76"/>
        <v>1</v>
      </c>
      <c r="L1658" s="20" t="str">
        <f t="shared" si="75"/>
        <v xml:space="preserve">24/7/ 12 hours onsite SLA support requried </v>
      </c>
      <c r="S1658" s="22"/>
      <c r="AJ1658" s="22"/>
      <c r="AK1658" s="22"/>
    </row>
    <row r="1659" spans="1:65" customFormat="1" ht="15" hidden="1" customHeight="1">
      <c r="A1659" s="20" t="str">
        <f>IF(E1659="","",VLOOKUP(E1659,[3]List!BC:BD,2,FALSE))</f>
        <v>[Main RC] SD-WAN with Firewall (Fortinet) (Non-taxable)</v>
      </c>
      <c r="B1659" s="20">
        <f>IF(F1659="Gateway","SDWAN Gateway",IF(E1659="","",VLOOKUP(E1659,[3]List!BC:BE,3,FALSE)))</f>
        <v>19408513</v>
      </c>
      <c r="C1659" s="20">
        <f>IF(F1659="Gateway","SDWAN Gateway",IF(E1659="","",VLOOKUP(E1659,[3]List!BC:BF,4,FALSE)))</f>
        <v>19408267</v>
      </c>
      <c r="D1659">
        <v>2568</v>
      </c>
      <c r="E1659" s="21" t="s">
        <v>69</v>
      </c>
      <c r="G1659" t="s">
        <v>71</v>
      </c>
      <c r="H1659" t="s">
        <v>656</v>
      </c>
      <c r="I1659" t="s">
        <v>73</v>
      </c>
      <c r="J1659">
        <v>100</v>
      </c>
      <c r="K1659" s="20" t="str">
        <f t="shared" si="76"/>
        <v>1</v>
      </c>
      <c r="L1659" s="20" t="str">
        <f t="shared" si="75"/>
        <v xml:space="preserve">24/7/ 12 hours onsite SLA support requried </v>
      </c>
      <c r="S1659" s="22"/>
      <c r="AJ1659" s="22"/>
      <c r="AK1659" s="22"/>
    </row>
    <row r="1660" spans="1:65" customFormat="1" ht="15" hidden="1" customHeight="1">
      <c r="A1660" s="20" t="str">
        <f>IF(E1660="","",VLOOKUP(E1660,[3]List!BC:BD,2,FALSE))</f>
        <v>[Main RC] SD-WAN with Firewall (Fortinet) (Non-taxable)</v>
      </c>
      <c r="B1660" s="20">
        <f>IF(F1660="Gateway","SDWAN Gateway",IF(E1660="","",VLOOKUP(E1660,[3]List!BC:BE,3,FALSE)))</f>
        <v>19408513</v>
      </c>
      <c r="C1660" s="20">
        <f>IF(F1660="Gateway","SDWAN Gateway",IF(E1660="","",VLOOKUP(E1660,[3]List!BC:BF,4,FALSE)))</f>
        <v>19408267</v>
      </c>
      <c r="D1660">
        <v>2569</v>
      </c>
      <c r="E1660" s="21" t="s">
        <v>69</v>
      </c>
      <c r="G1660" t="s">
        <v>151</v>
      </c>
      <c r="H1660" t="s">
        <v>657</v>
      </c>
      <c r="I1660" t="s">
        <v>73</v>
      </c>
      <c r="J1660">
        <v>100</v>
      </c>
      <c r="K1660" s="20" t="str">
        <f t="shared" si="76"/>
        <v>1</v>
      </c>
      <c r="L1660" s="20" t="str">
        <f t="shared" si="75"/>
        <v xml:space="preserve">24/7/ 12 hours onsite SLA support requried </v>
      </c>
      <c r="S1660" s="22"/>
      <c r="AJ1660" s="22"/>
      <c r="AK1660" s="22"/>
    </row>
    <row r="1661" spans="1:65" customFormat="1" ht="15" hidden="1" customHeight="1">
      <c r="A1661" s="20" t="str">
        <f>IF(E1661="","",VLOOKUP(E1661,[3]List!BC:BD,2,FALSE))</f>
        <v>[Main RC] SD-WAN with Firewall (Fortinet) (Non-taxable)</v>
      </c>
      <c r="B1661" s="20">
        <f>IF(F1661="Gateway","SDWAN Gateway",IF(E1661="","",VLOOKUP(E1661,[3]List!BC:BE,3,FALSE)))</f>
        <v>19408513</v>
      </c>
      <c r="C1661" s="20">
        <f>IF(F1661="Gateway","SDWAN Gateway",IF(E1661="","",VLOOKUP(E1661,[3]List!BC:BF,4,FALSE)))</f>
        <v>19408267</v>
      </c>
      <c r="D1661">
        <v>2573</v>
      </c>
      <c r="E1661" s="21" t="s">
        <v>69</v>
      </c>
      <c r="G1661" t="s">
        <v>71</v>
      </c>
      <c r="H1661" t="s">
        <v>658</v>
      </c>
      <c r="I1661" t="s">
        <v>73</v>
      </c>
      <c r="J1661">
        <v>100</v>
      </c>
      <c r="K1661" s="20" t="str">
        <f t="shared" si="76"/>
        <v>1</v>
      </c>
      <c r="L1661" s="20" t="str">
        <f t="shared" si="75"/>
        <v xml:space="preserve">24/7/ 12 hours onsite SLA support requried </v>
      </c>
      <c r="S1661" s="22"/>
      <c r="AJ1661" s="22"/>
      <c r="AK1661" s="22"/>
    </row>
    <row r="1662" spans="1:65" customFormat="1" ht="15" hidden="1" customHeight="1">
      <c r="A1662" s="20" t="str">
        <f>IF(E1662="","",VLOOKUP(E1662,[3]List!BC:BD,2,FALSE))</f>
        <v>[Main RC] SD-WAN with Firewall (Fortinet) (Non-taxable)</v>
      </c>
      <c r="B1662" s="20">
        <f>IF(F1662="Gateway","SDWAN Gateway",IF(E1662="","",VLOOKUP(E1662,[3]List!BC:BE,3,FALSE)))</f>
        <v>19408513</v>
      </c>
      <c r="C1662" s="20">
        <f>IF(F1662="Gateway","SDWAN Gateway",IF(E1662="","",VLOOKUP(E1662,[3]List!BC:BF,4,FALSE)))</f>
        <v>19408267</v>
      </c>
      <c r="D1662">
        <v>3001</v>
      </c>
      <c r="E1662" s="21" t="s">
        <v>69</v>
      </c>
      <c r="F1662" t="s">
        <v>70</v>
      </c>
      <c r="G1662" t="s">
        <v>659</v>
      </c>
      <c r="H1662" t="s">
        <v>660</v>
      </c>
      <c r="I1662" t="s">
        <v>73</v>
      </c>
      <c r="J1662">
        <v>100</v>
      </c>
      <c r="K1662" s="20" t="str">
        <f t="shared" si="76"/>
        <v>1</v>
      </c>
      <c r="L1662" s="20" t="str">
        <f t="shared" si="75"/>
        <v xml:space="preserve">24/7/ 12 hours onsite SLA support requried </v>
      </c>
      <c r="S1662" s="22"/>
      <c r="U1662" t="e">
        <f t="shared" ref="U1662:U1724" si="77">IF(BM1662="Full PRMA", "No","Yes")</f>
        <v>#N/A</v>
      </c>
      <c r="AB1662" t="s">
        <v>74</v>
      </c>
      <c r="AC1662" t="s">
        <v>661</v>
      </c>
      <c r="AJ1662" s="22"/>
      <c r="AK1662" s="22"/>
      <c r="BM1662" s="41" t="e">
        <f>VLOOKUP(H1662,Sheet1!A:B,2,FALSE)</f>
        <v>#N/A</v>
      </c>
    </row>
    <row r="1663" spans="1:65" customFormat="1" ht="15" hidden="1" customHeight="1">
      <c r="A1663" s="20" t="str">
        <f>IF(E1663="","",VLOOKUP(E1663,[3]List!BC:BD,2,FALSE))</f>
        <v>[Main RC] SD-WAN with Firewall (Fortinet) (Non-taxable)</v>
      </c>
      <c r="B1663" s="20">
        <f>IF(F1663="Gateway","SDWAN Gateway",IF(E1663="","",VLOOKUP(E1663,[3]List!BC:BE,3,FALSE)))</f>
        <v>19408513</v>
      </c>
      <c r="C1663" s="20">
        <f>IF(F1663="Gateway","SDWAN Gateway",IF(E1663="","",VLOOKUP(E1663,[3]List!BC:BF,4,FALSE)))</f>
        <v>19408267</v>
      </c>
      <c r="D1663">
        <v>3004</v>
      </c>
      <c r="E1663" s="21" t="s">
        <v>69</v>
      </c>
      <c r="F1663" t="s">
        <v>70</v>
      </c>
      <c r="G1663" s="31" t="s">
        <v>659</v>
      </c>
      <c r="H1663" t="s">
        <v>662</v>
      </c>
      <c r="I1663" t="s">
        <v>140</v>
      </c>
      <c r="J1663">
        <v>1000</v>
      </c>
      <c r="K1663" s="20">
        <v>3</v>
      </c>
      <c r="L1663" s="20" t="str">
        <f t="shared" si="75"/>
        <v>24/7/ 6 hours onsite support required</v>
      </c>
      <c r="S1663" s="22"/>
      <c r="U1663" t="e">
        <f t="shared" si="77"/>
        <v>#N/A</v>
      </c>
      <c r="AB1663" t="s">
        <v>74</v>
      </c>
      <c r="AC1663" t="s">
        <v>661</v>
      </c>
      <c r="AJ1663" s="22"/>
      <c r="AK1663" s="22"/>
      <c r="BM1663" s="41" t="e">
        <f>VLOOKUP(H1663,Sheet1!A:B,2,FALSE)</f>
        <v>#N/A</v>
      </c>
    </row>
    <row r="1664" spans="1:65" customFormat="1" ht="15" hidden="1" customHeight="1">
      <c r="A1664" s="20" t="str">
        <f>IF(E1664="","",VLOOKUP(E1664,[3]List!BC:BD,2,FALSE))</f>
        <v>[Main RC] SD-WAN with Firewall (Fortinet) (Non-taxable)</v>
      </c>
      <c r="B1664" s="20">
        <f>IF(F1664="Gateway","SDWAN Gateway",IF(E1664="","",VLOOKUP(E1664,[3]List!BC:BE,3,FALSE)))</f>
        <v>19408513</v>
      </c>
      <c r="C1664" s="20">
        <f>IF(F1664="Gateway","SDWAN Gateway",IF(E1664="","",VLOOKUP(E1664,[3]List!BC:BF,4,FALSE)))</f>
        <v>19408267</v>
      </c>
      <c r="D1664">
        <v>3004</v>
      </c>
      <c r="E1664" s="21" t="s">
        <v>69</v>
      </c>
      <c r="F1664" t="s">
        <v>70</v>
      </c>
      <c r="G1664" s="31" t="s">
        <v>659</v>
      </c>
      <c r="H1664" t="s">
        <v>662</v>
      </c>
      <c r="I1664" t="s">
        <v>140</v>
      </c>
      <c r="J1664">
        <v>1000</v>
      </c>
      <c r="K1664" s="20">
        <v>3</v>
      </c>
      <c r="L1664" s="20" t="str">
        <f t="shared" si="75"/>
        <v>24/7/ 6 hours onsite support required</v>
      </c>
      <c r="S1664" s="22"/>
      <c r="U1664" t="e">
        <f t="shared" si="77"/>
        <v>#N/A</v>
      </c>
      <c r="AB1664" t="s">
        <v>74</v>
      </c>
      <c r="AC1664" t="s">
        <v>661</v>
      </c>
      <c r="AJ1664" s="22"/>
      <c r="AK1664" s="22"/>
      <c r="BM1664" s="41" t="e">
        <f>VLOOKUP(H1664,Sheet1!A:B,2,FALSE)</f>
        <v>#N/A</v>
      </c>
    </row>
    <row r="1665" spans="1:73" ht="15" hidden="1" customHeight="1">
      <c r="A1665" s="20" t="str">
        <f>IF(E1665="","",VLOOKUP(E1665,[3]List!BC:BD,2,FALSE))</f>
        <v>[Main RC] SD-WAN with Firewall (Fortinet) (Non-taxable)</v>
      </c>
      <c r="B1665" s="20">
        <f>IF(F1665="Gateway","SDWAN Gateway",IF(E1665="","",VLOOKUP(E1665,[3]List!BC:BE,3,FALSE)))</f>
        <v>19408513</v>
      </c>
      <c r="C1665" s="20">
        <f>IF(F1665="Gateway","SDWAN Gateway",IF(E1665="","",VLOOKUP(E1665,[3]List!BC:BF,4,FALSE)))</f>
        <v>19408267</v>
      </c>
      <c r="D1665">
        <v>3005</v>
      </c>
      <c r="E1665" s="21" t="s">
        <v>69</v>
      </c>
      <c r="F1665" t="s">
        <v>70</v>
      </c>
      <c r="G1665" t="s">
        <v>659</v>
      </c>
      <c r="H1665" t="s">
        <v>663</v>
      </c>
      <c r="I1665" t="s">
        <v>73</v>
      </c>
      <c r="J1665">
        <v>500</v>
      </c>
      <c r="K1665" s="20" t="str">
        <f t="shared" si="76"/>
        <v>1</v>
      </c>
      <c r="L1665" s="20" t="str">
        <f t="shared" si="75"/>
        <v xml:space="preserve">24/7/ 12 hours onsite SLA support requried </v>
      </c>
      <c r="U1665" t="e">
        <f t="shared" si="77"/>
        <v>#N/A</v>
      </c>
      <c r="AB1665" t="s">
        <v>74</v>
      </c>
      <c r="AC1665" t="s">
        <v>661</v>
      </c>
      <c r="BM1665" s="41" t="e">
        <f>VLOOKUP(H1665,Sheet1!A:B,2,FALSE)</f>
        <v>#N/A</v>
      </c>
      <c r="BO1665"/>
      <c r="BP1665"/>
      <c r="BQ1665"/>
      <c r="BR1665"/>
      <c r="BS1665"/>
      <c r="BT1665"/>
      <c r="BU1665"/>
    </row>
    <row r="1666" spans="1:73" ht="15" hidden="1" customHeight="1">
      <c r="A1666" s="20" t="str">
        <f>IF(E1666="","",VLOOKUP(E1666,[3]List!BC:BD,2,FALSE))</f>
        <v>[Main RC] SD-WAN with Firewall (Fortinet) (Non-taxable)</v>
      </c>
      <c r="B1666" s="20">
        <f>IF(F1666="Gateway","SDWAN Gateway",IF(E1666="","",VLOOKUP(E1666,[3]List!BC:BE,3,FALSE)))</f>
        <v>19408513</v>
      </c>
      <c r="C1666" s="20">
        <f>IF(F1666="Gateway","SDWAN Gateway",IF(E1666="","",VLOOKUP(E1666,[3]List!BC:BF,4,FALSE)))</f>
        <v>19408267</v>
      </c>
      <c r="D1666">
        <v>3009</v>
      </c>
      <c r="E1666" s="21" t="s">
        <v>69</v>
      </c>
      <c r="F1666" t="s">
        <v>70</v>
      </c>
      <c r="G1666" t="s">
        <v>659</v>
      </c>
      <c r="H1666" t="s">
        <v>664</v>
      </c>
      <c r="I1666" t="s">
        <v>73</v>
      </c>
      <c r="J1666">
        <v>100</v>
      </c>
      <c r="K1666" s="20" t="str">
        <f t="shared" si="76"/>
        <v>1</v>
      </c>
      <c r="L1666" s="20" t="str">
        <f t="shared" si="75"/>
        <v xml:space="preserve">24/7/ 12 hours onsite SLA support requried </v>
      </c>
      <c r="U1666" t="e">
        <f t="shared" si="77"/>
        <v>#N/A</v>
      </c>
      <c r="AB1666" t="s">
        <v>74</v>
      </c>
      <c r="AC1666" t="s">
        <v>661</v>
      </c>
      <c r="BM1666" s="41" t="e">
        <f>VLOOKUP(H1666,Sheet1!A:B,2,FALSE)</f>
        <v>#N/A</v>
      </c>
      <c r="BO1666"/>
      <c r="BP1666"/>
      <c r="BQ1666"/>
      <c r="BR1666"/>
      <c r="BS1666"/>
      <c r="BT1666"/>
      <c r="BU1666"/>
    </row>
    <row r="1667" spans="1:73" ht="15" hidden="1" customHeight="1">
      <c r="A1667" s="20" t="str">
        <f>IF(E1667="","",VLOOKUP(E1667,[3]List!BC:BD,2,FALSE))</f>
        <v>[Main RC] SD-WAN with Firewall (Fortinet) (Non-taxable)</v>
      </c>
      <c r="B1667" s="20">
        <f>IF(F1667="Gateway","SDWAN Gateway",IF(E1667="","",VLOOKUP(E1667,[3]List!BC:BE,3,FALSE)))</f>
        <v>19408513</v>
      </c>
      <c r="C1667" s="20">
        <f>IF(F1667="Gateway","SDWAN Gateway",IF(E1667="","",VLOOKUP(E1667,[3]List!BC:BF,4,FALSE)))</f>
        <v>19408267</v>
      </c>
      <c r="D1667">
        <v>3014</v>
      </c>
      <c r="E1667" s="21" t="s">
        <v>69</v>
      </c>
      <c r="F1667" t="s">
        <v>70</v>
      </c>
      <c r="G1667" t="s">
        <v>659</v>
      </c>
      <c r="H1667" t="s">
        <v>665</v>
      </c>
      <c r="I1667" t="s">
        <v>73</v>
      </c>
      <c r="J1667">
        <v>100</v>
      </c>
      <c r="K1667" s="20" t="str">
        <f t="shared" si="76"/>
        <v>1</v>
      </c>
      <c r="L1667" s="20" t="str">
        <f t="shared" si="75"/>
        <v xml:space="preserve">24/7/ 12 hours onsite SLA support requried </v>
      </c>
      <c r="U1667" t="e">
        <f t="shared" si="77"/>
        <v>#N/A</v>
      </c>
      <c r="AB1667" t="s">
        <v>74</v>
      </c>
      <c r="AC1667" t="s">
        <v>661</v>
      </c>
      <c r="BM1667" s="41" t="e">
        <f>VLOOKUP(H1667,Sheet1!A:B,2,FALSE)</f>
        <v>#N/A</v>
      </c>
      <c r="BO1667"/>
      <c r="BP1667"/>
      <c r="BQ1667"/>
      <c r="BR1667"/>
      <c r="BS1667"/>
      <c r="BT1667"/>
      <c r="BU1667"/>
    </row>
    <row r="1668" spans="1:73" ht="15" hidden="1" customHeight="1">
      <c r="A1668" s="20" t="str">
        <f>IF(E1668="","",VLOOKUP(E1668,[3]List!BC:BD,2,FALSE))</f>
        <v>[Main RC] SD-WAN with Firewall (Fortinet) (Non-taxable)</v>
      </c>
      <c r="B1668" s="20">
        <f>IF(F1668="Gateway","SDWAN Gateway",IF(E1668="","",VLOOKUP(E1668,[3]List!BC:BE,3,FALSE)))</f>
        <v>19408513</v>
      </c>
      <c r="C1668" s="20">
        <f>IF(F1668="Gateway","SDWAN Gateway",IF(E1668="","",VLOOKUP(E1668,[3]List!BC:BF,4,FALSE)))</f>
        <v>19408267</v>
      </c>
      <c r="D1668">
        <v>3016</v>
      </c>
      <c r="E1668" s="21" t="s">
        <v>69</v>
      </c>
      <c r="F1668" t="s">
        <v>70</v>
      </c>
      <c r="G1668" t="s">
        <v>666</v>
      </c>
      <c r="H1668" t="s">
        <v>667</v>
      </c>
      <c r="I1668" t="s">
        <v>73</v>
      </c>
      <c r="J1668">
        <v>100</v>
      </c>
      <c r="K1668" s="20" t="str">
        <f t="shared" si="76"/>
        <v>1</v>
      </c>
      <c r="L1668" s="20" t="str">
        <f t="shared" ref="L1668:L1731" si="78">IF(I1668="non-redundant","24/7/ 12 hours onsite SLA support requried ","24/7/ 6 hours onsite support required")</f>
        <v xml:space="preserve">24/7/ 12 hours onsite SLA support requried </v>
      </c>
      <c r="U1668" t="e">
        <f t="shared" si="77"/>
        <v>#N/A</v>
      </c>
      <c r="AB1668" t="s">
        <v>74</v>
      </c>
      <c r="AC1668" t="s">
        <v>661</v>
      </c>
      <c r="BM1668" s="41" t="e">
        <f>VLOOKUP(H1668,Sheet1!A:B,2,FALSE)</f>
        <v>#N/A</v>
      </c>
      <c r="BO1668"/>
      <c r="BP1668"/>
      <c r="BQ1668"/>
      <c r="BR1668"/>
      <c r="BS1668"/>
      <c r="BT1668"/>
      <c r="BU1668"/>
    </row>
    <row r="1669" spans="1:73" ht="15" hidden="1" customHeight="1">
      <c r="A1669" s="20" t="str">
        <f>IF(E1669="","",VLOOKUP(E1669,[3]List!BC:BD,2,FALSE))</f>
        <v>[Main RC] SD-WAN with Firewall (Fortinet) (Non-taxable)</v>
      </c>
      <c r="B1669" s="20">
        <f>IF(F1669="Gateway","SDWAN Gateway",IF(E1669="","",VLOOKUP(E1669,[3]List!BC:BE,3,FALSE)))</f>
        <v>19408513</v>
      </c>
      <c r="C1669" s="20">
        <f>IF(F1669="Gateway","SDWAN Gateway",IF(E1669="","",VLOOKUP(E1669,[3]List!BC:BF,4,FALSE)))</f>
        <v>19408267</v>
      </c>
      <c r="D1669">
        <v>3017</v>
      </c>
      <c r="E1669" s="21" t="s">
        <v>69</v>
      </c>
      <c r="F1669" t="s">
        <v>70</v>
      </c>
      <c r="G1669" t="s">
        <v>666</v>
      </c>
      <c r="H1669" t="s">
        <v>668</v>
      </c>
      <c r="I1669" t="s">
        <v>73</v>
      </c>
      <c r="J1669">
        <v>100</v>
      </c>
      <c r="K1669" s="20" t="str">
        <f t="shared" ref="K1669:K1732" si="79">IF(J1669&lt;900, "1", "2")</f>
        <v>1</v>
      </c>
      <c r="L1669" s="20" t="str">
        <f t="shared" si="78"/>
        <v xml:space="preserve">24/7/ 12 hours onsite SLA support requried </v>
      </c>
      <c r="U1669" t="e">
        <f t="shared" si="77"/>
        <v>#N/A</v>
      </c>
      <c r="AB1669" t="s">
        <v>74</v>
      </c>
      <c r="AC1669" t="s">
        <v>661</v>
      </c>
      <c r="BM1669" s="41" t="e">
        <f>VLOOKUP(H1669,Sheet1!A:B,2,FALSE)</f>
        <v>#N/A</v>
      </c>
      <c r="BO1669"/>
      <c r="BP1669"/>
      <c r="BQ1669"/>
      <c r="BR1669"/>
      <c r="BS1669"/>
      <c r="BT1669"/>
      <c r="BU1669"/>
    </row>
    <row r="1670" spans="1:73" ht="15" hidden="1" customHeight="1">
      <c r="A1670" s="20" t="str">
        <f>IF(E1670="","",VLOOKUP(E1670,[3]List!BC:BD,2,FALSE))</f>
        <v>[Main RC] SD-WAN with Firewall (Fortinet) (Non-taxable)</v>
      </c>
      <c r="B1670" s="20">
        <f>IF(F1670="Gateway","SDWAN Gateway",IF(E1670="","",VLOOKUP(E1670,[3]List!BC:BE,3,FALSE)))</f>
        <v>19408513</v>
      </c>
      <c r="C1670" s="20">
        <f>IF(F1670="Gateway","SDWAN Gateway",IF(E1670="","",VLOOKUP(E1670,[3]List!BC:BF,4,FALSE)))</f>
        <v>19408267</v>
      </c>
      <c r="D1670">
        <v>3018</v>
      </c>
      <c r="E1670" s="21" t="s">
        <v>69</v>
      </c>
      <c r="F1670" t="s">
        <v>70</v>
      </c>
      <c r="G1670" t="s">
        <v>659</v>
      </c>
      <c r="H1670" t="s">
        <v>669</v>
      </c>
      <c r="I1670" t="s">
        <v>73</v>
      </c>
      <c r="J1670">
        <v>100</v>
      </c>
      <c r="K1670" s="20" t="str">
        <f t="shared" si="79"/>
        <v>1</v>
      </c>
      <c r="L1670" s="20" t="str">
        <f t="shared" si="78"/>
        <v xml:space="preserve">24/7/ 12 hours onsite SLA support requried </v>
      </c>
      <c r="U1670" t="e">
        <f t="shared" si="77"/>
        <v>#N/A</v>
      </c>
      <c r="AB1670" t="s">
        <v>74</v>
      </c>
      <c r="AC1670" t="s">
        <v>661</v>
      </c>
      <c r="BM1670" s="41" t="e">
        <f>VLOOKUP(H1670,Sheet1!A:B,2,FALSE)</f>
        <v>#N/A</v>
      </c>
      <c r="BO1670"/>
      <c r="BP1670"/>
      <c r="BQ1670"/>
      <c r="BR1670"/>
      <c r="BS1670"/>
      <c r="BT1670"/>
      <c r="BU1670"/>
    </row>
    <row r="1671" spans="1:73" ht="15" hidden="1" customHeight="1">
      <c r="A1671" s="20" t="str">
        <f>IF(E1671="","",VLOOKUP(E1671,[3]List!BC:BD,2,FALSE))</f>
        <v>[Main RC] SD-WAN with Firewall (Fortinet) (Non-taxable)</v>
      </c>
      <c r="B1671" s="20">
        <f>IF(F1671="Gateway","SDWAN Gateway",IF(E1671="","",VLOOKUP(E1671,[3]List!BC:BE,3,FALSE)))</f>
        <v>19408513</v>
      </c>
      <c r="C1671" s="20">
        <f>IF(F1671="Gateway","SDWAN Gateway",IF(E1671="","",VLOOKUP(E1671,[3]List!BC:BF,4,FALSE)))</f>
        <v>19408267</v>
      </c>
      <c r="D1671">
        <v>3021</v>
      </c>
      <c r="E1671" s="21" t="s">
        <v>69</v>
      </c>
      <c r="F1671" t="s">
        <v>70</v>
      </c>
      <c r="G1671" t="s">
        <v>659</v>
      </c>
      <c r="H1671" t="s">
        <v>670</v>
      </c>
      <c r="I1671" t="s">
        <v>73</v>
      </c>
      <c r="J1671">
        <v>100</v>
      </c>
      <c r="K1671" s="20" t="str">
        <f t="shared" si="79"/>
        <v>1</v>
      </c>
      <c r="L1671" s="20" t="str">
        <f t="shared" si="78"/>
        <v xml:space="preserve">24/7/ 12 hours onsite SLA support requried </v>
      </c>
      <c r="U1671" t="e">
        <f t="shared" si="77"/>
        <v>#N/A</v>
      </c>
      <c r="AB1671" t="s">
        <v>74</v>
      </c>
      <c r="AC1671" t="s">
        <v>661</v>
      </c>
      <c r="BM1671" s="41" t="e">
        <f>VLOOKUP(H1671,Sheet1!A:B,2,FALSE)</f>
        <v>#N/A</v>
      </c>
      <c r="BO1671"/>
      <c r="BP1671"/>
      <c r="BQ1671"/>
      <c r="BR1671"/>
      <c r="BS1671"/>
      <c r="BT1671"/>
      <c r="BU1671"/>
    </row>
    <row r="1672" spans="1:73" ht="15" hidden="1" customHeight="1">
      <c r="A1672" s="20" t="str">
        <f>IF(E1672="","",VLOOKUP(E1672,[3]List!BC:BD,2,FALSE))</f>
        <v>[Main RC] SD-WAN with Firewall (Fortinet) (Non-taxable)</v>
      </c>
      <c r="B1672" s="20">
        <f>IF(F1672="Gateway","SDWAN Gateway",IF(E1672="","",VLOOKUP(E1672,[3]List!BC:BE,3,FALSE)))</f>
        <v>19408513</v>
      </c>
      <c r="C1672" s="20">
        <f>IF(F1672="Gateway","SDWAN Gateway",IF(E1672="","",VLOOKUP(E1672,[3]List!BC:BF,4,FALSE)))</f>
        <v>19408267</v>
      </c>
      <c r="D1672">
        <v>3031</v>
      </c>
      <c r="E1672" s="21" t="s">
        <v>69</v>
      </c>
      <c r="F1672" t="s">
        <v>70</v>
      </c>
      <c r="G1672" t="s">
        <v>659</v>
      </c>
      <c r="H1672" t="s">
        <v>671</v>
      </c>
      <c r="I1672" t="s">
        <v>73</v>
      </c>
      <c r="J1672">
        <v>100</v>
      </c>
      <c r="K1672" s="20" t="str">
        <f t="shared" si="79"/>
        <v>1</v>
      </c>
      <c r="L1672" s="20" t="str">
        <f t="shared" si="78"/>
        <v xml:space="preserve">24/7/ 12 hours onsite SLA support requried </v>
      </c>
      <c r="U1672" t="e">
        <f t="shared" si="77"/>
        <v>#N/A</v>
      </c>
      <c r="AB1672" t="s">
        <v>74</v>
      </c>
      <c r="AC1672" t="s">
        <v>661</v>
      </c>
      <c r="BM1672" s="41" t="e">
        <f>VLOOKUP(H1672,Sheet1!A:B,2,FALSE)</f>
        <v>#N/A</v>
      </c>
      <c r="BO1672"/>
      <c r="BP1672"/>
      <c r="BQ1672"/>
      <c r="BR1672"/>
      <c r="BS1672"/>
      <c r="BT1672"/>
      <c r="BU1672"/>
    </row>
    <row r="1673" spans="1:73" ht="15" hidden="1" customHeight="1">
      <c r="A1673" s="20" t="str">
        <f>IF(E1673="","",VLOOKUP(E1673,[3]List!BC:BD,2,FALSE))</f>
        <v>[Main RC] SD-WAN with Firewall (Fortinet) (Non-taxable)</v>
      </c>
      <c r="B1673" s="20">
        <f>IF(F1673="Gateway","SDWAN Gateway",IF(E1673="","",VLOOKUP(E1673,[3]List!BC:BE,3,FALSE)))</f>
        <v>19408513</v>
      </c>
      <c r="C1673" s="20">
        <f>IF(F1673="Gateway","SDWAN Gateway",IF(E1673="","",VLOOKUP(E1673,[3]List!BC:BF,4,FALSE)))</f>
        <v>19408267</v>
      </c>
      <c r="D1673">
        <v>3033</v>
      </c>
      <c r="E1673" s="21" t="s">
        <v>69</v>
      </c>
      <c r="F1673" t="s">
        <v>70</v>
      </c>
      <c r="G1673" t="s">
        <v>659</v>
      </c>
      <c r="H1673" t="s">
        <v>672</v>
      </c>
      <c r="I1673" t="s">
        <v>73</v>
      </c>
      <c r="J1673">
        <v>100</v>
      </c>
      <c r="K1673" s="20" t="str">
        <f t="shared" si="79"/>
        <v>1</v>
      </c>
      <c r="L1673" s="20" t="str">
        <f t="shared" si="78"/>
        <v xml:space="preserve">24/7/ 12 hours onsite SLA support requried </v>
      </c>
      <c r="U1673" t="e">
        <f t="shared" si="77"/>
        <v>#N/A</v>
      </c>
      <c r="AB1673" t="s">
        <v>74</v>
      </c>
      <c r="AC1673" t="s">
        <v>661</v>
      </c>
      <c r="BM1673" s="41" t="e">
        <f>VLOOKUP(H1673,Sheet1!A:B,2,FALSE)</f>
        <v>#N/A</v>
      </c>
      <c r="BO1673"/>
      <c r="BP1673"/>
      <c r="BQ1673"/>
      <c r="BR1673"/>
      <c r="BS1673"/>
      <c r="BT1673"/>
      <c r="BU1673"/>
    </row>
    <row r="1674" spans="1:73" ht="15" hidden="1" customHeight="1">
      <c r="A1674" s="20" t="str">
        <f>IF(E1674="","",VLOOKUP(E1674,[3]List!BC:BD,2,FALSE))</f>
        <v>[Main RC] SD-WAN with Firewall (Fortinet) (Non-taxable)</v>
      </c>
      <c r="B1674" s="20">
        <f>IF(F1674="Gateway","SDWAN Gateway",IF(E1674="","",VLOOKUP(E1674,[3]List!BC:BE,3,FALSE)))</f>
        <v>19408513</v>
      </c>
      <c r="C1674" s="20">
        <f>IF(F1674="Gateway","SDWAN Gateway",IF(E1674="","",VLOOKUP(E1674,[3]List!BC:BF,4,FALSE)))</f>
        <v>19408267</v>
      </c>
      <c r="D1674">
        <v>3034</v>
      </c>
      <c r="E1674" s="21" t="s">
        <v>69</v>
      </c>
      <c r="F1674" t="s">
        <v>70</v>
      </c>
      <c r="G1674" t="s">
        <v>659</v>
      </c>
      <c r="H1674" t="s">
        <v>673</v>
      </c>
      <c r="I1674" t="s">
        <v>73</v>
      </c>
      <c r="J1674">
        <v>100</v>
      </c>
      <c r="K1674" s="20" t="str">
        <f t="shared" si="79"/>
        <v>1</v>
      </c>
      <c r="L1674" s="20" t="str">
        <f t="shared" si="78"/>
        <v xml:space="preserve">24/7/ 12 hours onsite SLA support requried </v>
      </c>
      <c r="U1674" t="e">
        <f t="shared" si="77"/>
        <v>#N/A</v>
      </c>
      <c r="AB1674" t="s">
        <v>74</v>
      </c>
      <c r="AC1674" t="s">
        <v>661</v>
      </c>
      <c r="BM1674" s="41" t="e">
        <f>VLOOKUP(H1674,Sheet1!A:B,2,FALSE)</f>
        <v>#N/A</v>
      </c>
      <c r="BO1674"/>
      <c r="BP1674"/>
      <c r="BQ1674"/>
      <c r="BR1674"/>
      <c r="BS1674"/>
      <c r="BT1674"/>
      <c r="BU1674"/>
    </row>
    <row r="1675" spans="1:73" ht="15" hidden="1" customHeight="1">
      <c r="A1675" s="20" t="str">
        <f>IF(E1675="","",VLOOKUP(E1675,[3]List!BC:BD,2,FALSE))</f>
        <v>[Main RC] SD-WAN with Firewall (Fortinet) (Non-taxable)</v>
      </c>
      <c r="B1675" s="20">
        <f>IF(F1675="Gateway","SDWAN Gateway",IF(E1675="","",VLOOKUP(E1675,[3]List!BC:BE,3,FALSE)))</f>
        <v>19408513</v>
      </c>
      <c r="C1675" s="20">
        <f>IF(F1675="Gateway","SDWAN Gateway",IF(E1675="","",VLOOKUP(E1675,[3]List!BC:BF,4,FALSE)))</f>
        <v>19408267</v>
      </c>
      <c r="D1675">
        <v>3035</v>
      </c>
      <c r="E1675" s="21" t="s">
        <v>69</v>
      </c>
      <c r="F1675" t="s">
        <v>70</v>
      </c>
      <c r="G1675" t="s">
        <v>659</v>
      </c>
      <c r="H1675" t="s">
        <v>674</v>
      </c>
      <c r="I1675" t="s">
        <v>73</v>
      </c>
      <c r="J1675">
        <v>100</v>
      </c>
      <c r="K1675" s="20" t="str">
        <f t="shared" si="79"/>
        <v>1</v>
      </c>
      <c r="L1675" s="20" t="str">
        <f t="shared" si="78"/>
        <v xml:space="preserve">24/7/ 12 hours onsite SLA support requried </v>
      </c>
      <c r="U1675" t="e">
        <f t="shared" si="77"/>
        <v>#N/A</v>
      </c>
      <c r="AB1675" t="s">
        <v>74</v>
      </c>
      <c r="AC1675" t="s">
        <v>661</v>
      </c>
      <c r="BM1675" s="41" t="e">
        <f>VLOOKUP(H1675,Sheet1!A:B,2,FALSE)</f>
        <v>#N/A</v>
      </c>
      <c r="BO1675"/>
      <c r="BP1675"/>
      <c r="BQ1675"/>
      <c r="BR1675"/>
      <c r="BS1675"/>
      <c r="BT1675"/>
      <c r="BU1675"/>
    </row>
    <row r="1676" spans="1:73" ht="15" hidden="1" customHeight="1">
      <c r="A1676" s="20" t="str">
        <f>IF(E1676="","",VLOOKUP(E1676,[3]List!BC:BD,2,FALSE))</f>
        <v>[Main RC] SD-WAN with Firewall (Fortinet) (Non-taxable)</v>
      </c>
      <c r="B1676" s="20">
        <f>IF(F1676="Gateway","SDWAN Gateway",IF(E1676="","",VLOOKUP(E1676,[3]List!BC:BE,3,FALSE)))</f>
        <v>19408513</v>
      </c>
      <c r="C1676" s="20">
        <f>IF(F1676="Gateway","SDWAN Gateway",IF(E1676="","",VLOOKUP(E1676,[3]List!BC:BF,4,FALSE)))</f>
        <v>19408267</v>
      </c>
      <c r="D1676">
        <v>3039</v>
      </c>
      <c r="E1676" s="21" t="s">
        <v>69</v>
      </c>
      <c r="F1676" t="s">
        <v>70</v>
      </c>
      <c r="G1676" t="s">
        <v>659</v>
      </c>
      <c r="H1676" t="s">
        <v>675</v>
      </c>
      <c r="I1676" t="s">
        <v>73</v>
      </c>
      <c r="J1676">
        <v>100</v>
      </c>
      <c r="K1676" s="20" t="str">
        <f t="shared" si="79"/>
        <v>1</v>
      </c>
      <c r="L1676" s="20" t="str">
        <f t="shared" si="78"/>
        <v xml:space="preserve">24/7/ 12 hours onsite SLA support requried </v>
      </c>
      <c r="U1676" t="e">
        <f t="shared" si="77"/>
        <v>#N/A</v>
      </c>
      <c r="AB1676" t="s">
        <v>74</v>
      </c>
      <c r="AC1676" t="s">
        <v>661</v>
      </c>
      <c r="BM1676" s="41" t="e">
        <f>VLOOKUP(H1676,Sheet1!A:B,2,FALSE)</f>
        <v>#N/A</v>
      </c>
      <c r="BO1676"/>
      <c r="BP1676"/>
      <c r="BQ1676"/>
      <c r="BR1676"/>
      <c r="BS1676"/>
      <c r="BT1676"/>
      <c r="BU1676"/>
    </row>
    <row r="1677" spans="1:73" ht="15" hidden="1" customHeight="1">
      <c r="A1677" s="20" t="str">
        <f>IF(E1677="","",VLOOKUP(E1677,[3]List!BC:BD,2,FALSE))</f>
        <v>[Main RC] SD-WAN with Firewall (Fortinet) (Non-taxable)</v>
      </c>
      <c r="B1677" s="20">
        <f>IF(F1677="Gateway","SDWAN Gateway",IF(E1677="","",VLOOKUP(E1677,[3]List!BC:BE,3,FALSE)))</f>
        <v>19408513</v>
      </c>
      <c r="C1677" s="20">
        <f>IF(F1677="Gateway","SDWAN Gateway",IF(E1677="","",VLOOKUP(E1677,[3]List!BC:BF,4,FALSE)))</f>
        <v>19408267</v>
      </c>
      <c r="D1677">
        <v>3040</v>
      </c>
      <c r="E1677" s="21" t="s">
        <v>69</v>
      </c>
      <c r="F1677" t="s">
        <v>70</v>
      </c>
      <c r="G1677" t="s">
        <v>666</v>
      </c>
      <c r="H1677" t="s">
        <v>676</v>
      </c>
      <c r="I1677" t="s">
        <v>73</v>
      </c>
      <c r="J1677">
        <v>100</v>
      </c>
      <c r="K1677" s="20" t="str">
        <f t="shared" si="79"/>
        <v>1</v>
      </c>
      <c r="L1677" s="20" t="str">
        <f t="shared" si="78"/>
        <v xml:space="preserve">24/7/ 12 hours onsite SLA support requried </v>
      </c>
      <c r="U1677" t="e">
        <f t="shared" si="77"/>
        <v>#N/A</v>
      </c>
      <c r="AB1677" t="s">
        <v>74</v>
      </c>
      <c r="AC1677" t="s">
        <v>661</v>
      </c>
      <c r="BM1677" s="41" t="e">
        <f>VLOOKUP(H1677,Sheet1!A:B,2,FALSE)</f>
        <v>#N/A</v>
      </c>
      <c r="BO1677"/>
      <c r="BP1677"/>
      <c r="BQ1677"/>
      <c r="BR1677"/>
      <c r="BS1677"/>
      <c r="BT1677"/>
      <c r="BU1677"/>
    </row>
    <row r="1678" spans="1:73" ht="15" hidden="1" customHeight="1">
      <c r="A1678" s="20" t="str">
        <f>IF(E1678="","",VLOOKUP(E1678,[3]List!BC:BD,2,FALSE))</f>
        <v>[Main RC] SD-WAN with Firewall (Fortinet) (Non-taxable)</v>
      </c>
      <c r="B1678" s="20">
        <f>IF(F1678="Gateway","SDWAN Gateway",IF(E1678="","",VLOOKUP(E1678,[3]List!BC:BE,3,FALSE)))</f>
        <v>19408513</v>
      </c>
      <c r="C1678" s="20">
        <f>IF(F1678="Gateway","SDWAN Gateway",IF(E1678="","",VLOOKUP(E1678,[3]List!BC:BF,4,FALSE)))</f>
        <v>19408267</v>
      </c>
      <c r="D1678">
        <v>3042</v>
      </c>
      <c r="E1678" s="21" t="s">
        <v>69</v>
      </c>
      <c r="F1678" t="s">
        <v>70</v>
      </c>
      <c r="G1678" t="s">
        <v>666</v>
      </c>
      <c r="H1678" t="s">
        <v>677</v>
      </c>
      <c r="I1678" t="s">
        <v>73</v>
      </c>
      <c r="J1678">
        <v>100</v>
      </c>
      <c r="K1678" s="20" t="str">
        <f t="shared" si="79"/>
        <v>1</v>
      </c>
      <c r="L1678" s="20" t="str">
        <f t="shared" si="78"/>
        <v xml:space="preserve">24/7/ 12 hours onsite SLA support requried </v>
      </c>
      <c r="U1678" t="e">
        <f t="shared" si="77"/>
        <v>#N/A</v>
      </c>
      <c r="AB1678" t="s">
        <v>74</v>
      </c>
      <c r="AC1678" t="s">
        <v>661</v>
      </c>
      <c r="BM1678" s="41" t="e">
        <f>VLOOKUP(H1678,Sheet1!A:B,2,FALSE)</f>
        <v>#N/A</v>
      </c>
      <c r="BO1678"/>
      <c r="BP1678"/>
      <c r="BQ1678"/>
      <c r="BR1678"/>
      <c r="BS1678"/>
      <c r="BT1678"/>
      <c r="BU1678"/>
    </row>
    <row r="1679" spans="1:73" ht="14.5">
      <c r="A1679" s="20" t="e">
        <f>IF(E1679="","",VLOOKUP(E1679,[4]List!BC:BD,2,FALSE))</f>
        <v>#N/A</v>
      </c>
      <c r="B1679" s="20" t="e">
        <f>IF(F1679="Gateway","SDWAN Gateway",IF(E1679="","",VLOOKUP(E1679,[4]List!BC:BE,3,FALSE)))</f>
        <v>#N/A</v>
      </c>
      <c r="C1679" s="20" t="e">
        <f>IF(F1679="Gateway","SDWAN Gateway",IF(E1679="","",VLOOKUP(E1679,[4]List!BC:BF,4,FALSE)))</f>
        <v>#N/A</v>
      </c>
      <c r="D1679">
        <v>3202</v>
      </c>
      <c r="E1679" s="21" t="s">
        <v>69</v>
      </c>
      <c r="F1679" t="s">
        <v>70</v>
      </c>
      <c r="G1679" t="s">
        <v>678</v>
      </c>
      <c r="H1679" t="s">
        <v>1014</v>
      </c>
      <c r="I1679" t="s">
        <v>73</v>
      </c>
      <c r="J1679">
        <v>1000</v>
      </c>
      <c r="K1679" s="20">
        <v>3</v>
      </c>
      <c r="L1679" s="20" t="str">
        <f t="shared" si="78"/>
        <v xml:space="preserve">24/7/ 12 hours onsite SLA support requried </v>
      </c>
      <c r="U1679" t="str">
        <f t="shared" si="77"/>
        <v>Yes</v>
      </c>
      <c r="AB1679" t="s">
        <v>74</v>
      </c>
      <c r="AC1679" t="s">
        <v>661</v>
      </c>
      <c r="BM1679" s="41" t="str">
        <f>VLOOKUP(H1679,Sheet1!A:B,2,FALSE)</f>
        <v>11x1 FortiCare</v>
      </c>
      <c r="BO1679" s="103">
        <v>1286</v>
      </c>
      <c r="BP1679" s="103">
        <v>1198</v>
      </c>
      <c r="BQ1679" s="104" t="s">
        <v>998</v>
      </c>
      <c r="BR1679" s="103">
        <v>124</v>
      </c>
      <c r="BS1679" s="103">
        <v>50</v>
      </c>
      <c r="BT1679" s="103">
        <v>450</v>
      </c>
      <c r="BU1679" s="104">
        <v>1800</v>
      </c>
    </row>
    <row r="1680" spans="1:73" ht="15" customHeight="1">
      <c r="A1680" s="20" t="e">
        <f>IF(E1680="","",VLOOKUP(E1680,[4]List!BC:BD,2,FALSE))</f>
        <v>#N/A</v>
      </c>
      <c r="B1680" s="20" t="e">
        <f>IF(F1680="Gateway","SDWAN Gateway",IF(E1680="","",VLOOKUP(E1680,[4]List!BC:BE,3,FALSE)))</f>
        <v>#N/A</v>
      </c>
      <c r="C1680" s="20" t="e">
        <f>IF(F1680="Gateway","SDWAN Gateway",IF(E1680="","",VLOOKUP(E1680,[4]List!BC:BF,4,FALSE)))</f>
        <v>#N/A</v>
      </c>
      <c r="D1680">
        <v>3205</v>
      </c>
      <c r="E1680" s="21" t="s">
        <v>69</v>
      </c>
      <c r="F1680" t="s">
        <v>70</v>
      </c>
      <c r="G1680" t="s">
        <v>678</v>
      </c>
      <c r="H1680" t="s">
        <v>1015</v>
      </c>
      <c r="I1680" t="s">
        <v>73</v>
      </c>
      <c r="J1680">
        <v>500</v>
      </c>
      <c r="K1680" s="20" t="str">
        <f t="shared" si="79"/>
        <v>1</v>
      </c>
      <c r="L1680" s="20" t="str">
        <f t="shared" si="78"/>
        <v xml:space="preserve">24/7/ 12 hours onsite SLA support requried </v>
      </c>
      <c r="U1680" t="str">
        <f t="shared" si="77"/>
        <v>No</v>
      </c>
      <c r="AB1680" t="s">
        <v>74</v>
      </c>
      <c r="AC1680" t="s">
        <v>661</v>
      </c>
      <c r="BM1680" s="41" t="str">
        <f>VLOOKUP(H1680,Sheet1!A:B,2,FALSE)</f>
        <v>Full PRMA</v>
      </c>
      <c r="BO1680" s="115">
        <v>574</v>
      </c>
      <c r="BP1680" s="115" t="s">
        <v>998</v>
      </c>
      <c r="BQ1680" s="115">
        <v>793</v>
      </c>
      <c r="BR1680" s="115" t="s">
        <v>998</v>
      </c>
      <c r="BS1680" s="115">
        <v>50</v>
      </c>
      <c r="BT1680" s="115">
        <v>450</v>
      </c>
      <c r="BU1680" s="115" t="s">
        <v>998</v>
      </c>
    </row>
    <row r="1681" spans="1:75" ht="15" customHeight="1">
      <c r="A1681" s="20" t="e">
        <f>IF(E1681="","",VLOOKUP(E1681,[4]List!BC:BD,2,FALSE))</f>
        <v>#N/A</v>
      </c>
      <c r="B1681" s="20" t="e">
        <f>IF(F1681="Gateway","SDWAN Gateway",IF(E1681="","",VLOOKUP(E1681,[4]List!BC:BE,3,FALSE)))</f>
        <v>#N/A</v>
      </c>
      <c r="C1681" s="20" t="e">
        <f>IF(F1681="Gateway","SDWAN Gateway",IF(E1681="","",VLOOKUP(E1681,[4]List!BC:BF,4,FALSE)))</f>
        <v>#N/A</v>
      </c>
      <c r="D1681">
        <v>3207</v>
      </c>
      <c r="E1681" s="21" t="s">
        <v>69</v>
      </c>
      <c r="F1681" t="s">
        <v>70</v>
      </c>
      <c r="G1681" t="s">
        <v>678</v>
      </c>
      <c r="H1681" t="s">
        <v>1016</v>
      </c>
      <c r="I1681" t="s">
        <v>73</v>
      </c>
      <c r="J1681">
        <v>100</v>
      </c>
      <c r="K1681" s="20" t="str">
        <f t="shared" si="79"/>
        <v>1</v>
      </c>
      <c r="L1681" s="20" t="str">
        <f t="shared" si="78"/>
        <v xml:space="preserve">24/7/ 12 hours onsite SLA support requried </v>
      </c>
      <c r="U1681" t="str">
        <f t="shared" si="77"/>
        <v>Yes</v>
      </c>
      <c r="AB1681" t="s">
        <v>74</v>
      </c>
      <c r="AC1681" t="s">
        <v>661</v>
      </c>
      <c r="BM1681" s="41" t="str">
        <f>VLOOKUP(H1681,Sheet1!A:B,2,FALSE)</f>
        <v>11x1 FortiCare</v>
      </c>
      <c r="BO1681" s="115">
        <v>574</v>
      </c>
      <c r="BP1681" s="115">
        <v>531</v>
      </c>
      <c r="BQ1681" s="115" t="s">
        <v>998</v>
      </c>
      <c r="BR1681" s="115">
        <v>203</v>
      </c>
      <c r="BS1681" s="115">
        <v>50</v>
      </c>
      <c r="BT1681" s="115">
        <v>450</v>
      </c>
      <c r="BU1681" s="115">
        <v>1800</v>
      </c>
    </row>
    <row r="1682" spans="1:75" ht="15" customHeight="1">
      <c r="A1682" s="20" t="e">
        <f>IF(E1682="","",VLOOKUP(E1682,[4]List!BC:BD,2,FALSE))</f>
        <v>#N/A</v>
      </c>
      <c r="B1682" s="20" t="e">
        <f>IF(F1682="Gateway","SDWAN Gateway",IF(E1682="","",VLOOKUP(E1682,[4]List!BC:BE,3,FALSE)))</f>
        <v>#N/A</v>
      </c>
      <c r="C1682" s="20" t="e">
        <f>IF(F1682="Gateway","SDWAN Gateway",IF(E1682="","",VLOOKUP(E1682,[4]List!BC:BF,4,FALSE)))</f>
        <v>#N/A</v>
      </c>
      <c r="D1682">
        <v>3208</v>
      </c>
      <c r="E1682" s="21" t="s">
        <v>69</v>
      </c>
      <c r="F1682" t="s">
        <v>70</v>
      </c>
      <c r="G1682" t="s">
        <v>678</v>
      </c>
      <c r="H1682" t="s">
        <v>1017</v>
      </c>
      <c r="I1682" t="s">
        <v>73</v>
      </c>
      <c r="J1682">
        <v>100</v>
      </c>
      <c r="K1682" s="20" t="str">
        <f t="shared" si="79"/>
        <v>1</v>
      </c>
      <c r="L1682" s="20" t="str">
        <f t="shared" si="78"/>
        <v xml:space="preserve">24/7/ 12 hours onsite SLA support requried </v>
      </c>
      <c r="U1682" t="e">
        <f t="shared" si="77"/>
        <v>#N/A</v>
      </c>
      <c r="AB1682" t="s">
        <v>74</v>
      </c>
      <c r="AC1682" t="s">
        <v>661</v>
      </c>
      <c r="BM1682" s="41" t="e">
        <f>VLOOKUP(H1682,Sheet1!A:B,2,FALSE)</f>
        <v>#N/A</v>
      </c>
      <c r="BO1682" s="115">
        <v>574</v>
      </c>
      <c r="BP1682" s="115">
        <v>531</v>
      </c>
      <c r="BQ1682" s="115" t="s">
        <v>998</v>
      </c>
      <c r="BR1682" s="115">
        <v>203</v>
      </c>
      <c r="BS1682" s="115">
        <v>50</v>
      </c>
      <c r="BT1682" s="115">
        <v>450</v>
      </c>
      <c r="BU1682" s="115">
        <v>1800</v>
      </c>
    </row>
    <row r="1683" spans="1:75" ht="15" customHeight="1">
      <c r="A1683" s="20" t="e">
        <f>IF(E1683="","",VLOOKUP(E1683,[4]List!BC:BD,2,FALSE))</f>
        <v>#N/A</v>
      </c>
      <c r="B1683" s="20" t="e">
        <f>IF(F1683="Gateway","SDWAN Gateway",IF(E1683="","",VLOOKUP(E1683,[4]List!BC:BE,3,FALSE)))</f>
        <v>#N/A</v>
      </c>
      <c r="C1683" s="20" t="e">
        <f>IF(F1683="Gateway","SDWAN Gateway",IF(E1683="","",VLOOKUP(E1683,[4]List!BC:BF,4,FALSE)))</f>
        <v>#N/A</v>
      </c>
      <c r="D1683">
        <v>3209</v>
      </c>
      <c r="E1683" s="21" t="s">
        <v>69</v>
      </c>
      <c r="F1683" t="s">
        <v>70</v>
      </c>
      <c r="G1683" t="s">
        <v>678</v>
      </c>
      <c r="H1683" t="s">
        <v>1018</v>
      </c>
      <c r="I1683" t="s">
        <v>73</v>
      </c>
      <c r="J1683">
        <v>100</v>
      </c>
      <c r="K1683" s="20" t="str">
        <f t="shared" si="79"/>
        <v>1</v>
      </c>
      <c r="L1683" s="20" t="str">
        <f t="shared" si="78"/>
        <v xml:space="preserve">24/7/ 12 hours onsite SLA support requried </v>
      </c>
      <c r="U1683" t="str">
        <f t="shared" si="77"/>
        <v>Yes</v>
      </c>
      <c r="AB1683" t="s">
        <v>74</v>
      </c>
      <c r="AC1683" t="s">
        <v>661</v>
      </c>
      <c r="BM1683" s="41" t="str">
        <f>VLOOKUP(H1683,Sheet1!A:B,2,FALSE)</f>
        <v>Next Day Delivery</v>
      </c>
      <c r="BO1683" s="115">
        <v>574</v>
      </c>
      <c r="BP1683" s="115">
        <v>531</v>
      </c>
      <c r="BQ1683" s="115" t="s">
        <v>998</v>
      </c>
      <c r="BR1683" s="115">
        <v>203</v>
      </c>
      <c r="BS1683" s="115">
        <v>50</v>
      </c>
      <c r="BT1683" s="115">
        <v>450</v>
      </c>
      <c r="BU1683" s="115">
        <v>1800</v>
      </c>
    </row>
    <row r="1684" spans="1:75" ht="15" customHeight="1">
      <c r="A1684" s="20" t="e">
        <f>IF(E1684="","",VLOOKUP(E1684,[4]List!BC:BD,2,FALSE))</f>
        <v>#N/A</v>
      </c>
      <c r="B1684" s="20" t="e">
        <f>IF(F1684="Gateway","SDWAN Gateway",IF(E1684="","",VLOOKUP(E1684,[4]List!BC:BE,3,FALSE)))</f>
        <v>#N/A</v>
      </c>
      <c r="C1684" s="20" t="e">
        <f>IF(F1684="Gateway","SDWAN Gateway",IF(E1684="","",VLOOKUP(E1684,[4]List!BC:BF,4,FALSE)))</f>
        <v>#N/A</v>
      </c>
      <c r="D1684">
        <v>3210</v>
      </c>
      <c r="E1684" s="21" t="s">
        <v>69</v>
      </c>
      <c r="F1684" t="s">
        <v>70</v>
      </c>
      <c r="G1684" t="s">
        <v>678</v>
      </c>
      <c r="H1684" t="s">
        <v>1019</v>
      </c>
      <c r="I1684" t="s">
        <v>73</v>
      </c>
      <c r="J1684">
        <v>1000</v>
      </c>
      <c r="K1684" s="20">
        <v>3</v>
      </c>
      <c r="L1684" s="20" t="str">
        <f t="shared" si="78"/>
        <v xml:space="preserve">24/7/ 12 hours onsite SLA support requried </v>
      </c>
      <c r="U1684" t="e">
        <f t="shared" si="77"/>
        <v>#N/A</v>
      </c>
      <c r="AB1684" t="s">
        <v>74</v>
      </c>
      <c r="AC1684" t="s">
        <v>661</v>
      </c>
      <c r="BM1684" s="41" t="e">
        <f>VLOOKUP(H1684,Sheet1!A:B,2,FALSE)</f>
        <v>#N/A</v>
      </c>
      <c r="BO1684" s="103">
        <v>1286</v>
      </c>
      <c r="BP1684" s="103">
        <v>1198</v>
      </c>
      <c r="BQ1684" s="104" t="s">
        <v>998</v>
      </c>
      <c r="BR1684" s="103">
        <v>124</v>
      </c>
      <c r="BS1684" s="103">
        <v>50</v>
      </c>
      <c r="BT1684" s="103">
        <v>450</v>
      </c>
      <c r="BU1684" s="104">
        <v>1800</v>
      </c>
    </row>
    <row r="1685" spans="1:75" ht="15" customHeight="1">
      <c r="A1685" s="20" t="e">
        <f>IF(E1685="","",VLOOKUP(E1685,[4]List!BC:BD,2,FALSE))</f>
        <v>#N/A</v>
      </c>
      <c r="B1685" s="20" t="e">
        <f>IF(F1685="Gateway","SDWAN Gateway",IF(E1685="","",VLOOKUP(E1685,[4]List!BC:BE,3,FALSE)))</f>
        <v>#N/A</v>
      </c>
      <c r="C1685" s="20" t="e">
        <f>IF(F1685="Gateway","SDWAN Gateway",IF(E1685="","",VLOOKUP(E1685,[4]List!BC:BF,4,FALSE)))</f>
        <v>#N/A</v>
      </c>
      <c r="D1685">
        <v>3211</v>
      </c>
      <c r="E1685" s="21" t="s">
        <v>69</v>
      </c>
      <c r="F1685" t="s">
        <v>70</v>
      </c>
      <c r="G1685" s="31" t="s">
        <v>678</v>
      </c>
      <c r="H1685" t="s">
        <v>1020</v>
      </c>
      <c r="I1685" t="s">
        <v>140</v>
      </c>
      <c r="J1685">
        <v>1000</v>
      </c>
      <c r="K1685" s="20">
        <v>3</v>
      </c>
      <c r="L1685" s="20" t="str">
        <f t="shared" si="78"/>
        <v>24/7/ 6 hours onsite support required</v>
      </c>
      <c r="U1685" t="e">
        <f t="shared" si="77"/>
        <v>#N/A</v>
      </c>
      <c r="AB1685" t="s">
        <v>74</v>
      </c>
      <c r="AC1685" t="s">
        <v>661</v>
      </c>
      <c r="BM1685" s="41" t="e">
        <f>VLOOKUP(H1685,Sheet1!A:B,2,FALSE)</f>
        <v>#N/A</v>
      </c>
      <c r="BO1685" s="103">
        <v>1286</v>
      </c>
      <c r="BP1685" s="103">
        <v>1198</v>
      </c>
      <c r="BQ1685" s="104" t="s">
        <v>998</v>
      </c>
      <c r="BR1685" s="103">
        <v>124</v>
      </c>
      <c r="BS1685" s="103">
        <v>50</v>
      </c>
      <c r="BT1685" s="103">
        <v>450</v>
      </c>
      <c r="BU1685" s="104">
        <v>1800</v>
      </c>
    </row>
    <row r="1686" spans="1:75" ht="15" customHeight="1">
      <c r="A1686" s="20" t="e">
        <f>IF(E1686="","",VLOOKUP(E1686,[4]List!BC:BD,2,FALSE))</f>
        <v>#N/A</v>
      </c>
      <c r="B1686" s="20" t="e">
        <f>IF(F1686="Gateway","SDWAN Gateway",IF(E1686="","",VLOOKUP(E1686,[4]List!BC:BE,3,FALSE)))</f>
        <v>#N/A</v>
      </c>
      <c r="C1686" s="20" t="e">
        <f>IF(F1686="Gateway","SDWAN Gateway",IF(E1686="","",VLOOKUP(E1686,[4]List!BC:BF,4,FALSE)))</f>
        <v>#N/A</v>
      </c>
      <c r="D1686">
        <v>3211</v>
      </c>
      <c r="E1686" s="21" t="s">
        <v>69</v>
      </c>
      <c r="F1686" t="s">
        <v>70</v>
      </c>
      <c r="G1686" s="31" t="s">
        <v>678</v>
      </c>
      <c r="H1686" t="s">
        <v>1020</v>
      </c>
      <c r="I1686" t="s">
        <v>140</v>
      </c>
      <c r="J1686">
        <v>1000</v>
      </c>
      <c r="K1686" s="20">
        <v>3</v>
      </c>
      <c r="L1686" s="20" t="str">
        <f t="shared" si="78"/>
        <v>24/7/ 6 hours onsite support required</v>
      </c>
      <c r="U1686" t="s">
        <v>945</v>
      </c>
      <c r="AB1686" t="s">
        <v>74</v>
      </c>
      <c r="AC1686" t="s">
        <v>661</v>
      </c>
      <c r="BM1686" s="41" t="e">
        <f>VLOOKUP(H1686,Sheet1!A:B,2,FALSE)</f>
        <v>#N/A</v>
      </c>
      <c r="BO1686" s="103">
        <v>1286</v>
      </c>
      <c r="BP1686" s="103">
        <v>1198</v>
      </c>
      <c r="BQ1686" s="104" t="s">
        <v>998</v>
      </c>
      <c r="BR1686" s="103">
        <v>124</v>
      </c>
      <c r="BS1686" s="103">
        <v>50</v>
      </c>
      <c r="BT1686" s="103">
        <v>450</v>
      </c>
      <c r="BU1686" s="104">
        <v>1800</v>
      </c>
    </row>
    <row r="1687" spans="1:75" ht="15" customHeight="1">
      <c r="A1687" s="20" t="e">
        <f>IF(E1687="","",VLOOKUP(E1687,[4]List!BC:BD,2,FALSE))</f>
        <v>#N/A</v>
      </c>
      <c r="B1687" s="20" t="e">
        <f>IF(F1687="Gateway","SDWAN Gateway",IF(E1687="","",VLOOKUP(E1687,[4]List!BC:BE,3,FALSE)))</f>
        <v>#N/A</v>
      </c>
      <c r="C1687" s="20" t="e">
        <f>IF(F1687="Gateway","SDWAN Gateway",IF(E1687="","",VLOOKUP(E1687,[4]List!BC:BF,4,FALSE)))</f>
        <v>#N/A</v>
      </c>
      <c r="D1687">
        <v>3212</v>
      </c>
      <c r="E1687" s="21" t="s">
        <v>69</v>
      </c>
      <c r="F1687" t="s">
        <v>70</v>
      </c>
      <c r="G1687" s="31" t="s">
        <v>678</v>
      </c>
      <c r="H1687" t="s">
        <v>1021</v>
      </c>
      <c r="I1687" t="s">
        <v>140</v>
      </c>
      <c r="J1687">
        <v>2000</v>
      </c>
      <c r="K1687" s="20" t="str">
        <f t="shared" si="79"/>
        <v>2</v>
      </c>
      <c r="L1687" s="20" t="str">
        <f t="shared" si="78"/>
        <v>24/7/ 6 hours onsite support required</v>
      </c>
      <c r="U1687" t="str">
        <f t="shared" si="77"/>
        <v>Yes</v>
      </c>
      <c r="AB1687" t="s">
        <v>74</v>
      </c>
      <c r="AC1687" t="s">
        <v>661</v>
      </c>
      <c r="BM1687" s="41" t="str">
        <f>VLOOKUP(H1687,Sheet1!A:B,2,FALSE)</f>
        <v>Next Day Delivery</v>
      </c>
      <c r="BO1687" s="103">
        <v>8295</v>
      </c>
      <c r="BP1687" s="103">
        <v>7642</v>
      </c>
      <c r="BQ1687" s="104" t="s">
        <v>998</v>
      </c>
      <c r="BR1687" s="103">
        <v>1027</v>
      </c>
      <c r="BS1687" s="103">
        <v>50</v>
      </c>
      <c r="BT1687" s="103">
        <v>450</v>
      </c>
      <c r="BU1687" s="104">
        <v>1800</v>
      </c>
    </row>
    <row r="1688" spans="1:75" ht="15" customHeight="1">
      <c r="A1688" s="20" t="e">
        <f>IF(E1688="","",VLOOKUP(E1688,[4]List!BC:BD,2,FALSE))</f>
        <v>#N/A</v>
      </c>
      <c r="B1688" s="20" t="e">
        <f>IF(F1688="Gateway","SDWAN Gateway",IF(E1688="","",VLOOKUP(E1688,[4]List!BC:BE,3,FALSE)))</f>
        <v>#N/A</v>
      </c>
      <c r="C1688" s="20" t="e">
        <f>IF(F1688="Gateway","SDWAN Gateway",IF(E1688="","",VLOOKUP(E1688,[4]List!BC:BF,4,FALSE)))</f>
        <v>#N/A</v>
      </c>
      <c r="D1688">
        <v>3212</v>
      </c>
      <c r="E1688" s="21" t="s">
        <v>69</v>
      </c>
      <c r="F1688" t="s">
        <v>70</v>
      </c>
      <c r="G1688" s="31" t="s">
        <v>678</v>
      </c>
      <c r="H1688" t="s">
        <v>1021</v>
      </c>
      <c r="I1688" t="s">
        <v>140</v>
      </c>
      <c r="J1688">
        <v>2000</v>
      </c>
      <c r="K1688" s="20" t="str">
        <f t="shared" si="79"/>
        <v>2</v>
      </c>
      <c r="L1688" s="20" t="str">
        <f t="shared" si="78"/>
        <v>24/7/ 6 hours onsite support required</v>
      </c>
      <c r="U1688" t="s">
        <v>945</v>
      </c>
      <c r="AB1688" t="s">
        <v>74</v>
      </c>
      <c r="AC1688" t="s">
        <v>661</v>
      </c>
      <c r="BM1688" s="41" t="str">
        <f>VLOOKUP(H1688,Sheet1!A:B,2,FALSE)</f>
        <v>Next Day Delivery</v>
      </c>
      <c r="BO1688" s="103">
        <v>8295</v>
      </c>
      <c r="BP1688" s="103">
        <v>7642</v>
      </c>
      <c r="BQ1688" s="104" t="s">
        <v>998</v>
      </c>
      <c r="BR1688" s="103">
        <v>1027</v>
      </c>
      <c r="BS1688" s="103">
        <v>50</v>
      </c>
      <c r="BT1688" s="103">
        <v>450</v>
      </c>
      <c r="BU1688" s="104">
        <v>1800</v>
      </c>
    </row>
    <row r="1689" spans="1:75" ht="15" customHeight="1">
      <c r="A1689" s="20" t="e">
        <f>IF(E1689="","",VLOOKUP(E1689,[4]List!BC:BD,2,FALSE))</f>
        <v>#N/A</v>
      </c>
      <c r="B1689" s="20" t="e">
        <f>IF(F1689="Gateway","SDWAN Gateway",IF(E1689="","",VLOOKUP(E1689,[4]List!BC:BE,3,FALSE)))</f>
        <v>#N/A</v>
      </c>
      <c r="C1689" s="20" t="e">
        <f>IF(F1689="Gateway","SDWAN Gateway",IF(E1689="","",VLOOKUP(E1689,[4]List!BC:BF,4,FALSE)))</f>
        <v>#N/A</v>
      </c>
      <c r="D1689">
        <v>3214</v>
      </c>
      <c r="E1689" s="21" t="s">
        <v>69</v>
      </c>
      <c r="F1689" t="s">
        <v>70</v>
      </c>
      <c r="G1689" t="s">
        <v>678</v>
      </c>
      <c r="H1689" t="s">
        <v>1022</v>
      </c>
      <c r="I1689" t="s">
        <v>73</v>
      </c>
      <c r="J1689">
        <v>100</v>
      </c>
      <c r="K1689" s="20" t="str">
        <f t="shared" si="79"/>
        <v>1</v>
      </c>
      <c r="L1689" s="20" t="str">
        <f t="shared" si="78"/>
        <v xml:space="preserve">24/7/ 12 hours onsite SLA support requried </v>
      </c>
      <c r="U1689" t="e">
        <f t="shared" si="77"/>
        <v>#N/A</v>
      </c>
      <c r="AB1689" t="s">
        <v>74</v>
      </c>
      <c r="AC1689" t="s">
        <v>661</v>
      </c>
      <c r="BM1689" s="41" t="e">
        <f>VLOOKUP(H1689,Sheet1!A:B,2,FALSE)</f>
        <v>#N/A</v>
      </c>
      <c r="BO1689" s="115">
        <v>574</v>
      </c>
      <c r="BP1689" s="115">
        <v>531</v>
      </c>
      <c r="BQ1689" s="115" t="s">
        <v>998</v>
      </c>
      <c r="BR1689" s="115">
        <v>203</v>
      </c>
      <c r="BS1689" s="115">
        <v>50</v>
      </c>
      <c r="BT1689" s="115">
        <v>450</v>
      </c>
      <c r="BU1689" s="115">
        <v>1800</v>
      </c>
    </row>
    <row r="1690" spans="1:75" ht="15" customHeight="1">
      <c r="A1690" s="20" t="e">
        <f>IF(E1690="","",VLOOKUP(E1690,[4]List!BC:BD,2,FALSE))</f>
        <v>#N/A</v>
      </c>
      <c r="B1690" s="20" t="e">
        <f>IF(F1690="Gateway","SDWAN Gateway",IF(E1690="","",VLOOKUP(E1690,[4]List!BC:BE,3,FALSE)))</f>
        <v>#N/A</v>
      </c>
      <c r="C1690" s="20" t="e">
        <f>IF(F1690="Gateway","SDWAN Gateway",IF(E1690="","",VLOOKUP(E1690,[4]List!BC:BF,4,FALSE)))</f>
        <v>#N/A</v>
      </c>
      <c r="D1690">
        <v>3215</v>
      </c>
      <c r="E1690" s="21" t="s">
        <v>69</v>
      </c>
      <c r="F1690" t="s">
        <v>70</v>
      </c>
      <c r="G1690" s="31" t="s">
        <v>678</v>
      </c>
      <c r="H1690" t="s">
        <v>1023</v>
      </c>
      <c r="I1690" t="s">
        <v>140</v>
      </c>
      <c r="J1690">
        <v>500</v>
      </c>
      <c r="K1690" s="20" t="str">
        <f t="shared" si="79"/>
        <v>1</v>
      </c>
      <c r="L1690" s="20" t="str">
        <f t="shared" si="78"/>
        <v>24/7/ 6 hours onsite support required</v>
      </c>
      <c r="U1690" t="e">
        <f t="shared" si="77"/>
        <v>#N/A</v>
      </c>
      <c r="AB1690" t="s">
        <v>74</v>
      </c>
      <c r="AC1690" t="s">
        <v>661</v>
      </c>
      <c r="BM1690" s="41" t="e">
        <f>VLOOKUP(H1690,Sheet1!A:B,2,FALSE)</f>
        <v>#N/A</v>
      </c>
      <c r="BO1690" s="115">
        <v>574</v>
      </c>
      <c r="BP1690" s="115">
        <v>531</v>
      </c>
      <c r="BQ1690" s="115" t="s">
        <v>998</v>
      </c>
      <c r="BR1690" s="115">
        <v>203</v>
      </c>
      <c r="BS1690" s="115">
        <v>50</v>
      </c>
      <c r="BT1690" s="115">
        <v>450</v>
      </c>
      <c r="BU1690" s="115">
        <v>1800</v>
      </c>
    </row>
    <row r="1691" spans="1:75" ht="15" customHeight="1">
      <c r="A1691" s="20" t="e">
        <f>IF(E1691="","",VLOOKUP(E1691,[4]List!BC:BD,2,FALSE))</f>
        <v>#N/A</v>
      </c>
      <c r="B1691" s="20" t="e">
        <f>IF(F1691="Gateway","SDWAN Gateway",IF(E1691="","",VLOOKUP(E1691,[4]List!BC:BE,3,FALSE)))</f>
        <v>#N/A</v>
      </c>
      <c r="C1691" s="20" t="e">
        <f>IF(F1691="Gateway","SDWAN Gateway",IF(E1691="","",VLOOKUP(E1691,[4]List!BC:BF,4,FALSE)))</f>
        <v>#N/A</v>
      </c>
      <c r="D1691">
        <v>3215</v>
      </c>
      <c r="E1691" s="21" t="s">
        <v>69</v>
      </c>
      <c r="F1691" t="s">
        <v>70</v>
      </c>
      <c r="G1691" s="31" t="s">
        <v>678</v>
      </c>
      <c r="H1691" t="s">
        <v>1023</v>
      </c>
      <c r="I1691" t="s">
        <v>140</v>
      </c>
      <c r="J1691">
        <v>500</v>
      </c>
      <c r="K1691" s="20" t="str">
        <f t="shared" si="79"/>
        <v>1</v>
      </c>
      <c r="L1691" s="20" t="str">
        <f t="shared" si="78"/>
        <v>24/7/ 6 hours onsite support required</v>
      </c>
      <c r="U1691" t="s">
        <v>945</v>
      </c>
      <c r="AB1691" t="s">
        <v>74</v>
      </c>
      <c r="AC1691" t="s">
        <v>661</v>
      </c>
      <c r="BM1691" s="41" t="e">
        <f>VLOOKUP(H1691,Sheet1!A:B,2,FALSE)</f>
        <v>#N/A</v>
      </c>
      <c r="BO1691" s="115">
        <v>574</v>
      </c>
      <c r="BP1691" s="115">
        <v>531</v>
      </c>
      <c r="BQ1691" s="115" t="s">
        <v>998</v>
      </c>
      <c r="BR1691" s="115">
        <v>203</v>
      </c>
      <c r="BS1691" s="115">
        <v>50</v>
      </c>
      <c r="BT1691" s="115">
        <v>450</v>
      </c>
      <c r="BU1691" s="115">
        <v>1800</v>
      </c>
    </row>
    <row r="1692" spans="1:75" s="100" customFormat="1" ht="15" customHeight="1">
      <c r="A1692" s="99" t="e">
        <f>IF(E1692="","",VLOOKUP(E1692,[4]List!BC:BD,2,FALSE))</f>
        <v>#N/A</v>
      </c>
      <c r="B1692" s="99" t="e">
        <f>IF(F1692="Gateway","SDWAN Gateway",IF(E1692="","",VLOOKUP(E1692,[4]List!BC:BE,3,FALSE)))</f>
        <v>#N/A</v>
      </c>
      <c r="C1692" s="99" t="e">
        <f>IF(F1692="Gateway","SDWAN Gateway",IF(E1692="","",VLOOKUP(E1692,[4]List!BC:BF,4,FALSE)))</f>
        <v>#N/A</v>
      </c>
      <c r="D1692" s="100">
        <v>3218</v>
      </c>
      <c r="E1692" s="101" t="s">
        <v>69</v>
      </c>
      <c r="F1692" s="100" t="s">
        <v>70</v>
      </c>
      <c r="G1692" s="100" t="s">
        <v>678</v>
      </c>
      <c r="H1692" s="100" t="s">
        <v>1337</v>
      </c>
      <c r="I1692" s="100" t="s">
        <v>140</v>
      </c>
      <c r="J1692" s="100">
        <v>1000</v>
      </c>
      <c r="K1692" s="99">
        <v>3</v>
      </c>
      <c r="L1692" s="99" t="str">
        <f t="shared" si="78"/>
        <v>24/7/ 6 hours onsite support required</v>
      </c>
      <c r="P1692"/>
      <c r="Q1692"/>
      <c r="R1692"/>
      <c r="S1692" s="22"/>
      <c r="T1692"/>
      <c r="U1692" s="100" t="e">
        <f t="shared" si="77"/>
        <v>#N/A</v>
      </c>
      <c r="V1692"/>
      <c r="W1692"/>
      <c r="X1692"/>
      <c r="Y1692"/>
      <c r="Z1692"/>
      <c r="AA1692"/>
      <c r="AB1692" s="100" t="s">
        <v>74</v>
      </c>
      <c r="AC1692" s="100" t="s">
        <v>661</v>
      </c>
      <c r="AD1692"/>
      <c r="AE1692"/>
      <c r="AF1692"/>
      <c r="AG1692"/>
      <c r="AH1692"/>
      <c r="AI1692"/>
      <c r="AJ1692" s="22"/>
      <c r="AK1692" s="2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s="100" t="e">
        <f>VLOOKUP(H1692,Sheet1!A:B,2,FALSE)</f>
        <v>#N/A</v>
      </c>
      <c r="BO1692" s="105"/>
      <c r="BP1692" s="105"/>
      <c r="BQ1692" s="105"/>
      <c r="BR1692" s="105"/>
      <c r="BS1692" s="105"/>
      <c r="BT1692" s="105"/>
      <c r="BU1692" s="106"/>
      <c r="BW1692" s="100" t="s">
        <v>1001</v>
      </c>
    </row>
    <row r="1693" spans="1:75" s="100" customFormat="1" ht="15" customHeight="1">
      <c r="A1693" s="99" t="e">
        <f>IF(E1693="","",VLOOKUP(E1693,[4]List!BC:BD,2,FALSE))</f>
        <v>#N/A</v>
      </c>
      <c r="B1693" s="99" t="e">
        <f>IF(F1693="Gateway","SDWAN Gateway",IF(E1693="","",VLOOKUP(E1693,[4]List!BC:BE,3,FALSE)))</f>
        <v>#N/A</v>
      </c>
      <c r="C1693" s="99" t="e">
        <f>IF(F1693="Gateway","SDWAN Gateway",IF(E1693="","",VLOOKUP(E1693,[4]List!BC:BF,4,FALSE)))</f>
        <v>#N/A</v>
      </c>
      <c r="D1693" s="100">
        <v>3218</v>
      </c>
      <c r="E1693" s="101" t="s">
        <v>69</v>
      </c>
      <c r="F1693" s="100" t="s">
        <v>70</v>
      </c>
      <c r="G1693" s="100" t="s">
        <v>678</v>
      </c>
      <c r="H1693" s="100" t="s">
        <v>1337</v>
      </c>
      <c r="I1693" s="100" t="s">
        <v>140</v>
      </c>
      <c r="J1693" s="100">
        <v>1000</v>
      </c>
      <c r="K1693" s="99">
        <v>3</v>
      </c>
      <c r="L1693" s="99" t="str">
        <f t="shared" si="78"/>
        <v>24/7/ 6 hours onsite support required</v>
      </c>
      <c r="P1693"/>
      <c r="Q1693"/>
      <c r="R1693"/>
      <c r="S1693" s="22"/>
      <c r="T1693"/>
      <c r="U1693" s="100" t="e">
        <f t="shared" si="77"/>
        <v>#N/A</v>
      </c>
      <c r="V1693"/>
      <c r="W1693"/>
      <c r="X1693"/>
      <c r="Y1693"/>
      <c r="Z1693"/>
      <c r="AA1693"/>
      <c r="AB1693" s="100" t="s">
        <v>74</v>
      </c>
      <c r="AC1693" s="100" t="s">
        <v>661</v>
      </c>
      <c r="AD1693"/>
      <c r="AE1693"/>
      <c r="AF1693"/>
      <c r="AG1693"/>
      <c r="AH1693"/>
      <c r="AI1693"/>
      <c r="AJ1693" s="22"/>
      <c r="AK1693" s="22"/>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s="100" t="e">
        <f>VLOOKUP(H1693,Sheet1!A:B,2,FALSE)</f>
        <v>#N/A</v>
      </c>
      <c r="BO1693" s="105"/>
      <c r="BP1693" s="105"/>
      <c r="BQ1693" s="105"/>
      <c r="BR1693" s="105"/>
      <c r="BS1693" s="105"/>
      <c r="BT1693" s="105"/>
      <c r="BU1693" s="106"/>
      <c r="BW1693" s="100" t="s">
        <v>1001</v>
      </c>
    </row>
    <row r="1694" spans="1:75" s="100" customFormat="1" ht="15" customHeight="1">
      <c r="A1694" s="99" t="e">
        <f>IF(E1694="","",VLOOKUP(E1694,[4]List!BC:BD,2,FALSE))</f>
        <v>#N/A</v>
      </c>
      <c r="B1694" s="99" t="e">
        <f>IF(F1694="Gateway","SDWAN Gateway",IF(E1694="","",VLOOKUP(E1694,[4]List!BC:BE,3,FALSE)))</f>
        <v>#N/A</v>
      </c>
      <c r="C1694" s="99" t="e">
        <f>IF(F1694="Gateway","SDWAN Gateway",IF(E1694="","",VLOOKUP(E1694,[4]List!BC:BF,4,FALSE)))</f>
        <v>#N/A</v>
      </c>
      <c r="D1694" s="100">
        <v>3219</v>
      </c>
      <c r="E1694" s="101" t="s">
        <v>69</v>
      </c>
      <c r="F1694" s="100" t="s">
        <v>70</v>
      </c>
      <c r="G1694" s="100" t="s">
        <v>678</v>
      </c>
      <c r="H1694" s="100" t="s">
        <v>1024</v>
      </c>
      <c r="I1694" s="100" t="s">
        <v>73</v>
      </c>
      <c r="J1694" s="100">
        <v>100</v>
      </c>
      <c r="K1694" s="99" t="str">
        <f t="shared" si="79"/>
        <v>1</v>
      </c>
      <c r="L1694" s="99" t="str">
        <f t="shared" si="78"/>
        <v xml:space="preserve">24/7/ 12 hours onsite SLA support requried </v>
      </c>
      <c r="P1694"/>
      <c r="Q1694"/>
      <c r="R1694"/>
      <c r="S1694" s="22"/>
      <c r="T1694"/>
      <c r="U1694" s="100" t="e">
        <f t="shared" si="77"/>
        <v>#N/A</v>
      </c>
      <c r="V1694"/>
      <c r="W1694"/>
      <c r="X1694"/>
      <c r="Y1694"/>
      <c r="Z1694"/>
      <c r="AA1694"/>
      <c r="AB1694" s="100" t="s">
        <v>74</v>
      </c>
      <c r="AC1694" s="100" t="s">
        <v>661</v>
      </c>
      <c r="AD1694"/>
      <c r="AE1694"/>
      <c r="AF1694"/>
      <c r="AG1694"/>
      <c r="AH1694"/>
      <c r="AI1694"/>
      <c r="AJ1694" s="22"/>
      <c r="AK1694" s="22"/>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s="100" t="e">
        <f>VLOOKUP(H1694,Sheet1!A:B,2,FALSE)</f>
        <v>#N/A</v>
      </c>
      <c r="BO1694" s="116"/>
      <c r="BP1694" s="116"/>
      <c r="BQ1694" s="116"/>
      <c r="BR1694" s="116"/>
      <c r="BS1694" s="116"/>
      <c r="BT1694" s="116"/>
      <c r="BU1694" s="116"/>
      <c r="BW1694" s="100" t="s">
        <v>1001</v>
      </c>
    </row>
    <row r="1695" spans="1:75" s="100" customFormat="1" ht="15" customHeight="1">
      <c r="A1695" s="99" t="e">
        <f>IF(E1695="","",VLOOKUP(E1695,[4]List!BC:BD,2,FALSE))</f>
        <v>#N/A</v>
      </c>
      <c r="B1695" s="99" t="e">
        <f>IF(F1695="Gateway","SDWAN Gateway",IF(E1695="","",VLOOKUP(E1695,[4]List!BC:BE,3,FALSE)))</f>
        <v>#N/A</v>
      </c>
      <c r="C1695" s="99" t="e">
        <f>IF(F1695="Gateway","SDWAN Gateway",IF(E1695="","",VLOOKUP(E1695,[4]List!BC:BF,4,FALSE)))</f>
        <v>#N/A</v>
      </c>
      <c r="D1695" s="100">
        <v>3220</v>
      </c>
      <c r="E1695" s="101" t="s">
        <v>69</v>
      </c>
      <c r="F1695" s="100" t="s">
        <v>70</v>
      </c>
      <c r="G1695" s="100" t="s">
        <v>678</v>
      </c>
      <c r="H1695" s="100" t="s">
        <v>1005</v>
      </c>
      <c r="I1695" s="100" t="s">
        <v>73</v>
      </c>
      <c r="J1695" s="100">
        <v>100</v>
      </c>
      <c r="K1695" s="99" t="str">
        <f t="shared" si="79"/>
        <v>1</v>
      </c>
      <c r="L1695" s="99" t="str">
        <f t="shared" si="78"/>
        <v xml:space="preserve">24/7/ 12 hours onsite SLA support requried </v>
      </c>
      <c r="P1695"/>
      <c r="Q1695"/>
      <c r="R1695"/>
      <c r="S1695" s="22"/>
      <c r="T1695"/>
      <c r="U1695" s="100" t="e">
        <f t="shared" si="77"/>
        <v>#N/A</v>
      </c>
      <c r="V1695"/>
      <c r="W1695"/>
      <c r="X1695"/>
      <c r="Y1695"/>
      <c r="Z1695"/>
      <c r="AA1695"/>
      <c r="AB1695" s="100" t="s">
        <v>74</v>
      </c>
      <c r="AC1695" s="100" t="s">
        <v>661</v>
      </c>
      <c r="AD1695"/>
      <c r="AE1695"/>
      <c r="AF1695"/>
      <c r="AG1695"/>
      <c r="AH1695"/>
      <c r="AI1695"/>
      <c r="AJ1695" s="22"/>
      <c r="AK1695" s="22"/>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s="100" t="e">
        <f>VLOOKUP(H1695,Sheet1!A:B,2,FALSE)</f>
        <v>#N/A</v>
      </c>
      <c r="BO1695" s="116"/>
      <c r="BP1695" s="116"/>
      <c r="BQ1695" s="116"/>
      <c r="BR1695" s="116"/>
      <c r="BS1695" s="116"/>
      <c r="BT1695" s="116"/>
      <c r="BU1695" s="116"/>
      <c r="BW1695" s="100" t="s">
        <v>1001</v>
      </c>
    </row>
    <row r="1696" spans="1:75" ht="15" hidden="1" customHeight="1">
      <c r="A1696" s="20" t="str">
        <f>IF(E1696="","",VLOOKUP(E1696,[3]List!BC:BD,2,FALSE))</f>
        <v>[Main RC] SD-WAN with Firewall (Fortinet) (Non-taxable)</v>
      </c>
      <c r="B1696" s="20">
        <f>IF(F1696="Gateway","SDWAN Gateway",IF(E1696="","",VLOOKUP(E1696,[3]List!BC:BE,3,FALSE)))</f>
        <v>19408513</v>
      </c>
      <c r="C1696" s="20">
        <f>IF(F1696="Gateway","SDWAN Gateway",IF(E1696="","",VLOOKUP(E1696,[3]List!BC:BF,4,FALSE)))</f>
        <v>19408267</v>
      </c>
      <c r="D1696">
        <v>3221</v>
      </c>
      <c r="E1696" s="21" t="s">
        <v>69</v>
      </c>
      <c r="F1696" t="s">
        <v>70</v>
      </c>
      <c r="G1696" t="s">
        <v>679</v>
      </c>
      <c r="H1696" t="s">
        <v>680</v>
      </c>
      <c r="I1696" t="s">
        <v>73</v>
      </c>
      <c r="J1696">
        <v>1000</v>
      </c>
      <c r="K1696" s="20">
        <v>3</v>
      </c>
      <c r="L1696" s="20" t="str">
        <f t="shared" si="78"/>
        <v xml:space="preserve">24/7/ 12 hours onsite SLA support requried </v>
      </c>
      <c r="U1696" t="e">
        <f t="shared" si="77"/>
        <v>#N/A</v>
      </c>
      <c r="AB1696" t="s">
        <v>74</v>
      </c>
      <c r="AC1696" t="s">
        <v>661</v>
      </c>
      <c r="BM1696" s="41" t="e">
        <f>VLOOKUP(H1696,Sheet1!A:B,2,FALSE)</f>
        <v>#N/A</v>
      </c>
      <c r="BO1696"/>
      <c r="BP1696"/>
      <c r="BQ1696"/>
      <c r="BR1696"/>
      <c r="BS1696"/>
      <c r="BT1696"/>
      <c r="BU1696"/>
    </row>
    <row r="1697" spans="1:73" ht="15" customHeight="1">
      <c r="A1697" s="20" t="e">
        <f>IF(E1697="","",VLOOKUP(E1697,[4]List!BC:BD,2,FALSE))</f>
        <v>#N/A</v>
      </c>
      <c r="B1697" s="20" t="e">
        <f>IF(F1697="Gateway","SDWAN Gateway",IF(E1697="","",VLOOKUP(E1697,[4]List!BC:BE,3,FALSE)))</f>
        <v>#N/A</v>
      </c>
      <c r="C1697" s="20" t="e">
        <f>IF(F1697="Gateway","SDWAN Gateway",IF(E1697="","",VLOOKUP(E1697,[4]List!BC:BF,4,FALSE)))</f>
        <v>#N/A</v>
      </c>
      <c r="D1697">
        <v>3223</v>
      </c>
      <c r="E1697" s="21" t="s">
        <v>69</v>
      </c>
      <c r="F1697" t="s">
        <v>70</v>
      </c>
      <c r="G1697" t="s">
        <v>678</v>
      </c>
      <c r="H1697" t="s">
        <v>1025</v>
      </c>
      <c r="I1697" t="s">
        <v>73</v>
      </c>
      <c r="J1697">
        <v>100</v>
      </c>
      <c r="K1697" s="20" t="str">
        <f t="shared" si="79"/>
        <v>1</v>
      </c>
      <c r="L1697" s="20" t="str">
        <f t="shared" si="78"/>
        <v xml:space="preserve">24/7/ 12 hours onsite SLA support requried </v>
      </c>
      <c r="U1697" t="e">
        <f t="shared" si="77"/>
        <v>#N/A</v>
      </c>
      <c r="AB1697" t="s">
        <v>74</v>
      </c>
      <c r="AC1697" t="s">
        <v>661</v>
      </c>
      <c r="BM1697" s="41" t="e">
        <f>VLOOKUP(H1697,Sheet1!A:B,2,FALSE)</f>
        <v>#N/A</v>
      </c>
      <c r="BO1697" s="115">
        <v>574</v>
      </c>
      <c r="BP1697" s="115">
        <v>531</v>
      </c>
      <c r="BQ1697" s="115" t="s">
        <v>998</v>
      </c>
      <c r="BR1697" s="115">
        <v>203</v>
      </c>
      <c r="BS1697" s="115">
        <v>50</v>
      </c>
      <c r="BT1697" s="115">
        <v>450</v>
      </c>
      <c r="BU1697" s="115">
        <v>1800</v>
      </c>
    </row>
    <row r="1698" spans="1:73" ht="15" customHeight="1">
      <c r="A1698" s="20" t="e">
        <f>IF(E1698="","",VLOOKUP(E1698,[4]List!BC:BD,2,FALSE))</f>
        <v>#N/A</v>
      </c>
      <c r="B1698" s="20" t="e">
        <f>IF(F1698="Gateway","SDWAN Gateway",IF(E1698="","",VLOOKUP(E1698,[4]List!BC:BE,3,FALSE)))</f>
        <v>#N/A</v>
      </c>
      <c r="C1698" s="20" t="e">
        <f>IF(F1698="Gateway","SDWAN Gateway",IF(E1698="","",VLOOKUP(E1698,[4]List!BC:BF,4,FALSE)))</f>
        <v>#N/A</v>
      </c>
      <c r="D1698">
        <v>3224</v>
      </c>
      <c r="E1698" s="21" t="s">
        <v>69</v>
      </c>
      <c r="F1698" t="s">
        <v>70</v>
      </c>
      <c r="G1698" t="s">
        <v>678</v>
      </c>
      <c r="H1698" t="s">
        <v>1026</v>
      </c>
      <c r="I1698" t="s">
        <v>73</v>
      </c>
      <c r="J1698">
        <v>100</v>
      </c>
      <c r="K1698" s="20" t="str">
        <f t="shared" si="79"/>
        <v>1</v>
      </c>
      <c r="L1698" s="20" t="str">
        <f t="shared" si="78"/>
        <v xml:space="preserve">24/7/ 12 hours onsite SLA support requried </v>
      </c>
      <c r="U1698" t="e">
        <f t="shared" si="77"/>
        <v>#N/A</v>
      </c>
      <c r="AB1698" t="s">
        <v>74</v>
      </c>
      <c r="AC1698" t="s">
        <v>661</v>
      </c>
      <c r="BM1698" s="41" t="e">
        <f>VLOOKUP(H1698,Sheet1!A:B,2,FALSE)</f>
        <v>#N/A</v>
      </c>
      <c r="BO1698" s="115">
        <v>574</v>
      </c>
      <c r="BP1698" s="115">
        <v>531</v>
      </c>
      <c r="BQ1698" s="115" t="s">
        <v>998</v>
      </c>
      <c r="BR1698" s="115">
        <v>203</v>
      </c>
      <c r="BS1698" s="115">
        <v>50</v>
      </c>
      <c r="BT1698" s="115">
        <v>450</v>
      </c>
      <c r="BU1698" s="115">
        <v>1800</v>
      </c>
    </row>
    <row r="1699" spans="1:73" ht="15" customHeight="1">
      <c r="A1699" s="20" t="e">
        <f>IF(E1699="","",VLOOKUP(E1699,[4]List!BC:BD,2,FALSE))</f>
        <v>#N/A</v>
      </c>
      <c r="B1699" s="20" t="e">
        <f>IF(F1699="Gateway","SDWAN Gateway",IF(E1699="","",VLOOKUP(E1699,[4]List!BC:BE,3,FALSE)))</f>
        <v>#N/A</v>
      </c>
      <c r="C1699" s="20" t="e">
        <f>IF(F1699="Gateway","SDWAN Gateway",IF(E1699="","",VLOOKUP(E1699,[4]List!BC:BF,4,FALSE)))</f>
        <v>#N/A</v>
      </c>
      <c r="D1699">
        <v>3225</v>
      </c>
      <c r="E1699" s="21" t="s">
        <v>69</v>
      </c>
      <c r="F1699" t="s">
        <v>70</v>
      </c>
      <c r="G1699" s="31" t="s">
        <v>678</v>
      </c>
      <c r="H1699" t="s">
        <v>1027</v>
      </c>
      <c r="I1699" t="s">
        <v>140</v>
      </c>
      <c r="J1699">
        <v>500</v>
      </c>
      <c r="K1699" s="20" t="str">
        <f t="shared" si="79"/>
        <v>1</v>
      </c>
      <c r="L1699" s="20" t="str">
        <f t="shared" si="78"/>
        <v>24/7/ 6 hours onsite support required</v>
      </c>
      <c r="U1699" t="e">
        <f t="shared" si="77"/>
        <v>#N/A</v>
      </c>
      <c r="AB1699" t="s">
        <v>74</v>
      </c>
      <c r="AC1699" t="s">
        <v>661</v>
      </c>
      <c r="BM1699" s="41" t="e">
        <f>VLOOKUP(H1699,Sheet1!A:B,2,FALSE)</f>
        <v>#N/A</v>
      </c>
      <c r="BO1699" s="115">
        <v>574</v>
      </c>
      <c r="BP1699" s="115">
        <v>531</v>
      </c>
      <c r="BQ1699" s="115" t="s">
        <v>998</v>
      </c>
      <c r="BR1699" s="115">
        <v>203</v>
      </c>
      <c r="BS1699" s="115">
        <v>50</v>
      </c>
      <c r="BT1699" s="115">
        <v>450</v>
      </c>
      <c r="BU1699" s="115">
        <v>1800</v>
      </c>
    </row>
    <row r="1700" spans="1:73" ht="15" customHeight="1">
      <c r="A1700" s="20" t="e">
        <f>IF(E1700="","",VLOOKUP(E1700,[4]List!BC:BD,2,FALSE))</f>
        <v>#N/A</v>
      </c>
      <c r="B1700" s="20" t="e">
        <f>IF(F1700="Gateway","SDWAN Gateway",IF(E1700="","",VLOOKUP(E1700,[4]List!BC:BE,3,FALSE)))</f>
        <v>#N/A</v>
      </c>
      <c r="C1700" s="20" t="e">
        <f>IF(F1700="Gateway","SDWAN Gateway",IF(E1700="","",VLOOKUP(E1700,[4]List!BC:BF,4,FALSE)))</f>
        <v>#N/A</v>
      </c>
      <c r="D1700">
        <v>3225</v>
      </c>
      <c r="E1700" s="21" t="s">
        <v>69</v>
      </c>
      <c r="F1700" t="s">
        <v>70</v>
      </c>
      <c r="G1700" s="31" t="s">
        <v>678</v>
      </c>
      <c r="H1700" t="s">
        <v>1027</v>
      </c>
      <c r="I1700" t="s">
        <v>140</v>
      </c>
      <c r="J1700">
        <v>500</v>
      </c>
      <c r="K1700" s="20" t="str">
        <f t="shared" si="79"/>
        <v>1</v>
      </c>
      <c r="L1700" s="20" t="str">
        <f t="shared" si="78"/>
        <v>24/7/ 6 hours onsite support required</v>
      </c>
      <c r="U1700" t="s">
        <v>945</v>
      </c>
      <c r="AB1700" t="s">
        <v>74</v>
      </c>
      <c r="AC1700" t="s">
        <v>661</v>
      </c>
      <c r="BM1700" s="41" t="e">
        <f>VLOOKUP(H1700,Sheet1!A:B,2,FALSE)</f>
        <v>#N/A</v>
      </c>
      <c r="BO1700" s="115">
        <v>574</v>
      </c>
      <c r="BP1700" s="115">
        <v>531</v>
      </c>
      <c r="BQ1700" s="115" t="s">
        <v>998</v>
      </c>
      <c r="BR1700" s="115">
        <v>203</v>
      </c>
      <c r="BS1700" s="115">
        <v>50</v>
      </c>
      <c r="BT1700" s="115">
        <v>450</v>
      </c>
      <c r="BU1700" s="115">
        <v>1800</v>
      </c>
    </row>
    <row r="1701" spans="1:73" ht="15" customHeight="1">
      <c r="A1701" s="20" t="e">
        <f>IF(E1701="","",VLOOKUP(E1701,[4]List!BC:BD,2,FALSE))</f>
        <v>#N/A</v>
      </c>
      <c r="B1701" s="20" t="e">
        <f>IF(F1701="Gateway","SDWAN Gateway",IF(E1701="","",VLOOKUP(E1701,[4]List!BC:BE,3,FALSE)))</f>
        <v>#N/A</v>
      </c>
      <c r="C1701" s="20" t="e">
        <f>IF(F1701="Gateway","SDWAN Gateway",IF(E1701="","",VLOOKUP(E1701,[4]List!BC:BF,4,FALSE)))</f>
        <v>#N/A</v>
      </c>
      <c r="D1701">
        <v>3231</v>
      </c>
      <c r="E1701" s="21" t="s">
        <v>69</v>
      </c>
      <c r="F1701" t="s">
        <v>70</v>
      </c>
      <c r="G1701" t="s">
        <v>678</v>
      </c>
      <c r="H1701" t="s">
        <v>1028</v>
      </c>
      <c r="I1701" t="s">
        <v>73</v>
      </c>
      <c r="J1701">
        <v>500</v>
      </c>
      <c r="K1701" s="20" t="str">
        <f t="shared" si="79"/>
        <v>1</v>
      </c>
      <c r="L1701" s="20" t="str">
        <f t="shared" si="78"/>
        <v xml:space="preserve">24/7/ 12 hours onsite SLA support requried </v>
      </c>
      <c r="U1701" t="e">
        <f t="shared" si="77"/>
        <v>#N/A</v>
      </c>
      <c r="AB1701" t="s">
        <v>74</v>
      </c>
      <c r="AC1701" t="s">
        <v>661</v>
      </c>
      <c r="BM1701" s="41" t="e">
        <f>VLOOKUP(H1701,Sheet1!A:B,2,FALSE)</f>
        <v>#N/A</v>
      </c>
      <c r="BO1701" s="115">
        <v>574</v>
      </c>
      <c r="BP1701" s="115">
        <v>531</v>
      </c>
      <c r="BQ1701" s="115" t="s">
        <v>998</v>
      </c>
      <c r="BR1701" s="115">
        <v>203</v>
      </c>
      <c r="BS1701" s="115">
        <v>50</v>
      </c>
      <c r="BT1701" s="115">
        <v>450</v>
      </c>
      <c r="BU1701" s="115">
        <v>1800</v>
      </c>
    </row>
    <row r="1702" spans="1:73" ht="15" customHeight="1">
      <c r="A1702" s="20" t="e">
        <f>IF(E1702="","",VLOOKUP(E1702,[4]List!BC:BD,2,FALSE))</f>
        <v>#N/A</v>
      </c>
      <c r="B1702" s="20" t="e">
        <f>IF(F1702="Gateway","SDWAN Gateway",IF(E1702="","",VLOOKUP(E1702,[4]List!BC:BE,3,FALSE)))</f>
        <v>#N/A</v>
      </c>
      <c r="C1702" s="20" t="e">
        <f>IF(F1702="Gateway","SDWAN Gateway",IF(E1702="","",VLOOKUP(E1702,[4]List!BC:BF,4,FALSE)))</f>
        <v>#N/A</v>
      </c>
      <c r="D1702">
        <v>3233</v>
      </c>
      <c r="E1702" s="21" t="s">
        <v>69</v>
      </c>
      <c r="F1702" t="s">
        <v>70</v>
      </c>
      <c r="G1702" t="s">
        <v>678</v>
      </c>
      <c r="H1702" t="s">
        <v>1029</v>
      </c>
      <c r="I1702" t="s">
        <v>73</v>
      </c>
      <c r="J1702">
        <v>500</v>
      </c>
      <c r="K1702" s="20" t="str">
        <f t="shared" si="79"/>
        <v>1</v>
      </c>
      <c r="L1702" s="20" t="str">
        <f t="shared" si="78"/>
        <v xml:space="preserve">24/7/ 12 hours onsite SLA support requried </v>
      </c>
      <c r="U1702" t="str">
        <f t="shared" si="77"/>
        <v>Yes</v>
      </c>
      <c r="AB1702" t="s">
        <v>74</v>
      </c>
      <c r="AC1702" t="s">
        <v>661</v>
      </c>
      <c r="BM1702" s="41" t="str">
        <f>VLOOKUP(H1702,Sheet1!A:B,2,FALSE)</f>
        <v>11x1 FortiCare</v>
      </c>
      <c r="BO1702" s="115">
        <v>574</v>
      </c>
      <c r="BP1702" s="115">
        <v>531</v>
      </c>
      <c r="BQ1702" s="115" t="s">
        <v>998</v>
      </c>
      <c r="BR1702" s="115">
        <v>203</v>
      </c>
      <c r="BS1702" s="115">
        <v>50</v>
      </c>
      <c r="BT1702" s="115">
        <v>450</v>
      </c>
      <c r="BU1702" s="115">
        <v>1800</v>
      </c>
    </row>
    <row r="1703" spans="1:73" ht="15" customHeight="1">
      <c r="A1703" s="20" t="e">
        <f>IF(E1703="","",VLOOKUP(E1703,[4]List!BC:BD,2,FALSE))</f>
        <v>#N/A</v>
      </c>
      <c r="B1703" s="20" t="e">
        <f>IF(F1703="Gateway","SDWAN Gateway",IF(E1703="","",VLOOKUP(E1703,[4]List!BC:BE,3,FALSE)))</f>
        <v>#N/A</v>
      </c>
      <c r="C1703" s="20" t="e">
        <f>IF(F1703="Gateway","SDWAN Gateway",IF(E1703="","",VLOOKUP(E1703,[4]List!BC:BF,4,FALSE)))</f>
        <v>#N/A</v>
      </c>
      <c r="D1703">
        <v>3250</v>
      </c>
      <c r="E1703" s="21" t="s">
        <v>69</v>
      </c>
      <c r="F1703" t="s">
        <v>70</v>
      </c>
      <c r="G1703" s="31" t="s">
        <v>678</v>
      </c>
      <c r="H1703" t="s">
        <v>1030</v>
      </c>
      <c r="I1703" t="s">
        <v>140</v>
      </c>
      <c r="J1703">
        <v>2000</v>
      </c>
      <c r="K1703" s="20" t="str">
        <f t="shared" si="79"/>
        <v>2</v>
      </c>
      <c r="L1703" s="20" t="str">
        <f t="shared" si="78"/>
        <v>24/7/ 6 hours onsite support required</v>
      </c>
      <c r="U1703" t="str">
        <f t="shared" si="77"/>
        <v>No</v>
      </c>
      <c r="AB1703" t="s">
        <v>74</v>
      </c>
      <c r="AC1703" t="s">
        <v>661</v>
      </c>
      <c r="BM1703" s="41" t="str">
        <f>VLOOKUP(H1703,Sheet1!A:B,2,FALSE)</f>
        <v>Full PRMA</v>
      </c>
      <c r="BO1703" s="103">
        <v>8295</v>
      </c>
      <c r="BP1703" s="104" t="s">
        <v>998</v>
      </c>
      <c r="BQ1703" s="103">
        <v>3014</v>
      </c>
      <c r="BR1703" s="104" t="s">
        <v>998</v>
      </c>
      <c r="BS1703" s="103">
        <v>50</v>
      </c>
      <c r="BT1703" s="103">
        <v>450</v>
      </c>
      <c r="BU1703" s="104" t="s">
        <v>998</v>
      </c>
    </row>
    <row r="1704" spans="1:73" ht="15" customHeight="1">
      <c r="A1704" s="20" t="e">
        <f>IF(E1704="","",VLOOKUP(E1704,[4]List!BC:BD,2,FALSE))</f>
        <v>#N/A</v>
      </c>
      <c r="B1704" s="20" t="e">
        <f>IF(F1704="Gateway","SDWAN Gateway",IF(E1704="","",VLOOKUP(E1704,[4]List!BC:BE,3,FALSE)))</f>
        <v>#N/A</v>
      </c>
      <c r="C1704" s="20" t="e">
        <f>IF(F1704="Gateway","SDWAN Gateway",IF(E1704="","",VLOOKUP(E1704,[4]List!BC:BF,4,FALSE)))</f>
        <v>#N/A</v>
      </c>
      <c r="D1704">
        <v>3250</v>
      </c>
      <c r="E1704" s="21" t="s">
        <v>69</v>
      </c>
      <c r="F1704" t="s">
        <v>70</v>
      </c>
      <c r="G1704" s="31" t="s">
        <v>678</v>
      </c>
      <c r="H1704" t="s">
        <v>1030</v>
      </c>
      <c r="I1704" t="s">
        <v>140</v>
      </c>
      <c r="J1704">
        <v>2000</v>
      </c>
      <c r="K1704" s="20" t="str">
        <f t="shared" si="79"/>
        <v>2</v>
      </c>
      <c r="L1704" s="20" t="str">
        <f t="shared" si="78"/>
        <v>24/7/ 6 hours onsite support required</v>
      </c>
      <c r="U1704" t="str">
        <f t="shared" si="77"/>
        <v>No</v>
      </c>
      <c r="AB1704" t="s">
        <v>74</v>
      </c>
      <c r="AC1704" t="s">
        <v>661</v>
      </c>
      <c r="BM1704" s="41" t="str">
        <f>VLOOKUP(H1704,Sheet1!A:B,2,FALSE)</f>
        <v>Full PRMA</v>
      </c>
      <c r="BO1704" s="103">
        <v>8295</v>
      </c>
      <c r="BP1704" s="104" t="s">
        <v>998</v>
      </c>
      <c r="BQ1704" s="103">
        <v>3014</v>
      </c>
      <c r="BR1704" s="104" t="s">
        <v>998</v>
      </c>
      <c r="BS1704" s="103">
        <v>50</v>
      </c>
      <c r="BT1704" s="103">
        <v>450</v>
      </c>
      <c r="BU1704" s="104" t="s">
        <v>998</v>
      </c>
    </row>
    <row r="1705" spans="1:73" ht="15" customHeight="1">
      <c r="A1705" s="20" t="e">
        <f>IF(E1705="","",VLOOKUP(E1705,[4]List!BC:BD,2,FALSE))</f>
        <v>#N/A</v>
      </c>
      <c r="B1705" s="20" t="e">
        <f>IF(F1705="Gateway","SDWAN Gateway",IF(E1705="","",VLOOKUP(E1705,[4]List!BC:BE,3,FALSE)))</f>
        <v>#N/A</v>
      </c>
      <c r="C1705" s="20" t="e">
        <f>IF(F1705="Gateway","SDWAN Gateway",IF(E1705="","",VLOOKUP(E1705,[4]List!BC:BF,4,FALSE)))</f>
        <v>#N/A</v>
      </c>
      <c r="D1705">
        <v>3258</v>
      </c>
      <c r="E1705" s="21" t="s">
        <v>69</v>
      </c>
      <c r="F1705" t="s">
        <v>70</v>
      </c>
      <c r="G1705" t="s">
        <v>678</v>
      </c>
      <c r="H1705" t="s">
        <v>1009</v>
      </c>
      <c r="I1705" t="s">
        <v>73</v>
      </c>
      <c r="J1705">
        <v>100</v>
      </c>
      <c r="K1705" s="20" t="str">
        <f t="shared" si="79"/>
        <v>1</v>
      </c>
      <c r="L1705" s="20" t="str">
        <f t="shared" si="78"/>
        <v xml:space="preserve">24/7/ 12 hours onsite SLA support requried </v>
      </c>
      <c r="U1705" t="e">
        <f t="shared" si="77"/>
        <v>#N/A</v>
      </c>
      <c r="AB1705" t="s">
        <v>74</v>
      </c>
      <c r="AC1705" t="s">
        <v>661</v>
      </c>
      <c r="BM1705" s="41" t="e">
        <f>VLOOKUP(H1705,Sheet1!A:B,2,FALSE)</f>
        <v>#N/A</v>
      </c>
      <c r="BO1705" s="115">
        <v>574</v>
      </c>
      <c r="BP1705" s="115">
        <v>531</v>
      </c>
      <c r="BQ1705" s="115" t="s">
        <v>998</v>
      </c>
      <c r="BR1705" s="115">
        <v>203</v>
      </c>
      <c r="BS1705" s="115">
        <v>50</v>
      </c>
      <c r="BT1705" s="115">
        <v>450</v>
      </c>
      <c r="BU1705" s="115">
        <v>1800</v>
      </c>
    </row>
    <row r="1706" spans="1:73" ht="15" customHeight="1">
      <c r="A1706" s="20" t="e">
        <f>IF(E1706="","",VLOOKUP(E1706,[4]List!BC:BD,2,FALSE))</f>
        <v>#N/A</v>
      </c>
      <c r="B1706" s="20" t="e">
        <f>IF(F1706="Gateway","SDWAN Gateway",IF(E1706="","",VLOOKUP(E1706,[4]List!BC:BE,3,FALSE)))</f>
        <v>#N/A</v>
      </c>
      <c r="C1706" s="20" t="e">
        <f>IF(F1706="Gateway","SDWAN Gateway",IF(E1706="","",VLOOKUP(E1706,[4]List!BC:BF,4,FALSE)))</f>
        <v>#N/A</v>
      </c>
      <c r="D1706">
        <v>3260</v>
      </c>
      <c r="E1706" s="21" t="s">
        <v>69</v>
      </c>
      <c r="F1706" t="s">
        <v>70</v>
      </c>
      <c r="G1706" t="s">
        <v>678</v>
      </c>
      <c r="H1706" t="s">
        <v>1031</v>
      </c>
      <c r="I1706" t="s">
        <v>73</v>
      </c>
      <c r="J1706">
        <v>500</v>
      </c>
      <c r="K1706" s="20" t="str">
        <f t="shared" si="79"/>
        <v>1</v>
      </c>
      <c r="L1706" s="20" t="str">
        <f t="shared" si="78"/>
        <v xml:space="preserve">24/7/ 12 hours onsite SLA support requried </v>
      </c>
      <c r="U1706" t="str">
        <f t="shared" si="77"/>
        <v>Yes</v>
      </c>
      <c r="AB1706" t="s">
        <v>74</v>
      </c>
      <c r="AC1706" t="s">
        <v>661</v>
      </c>
      <c r="BM1706" s="41" t="str">
        <f>VLOOKUP(H1706,Sheet1!A:B,2,FALSE)</f>
        <v>11x1 FortiCare</v>
      </c>
      <c r="BO1706" s="115">
        <v>574</v>
      </c>
      <c r="BP1706" s="115">
        <v>531</v>
      </c>
      <c r="BQ1706" s="115" t="s">
        <v>998</v>
      </c>
      <c r="BR1706" s="115">
        <v>203</v>
      </c>
      <c r="BS1706" s="115">
        <v>50</v>
      </c>
      <c r="BT1706" s="115">
        <v>450</v>
      </c>
      <c r="BU1706" s="115">
        <v>1800</v>
      </c>
    </row>
    <row r="1707" spans="1:73" ht="15" customHeight="1">
      <c r="A1707" s="20" t="e">
        <f>IF(E1707="","",VLOOKUP(E1707,[4]List!BC:BD,2,FALSE))</f>
        <v>#N/A</v>
      </c>
      <c r="B1707" s="20" t="e">
        <f>IF(F1707="Gateway","SDWAN Gateway",IF(E1707="","",VLOOKUP(E1707,[4]List!BC:BE,3,FALSE)))</f>
        <v>#N/A</v>
      </c>
      <c r="C1707" s="20" t="e">
        <f>IF(F1707="Gateway","SDWAN Gateway",IF(E1707="","",VLOOKUP(E1707,[4]List!BC:BF,4,FALSE)))</f>
        <v>#N/A</v>
      </c>
      <c r="D1707">
        <v>3265</v>
      </c>
      <c r="E1707" s="21" t="s">
        <v>69</v>
      </c>
      <c r="F1707" t="s">
        <v>70</v>
      </c>
      <c r="G1707" t="s">
        <v>678</v>
      </c>
      <c r="H1707" t="s">
        <v>1032</v>
      </c>
      <c r="I1707" t="s">
        <v>73</v>
      </c>
      <c r="J1707">
        <v>500</v>
      </c>
      <c r="K1707" s="20" t="str">
        <f t="shared" si="79"/>
        <v>1</v>
      </c>
      <c r="L1707" s="20" t="str">
        <f t="shared" si="78"/>
        <v xml:space="preserve">24/7/ 12 hours onsite SLA support requried </v>
      </c>
      <c r="U1707" t="e">
        <f t="shared" si="77"/>
        <v>#N/A</v>
      </c>
      <c r="AB1707" t="s">
        <v>74</v>
      </c>
      <c r="AC1707" t="s">
        <v>661</v>
      </c>
      <c r="BM1707" s="41" t="e">
        <f>VLOOKUP(H1707,Sheet1!A:B,2,FALSE)</f>
        <v>#N/A</v>
      </c>
      <c r="BO1707" s="115">
        <v>574</v>
      </c>
      <c r="BP1707" s="115">
        <v>531</v>
      </c>
      <c r="BQ1707" s="115" t="s">
        <v>998</v>
      </c>
      <c r="BR1707" s="115">
        <v>203</v>
      </c>
      <c r="BS1707" s="115">
        <v>50</v>
      </c>
      <c r="BT1707" s="115">
        <v>450</v>
      </c>
      <c r="BU1707" s="115">
        <v>1800</v>
      </c>
    </row>
    <row r="1708" spans="1:73" ht="15" customHeight="1">
      <c r="A1708" s="20" t="e">
        <f>IF(E1708="","",VLOOKUP(E1708,[4]List!BC:BD,2,FALSE))</f>
        <v>#N/A</v>
      </c>
      <c r="B1708" s="20" t="e">
        <f>IF(F1708="Gateway","SDWAN Gateway",IF(E1708="","",VLOOKUP(E1708,[4]List!BC:BE,3,FALSE)))</f>
        <v>#N/A</v>
      </c>
      <c r="C1708" s="20" t="e">
        <f>IF(F1708="Gateway","SDWAN Gateway",IF(E1708="","",VLOOKUP(E1708,[4]List!BC:BF,4,FALSE)))</f>
        <v>#N/A</v>
      </c>
      <c r="D1708">
        <v>3266</v>
      </c>
      <c r="E1708" s="21" t="s">
        <v>69</v>
      </c>
      <c r="F1708" t="s">
        <v>70</v>
      </c>
      <c r="G1708" s="31" t="s">
        <v>678</v>
      </c>
      <c r="H1708" t="s">
        <v>1033</v>
      </c>
      <c r="I1708" t="s">
        <v>140</v>
      </c>
      <c r="J1708">
        <v>1000</v>
      </c>
      <c r="K1708" s="20">
        <v>3</v>
      </c>
      <c r="L1708" s="20" t="str">
        <f t="shared" si="78"/>
        <v>24/7/ 6 hours onsite support required</v>
      </c>
      <c r="U1708" t="str">
        <f t="shared" si="77"/>
        <v>Yes</v>
      </c>
      <c r="AB1708" t="s">
        <v>74</v>
      </c>
      <c r="AC1708" t="s">
        <v>661</v>
      </c>
      <c r="BM1708" s="41" t="str">
        <f>VLOOKUP(H1708,Sheet1!A:B,2,FALSE)</f>
        <v>Next Day Delivery</v>
      </c>
      <c r="BO1708" s="103">
        <v>1286</v>
      </c>
      <c r="BP1708" s="103">
        <v>1198</v>
      </c>
      <c r="BQ1708" s="104" t="s">
        <v>998</v>
      </c>
      <c r="BR1708" s="103">
        <v>124</v>
      </c>
      <c r="BS1708" s="103">
        <v>50</v>
      </c>
      <c r="BT1708" s="103">
        <v>450</v>
      </c>
      <c r="BU1708" s="104">
        <v>1800</v>
      </c>
    </row>
    <row r="1709" spans="1:73" ht="15" customHeight="1">
      <c r="A1709" s="20" t="e">
        <f>IF(E1709="","",VLOOKUP(E1709,[4]List!BC:BD,2,FALSE))</f>
        <v>#N/A</v>
      </c>
      <c r="B1709" s="20" t="e">
        <f>IF(F1709="Gateway","SDWAN Gateway",IF(E1709="","",VLOOKUP(E1709,[4]List!BC:BE,3,FALSE)))</f>
        <v>#N/A</v>
      </c>
      <c r="C1709" s="20" t="e">
        <f>IF(F1709="Gateway","SDWAN Gateway",IF(E1709="","",VLOOKUP(E1709,[4]List!BC:BF,4,FALSE)))</f>
        <v>#N/A</v>
      </c>
      <c r="D1709">
        <v>3266</v>
      </c>
      <c r="E1709" s="21" t="s">
        <v>69</v>
      </c>
      <c r="F1709" t="s">
        <v>70</v>
      </c>
      <c r="G1709" s="31" t="s">
        <v>678</v>
      </c>
      <c r="H1709" t="s">
        <v>1033</v>
      </c>
      <c r="I1709" t="s">
        <v>140</v>
      </c>
      <c r="J1709">
        <v>1000</v>
      </c>
      <c r="K1709" s="20">
        <v>3</v>
      </c>
      <c r="L1709" s="20" t="str">
        <f t="shared" si="78"/>
        <v>24/7/ 6 hours onsite support required</v>
      </c>
      <c r="U1709" t="s">
        <v>945</v>
      </c>
      <c r="AB1709" t="s">
        <v>74</v>
      </c>
      <c r="AC1709" t="s">
        <v>661</v>
      </c>
      <c r="BM1709" s="41" t="str">
        <f>VLOOKUP(H1709,Sheet1!A:B,2,FALSE)</f>
        <v>Next Day Delivery</v>
      </c>
      <c r="BO1709" s="103">
        <v>1286</v>
      </c>
      <c r="BP1709" s="103">
        <v>1198</v>
      </c>
      <c r="BQ1709" s="104" t="s">
        <v>998</v>
      </c>
      <c r="BR1709" s="103">
        <v>124</v>
      </c>
      <c r="BS1709" s="103">
        <v>50</v>
      </c>
      <c r="BT1709" s="103">
        <v>450</v>
      </c>
      <c r="BU1709" s="104">
        <v>1800</v>
      </c>
    </row>
    <row r="1710" spans="1:73" ht="15" customHeight="1">
      <c r="A1710" s="20" t="e">
        <f>IF(E1710="","",VLOOKUP(E1710,[4]List!BC:BD,2,FALSE))</f>
        <v>#N/A</v>
      </c>
      <c r="B1710" s="20" t="e">
        <f>IF(F1710="Gateway","SDWAN Gateway",IF(E1710="","",VLOOKUP(E1710,[4]List!BC:BE,3,FALSE)))</f>
        <v>#N/A</v>
      </c>
      <c r="C1710" s="20" t="e">
        <f>IF(F1710="Gateway","SDWAN Gateway",IF(E1710="","",VLOOKUP(E1710,[4]List!BC:BF,4,FALSE)))</f>
        <v>#N/A</v>
      </c>
      <c r="D1710">
        <v>3267</v>
      </c>
      <c r="E1710" s="21" t="s">
        <v>69</v>
      </c>
      <c r="F1710" t="s">
        <v>70</v>
      </c>
      <c r="G1710" t="s">
        <v>678</v>
      </c>
      <c r="H1710" t="s">
        <v>1034</v>
      </c>
      <c r="I1710" t="s">
        <v>73</v>
      </c>
      <c r="J1710">
        <v>100</v>
      </c>
      <c r="K1710" s="20" t="str">
        <f t="shared" si="79"/>
        <v>1</v>
      </c>
      <c r="L1710" s="20" t="str">
        <f t="shared" si="78"/>
        <v xml:space="preserve">24/7/ 12 hours onsite SLA support requried </v>
      </c>
      <c r="U1710" t="e">
        <f t="shared" si="77"/>
        <v>#N/A</v>
      </c>
      <c r="AB1710" t="s">
        <v>74</v>
      </c>
      <c r="AC1710" t="s">
        <v>661</v>
      </c>
      <c r="BM1710" s="41" t="e">
        <f>VLOOKUP(H1710,Sheet1!A:B,2,FALSE)</f>
        <v>#N/A</v>
      </c>
      <c r="BO1710" s="115">
        <v>574</v>
      </c>
      <c r="BP1710" s="115" t="s">
        <v>998</v>
      </c>
      <c r="BQ1710" s="115">
        <v>793</v>
      </c>
      <c r="BR1710" s="115" t="s">
        <v>998</v>
      </c>
      <c r="BS1710" s="115">
        <v>50</v>
      </c>
      <c r="BT1710" s="115">
        <v>450</v>
      </c>
      <c r="BU1710" s="115" t="s">
        <v>998</v>
      </c>
    </row>
    <row r="1711" spans="1:73" ht="15" customHeight="1">
      <c r="A1711" s="20" t="e">
        <f>IF(E1711="","",VLOOKUP(E1711,[4]List!BC:BD,2,FALSE))</f>
        <v>#N/A</v>
      </c>
      <c r="B1711" s="20" t="e">
        <f>IF(F1711="Gateway","SDWAN Gateway",IF(E1711="","",VLOOKUP(E1711,[4]List!BC:BE,3,FALSE)))</f>
        <v>#N/A</v>
      </c>
      <c r="C1711" s="20" t="e">
        <f>IF(F1711="Gateway","SDWAN Gateway",IF(E1711="","",VLOOKUP(E1711,[4]List!BC:BF,4,FALSE)))</f>
        <v>#N/A</v>
      </c>
      <c r="D1711">
        <v>3269</v>
      </c>
      <c r="E1711" s="21" t="s">
        <v>69</v>
      </c>
      <c r="F1711" t="s">
        <v>70</v>
      </c>
      <c r="G1711" s="31" t="s">
        <v>678</v>
      </c>
      <c r="H1711" t="s">
        <v>1035</v>
      </c>
      <c r="I1711" t="s">
        <v>140</v>
      </c>
      <c r="J1711">
        <v>500</v>
      </c>
      <c r="K1711" s="20" t="str">
        <f t="shared" si="79"/>
        <v>1</v>
      </c>
      <c r="L1711" s="20" t="str">
        <f t="shared" si="78"/>
        <v>24/7/ 6 hours onsite support required</v>
      </c>
      <c r="U1711" t="str">
        <f t="shared" si="77"/>
        <v>Yes</v>
      </c>
      <c r="AB1711" t="s">
        <v>74</v>
      </c>
      <c r="AC1711" t="s">
        <v>661</v>
      </c>
      <c r="BM1711" s="41" t="str">
        <f>VLOOKUP(H1711,Sheet1!A:B,2,FALSE)</f>
        <v>11x1 FortiCare</v>
      </c>
      <c r="BO1711" s="115">
        <v>574</v>
      </c>
      <c r="BP1711" s="115">
        <v>531</v>
      </c>
      <c r="BQ1711" s="115" t="s">
        <v>998</v>
      </c>
      <c r="BR1711" s="115">
        <v>203</v>
      </c>
      <c r="BS1711" s="115">
        <v>50</v>
      </c>
      <c r="BT1711" s="115">
        <v>450</v>
      </c>
      <c r="BU1711" s="115">
        <v>1800</v>
      </c>
    </row>
    <row r="1712" spans="1:73" ht="15" customHeight="1">
      <c r="A1712" s="20" t="e">
        <f>IF(E1712="","",VLOOKUP(E1712,[4]List!BC:BD,2,FALSE))</f>
        <v>#N/A</v>
      </c>
      <c r="B1712" s="20" t="e">
        <f>IF(F1712="Gateway","SDWAN Gateway",IF(E1712="","",VLOOKUP(E1712,[4]List!BC:BE,3,FALSE)))</f>
        <v>#N/A</v>
      </c>
      <c r="C1712" s="20" t="e">
        <f>IF(F1712="Gateway","SDWAN Gateway",IF(E1712="","",VLOOKUP(E1712,[4]List!BC:BF,4,FALSE)))</f>
        <v>#N/A</v>
      </c>
      <c r="D1712">
        <v>3269</v>
      </c>
      <c r="E1712" s="21" t="s">
        <v>69</v>
      </c>
      <c r="F1712" t="s">
        <v>70</v>
      </c>
      <c r="G1712" s="31" t="s">
        <v>678</v>
      </c>
      <c r="H1712" t="s">
        <v>1035</v>
      </c>
      <c r="I1712" t="s">
        <v>140</v>
      </c>
      <c r="J1712">
        <v>500</v>
      </c>
      <c r="K1712" s="20" t="str">
        <f t="shared" si="79"/>
        <v>1</v>
      </c>
      <c r="L1712" s="20" t="str">
        <f t="shared" si="78"/>
        <v>24/7/ 6 hours onsite support required</v>
      </c>
      <c r="U1712" t="s">
        <v>945</v>
      </c>
      <c r="AB1712" t="s">
        <v>74</v>
      </c>
      <c r="AC1712" t="s">
        <v>661</v>
      </c>
      <c r="BM1712" s="41" t="str">
        <f>VLOOKUP(H1712,Sheet1!A:B,2,FALSE)</f>
        <v>11x1 FortiCare</v>
      </c>
      <c r="BO1712" s="115">
        <v>574</v>
      </c>
      <c r="BP1712" s="115">
        <v>531</v>
      </c>
      <c r="BQ1712" s="115" t="s">
        <v>998</v>
      </c>
      <c r="BR1712" s="115">
        <v>203</v>
      </c>
      <c r="BS1712" s="115">
        <v>50</v>
      </c>
      <c r="BT1712" s="115">
        <v>450</v>
      </c>
      <c r="BU1712" s="115">
        <v>1800</v>
      </c>
    </row>
    <row r="1713" spans="1:73" ht="15" customHeight="1">
      <c r="A1713" s="20" t="e">
        <f>IF(E1713="","",VLOOKUP(E1713,[4]List!BC:BD,2,FALSE))</f>
        <v>#N/A</v>
      </c>
      <c r="B1713" s="20" t="e">
        <f>IF(F1713="Gateway","SDWAN Gateway",IF(E1713="","",VLOOKUP(E1713,[4]List!BC:BE,3,FALSE)))</f>
        <v>#N/A</v>
      </c>
      <c r="C1713" s="20" t="e">
        <f>IF(F1713="Gateway","SDWAN Gateway",IF(E1713="","",VLOOKUP(E1713,[4]List!BC:BF,4,FALSE)))</f>
        <v>#N/A</v>
      </c>
      <c r="D1713">
        <v>3270</v>
      </c>
      <c r="E1713" s="21" t="s">
        <v>69</v>
      </c>
      <c r="F1713" t="s">
        <v>70</v>
      </c>
      <c r="G1713" s="31" t="s">
        <v>678</v>
      </c>
      <c r="H1713" t="s">
        <v>1006</v>
      </c>
      <c r="I1713" t="s">
        <v>140</v>
      </c>
      <c r="J1713">
        <v>1000</v>
      </c>
      <c r="K1713" s="20">
        <v>3</v>
      </c>
      <c r="L1713" s="20" t="str">
        <f t="shared" si="78"/>
        <v>24/7/ 6 hours onsite support required</v>
      </c>
      <c r="U1713" t="str">
        <f t="shared" si="77"/>
        <v>Yes</v>
      </c>
      <c r="AB1713" t="s">
        <v>74</v>
      </c>
      <c r="AC1713" t="s">
        <v>661</v>
      </c>
      <c r="BM1713" s="41" t="str">
        <f>VLOOKUP(H1713,Sheet1!A:B,2,FALSE)</f>
        <v>Next Day Delivery</v>
      </c>
      <c r="BO1713" s="103">
        <v>1286</v>
      </c>
      <c r="BP1713" s="103">
        <v>1198</v>
      </c>
      <c r="BQ1713" s="104" t="s">
        <v>998</v>
      </c>
      <c r="BR1713" s="103">
        <v>124</v>
      </c>
      <c r="BS1713" s="103">
        <v>50</v>
      </c>
      <c r="BT1713" s="103">
        <v>450</v>
      </c>
      <c r="BU1713" s="104">
        <v>1800</v>
      </c>
    </row>
    <row r="1714" spans="1:73" ht="15" customHeight="1">
      <c r="A1714" s="20" t="e">
        <f>IF(E1714="","",VLOOKUP(E1714,[4]List!BC:BD,2,FALSE))</f>
        <v>#N/A</v>
      </c>
      <c r="B1714" s="20" t="e">
        <f>IF(F1714="Gateway","SDWAN Gateway",IF(E1714="","",VLOOKUP(E1714,[4]List!BC:BE,3,FALSE)))</f>
        <v>#N/A</v>
      </c>
      <c r="C1714" s="20" t="e">
        <f>IF(F1714="Gateway","SDWAN Gateway",IF(E1714="","",VLOOKUP(E1714,[4]List!BC:BF,4,FALSE)))</f>
        <v>#N/A</v>
      </c>
      <c r="D1714">
        <v>3270</v>
      </c>
      <c r="E1714" s="21" t="s">
        <v>69</v>
      </c>
      <c r="F1714" t="s">
        <v>70</v>
      </c>
      <c r="G1714" s="31" t="s">
        <v>678</v>
      </c>
      <c r="H1714" t="s">
        <v>1006</v>
      </c>
      <c r="I1714" t="s">
        <v>140</v>
      </c>
      <c r="J1714">
        <v>1000</v>
      </c>
      <c r="K1714" s="20">
        <v>3</v>
      </c>
      <c r="L1714" s="20" t="str">
        <f t="shared" si="78"/>
        <v>24/7/ 6 hours onsite support required</v>
      </c>
      <c r="U1714" t="s">
        <v>945</v>
      </c>
      <c r="AB1714" t="s">
        <v>74</v>
      </c>
      <c r="AC1714" t="s">
        <v>661</v>
      </c>
      <c r="BM1714" s="41" t="str">
        <f>VLOOKUP(H1714,Sheet1!A:B,2,FALSE)</f>
        <v>Next Day Delivery</v>
      </c>
      <c r="BO1714" s="103">
        <v>1286</v>
      </c>
      <c r="BP1714" s="103">
        <v>1198</v>
      </c>
      <c r="BQ1714" s="104" t="s">
        <v>998</v>
      </c>
      <c r="BR1714" s="103">
        <v>124</v>
      </c>
      <c r="BS1714" s="103">
        <v>50</v>
      </c>
      <c r="BT1714" s="103">
        <v>450</v>
      </c>
      <c r="BU1714" s="104">
        <v>1800</v>
      </c>
    </row>
    <row r="1715" spans="1:73" ht="15" customHeight="1">
      <c r="A1715" s="20" t="e">
        <f>IF(E1715="","",VLOOKUP(E1715,[4]List!BC:BD,2,FALSE))</f>
        <v>#N/A</v>
      </c>
      <c r="B1715" s="20" t="e">
        <f>IF(F1715="Gateway","SDWAN Gateway",IF(E1715="","",VLOOKUP(E1715,[4]List!BC:BE,3,FALSE)))</f>
        <v>#N/A</v>
      </c>
      <c r="C1715" s="20" t="e">
        <f>IF(F1715="Gateway","SDWAN Gateway",IF(E1715="","",VLOOKUP(E1715,[4]List!BC:BF,4,FALSE)))</f>
        <v>#N/A</v>
      </c>
      <c r="D1715">
        <v>3273</v>
      </c>
      <c r="E1715" s="21" t="s">
        <v>69</v>
      </c>
      <c r="F1715" t="s">
        <v>70</v>
      </c>
      <c r="G1715" s="31" t="s">
        <v>678</v>
      </c>
      <c r="H1715" t="s">
        <v>1036</v>
      </c>
      <c r="I1715" t="s">
        <v>140</v>
      </c>
      <c r="J1715">
        <v>500</v>
      </c>
      <c r="K1715" s="20" t="str">
        <f t="shared" si="79"/>
        <v>1</v>
      </c>
      <c r="L1715" s="20" t="str">
        <f t="shared" si="78"/>
        <v>24/7/ 6 hours onsite support required</v>
      </c>
      <c r="U1715" t="e">
        <f t="shared" si="77"/>
        <v>#N/A</v>
      </c>
      <c r="AB1715" t="s">
        <v>74</v>
      </c>
      <c r="AC1715" t="s">
        <v>661</v>
      </c>
      <c r="BM1715" s="41" t="e">
        <f>VLOOKUP(H1715,Sheet1!A:B,2,FALSE)</f>
        <v>#N/A</v>
      </c>
      <c r="BO1715" s="115">
        <v>574</v>
      </c>
      <c r="BP1715" s="115">
        <v>531</v>
      </c>
      <c r="BQ1715" s="115" t="s">
        <v>998</v>
      </c>
      <c r="BR1715" s="115">
        <v>203</v>
      </c>
      <c r="BS1715" s="115">
        <v>50</v>
      </c>
      <c r="BT1715" s="115">
        <v>450</v>
      </c>
      <c r="BU1715" s="115">
        <v>1800</v>
      </c>
    </row>
    <row r="1716" spans="1:73" ht="15" customHeight="1">
      <c r="A1716" s="20" t="e">
        <f>IF(E1716="","",VLOOKUP(E1716,[4]List!BC:BD,2,FALSE))</f>
        <v>#N/A</v>
      </c>
      <c r="B1716" s="20" t="e">
        <f>IF(F1716="Gateway","SDWAN Gateway",IF(E1716="","",VLOOKUP(E1716,[4]List!BC:BE,3,FALSE)))</f>
        <v>#N/A</v>
      </c>
      <c r="C1716" s="20" t="e">
        <f>IF(F1716="Gateway","SDWAN Gateway",IF(E1716="","",VLOOKUP(E1716,[4]List!BC:BF,4,FALSE)))</f>
        <v>#N/A</v>
      </c>
      <c r="D1716">
        <v>3273</v>
      </c>
      <c r="E1716" s="21" t="s">
        <v>69</v>
      </c>
      <c r="F1716" t="s">
        <v>70</v>
      </c>
      <c r="G1716" s="31" t="s">
        <v>678</v>
      </c>
      <c r="H1716" t="s">
        <v>1036</v>
      </c>
      <c r="I1716" t="s">
        <v>140</v>
      </c>
      <c r="J1716">
        <v>500</v>
      </c>
      <c r="K1716" s="20" t="str">
        <f t="shared" si="79"/>
        <v>1</v>
      </c>
      <c r="L1716" s="20" t="str">
        <f t="shared" si="78"/>
        <v>24/7/ 6 hours onsite support required</v>
      </c>
      <c r="U1716" t="s">
        <v>945</v>
      </c>
      <c r="AB1716" t="s">
        <v>74</v>
      </c>
      <c r="AC1716" t="s">
        <v>661</v>
      </c>
      <c r="BM1716" s="41" t="e">
        <f>VLOOKUP(H1716,Sheet1!A:B,2,FALSE)</f>
        <v>#N/A</v>
      </c>
      <c r="BO1716" s="115">
        <v>574</v>
      </c>
      <c r="BP1716" s="115">
        <v>531</v>
      </c>
      <c r="BQ1716" s="115" t="s">
        <v>998</v>
      </c>
      <c r="BR1716" s="115">
        <v>203</v>
      </c>
      <c r="BS1716" s="115">
        <v>50</v>
      </c>
      <c r="BT1716" s="115">
        <v>450</v>
      </c>
      <c r="BU1716" s="115">
        <v>1800</v>
      </c>
    </row>
    <row r="1717" spans="1:73" ht="15" customHeight="1">
      <c r="A1717" s="20" t="e">
        <f>IF(E1717="","",VLOOKUP(E1717,[4]List!BC:BD,2,FALSE))</f>
        <v>#N/A</v>
      </c>
      <c r="B1717" s="20" t="e">
        <f>IF(F1717="Gateway","SDWAN Gateway",IF(E1717="","",VLOOKUP(E1717,[4]List!BC:BE,3,FALSE)))</f>
        <v>#N/A</v>
      </c>
      <c r="C1717" s="20" t="e">
        <f>IF(F1717="Gateway","SDWAN Gateway",IF(E1717="","",VLOOKUP(E1717,[4]List!BC:BF,4,FALSE)))</f>
        <v>#N/A</v>
      </c>
      <c r="D1717">
        <v>3274</v>
      </c>
      <c r="E1717" s="21" t="s">
        <v>69</v>
      </c>
      <c r="F1717" t="s">
        <v>70</v>
      </c>
      <c r="G1717" t="s">
        <v>678</v>
      </c>
      <c r="H1717" t="s">
        <v>1037</v>
      </c>
      <c r="I1717" t="s">
        <v>73</v>
      </c>
      <c r="J1717">
        <v>500</v>
      </c>
      <c r="K1717" s="20" t="str">
        <f t="shared" si="79"/>
        <v>1</v>
      </c>
      <c r="L1717" s="20" t="str">
        <f t="shared" si="78"/>
        <v xml:space="preserve">24/7/ 12 hours onsite SLA support requried </v>
      </c>
      <c r="U1717" t="e">
        <f t="shared" si="77"/>
        <v>#N/A</v>
      </c>
      <c r="AB1717" t="s">
        <v>74</v>
      </c>
      <c r="AC1717" t="s">
        <v>661</v>
      </c>
      <c r="BM1717" s="41" t="e">
        <f>VLOOKUP(H1717,Sheet1!A:B,2,FALSE)</f>
        <v>#N/A</v>
      </c>
      <c r="BO1717" s="115">
        <v>574</v>
      </c>
      <c r="BP1717" s="115">
        <v>531</v>
      </c>
      <c r="BQ1717" s="115" t="s">
        <v>998</v>
      </c>
      <c r="BR1717" s="115">
        <v>203</v>
      </c>
      <c r="BS1717" s="115">
        <v>50</v>
      </c>
      <c r="BT1717" s="115">
        <v>450</v>
      </c>
      <c r="BU1717" s="115">
        <v>1800</v>
      </c>
    </row>
    <row r="1718" spans="1:73" ht="15" customHeight="1">
      <c r="A1718" s="20" t="e">
        <f>IF(E1718="","",VLOOKUP(E1718,[4]List!BC:BD,2,FALSE))</f>
        <v>#N/A</v>
      </c>
      <c r="B1718" s="20" t="e">
        <f>IF(F1718="Gateway","SDWAN Gateway",IF(E1718="","",VLOOKUP(E1718,[4]List!BC:BE,3,FALSE)))</f>
        <v>#N/A</v>
      </c>
      <c r="C1718" s="20" t="e">
        <f>IF(F1718="Gateway","SDWAN Gateway",IF(E1718="","",VLOOKUP(E1718,[4]List!BC:BF,4,FALSE)))</f>
        <v>#N/A</v>
      </c>
      <c r="D1718">
        <v>3279</v>
      </c>
      <c r="E1718" s="21" t="s">
        <v>69</v>
      </c>
      <c r="F1718" t="s">
        <v>70</v>
      </c>
      <c r="G1718" t="s">
        <v>678</v>
      </c>
      <c r="H1718" t="s">
        <v>1038</v>
      </c>
      <c r="I1718" t="s">
        <v>73</v>
      </c>
      <c r="J1718">
        <v>1000</v>
      </c>
      <c r="K1718" s="20">
        <v>3</v>
      </c>
      <c r="L1718" s="20" t="str">
        <f t="shared" si="78"/>
        <v xml:space="preserve">24/7/ 12 hours onsite SLA support requried </v>
      </c>
      <c r="U1718" t="str">
        <f t="shared" si="77"/>
        <v>Yes</v>
      </c>
      <c r="AB1718" t="s">
        <v>74</v>
      </c>
      <c r="AC1718" t="s">
        <v>661</v>
      </c>
      <c r="BM1718" s="41" t="str">
        <f>VLOOKUP(H1718,Sheet1!A:B,2,FALSE)</f>
        <v>11x1 FortiCare</v>
      </c>
      <c r="BO1718" s="103">
        <v>1286</v>
      </c>
      <c r="BP1718" s="103">
        <v>1198</v>
      </c>
      <c r="BQ1718" s="104" t="s">
        <v>998</v>
      </c>
      <c r="BR1718" s="103">
        <v>124</v>
      </c>
      <c r="BS1718" s="103">
        <v>50</v>
      </c>
      <c r="BT1718" s="103">
        <v>450</v>
      </c>
      <c r="BU1718" s="104">
        <v>1800</v>
      </c>
    </row>
    <row r="1719" spans="1:73" ht="15" customHeight="1">
      <c r="A1719" s="20" t="e">
        <f>IF(E1719="","",VLOOKUP(E1719,[4]List!BC:BD,2,FALSE))</f>
        <v>#N/A</v>
      </c>
      <c r="B1719" s="20" t="e">
        <f>IF(F1719="Gateway","SDWAN Gateway",IF(E1719="","",VLOOKUP(E1719,[4]List!BC:BE,3,FALSE)))</f>
        <v>#N/A</v>
      </c>
      <c r="C1719" s="20" t="e">
        <f>IF(F1719="Gateway","SDWAN Gateway",IF(E1719="","",VLOOKUP(E1719,[4]List!BC:BF,4,FALSE)))</f>
        <v>#N/A</v>
      </c>
      <c r="D1719">
        <v>3283</v>
      </c>
      <c r="E1719" s="21" t="s">
        <v>69</v>
      </c>
      <c r="F1719" t="s">
        <v>70</v>
      </c>
      <c r="G1719" t="s">
        <v>678</v>
      </c>
      <c r="H1719" t="s">
        <v>1039</v>
      </c>
      <c r="I1719" t="s">
        <v>73</v>
      </c>
      <c r="J1719">
        <v>100</v>
      </c>
      <c r="K1719" s="20" t="str">
        <f t="shared" si="79"/>
        <v>1</v>
      </c>
      <c r="L1719" s="20" t="str">
        <f t="shared" si="78"/>
        <v xml:space="preserve">24/7/ 12 hours onsite SLA support requried </v>
      </c>
      <c r="U1719" t="e">
        <f t="shared" si="77"/>
        <v>#N/A</v>
      </c>
      <c r="AB1719" t="s">
        <v>74</v>
      </c>
      <c r="AC1719" t="s">
        <v>661</v>
      </c>
      <c r="BM1719" s="41" t="e">
        <f>VLOOKUP(H1719,Sheet1!A:B,2,FALSE)</f>
        <v>#N/A</v>
      </c>
      <c r="BO1719" s="115">
        <v>574</v>
      </c>
      <c r="BP1719" s="115">
        <v>531</v>
      </c>
      <c r="BQ1719" s="115" t="s">
        <v>998</v>
      </c>
      <c r="BR1719" s="115">
        <v>203</v>
      </c>
      <c r="BS1719" s="115">
        <v>50</v>
      </c>
      <c r="BT1719" s="115">
        <v>450</v>
      </c>
      <c r="BU1719" s="115">
        <v>1800</v>
      </c>
    </row>
    <row r="1720" spans="1:73" ht="15" customHeight="1">
      <c r="A1720" s="20" t="e">
        <f>IF(E1720="","",VLOOKUP(E1720,[4]List!BC:BD,2,FALSE))</f>
        <v>#N/A</v>
      </c>
      <c r="B1720" s="20" t="e">
        <f>IF(F1720="Gateway","SDWAN Gateway",IF(E1720="","",VLOOKUP(E1720,[4]List!BC:BE,3,FALSE)))</f>
        <v>#N/A</v>
      </c>
      <c r="C1720" s="20" t="e">
        <f>IF(F1720="Gateway","SDWAN Gateway",IF(E1720="","",VLOOKUP(E1720,[4]List!BC:BF,4,FALSE)))</f>
        <v>#N/A</v>
      </c>
      <c r="D1720">
        <v>3284</v>
      </c>
      <c r="E1720" s="21" t="s">
        <v>69</v>
      </c>
      <c r="F1720" t="s">
        <v>70</v>
      </c>
      <c r="G1720" s="31" t="s">
        <v>678</v>
      </c>
      <c r="H1720" t="s">
        <v>1040</v>
      </c>
      <c r="I1720" t="s">
        <v>140</v>
      </c>
      <c r="J1720">
        <v>500</v>
      </c>
      <c r="K1720" s="20" t="str">
        <f t="shared" si="79"/>
        <v>1</v>
      </c>
      <c r="L1720" s="20" t="str">
        <f t="shared" si="78"/>
        <v>24/7/ 6 hours onsite support required</v>
      </c>
      <c r="U1720" t="e">
        <f t="shared" si="77"/>
        <v>#N/A</v>
      </c>
      <c r="AB1720" t="s">
        <v>74</v>
      </c>
      <c r="AC1720" t="s">
        <v>661</v>
      </c>
      <c r="BM1720" s="41" t="e">
        <f>VLOOKUP(H1720,Sheet1!A:B,2,FALSE)</f>
        <v>#N/A</v>
      </c>
      <c r="BO1720" s="115">
        <v>574</v>
      </c>
      <c r="BP1720" s="115">
        <v>531</v>
      </c>
      <c r="BQ1720" s="115" t="s">
        <v>998</v>
      </c>
      <c r="BR1720" s="115">
        <v>203</v>
      </c>
      <c r="BS1720" s="115">
        <v>50</v>
      </c>
      <c r="BT1720" s="115">
        <v>450</v>
      </c>
      <c r="BU1720" s="115">
        <v>1800</v>
      </c>
    </row>
    <row r="1721" spans="1:73" ht="15" customHeight="1">
      <c r="A1721" s="20" t="e">
        <f>IF(E1721="","",VLOOKUP(E1721,[4]List!BC:BD,2,FALSE))</f>
        <v>#N/A</v>
      </c>
      <c r="B1721" s="20" t="e">
        <f>IF(F1721="Gateway","SDWAN Gateway",IF(E1721="","",VLOOKUP(E1721,[4]List!BC:BE,3,FALSE)))</f>
        <v>#N/A</v>
      </c>
      <c r="C1721" s="20" t="e">
        <f>IF(F1721="Gateway","SDWAN Gateway",IF(E1721="","",VLOOKUP(E1721,[4]List!BC:BF,4,FALSE)))</f>
        <v>#N/A</v>
      </c>
      <c r="D1721">
        <v>3284</v>
      </c>
      <c r="E1721" s="21" t="s">
        <v>69</v>
      </c>
      <c r="F1721" t="s">
        <v>70</v>
      </c>
      <c r="G1721" s="31" t="s">
        <v>678</v>
      </c>
      <c r="H1721" t="s">
        <v>1040</v>
      </c>
      <c r="I1721" t="s">
        <v>140</v>
      </c>
      <c r="J1721">
        <v>500</v>
      </c>
      <c r="K1721" s="20" t="str">
        <f t="shared" si="79"/>
        <v>1</v>
      </c>
      <c r="L1721" s="20" t="str">
        <f t="shared" si="78"/>
        <v>24/7/ 6 hours onsite support required</v>
      </c>
      <c r="U1721" t="s">
        <v>945</v>
      </c>
      <c r="AB1721" t="s">
        <v>74</v>
      </c>
      <c r="AC1721" t="s">
        <v>661</v>
      </c>
      <c r="BM1721" s="41" t="e">
        <f>VLOOKUP(H1721,Sheet1!A:B,2,FALSE)</f>
        <v>#N/A</v>
      </c>
      <c r="BO1721" s="115">
        <v>574</v>
      </c>
      <c r="BP1721" s="115">
        <v>531</v>
      </c>
      <c r="BQ1721" s="115" t="s">
        <v>998</v>
      </c>
      <c r="BR1721" s="115">
        <v>203</v>
      </c>
      <c r="BS1721" s="115">
        <v>50</v>
      </c>
      <c r="BT1721" s="115">
        <v>450</v>
      </c>
      <c r="BU1721" s="115">
        <v>1800</v>
      </c>
    </row>
    <row r="1722" spans="1:73" ht="15" customHeight="1">
      <c r="A1722" s="20" t="e">
        <f>IF(E1722="","",VLOOKUP(E1722,[4]List!BC:BD,2,FALSE))</f>
        <v>#N/A</v>
      </c>
      <c r="B1722" s="20" t="e">
        <f>IF(F1722="Gateway","SDWAN Gateway",IF(E1722="","",VLOOKUP(E1722,[4]List!BC:BE,3,FALSE)))</f>
        <v>#N/A</v>
      </c>
      <c r="C1722" s="20" t="e">
        <f>IF(F1722="Gateway","SDWAN Gateway",IF(E1722="","",VLOOKUP(E1722,[4]List!BC:BF,4,FALSE)))</f>
        <v>#N/A</v>
      </c>
      <c r="D1722">
        <v>3288</v>
      </c>
      <c r="E1722" s="21" t="s">
        <v>69</v>
      </c>
      <c r="F1722" t="s">
        <v>70</v>
      </c>
      <c r="G1722" t="s">
        <v>678</v>
      </c>
      <c r="H1722" t="s">
        <v>1041</v>
      </c>
      <c r="I1722" t="s">
        <v>73</v>
      </c>
      <c r="J1722">
        <v>100</v>
      </c>
      <c r="K1722" s="20" t="str">
        <f t="shared" si="79"/>
        <v>1</v>
      </c>
      <c r="L1722" s="20" t="str">
        <f t="shared" si="78"/>
        <v xml:space="preserve">24/7/ 12 hours onsite SLA support requried </v>
      </c>
      <c r="U1722" t="str">
        <f t="shared" si="77"/>
        <v>Yes</v>
      </c>
      <c r="AB1722" t="s">
        <v>74</v>
      </c>
      <c r="AC1722" t="s">
        <v>661</v>
      </c>
      <c r="BM1722" s="41" t="str">
        <f>VLOOKUP(H1722,Sheet1!A:B,2,FALSE)</f>
        <v>Next Day Delivery</v>
      </c>
      <c r="BO1722" s="115">
        <v>574</v>
      </c>
      <c r="BP1722" s="115">
        <v>531</v>
      </c>
      <c r="BQ1722" s="115" t="s">
        <v>998</v>
      </c>
      <c r="BR1722" s="115">
        <v>203</v>
      </c>
      <c r="BS1722" s="115">
        <v>50</v>
      </c>
      <c r="BT1722" s="115">
        <v>450</v>
      </c>
      <c r="BU1722" s="115">
        <v>1800</v>
      </c>
    </row>
    <row r="1723" spans="1:73" ht="15" customHeight="1">
      <c r="A1723" s="20" t="e">
        <f>IF(E1723="","",VLOOKUP(E1723,[4]List!BC:BD,2,FALSE))</f>
        <v>#N/A</v>
      </c>
      <c r="B1723" s="20" t="e">
        <f>IF(F1723="Gateway","SDWAN Gateway",IF(E1723="","",VLOOKUP(E1723,[4]List!BC:BE,3,FALSE)))</f>
        <v>#N/A</v>
      </c>
      <c r="C1723" s="20" t="e">
        <f>IF(F1723="Gateway","SDWAN Gateway",IF(E1723="","",VLOOKUP(E1723,[4]List!BC:BF,4,FALSE)))</f>
        <v>#N/A</v>
      </c>
      <c r="D1723">
        <v>3312</v>
      </c>
      <c r="E1723" s="21" t="s">
        <v>69</v>
      </c>
      <c r="F1723" t="s">
        <v>70</v>
      </c>
      <c r="G1723" t="s">
        <v>678</v>
      </c>
      <c r="H1723" t="s">
        <v>1042</v>
      </c>
      <c r="I1723" t="s">
        <v>73</v>
      </c>
      <c r="J1723">
        <v>500</v>
      </c>
      <c r="K1723" s="20" t="str">
        <f t="shared" si="79"/>
        <v>1</v>
      </c>
      <c r="L1723" s="20" t="str">
        <f t="shared" si="78"/>
        <v xml:space="preserve">24/7/ 12 hours onsite SLA support requried </v>
      </c>
      <c r="U1723" t="e">
        <f t="shared" si="77"/>
        <v>#N/A</v>
      </c>
      <c r="AB1723" t="s">
        <v>74</v>
      </c>
      <c r="AC1723" t="s">
        <v>661</v>
      </c>
      <c r="BM1723" s="41" t="e">
        <f>VLOOKUP(H1723,Sheet1!A:B,2,FALSE)</f>
        <v>#N/A</v>
      </c>
      <c r="BO1723" s="115">
        <v>574</v>
      </c>
      <c r="BP1723" s="115">
        <v>531</v>
      </c>
      <c r="BQ1723" s="115" t="s">
        <v>998</v>
      </c>
      <c r="BR1723" s="115">
        <v>203</v>
      </c>
      <c r="BS1723" s="115">
        <v>50</v>
      </c>
      <c r="BT1723" s="115">
        <v>450</v>
      </c>
      <c r="BU1723" s="115">
        <v>1800</v>
      </c>
    </row>
    <row r="1724" spans="1:73" ht="15" customHeight="1">
      <c r="A1724" s="20" t="e">
        <f>IF(E1724="","",VLOOKUP(E1724,[4]List!BC:BD,2,FALSE))</f>
        <v>#N/A</v>
      </c>
      <c r="B1724" s="20" t="e">
        <f>IF(F1724="Gateway","SDWAN Gateway",IF(E1724="","",VLOOKUP(E1724,[4]List!BC:BE,3,FALSE)))</f>
        <v>#N/A</v>
      </c>
      <c r="C1724" s="20" t="e">
        <f>IF(F1724="Gateway","SDWAN Gateway",IF(E1724="","",VLOOKUP(E1724,[4]List!BC:BF,4,FALSE)))</f>
        <v>#N/A</v>
      </c>
      <c r="D1724">
        <v>3315</v>
      </c>
      <c r="E1724" s="21" t="s">
        <v>69</v>
      </c>
      <c r="F1724" t="s">
        <v>70</v>
      </c>
      <c r="G1724" s="31" t="s">
        <v>678</v>
      </c>
      <c r="H1724" t="s">
        <v>1010</v>
      </c>
      <c r="I1724" t="s">
        <v>140</v>
      </c>
      <c r="J1724">
        <v>500</v>
      </c>
      <c r="K1724" s="20" t="str">
        <f t="shared" si="79"/>
        <v>1</v>
      </c>
      <c r="L1724" s="20" t="str">
        <f t="shared" si="78"/>
        <v>24/7/ 6 hours onsite support required</v>
      </c>
      <c r="U1724" t="e">
        <f t="shared" si="77"/>
        <v>#N/A</v>
      </c>
      <c r="AB1724" t="s">
        <v>74</v>
      </c>
      <c r="AC1724" t="s">
        <v>661</v>
      </c>
      <c r="BM1724" s="41" t="e">
        <f>VLOOKUP(H1724,Sheet1!A:B,2,FALSE)</f>
        <v>#N/A</v>
      </c>
      <c r="BO1724" s="115">
        <v>574</v>
      </c>
      <c r="BP1724" s="115">
        <v>531</v>
      </c>
      <c r="BQ1724" s="115" t="s">
        <v>998</v>
      </c>
      <c r="BR1724" s="115">
        <v>203</v>
      </c>
      <c r="BS1724" s="115">
        <v>50</v>
      </c>
      <c r="BT1724" s="115">
        <v>450</v>
      </c>
      <c r="BU1724" s="115">
        <v>1800</v>
      </c>
    </row>
    <row r="1725" spans="1:73" ht="15" customHeight="1">
      <c r="A1725" s="20" t="e">
        <f>IF(E1725="","",VLOOKUP(E1725,[4]List!BC:BD,2,FALSE))</f>
        <v>#N/A</v>
      </c>
      <c r="B1725" s="20" t="e">
        <f>IF(F1725="Gateway","SDWAN Gateway",IF(E1725="","",VLOOKUP(E1725,[4]List!BC:BE,3,FALSE)))</f>
        <v>#N/A</v>
      </c>
      <c r="C1725" s="20" t="e">
        <f>IF(F1725="Gateway","SDWAN Gateway",IF(E1725="","",VLOOKUP(E1725,[4]List!BC:BF,4,FALSE)))</f>
        <v>#N/A</v>
      </c>
      <c r="D1725">
        <v>3315</v>
      </c>
      <c r="E1725" s="21" t="s">
        <v>69</v>
      </c>
      <c r="F1725" t="s">
        <v>70</v>
      </c>
      <c r="G1725" s="31" t="s">
        <v>678</v>
      </c>
      <c r="H1725" t="s">
        <v>1010</v>
      </c>
      <c r="I1725" t="s">
        <v>140</v>
      </c>
      <c r="J1725">
        <v>500</v>
      </c>
      <c r="K1725" s="20" t="str">
        <f t="shared" si="79"/>
        <v>1</v>
      </c>
      <c r="L1725" s="20" t="str">
        <f t="shared" si="78"/>
        <v>24/7/ 6 hours onsite support required</v>
      </c>
      <c r="U1725" t="s">
        <v>945</v>
      </c>
      <c r="AB1725" t="s">
        <v>74</v>
      </c>
      <c r="AC1725" t="s">
        <v>661</v>
      </c>
      <c r="BM1725" s="41" t="e">
        <f>VLOOKUP(H1725,Sheet1!A:B,2,FALSE)</f>
        <v>#N/A</v>
      </c>
      <c r="BO1725" s="115">
        <v>574</v>
      </c>
      <c r="BP1725" s="115">
        <v>531</v>
      </c>
      <c r="BQ1725" s="115" t="s">
        <v>998</v>
      </c>
      <c r="BR1725" s="115">
        <v>203</v>
      </c>
      <c r="BS1725" s="115">
        <v>50</v>
      </c>
      <c r="BT1725" s="115">
        <v>450</v>
      </c>
      <c r="BU1725" s="115">
        <v>1800</v>
      </c>
    </row>
    <row r="1726" spans="1:73" ht="15" customHeight="1">
      <c r="A1726" s="20" t="e">
        <f>IF(E1726="","",VLOOKUP(E1726,[4]List!BC:BD,2,FALSE))</f>
        <v>#N/A</v>
      </c>
      <c r="B1726" s="20" t="e">
        <f>IF(F1726="Gateway","SDWAN Gateway",IF(E1726="","",VLOOKUP(E1726,[4]List!BC:BE,3,FALSE)))</f>
        <v>#N/A</v>
      </c>
      <c r="C1726" s="20" t="e">
        <f>IF(F1726="Gateway","SDWAN Gateway",IF(E1726="","",VLOOKUP(E1726,[4]List!BC:BF,4,FALSE)))</f>
        <v>#N/A</v>
      </c>
      <c r="D1726">
        <v>3323</v>
      </c>
      <c r="E1726" s="21" t="s">
        <v>69</v>
      </c>
      <c r="F1726" t="s">
        <v>70</v>
      </c>
      <c r="G1726" s="31" t="s">
        <v>678</v>
      </c>
      <c r="H1726" t="s">
        <v>1043</v>
      </c>
      <c r="I1726" t="s">
        <v>140</v>
      </c>
      <c r="J1726">
        <v>1000</v>
      </c>
      <c r="K1726" s="20">
        <v>3</v>
      </c>
      <c r="L1726" s="20" t="str">
        <f t="shared" si="78"/>
        <v>24/7/ 6 hours onsite support required</v>
      </c>
      <c r="U1726" t="str">
        <f t="shared" ref="U1726:U1789" si="80">IF(BM1726="Full PRMA", "No","Yes")</f>
        <v>Yes</v>
      </c>
      <c r="AB1726" t="s">
        <v>74</v>
      </c>
      <c r="AC1726" t="s">
        <v>661</v>
      </c>
      <c r="BM1726" s="41" t="str">
        <f>VLOOKUP(H1726,Sheet1!A:B,2,FALSE)</f>
        <v>Next Day Delivery</v>
      </c>
      <c r="BO1726" s="103">
        <v>1286</v>
      </c>
      <c r="BP1726" s="103">
        <v>1198</v>
      </c>
      <c r="BQ1726" s="104" t="s">
        <v>998</v>
      </c>
      <c r="BR1726" s="103">
        <v>124</v>
      </c>
      <c r="BS1726" s="103">
        <v>50</v>
      </c>
      <c r="BT1726" s="103">
        <v>450</v>
      </c>
      <c r="BU1726" s="104">
        <v>1800</v>
      </c>
    </row>
    <row r="1727" spans="1:73" ht="15" customHeight="1">
      <c r="A1727" s="20" t="e">
        <f>IF(E1727="","",VLOOKUP(E1727,[4]List!BC:BD,2,FALSE))</f>
        <v>#N/A</v>
      </c>
      <c r="B1727" s="20" t="e">
        <f>IF(F1727="Gateway","SDWAN Gateway",IF(E1727="","",VLOOKUP(E1727,[4]List!BC:BE,3,FALSE)))</f>
        <v>#N/A</v>
      </c>
      <c r="C1727" s="20" t="e">
        <f>IF(F1727="Gateway","SDWAN Gateway",IF(E1727="","",VLOOKUP(E1727,[4]List!BC:BF,4,FALSE)))</f>
        <v>#N/A</v>
      </c>
      <c r="D1727">
        <v>3323</v>
      </c>
      <c r="E1727" s="21" t="s">
        <v>69</v>
      </c>
      <c r="F1727" t="s">
        <v>70</v>
      </c>
      <c r="G1727" s="31" t="s">
        <v>678</v>
      </c>
      <c r="H1727" t="s">
        <v>1043</v>
      </c>
      <c r="I1727" t="s">
        <v>140</v>
      </c>
      <c r="J1727">
        <v>1000</v>
      </c>
      <c r="K1727" s="20">
        <v>3</v>
      </c>
      <c r="L1727" s="20" t="str">
        <f t="shared" si="78"/>
        <v>24/7/ 6 hours onsite support required</v>
      </c>
      <c r="U1727" t="s">
        <v>945</v>
      </c>
      <c r="AB1727" t="s">
        <v>74</v>
      </c>
      <c r="AC1727" t="s">
        <v>661</v>
      </c>
      <c r="BM1727" s="41" t="str">
        <f>VLOOKUP(H1727,Sheet1!A:B,2,FALSE)</f>
        <v>Next Day Delivery</v>
      </c>
      <c r="BO1727" s="103">
        <v>1286</v>
      </c>
      <c r="BP1727" s="103">
        <v>1198</v>
      </c>
      <c r="BQ1727" s="104" t="s">
        <v>998</v>
      </c>
      <c r="BR1727" s="103">
        <v>124</v>
      </c>
      <c r="BS1727" s="103">
        <v>50</v>
      </c>
      <c r="BT1727" s="103">
        <v>450</v>
      </c>
      <c r="BU1727" s="104">
        <v>1800</v>
      </c>
    </row>
    <row r="1728" spans="1:73" ht="15" customHeight="1">
      <c r="A1728" s="20" t="e">
        <f>IF(E1728="","",VLOOKUP(E1728,[4]List!BC:BD,2,FALSE))</f>
        <v>#N/A</v>
      </c>
      <c r="B1728" s="20" t="e">
        <f>IF(F1728="Gateway","SDWAN Gateway",IF(E1728="","",VLOOKUP(E1728,[4]List!BC:BE,3,FALSE)))</f>
        <v>#N/A</v>
      </c>
      <c r="C1728" s="20" t="e">
        <f>IF(F1728="Gateway","SDWAN Gateway",IF(E1728="","",VLOOKUP(E1728,[4]List!BC:BF,4,FALSE)))</f>
        <v>#N/A</v>
      </c>
      <c r="D1728">
        <v>3327</v>
      </c>
      <c r="E1728" s="21" t="s">
        <v>69</v>
      </c>
      <c r="F1728" t="s">
        <v>70</v>
      </c>
      <c r="G1728" s="31" t="s">
        <v>678</v>
      </c>
      <c r="H1728" t="s">
        <v>1044</v>
      </c>
      <c r="I1728" t="s">
        <v>140</v>
      </c>
      <c r="J1728">
        <v>100</v>
      </c>
      <c r="K1728" s="20" t="str">
        <f t="shared" si="79"/>
        <v>1</v>
      </c>
      <c r="L1728" s="20" t="str">
        <f t="shared" si="78"/>
        <v>24/7/ 6 hours onsite support required</v>
      </c>
      <c r="U1728" t="e">
        <f t="shared" si="80"/>
        <v>#N/A</v>
      </c>
      <c r="AB1728" t="s">
        <v>74</v>
      </c>
      <c r="AC1728" t="s">
        <v>661</v>
      </c>
      <c r="BM1728" s="41" t="e">
        <f>VLOOKUP(H1728,Sheet1!A:B,2,FALSE)</f>
        <v>#N/A</v>
      </c>
      <c r="BO1728" s="115">
        <v>574</v>
      </c>
      <c r="BP1728" s="115">
        <v>531</v>
      </c>
      <c r="BQ1728" s="115" t="s">
        <v>998</v>
      </c>
      <c r="BR1728" s="115">
        <v>203</v>
      </c>
      <c r="BS1728" s="115">
        <v>50</v>
      </c>
      <c r="BT1728" s="115">
        <v>450</v>
      </c>
      <c r="BU1728" s="115">
        <v>1800</v>
      </c>
    </row>
    <row r="1729" spans="1:73" ht="15" customHeight="1">
      <c r="A1729" s="20" t="e">
        <f>IF(E1729="","",VLOOKUP(E1729,[4]List!BC:BD,2,FALSE))</f>
        <v>#N/A</v>
      </c>
      <c r="B1729" s="20" t="e">
        <f>IF(F1729="Gateway","SDWAN Gateway",IF(E1729="","",VLOOKUP(E1729,[4]List!BC:BE,3,FALSE)))</f>
        <v>#N/A</v>
      </c>
      <c r="C1729" s="20" t="e">
        <f>IF(F1729="Gateway","SDWAN Gateway",IF(E1729="","",VLOOKUP(E1729,[4]List!BC:BF,4,FALSE)))</f>
        <v>#N/A</v>
      </c>
      <c r="D1729">
        <v>3327</v>
      </c>
      <c r="E1729" s="21" t="s">
        <v>69</v>
      </c>
      <c r="F1729" t="s">
        <v>70</v>
      </c>
      <c r="G1729" s="31" t="s">
        <v>678</v>
      </c>
      <c r="H1729" t="s">
        <v>1044</v>
      </c>
      <c r="I1729" t="s">
        <v>140</v>
      </c>
      <c r="J1729">
        <v>100</v>
      </c>
      <c r="K1729" s="20" t="str">
        <f t="shared" si="79"/>
        <v>1</v>
      </c>
      <c r="L1729" s="20" t="str">
        <f t="shared" si="78"/>
        <v>24/7/ 6 hours onsite support required</v>
      </c>
      <c r="U1729" t="s">
        <v>945</v>
      </c>
      <c r="AB1729" t="s">
        <v>74</v>
      </c>
      <c r="AC1729" t="s">
        <v>661</v>
      </c>
      <c r="BM1729" s="41" t="e">
        <f>VLOOKUP(H1729,Sheet1!A:B,2,FALSE)</f>
        <v>#N/A</v>
      </c>
      <c r="BO1729" s="115">
        <v>574</v>
      </c>
      <c r="BP1729" s="115">
        <v>531</v>
      </c>
      <c r="BQ1729" s="115" t="s">
        <v>998</v>
      </c>
      <c r="BR1729" s="115">
        <v>203</v>
      </c>
      <c r="BS1729" s="115">
        <v>50</v>
      </c>
      <c r="BT1729" s="115">
        <v>450</v>
      </c>
      <c r="BU1729" s="115">
        <v>1800</v>
      </c>
    </row>
    <row r="1730" spans="1:73" ht="15" customHeight="1">
      <c r="A1730" s="20" t="e">
        <f>IF(E1730="","",VLOOKUP(E1730,[4]List!BC:BD,2,FALSE))</f>
        <v>#N/A</v>
      </c>
      <c r="B1730" s="20" t="e">
        <f>IF(F1730="Gateway","SDWAN Gateway",IF(E1730="","",VLOOKUP(E1730,[4]List!BC:BE,3,FALSE)))</f>
        <v>#N/A</v>
      </c>
      <c r="C1730" s="20" t="e">
        <f>IF(F1730="Gateway","SDWAN Gateway",IF(E1730="","",VLOOKUP(E1730,[4]List!BC:BF,4,FALSE)))</f>
        <v>#N/A</v>
      </c>
      <c r="D1730">
        <v>3334</v>
      </c>
      <c r="E1730" s="21" t="s">
        <v>69</v>
      </c>
      <c r="F1730" t="s">
        <v>70</v>
      </c>
      <c r="G1730" s="31" t="s">
        <v>678</v>
      </c>
      <c r="H1730" t="s">
        <v>1011</v>
      </c>
      <c r="I1730" t="s">
        <v>140</v>
      </c>
      <c r="J1730">
        <v>1000</v>
      </c>
      <c r="K1730" s="20">
        <v>3</v>
      </c>
      <c r="L1730" s="20" t="str">
        <f t="shared" si="78"/>
        <v>24/7/ 6 hours onsite support required</v>
      </c>
      <c r="U1730" t="str">
        <f t="shared" si="80"/>
        <v>Yes</v>
      </c>
      <c r="AB1730" t="s">
        <v>74</v>
      </c>
      <c r="AC1730" t="s">
        <v>661</v>
      </c>
      <c r="BM1730" s="41" t="str">
        <f>VLOOKUP(H1730,Sheet1!A:B,2,FALSE)</f>
        <v>Next Day Delivery</v>
      </c>
      <c r="BO1730" s="103">
        <v>1286</v>
      </c>
      <c r="BP1730" s="103">
        <v>1198</v>
      </c>
      <c r="BQ1730" s="104" t="s">
        <v>998</v>
      </c>
      <c r="BR1730" s="103">
        <v>124</v>
      </c>
      <c r="BS1730" s="103">
        <v>50</v>
      </c>
      <c r="BT1730" s="103">
        <v>450</v>
      </c>
      <c r="BU1730" s="104">
        <v>1800</v>
      </c>
    </row>
    <row r="1731" spans="1:73" ht="15" customHeight="1">
      <c r="A1731" s="20" t="e">
        <f>IF(E1731="","",VLOOKUP(E1731,[4]List!BC:BD,2,FALSE))</f>
        <v>#N/A</v>
      </c>
      <c r="B1731" s="20" t="e">
        <f>IF(F1731="Gateway","SDWAN Gateway",IF(E1731="","",VLOOKUP(E1731,[4]List!BC:BE,3,FALSE)))</f>
        <v>#N/A</v>
      </c>
      <c r="C1731" s="20" t="e">
        <f>IF(F1731="Gateway","SDWAN Gateway",IF(E1731="","",VLOOKUP(E1731,[4]List!BC:BF,4,FALSE)))</f>
        <v>#N/A</v>
      </c>
      <c r="D1731">
        <v>3334</v>
      </c>
      <c r="E1731" s="21" t="s">
        <v>69</v>
      </c>
      <c r="F1731" t="s">
        <v>70</v>
      </c>
      <c r="G1731" s="31" t="s">
        <v>678</v>
      </c>
      <c r="H1731" t="s">
        <v>1011</v>
      </c>
      <c r="I1731" t="s">
        <v>140</v>
      </c>
      <c r="J1731">
        <v>1000</v>
      </c>
      <c r="K1731" s="20">
        <v>3</v>
      </c>
      <c r="L1731" s="20" t="str">
        <f t="shared" si="78"/>
        <v>24/7/ 6 hours onsite support required</v>
      </c>
      <c r="U1731" t="s">
        <v>945</v>
      </c>
      <c r="AB1731" t="s">
        <v>74</v>
      </c>
      <c r="AC1731" t="s">
        <v>661</v>
      </c>
      <c r="BM1731" s="41" t="str">
        <f>VLOOKUP(H1731,Sheet1!A:B,2,FALSE)</f>
        <v>Next Day Delivery</v>
      </c>
      <c r="BO1731" s="103">
        <v>1286</v>
      </c>
      <c r="BP1731" s="103">
        <v>1198</v>
      </c>
      <c r="BQ1731" s="104" t="s">
        <v>998</v>
      </c>
      <c r="BR1731" s="103">
        <v>124</v>
      </c>
      <c r="BS1731" s="103">
        <v>50</v>
      </c>
      <c r="BT1731" s="103">
        <v>450</v>
      </c>
      <c r="BU1731" s="104">
        <v>1800</v>
      </c>
    </row>
    <row r="1732" spans="1:73" ht="15" hidden="1" customHeight="1">
      <c r="A1732" s="20" t="str">
        <f>IF(E1732="","",VLOOKUP(E1732,[3]List!BC:BD,2,FALSE))</f>
        <v>[Main RC] SD-WAN with Firewall (Fortinet) (Non-taxable)</v>
      </c>
      <c r="B1732" s="20">
        <f>IF(F1732="Gateway","SDWAN Gateway",IF(E1732="","",VLOOKUP(E1732,[3]List!BC:BE,3,FALSE)))</f>
        <v>19408513</v>
      </c>
      <c r="C1732" s="20">
        <f>IF(F1732="Gateway","SDWAN Gateway",IF(E1732="","",VLOOKUP(E1732,[3]List!BC:BF,4,FALSE)))</f>
        <v>19408267</v>
      </c>
      <c r="D1732">
        <v>3335</v>
      </c>
      <c r="E1732" s="21" t="s">
        <v>69</v>
      </c>
      <c r="F1732" t="s">
        <v>70</v>
      </c>
      <c r="G1732" t="s">
        <v>679</v>
      </c>
      <c r="H1732" t="s">
        <v>681</v>
      </c>
      <c r="I1732" t="s">
        <v>73</v>
      </c>
      <c r="J1732">
        <v>100</v>
      </c>
      <c r="K1732" s="20" t="str">
        <f t="shared" si="79"/>
        <v>1</v>
      </c>
      <c r="L1732" s="20" t="str">
        <f t="shared" ref="L1732:L1795" si="81">IF(I1732="non-redundant","24/7/ 12 hours onsite SLA support requried ","24/7/ 6 hours onsite support required")</f>
        <v xml:space="preserve">24/7/ 12 hours onsite SLA support requried </v>
      </c>
      <c r="U1732" t="e">
        <f t="shared" si="80"/>
        <v>#N/A</v>
      </c>
      <c r="AB1732" t="s">
        <v>74</v>
      </c>
      <c r="AC1732" t="s">
        <v>661</v>
      </c>
      <c r="BM1732" s="41" t="e">
        <f>VLOOKUP(H1732,Sheet1!A:B,2,FALSE)</f>
        <v>#N/A</v>
      </c>
      <c r="BO1732"/>
      <c r="BP1732"/>
      <c r="BQ1732"/>
      <c r="BR1732"/>
      <c r="BS1732"/>
      <c r="BT1732"/>
      <c r="BU1732"/>
    </row>
    <row r="1733" spans="1:73" ht="15" customHeight="1">
      <c r="A1733" s="20" t="e">
        <f>IF(E1733="","",VLOOKUP(E1733,[4]List!BC:BD,2,FALSE))</f>
        <v>#N/A</v>
      </c>
      <c r="B1733" s="20" t="e">
        <f>IF(F1733="Gateway","SDWAN Gateway",IF(E1733="","",VLOOKUP(E1733,[4]List!BC:BE,3,FALSE)))</f>
        <v>#N/A</v>
      </c>
      <c r="C1733" s="20" t="e">
        <f>IF(F1733="Gateway","SDWAN Gateway",IF(E1733="","",VLOOKUP(E1733,[4]List!BC:BF,4,FALSE)))</f>
        <v>#N/A</v>
      </c>
      <c r="D1733">
        <v>3339</v>
      </c>
      <c r="E1733" s="21" t="s">
        <v>69</v>
      </c>
      <c r="F1733" t="s">
        <v>70</v>
      </c>
      <c r="G1733" s="31" t="s">
        <v>678</v>
      </c>
      <c r="H1733" t="s">
        <v>1045</v>
      </c>
      <c r="I1733" t="s">
        <v>140</v>
      </c>
      <c r="J1733">
        <v>1000</v>
      </c>
      <c r="K1733" s="20">
        <v>3</v>
      </c>
      <c r="L1733" s="20" t="str">
        <f t="shared" si="81"/>
        <v>24/7/ 6 hours onsite support required</v>
      </c>
      <c r="U1733" t="str">
        <f t="shared" si="80"/>
        <v>No</v>
      </c>
      <c r="AB1733" t="s">
        <v>74</v>
      </c>
      <c r="AC1733" t="s">
        <v>661</v>
      </c>
      <c r="BM1733" s="41" t="str">
        <f>VLOOKUP(H1733,Sheet1!A:B,2,FALSE)</f>
        <v>Full PRMA</v>
      </c>
      <c r="BO1733" s="103">
        <v>1286</v>
      </c>
      <c r="BP1733" s="104" t="s">
        <v>998</v>
      </c>
      <c r="BQ1733" s="103">
        <v>793</v>
      </c>
      <c r="BR1733" s="104" t="s">
        <v>998</v>
      </c>
      <c r="BS1733" s="103">
        <v>50</v>
      </c>
      <c r="BT1733" s="103">
        <v>450</v>
      </c>
      <c r="BU1733" s="104" t="s">
        <v>998</v>
      </c>
    </row>
    <row r="1734" spans="1:73" ht="15" customHeight="1">
      <c r="A1734" s="20" t="e">
        <f>IF(E1734="","",VLOOKUP(E1734,[4]List!BC:BD,2,FALSE))</f>
        <v>#N/A</v>
      </c>
      <c r="B1734" s="20" t="e">
        <f>IF(F1734="Gateway","SDWAN Gateway",IF(E1734="","",VLOOKUP(E1734,[4]List!BC:BE,3,FALSE)))</f>
        <v>#N/A</v>
      </c>
      <c r="C1734" s="20" t="e">
        <f>IF(F1734="Gateway","SDWAN Gateway",IF(E1734="","",VLOOKUP(E1734,[4]List!BC:BF,4,FALSE)))</f>
        <v>#N/A</v>
      </c>
      <c r="D1734">
        <v>3339</v>
      </c>
      <c r="E1734" s="21" t="s">
        <v>69</v>
      </c>
      <c r="F1734" t="s">
        <v>70</v>
      </c>
      <c r="G1734" s="31" t="s">
        <v>678</v>
      </c>
      <c r="H1734" t="s">
        <v>1045</v>
      </c>
      <c r="I1734" t="s">
        <v>140</v>
      </c>
      <c r="J1734">
        <v>1000</v>
      </c>
      <c r="K1734" s="20">
        <v>3</v>
      </c>
      <c r="L1734" s="20" t="str">
        <f t="shared" si="81"/>
        <v>24/7/ 6 hours onsite support required</v>
      </c>
      <c r="U1734" t="str">
        <f t="shared" si="80"/>
        <v>No</v>
      </c>
      <c r="AB1734" t="s">
        <v>74</v>
      </c>
      <c r="AC1734" t="s">
        <v>661</v>
      </c>
      <c r="BM1734" s="41" t="str">
        <f>VLOOKUP(H1734,Sheet1!A:B,2,FALSE)</f>
        <v>Full PRMA</v>
      </c>
      <c r="BO1734" s="103">
        <v>1286</v>
      </c>
      <c r="BP1734" s="104" t="s">
        <v>998</v>
      </c>
      <c r="BQ1734" s="103">
        <v>793</v>
      </c>
      <c r="BR1734" s="104" t="s">
        <v>998</v>
      </c>
      <c r="BS1734" s="103">
        <v>50</v>
      </c>
      <c r="BT1734" s="103">
        <v>450</v>
      </c>
      <c r="BU1734" s="104" t="s">
        <v>998</v>
      </c>
    </row>
    <row r="1735" spans="1:73" ht="15" customHeight="1">
      <c r="A1735" s="20" t="e">
        <f>IF(E1735="","",VLOOKUP(E1735,[4]List!BC:BD,2,FALSE))</f>
        <v>#N/A</v>
      </c>
      <c r="B1735" s="20" t="e">
        <f>IF(F1735="Gateway","SDWAN Gateway",IF(E1735="","",VLOOKUP(E1735,[4]List!BC:BE,3,FALSE)))</f>
        <v>#N/A</v>
      </c>
      <c r="C1735" s="20" t="e">
        <f>IF(F1735="Gateway","SDWAN Gateway",IF(E1735="","",VLOOKUP(E1735,[4]List!BC:BF,4,FALSE)))</f>
        <v>#N/A</v>
      </c>
      <c r="D1735">
        <v>3342</v>
      </c>
      <c r="E1735" s="21" t="s">
        <v>69</v>
      </c>
      <c r="F1735" t="s">
        <v>70</v>
      </c>
      <c r="G1735" t="s">
        <v>678</v>
      </c>
      <c r="H1735" t="s">
        <v>1046</v>
      </c>
      <c r="I1735" t="s">
        <v>73</v>
      </c>
      <c r="J1735">
        <v>500</v>
      </c>
      <c r="K1735" s="20" t="str">
        <f t="shared" ref="K1735:K1798" si="82">IF(J1735&lt;900, "1", "2")</f>
        <v>1</v>
      </c>
      <c r="L1735" s="20" t="str">
        <f t="shared" si="81"/>
        <v xml:space="preserve">24/7/ 12 hours onsite SLA support requried </v>
      </c>
      <c r="U1735" t="str">
        <f t="shared" si="80"/>
        <v>Yes</v>
      </c>
      <c r="AB1735" t="s">
        <v>74</v>
      </c>
      <c r="AC1735" t="s">
        <v>661</v>
      </c>
      <c r="BM1735" s="41" t="str">
        <f>VLOOKUP(H1735,Sheet1!A:B,2,FALSE)</f>
        <v>Next Day Delivery</v>
      </c>
      <c r="BO1735" s="115">
        <v>574</v>
      </c>
      <c r="BP1735" s="115">
        <v>531</v>
      </c>
      <c r="BQ1735" s="115" t="s">
        <v>998</v>
      </c>
      <c r="BR1735" s="115">
        <v>203</v>
      </c>
      <c r="BS1735" s="115">
        <v>50</v>
      </c>
      <c r="BT1735" s="115">
        <v>450</v>
      </c>
      <c r="BU1735" s="115">
        <v>1800</v>
      </c>
    </row>
    <row r="1736" spans="1:73" ht="15" customHeight="1">
      <c r="A1736" s="20" t="e">
        <f>IF(E1736="","",VLOOKUP(E1736,[4]List!BC:BD,2,FALSE))</f>
        <v>#N/A</v>
      </c>
      <c r="B1736" s="20" t="e">
        <f>IF(F1736="Gateway","SDWAN Gateway",IF(E1736="","",VLOOKUP(E1736,[4]List!BC:BE,3,FALSE)))</f>
        <v>#N/A</v>
      </c>
      <c r="C1736" s="20" t="e">
        <f>IF(F1736="Gateway","SDWAN Gateway",IF(E1736="","",VLOOKUP(E1736,[4]List!BC:BF,4,FALSE)))</f>
        <v>#N/A</v>
      </c>
      <c r="D1736">
        <v>3344</v>
      </c>
      <c r="E1736" s="21" t="s">
        <v>69</v>
      </c>
      <c r="F1736" t="s">
        <v>70</v>
      </c>
      <c r="G1736" t="s">
        <v>678</v>
      </c>
      <c r="H1736" t="s">
        <v>1047</v>
      </c>
      <c r="I1736" t="s">
        <v>73</v>
      </c>
      <c r="J1736">
        <v>500</v>
      </c>
      <c r="K1736" s="20" t="str">
        <f t="shared" si="82"/>
        <v>1</v>
      </c>
      <c r="L1736" s="20" t="str">
        <f t="shared" si="81"/>
        <v xml:space="preserve">24/7/ 12 hours onsite SLA support requried </v>
      </c>
      <c r="U1736" t="e">
        <f t="shared" si="80"/>
        <v>#N/A</v>
      </c>
      <c r="AB1736" t="s">
        <v>74</v>
      </c>
      <c r="AC1736" t="s">
        <v>661</v>
      </c>
      <c r="BM1736" s="41" t="e">
        <f>VLOOKUP(H1736,Sheet1!A:B,2,FALSE)</f>
        <v>#N/A</v>
      </c>
      <c r="BO1736" s="115">
        <v>574</v>
      </c>
      <c r="BP1736" s="115">
        <v>531</v>
      </c>
      <c r="BQ1736" s="115" t="s">
        <v>998</v>
      </c>
      <c r="BR1736" s="115">
        <v>203</v>
      </c>
      <c r="BS1736" s="115">
        <v>50</v>
      </c>
      <c r="BT1736" s="115">
        <v>450</v>
      </c>
      <c r="BU1736" s="115">
        <v>1800</v>
      </c>
    </row>
    <row r="1737" spans="1:73" ht="15" customHeight="1">
      <c r="A1737" s="20" t="e">
        <f>IF(E1737="","",VLOOKUP(E1737,[4]List!BC:BD,2,FALSE))</f>
        <v>#N/A</v>
      </c>
      <c r="B1737" s="20" t="e">
        <f>IF(F1737="Gateway","SDWAN Gateway",IF(E1737="","",VLOOKUP(E1737,[4]List!BC:BE,3,FALSE)))</f>
        <v>#N/A</v>
      </c>
      <c r="C1737" s="20" t="e">
        <f>IF(F1737="Gateway","SDWAN Gateway",IF(E1737="","",VLOOKUP(E1737,[4]List!BC:BF,4,FALSE)))</f>
        <v>#N/A</v>
      </c>
      <c r="D1737">
        <v>3348</v>
      </c>
      <c r="E1737" s="21" t="s">
        <v>69</v>
      </c>
      <c r="F1737" t="s">
        <v>70</v>
      </c>
      <c r="G1737" s="31" t="s">
        <v>678</v>
      </c>
      <c r="H1737" t="s">
        <v>1048</v>
      </c>
      <c r="I1737" t="s">
        <v>140</v>
      </c>
      <c r="J1737">
        <v>100</v>
      </c>
      <c r="K1737" s="20" t="str">
        <f t="shared" si="82"/>
        <v>1</v>
      </c>
      <c r="L1737" s="20" t="str">
        <f t="shared" si="81"/>
        <v>24/7/ 6 hours onsite support required</v>
      </c>
      <c r="U1737" t="str">
        <f t="shared" si="80"/>
        <v>Yes</v>
      </c>
      <c r="AB1737" t="s">
        <v>74</v>
      </c>
      <c r="AC1737" t="s">
        <v>661</v>
      </c>
      <c r="BM1737" s="41" t="str">
        <f>VLOOKUP(H1737,Sheet1!A:B,2,FALSE)</f>
        <v>Next Day Delivery</v>
      </c>
      <c r="BO1737" s="115">
        <v>574</v>
      </c>
      <c r="BP1737" s="115">
        <v>531</v>
      </c>
      <c r="BQ1737" s="115" t="s">
        <v>998</v>
      </c>
      <c r="BR1737" s="115">
        <v>203</v>
      </c>
      <c r="BS1737" s="115">
        <v>50</v>
      </c>
      <c r="BT1737" s="115">
        <v>450</v>
      </c>
      <c r="BU1737" s="115">
        <v>1800</v>
      </c>
    </row>
    <row r="1738" spans="1:73" ht="15" customHeight="1">
      <c r="A1738" s="20" t="e">
        <f>IF(E1738="","",VLOOKUP(E1738,[4]List!BC:BD,2,FALSE))</f>
        <v>#N/A</v>
      </c>
      <c r="B1738" s="20" t="e">
        <f>IF(F1738="Gateway","SDWAN Gateway",IF(E1738="","",VLOOKUP(E1738,[4]List!BC:BE,3,FALSE)))</f>
        <v>#N/A</v>
      </c>
      <c r="C1738" s="20" t="e">
        <f>IF(F1738="Gateway","SDWAN Gateway",IF(E1738="","",VLOOKUP(E1738,[4]List!BC:BF,4,FALSE)))</f>
        <v>#N/A</v>
      </c>
      <c r="D1738">
        <v>3348</v>
      </c>
      <c r="E1738" s="21" t="s">
        <v>69</v>
      </c>
      <c r="F1738" t="s">
        <v>70</v>
      </c>
      <c r="G1738" s="31" t="s">
        <v>678</v>
      </c>
      <c r="H1738" t="s">
        <v>1048</v>
      </c>
      <c r="I1738" t="s">
        <v>140</v>
      </c>
      <c r="J1738">
        <v>100</v>
      </c>
      <c r="K1738" s="20" t="str">
        <f t="shared" si="82"/>
        <v>1</v>
      </c>
      <c r="L1738" s="20" t="str">
        <f t="shared" si="81"/>
        <v>24/7/ 6 hours onsite support required</v>
      </c>
      <c r="U1738" t="s">
        <v>945</v>
      </c>
      <c r="AB1738" t="s">
        <v>74</v>
      </c>
      <c r="AC1738" t="s">
        <v>661</v>
      </c>
      <c r="BM1738" s="41" t="str">
        <f>VLOOKUP(H1738,Sheet1!A:B,2,FALSE)</f>
        <v>Next Day Delivery</v>
      </c>
      <c r="BO1738" s="115">
        <v>574</v>
      </c>
      <c r="BP1738" s="115">
        <v>531</v>
      </c>
      <c r="BQ1738" s="115" t="s">
        <v>998</v>
      </c>
      <c r="BR1738" s="115">
        <v>203</v>
      </c>
      <c r="BS1738" s="115">
        <v>50</v>
      </c>
      <c r="BT1738" s="115">
        <v>450</v>
      </c>
      <c r="BU1738" s="115">
        <v>1800</v>
      </c>
    </row>
    <row r="1739" spans="1:73" ht="15" customHeight="1">
      <c r="A1739" s="20" t="e">
        <f>IF(E1739="","",VLOOKUP(E1739,[4]List!BC:BD,2,FALSE))</f>
        <v>#N/A</v>
      </c>
      <c r="B1739" s="20" t="e">
        <f>IF(F1739="Gateway","SDWAN Gateway",IF(E1739="","",VLOOKUP(E1739,[4]List!BC:BE,3,FALSE)))</f>
        <v>#N/A</v>
      </c>
      <c r="C1739" s="20" t="e">
        <f>IF(F1739="Gateway","SDWAN Gateway",IF(E1739="","",VLOOKUP(E1739,[4]List!BC:BF,4,FALSE)))</f>
        <v>#N/A</v>
      </c>
      <c r="D1739">
        <v>3349</v>
      </c>
      <c r="E1739" s="21" t="s">
        <v>69</v>
      </c>
      <c r="F1739" t="s">
        <v>70</v>
      </c>
      <c r="G1739" s="31" t="s">
        <v>678</v>
      </c>
      <c r="H1739" t="s">
        <v>1049</v>
      </c>
      <c r="I1739" t="s">
        <v>140</v>
      </c>
      <c r="J1739">
        <v>2000</v>
      </c>
      <c r="K1739" s="20" t="str">
        <f t="shared" si="82"/>
        <v>2</v>
      </c>
      <c r="L1739" s="20" t="str">
        <f t="shared" si="81"/>
        <v>24/7/ 6 hours onsite support required</v>
      </c>
      <c r="U1739" t="str">
        <f t="shared" si="80"/>
        <v>No</v>
      </c>
      <c r="AB1739" t="s">
        <v>74</v>
      </c>
      <c r="AC1739" t="s">
        <v>661</v>
      </c>
      <c r="BM1739" s="41" t="str">
        <f>VLOOKUP(H1739,Sheet1!A:B,2,FALSE)</f>
        <v>Full PRMA</v>
      </c>
      <c r="BO1739" s="103">
        <v>8295</v>
      </c>
      <c r="BP1739" s="104" t="s">
        <v>998</v>
      </c>
      <c r="BQ1739" s="103">
        <v>3014</v>
      </c>
      <c r="BR1739" s="104" t="s">
        <v>998</v>
      </c>
      <c r="BS1739" s="103">
        <v>50</v>
      </c>
      <c r="BT1739" s="103">
        <v>450</v>
      </c>
      <c r="BU1739" s="104" t="s">
        <v>998</v>
      </c>
    </row>
    <row r="1740" spans="1:73" ht="15" customHeight="1">
      <c r="A1740" s="20" t="e">
        <f>IF(E1740="","",VLOOKUP(E1740,[4]List!BC:BD,2,FALSE))</f>
        <v>#N/A</v>
      </c>
      <c r="B1740" s="20" t="e">
        <f>IF(F1740="Gateway","SDWAN Gateway",IF(E1740="","",VLOOKUP(E1740,[4]List!BC:BE,3,FALSE)))</f>
        <v>#N/A</v>
      </c>
      <c r="C1740" s="20" t="e">
        <f>IF(F1740="Gateway","SDWAN Gateway",IF(E1740="","",VLOOKUP(E1740,[4]List!BC:BF,4,FALSE)))</f>
        <v>#N/A</v>
      </c>
      <c r="D1740">
        <v>3349</v>
      </c>
      <c r="E1740" s="21" t="s">
        <v>69</v>
      </c>
      <c r="F1740" t="s">
        <v>70</v>
      </c>
      <c r="G1740" s="31" t="s">
        <v>678</v>
      </c>
      <c r="H1740" t="s">
        <v>1049</v>
      </c>
      <c r="I1740" t="s">
        <v>140</v>
      </c>
      <c r="J1740">
        <v>2000</v>
      </c>
      <c r="K1740" s="20" t="str">
        <f t="shared" si="82"/>
        <v>2</v>
      </c>
      <c r="L1740" s="20" t="str">
        <f t="shared" si="81"/>
        <v>24/7/ 6 hours onsite support required</v>
      </c>
      <c r="U1740" t="str">
        <f t="shared" si="80"/>
        <v>No</v>
      </c>
      <c r="AB1740" t="s">
        <v>74</v>
      </c>
      <c r="AC1740" t="s">
        <v>661</v>
      </c>
      <c r="BM1740" s="41" t="str">
        <f>VLOOKUP(H1740,Sheet1!A:B,2,FALSE)</f>
        <v>Full PRMA</v>
      </c>
      <c r="BO1740" s="103">
        <v>8295</v>
      </c>
      <c r="BP1740" s="104" t="s">
        <v>998</v>
      </c>
      <c r="BQ1740" s="103">
        <v>3014</v>
      </c>
      <c r="BR1740" s="104" t="s">
        <v>998</v>
      </c>
      <c r="BS1740" s="103">
        <v>50</v>
      </c>
      <c r="BT1740" s="103">
        <v>450</v>
      </c>
      <c r="BU1740" s="104" t="s">
        <v>998</v>
      </c>
    </row>
    <row r="1741" spans="1:73" ht="15" customHeight="1">
      <c r="A1741" s="20" t="e">
        <f>IF(E1741="","",VLOOKUP(E1741,[4]List!BC:BD,2,FALSE))</f>
        <v>#N/A</v>
      </c>
      <c r="B1741" s="20" t="e">
        <f>IF(F1741="Gateway","SDWAN Gateway",IF(E1741="","",VLOOKUP(E1741,[4]List!BC:BE,3,FALSE)))</f>
        <v>#N/A</v>
      </c>
      <c r="C1741" s="20" t="e">
        <f>IF(F1741="Gateway","SDWAN Gateway",IF(E1741="","",VLOOKUP(E1741,[4]List!BC:BF,4,FALSE)))</f>
        <v>#N/A</v>
      </c>
      <c r="D1741">
        <v>3350</v>
      </c>
      <c r="E1741" s="21" t="s">
        <v>69</v>
      </c>
      <c r="F1741" t="s">
        <v>70</v>
      </c>
      <c r="G1741" s="31" t="s">
        <v>678</v>
      </c>
      <c r="H1741" t="s">
        <v>1050</v>
      </c>
      <c r="I1741" t="s">
        <v>140</v>
      </c>
      <c r="J1741">
        <v>4000</v>
      </c>
      <c r="K1741" s="20" t="str">
        <f t="shared" si="82"/>
        <v>2</v>
      </c>
      <c r="L1741" s="20" t="str">
        <f t="shared" si="81"/>
        <v>24/7/ 6 hours onsite support required</v>
      </c>
      <c r="U1741" t="str">
        <f t="shared" si="80"/>
        <v>Yes</v>
      </c>
      <c r="AB1741" t="s">
        <v>74</v>
      </c>
      <c r="AC1741" t="s">
        <v>661</v>
      </c>
      <c r="BM1741" s="41" t="str">
        <f>VLOOKUP(H1741,Sheet1!A:B,2,FALSE)</f>
        <v>Next Day Delivery</v>
      </c>
      <c r="BO1741" s="103">
        <v>8295</v>
      </c>
      <c r="BP1741" s="103">
        <v>7642</v>
      </c>
      <c r="BQ1741" s="104" t="s">
        <v>998</v>
      </c>
      <c r="BR1741" s="103">
        <v>1027</v>
      </c>
      <c r="BS1741" s="103">
        <v>50</v>
      </c>
      <c r="BT1741" s="103">
        <v>450</v>
      </c>
      <c r="BU1741" s="104">
        <v>1800</v>
      </c>
    </row>
    <row r="1742" spans="1:73" ht="15" customHeight="1">
      <c r="A1742" s="20" t="e">
        <f>IF(E1742="","",VLOOKUP(E1742,[4]List!BC:BD,2,FALSE))</f>
        <v>#N/A</v>
      </c>
      <c r="B1742" s="20" t="e">
        <f>IF(F1742="Gateway","SDWAN Gateway",IF(E1742="","",VLOOKUP(E1742,[4]List!BC:BE,3,FALSE)))</f>
        <v>#N/A</v>
      </c>
      <c r="C1742" s="20" t="e">
        <f>IF(F1742="Gateway","SDWAN Gateway",IF(E1742="","",VLOOKUP(E1742,[4]List!BC:BF,4,FALSE)))</f>
        <v>#N/A</v>
      </c>
      <c r="D1742">
        <v>3350</v>
      </c>
      <c r="E1742" s="21" t="s">
        <v>69</v>
      </c>
      <c r="F1742" t="s">
        <v>70</v>
      </c>
      <c r="G1742" s="31" t="s">
        <v>678</v>
      </c>
      <c r="H1742" t="s">
        <v>1050</v>
      </c>
      <c r="I1742" t="s">
        <v>140</v>
      </c>
      <c r="J1742">
        <v>4000</v>
      </c>
      <c r="K1742" s="20" t="str">
        <f t="shared" si="82"/>
        <v>2</v>
      </c>
      <c r="L1742" s="20" t="str">
        <f t="shared" si="81"/>
        <v>24/7/ 6 hours onsite support required</v>
      </c>
      <c r="U1742" t="s">
        <v>945</v>
      </c>
      <c r="AB1742" t="s">
        <v>74</v>
      </c>
      <c r="AC1742" t="s">
        <v>661</v>
      </c>
      <c r="BM1742" s="41" t="str">
        <f>VLOOKUP(H1742,Sheet1!A:B,2,FALSE)</f>
        <v>Next Day Delivery</v>
      </c>
      <c r="BO1742" s="103">
        <v>8295</v>
      </c>
      <c r="BP1742" s="103">
        <v>7642</v>
      </c>
      <c r="BQ1742" s="104" t="s">
        <v>998</v>
      </c>
      <c r="BR1742" s="103">
        <v>1027</v>
      </c>
      <c r="BS1742" s="103">
        <v>50</v>
      </c>
      <c r="BT1742" s="103">
        <v>450</v>
      </c>
      <c r="BU1742" s="104">
        <v>1800</v>
      </c>
    </row>
    <row r="1743" spans="1:73" ht="15" customHeight="1">
      <c r="A1743" s="20" t="e">
        <f>IF(E1743="","",VLOOKUP(E1743,[4]List!BC:BD,2,FALSE))</f>
        <v>#N/A</v>
      </c>
      <c r="B1743" s="20" t="e">
        <f>IF(F1743="Gateway","SDWAN Gateway",IF(E1743="","",VLOOKUP(E1743,[4]List!BC:BE,3,FALSE)))</f>
        <v>#N/A</v>
      </c>
      <c r="C1743" s="20" t="e">
        <f>IF(F1743="Gateway","SDWAN Gateway",IF(E1743="","",VLOOKUP(E1743,[4]List!BC:BF,4,FALSE)))</f>
        <v>#N/A</v>
      </c>
      <c r="D1743">
        <v>3353</v>
      </c>
      <c r="E1743" s="21" t="s">
        <v>69</v>
      </c>
      <c r="F1743" t="s">
        <v>70</v>
      </c>
      <c r="G1743" t="s">
        <v>678</v>
      </c>
      <c r="H1743" t="s">
        <v>1051</v>
      </c>
      <c r="I1743" t="s">
        <v>73</v>
      </c>
      <c r="J1743">
        <v>100</v>
      </c>
      <c r="K1743" s="20" t="str">
        <f t="shared" si="82"/>
        <v>1</v>
      </c>
      <c r="L1743" s="20" t="str">
        <f t="shared" si="81"/>
        <v xml:space="preserve">24/7/ 12 hours onsite SLA support requried </v>
      </c>
      <c r="U1743" t="e">
        <f t="shared" si="80"/>
        <v>#N/A</v>
      </c>
      <c r="AB1743" t="s">
        <v>74</v>
      </c>
      <c r="AC1743" t="s">
        <v>661</v>
      </c>
      <c r="BM1743" s="41" t="e">
        <f>VLOOKUP(H1743,Sheet1!A:B,2,FALSE)</f>
        <v>#N/A</v>
      </c>
      <c r="BO1743" s="115">
        <v>574</v>
      </c>
      <c r="BP1743" s="115">
        <v>531</v>
      </c>
      <c r="BQ1743" s="115" t="s">
        <v>998</v>
      </c>
      <c r="BR1743" s="115">
        <v>203</v>
      </c>
      <c r="BS1743" s="115">
        <v>50</v>
      </c>
      <c r="BT1743" s="115">
        <v>450</v>
      </c>
      <c r="BU1743" s="115">
        <v>1800</v>
      </c>
    </row>
    <row r="1744" spans="1:73" ht="15" customHeight="1">
      <c r="A1744" s="20" t="e">
        <f>IF(E1744="","",VLOOKUP(E1744,[4]List!BC:BD,2,FALSE))</f>
        <v>#N/A</v>
      </c>
      <c r="B1744" s="20" t="e">
        <f>IF(F1744="Gateway","SDWAN Gateway",IF(E1744="","",VLOOKUP(E1744,[4]List!BC:BE,3,FALSE)))</f>
        <v>#N/A</v>
      </c>
      <c r="C1744" s="20" t="e">
        <f>IF(F1744="Gateway","SDWAN Gateway",IF(E1744="","",VLOOKUP(E1744,[4]List!BC:BF,4,FALSE)))</f>
        <v>#N/A</v>
      </c>
      <c r="D1744">
        <v>3359</v>
      </c>
      <c r="E1744" s="21" t="s">
        <v>69</v>
      </c>
      <c r="F1744" t="s">
        <v>70</v>
      </c>
      <c r="G1744" t="s">
        <v>678</v>
      </c>
      <c r="H1744" t="s">
        <v>1012</v>
      </c>
      <c r="I1744" t="s">
        <v>73</v>
      </c>
      <c r="J1744">
        <v>100</v>
      </c>
      <c r="K1744" s="20" t="str">
        <f t="shared" si="82"/>
        <v>1</v>
      </c>
      <c r="L1744" s="20" t="str">
        <f t="shared" si="81"/>
        <v xml:space="preserve">24/7/ 12 hours onsite SLA support requried </v>
      </c>
      <c r="U1744" t="e">
        <f t="shared" si="80"/>
        <v>#N/A</v>
      </c>
      <c r="AB1744" t="s">
        <v>74</v>
      </c>
      <c r="AC1744" t="s">
        <v>661</v>
      </c>
      <c r="BM1744" s="41" t="e">
        <f>VLOOKUP(H1744,Sheet1!A:B,2,FALSE)</f>
        <v>#N/A</v>
      </c>
      <c r="BO1744" s="115">
        <v>574</v>
      </c>
      <c r="BP1744" s="115">
        <v>531</v>
      </c>
      <c r="BQ1744" s="115" t="s">
        <v>998</v>
      </c>
      <c r="BR1744" s="115">
        <v>203</v>
      </c>
      <c r="BS1744" s="115">
        <v>50</v>
      </c>
      <c r="BT1744" s="115">
        <v>450</v>
      </c>
      <c r="BU1744" s="115">
        <v>1800</v>
      </c>
    </row>
    <row r="1745" spans="1:73" ht="15" customHeight="1">
      <c r="A1745" s="20" t="e">
        <f>IF(E1745="","",VLOOKUP(E1745,[4]List!BC:BD,2,FALSE))</f>
        <v>#N/A</v>
      </c>
      <c r="B1745" s="20" t="e">
        <f>IF(F1745="Gateway","SDWAN Gateway",IF(E1745="","",VLOOKUP(E1745,[4]List!BC:BE,3,FALSE)))</f>
        <v>#N/A</v>
      </c>
      <c r="C1745" s="20" t="e">
        <f>IF(F1745="Gateway","SDWAN Gateway",IF(E1745="","",VLOOKUP(E1745,[4]List!BC:BF,4,FALSE)))</f>
        <v>#N/A</v>
      </c>
      <c r="D1745">
        <v>3363</v>
      </c>
      <c r="E1745" s="21" t="s">
        <v>69</v>
      </c>
      <c r="F1745" t="s">
        <v>70</v>
      </c>
      <c r="G1745" s="31" t="s">
        <v>678</v>
      </c>
      <c r="H1745" t="s">
        <v>1052</v>
      </c>
      <c r="I1745" t="s">
        <v>140</v>
      </c>
      <c r="J1745">
        <v>1000</v>
      </c>
      <c r="K1745" s="20">
        <v>3</v>
      </c>
      <c r="L1745" s="20" t="str">
        <f t="shared" si="81"/>
        <v>24/7/ 6 hours onsite support required</v>
      </c>
      <c r="U1745" t="str">
        <f t="shared" si="80"/>
        <v>Yes</v>
      </c>
      <c r="AB1745" t="s">
        <v>74</v>
      </c>
      <c r="AC1745" t="s">
        <v>661</v>
      </c>
      <c r="BM1745" s="41" t="str">
        <f>VLOOKUP(H1745,Sheet1!A:B,2,FALSE)</f>
        <v>Next Day Delivery</v>
      </c>
      <c r="BO1745" s="103">
        <v>1286</v>
      </c>
      <c r="BP1745" s="103">
        <v>1198</v>
      </c>
      <c r="BQ1745" s="104" t="s">
        <v>998</v>
      </c>
      <c r="BR1745" s="103">
        <v>124</v>
      </c>
      <c r="BS1745" s="103">
        <v>50</v>
      </c>
      <c r="BT1745" s="103">
        <v>450</v>
      </c>
      <c r="BU1745" s="104">
        <v>1800</v>
      </c>
    </row>
    <row r="1746" spans="1:73" ht="15" customHeight="1">
      <c r="A1746" s="20" t="e">
        <f>IF(E1746="","",VLOOKUP(E1746,[4]List!BC:BD,2,FALSE))</f>
        <v>#N/A</v>
      </c>
      <c r="B1746" s="20" t="e">
        <f>IF(F1746="Gateway","SDWAN Gateway",IF(E1746="","",VLOOKUP(E1746,[4]List!BC:BE,3,FALSE)))</f>
        <v>#N/A</v>
      </c>
      <c r="C1746" s="20" t="e">
        <f>IF(F1746="Gateway","SDWAN Gateway",IF(E1746="","",VLOOKUP(E1746,[4]List!BC:BF,4,FALSE)))</f>
        <v>#N/A</v>
      </c>
      <c r="D1746">
        <v>3363</v>
      </c>
      <c r="E1746" s="21" t="s">
        <v>69</v>
      </c>
      <c r="F1746" t="s">
        <v>70</v>
      </c>
      <c r="G1746" s="31" t="s">
        <v>678</v>
      </c>
      <c r="H1746" t="s">
        <v>1052</v>
      </c>
      <c r="I1746" t="s">
        <v>140</v>
      </c>
      <c r="J1746">
        <v>1000</v>
      </c>
      <c r="K1746" s="20">
        <v>3</v>
      </c>
      <c r="L1746" s="20" t="str">
        <f t="shared" si="81"/>
        <v>24/7/ 6 hours onsite support required</v>
      </c>
      <c r="U1746" t="s">
        <v>945</v>
      </c>
      <c r="AB1746" t="s">
        <v>74</v>
      </c>
      <c r="AC1746" t="s">
        <v>661</v>
      </c>
      <c r="BM1746" s="41" t="str">
        <f>VLOOKUP(H1746,Sheet1!A:B,2,FALSE)</f>
        <v>Next Day Delivery</v>
      </c>
      <c r="BO1746" s="103">
        <v>1286</v>
      </c>
      <c r="BP1746" s="103">
        <v>1198</v>
      </c>
      <c r="BQ1746" s="104" t="s">
        <v>998</v>
      </c>
      <c r="BR1746" s="103">
        <v>124</v>
      </c>
      <c r="BS1746" s="103">
        <v>50</v>
      </c>
      <c r="BT1746" s="103">
        <v>450</v>
      </c>
      <c r="BU1746" s="104">
        <v>1800</v>
      </c>
    </row>
    <row r="1747" spans="1:73" ht="15" customHeight="1">
      <c r="A1747" s="20" t="e">
        <f>IF(E1747="","",VLOOKUP(E1747,[4]List!BC:BD,2,FALSE))</f>
        <v>#N/A</v>
      </c>
      <c r="B1747" s="20" t="e">
        <f>IF(F1747="Gateway","SDWAN Gateway",IF(E1747="","",VLOOKUP(E1747,[4]List!BC:BE,3,FALSE)))</f>
        <v>#N/A</v>
      </c>
      <c r="C1747" s="20" t="e">
        <f>IF(F1747="Gateway","SDWAN Gateway",IF(E1747="","",VLOOKUP(E1747,[4]List!BC:BF,4,FALSE)))</f>
        <v>#N/A</v>
      </c>
      <c r="D1747">
        <v>3364</v>
      </c>
      <c r="E1747" s="21" t="s">
        <v>69</v>
      </c>
      <c r="F1747" t="s">
        <v>70</v>
      </c>
      <c r="G1747" t="s">
        <v>678</v>
      </c>
      <c r="H1747" t="s">
        <v>1053</v>
      </c>
      <c r="I1747" t="s">
        <v>73</v>
      </c>
      <c r="J1747">
        <v>100</v>
      </c>
      <c r="K1747" s="20" t="str">
        <f t="shared" si="82"/>
        <v>1</v>
      </c>
      <c r="L1747" s="20" t="str">
        <f t="shared" si="81"/>
        <v xml:space="preserve">24/7/ 12 hours onsite SLA support requried </v>
      </c>
      <c r="U1747" t="e">
        <f t="shared" si="80"/>
        <v>#N/A</v>
      </c>
      <c r="AB1747" t="s">
        <v>74</v>
      </c>
      <c r="AC1747" t="s">
        <v>661</v>
      </c>
      <c r="BM1747" s="41" t="e">
        <f>VLOOKUP(H1747,Sheet1!A:B,2,FALSE)</f>
        <v>#N/A</v>
      </c>
      <c r="BO1747" s="115">
        <v>574</v>
      </c>
      <c r="BP1747" s="115">
        <v>531</v>
      </c>
      <c r="BQ1747" s="115" t="s">
        <v>998</v>
      </c>
      <c r="BR1747" s="115">
        <v>203</v>
      </c>
      <c r="BS1747" s="115">
        <v>50</v>
      </c>
      <c r="BT1747" s="115">
        <v>450</v>
      </c>
      <c r="BU1747" s="115">
        <v>1800</v>
      </c>
    </row>
    <row r="1748" spans="1:73" ht="15" customHeight="1">
      <c r="A1748" s="20" t="e">
        <f>IF(E1748="","",VLOOKUP(E1748,[4]List!BC:BD,2,FALSE))</f>
        <v>#N/A</v>
      </c>
      <c r="B1748" s="20" t="e">
        <f>IF(F1748="Gateway","SDWAN Gateway",IF(E1748="","",VLOOKUP(E1748,[4]List!BC:BE,3,FALSE)))</f>
        <v>#N/A</v>
      </c>
      <c r="C1748" s="20" t="e">
        <f>IF(F1748="Gateway","SDWAN Gateway",IF(E1748="","",VLOOKUP(E1748,[4]List!BC:BF,4,FALSE)))</f>
        <v>#N/A</v>
      </c>
      <c r="D1748">
        <v>3366</v>
      </c>
      <c r="E1748" s="21" t="s">
        <v>69</v>
      </c>
      <c r="F1748" t="s">
        <v>70</v>
      </c>
      <c r="G1748" t="s">
        <v>678</v>
      </c>
      <c r="H1748" t="s">
        <v>1054</v>
      </c>
      <c r="I1748" t="s">
        <v>73</v>
      </c>
      <c r="J1748">
        <v>100</v>
      </c>
      <c r="K1748" s="20" t="str">
        <f t="shared" si="82"/>
        <v>1</v>
      </c>
      <c r="L1748" s="20" t="str">
        <f t="shared" si="81"/>
        <v xml:space="preserve">24/7/ 12 hours onsite SLA support requried </v>
      </c>
      <c r="U1748" t="e">
        <f t="shared" si="80"/>
        <v>#N/A</v>
      </c>
      <c r="AB1748" t="s">
        <v>74</v>
      </c>
      <c r="AC1748" t="s">
        <v>661</v>
      </c>
      <c r="BM1748" s="41" t="e">
        <f>VLOOKUP(H1748,Sheet1!A:B,2,FALSE)</f>
        <v>#N/A</v>
      </c>
      <c r="BO1748" s="115">
        <v>574</v>
      </c>
      <c r="BP1748" s="115">
        <v>531</v>
      </c>
      <c r="BQ1748" s="115" t="s">
        <v>998</v>
      </c>
      <c r="BR1748" s="115">
        <v>203</v>
      </c>
      <c r="BS1748" s="115">
        <v>50</v>
      </c>
      <c r="BT1748" s="115">
        <v>450</v>
      </c>
      <c r="BU1748" s="115">
        <v>1800</v>
      </c>
    </row>
    <row r="1749" spans="1:73" ht="15" customHeight="1">
      <c r="A1749" s="20" t="e">
        <f>IF(E1749="","",VLOOKUP(E1749,[4]List!BC:BD,2,FALSE))</f>
        <v>#N/A</v>
      </c>
      <c r="B1749" s="20" t="e">
        <f>IF(F1749="Gateway","SDWAN Gateway",IF(E1749="","",VLOOKUP(E1749,[4]List!BC:BE,3,FALSE)))</f>
        <v>#N/A</v>
      </c>
      <c r="C1749" s="20" t="e">
        <f>IF(F1749="Gateway","SDWAN Gateway",IF(E1749="","",VLOOKUP(E1749,[4]List!BC:BF,4,FALSE)))</f>
        <v>#N/A</v>
      </c>
      <c r="D1749">
        <v>3367</v>
      </c>
      <c r="E1749" s="21" t="s">
        <v>69</v>
      </c>
      <c r="F1749" t="s">
        <v>70</v>
      </c>
      <c r="G1749" t="s">
        <v>678</v>
      </c>
      <c r="H1749" t="s">
        <v>1055</v>
      </c>
      <c r="I1749" t="s">
        <v>73</v>
      </c>
      <c r="J1749">
        <v>100</v>
      </c>
      <c r="K1749" s="20" t="str">
        <f t="shared" si="82"/>
        <v>1</v>
      </c>
      <c r="L1749" s="20" t="str">
        <f t="shared" si="81"/>
        <v xml:space="preserve">24/7/ 12 hours onsite SLA support requried </v>
      </c>
      <c r="U1749" t="str">
        <f t="shared" si="80"/>
        <v>Yes</v>
      </c>
      <c r="AB1749" t="s">
        <v>74</v>
      </c>
      <c r="AC1749" t="s">
        <v>661</v>
      </c>
      <c r="BM1749" s="41" t="str">
        <f>VLOOKUP(H1749,Sheet1!A:B,2,FALSE)</f>
        <v>Next Day Delivery</v>
      </c>
      <c r="BO1749" s="115">
        <v>574</v>
      </c>
      <c r="BP1749" s="115">
        <v>531</v>
      </c>
      <c r="BQ1749" s="115" t="s">
        <v>998</v>
      </c>
      <c r="BR1749" s="115">
        <v>203</v>
      </c>
      <c r="BS1749" s="115">
        <v>50</v>
      </c>
      <c r="BT1749" s="115">
        <v>450</v>
      </c>
      <c r="BU1749" s="115">
        <v>1800</v>
      </c>
    </row>
    <row r="1750" spans="1:73" ht="15" customHeight="1">
      <c r="A1750" s="20" t="e">
        <f>IF(E1750="","",VLOOKUP(E1750,[4]List!BC:BD,2,FALSE))</f>
        <v>#N/A</v>
      </c>
      <c r="B1750" s="20" t="e">
        <f>IF(F1750="Gateway","SDWAN Gateway",IF(E1750="","",VLOOKUP(E1750,[4]List!BC:BE,3,FALSE)))</f>
        <v>#N/A</v>
      </c>
      <c r="C1750" s="20" t="e">
        <f>IF(F1750="Gateway","SDWAN Gateway",IF(E1750="","",VLOOKUP(E1750,[4]List!BC:BF,4,FALSE)))</f>
        <v>#N/A</v>
      </c>
      <c r="D1750">
        <v>3368</v>
      </c>
      <c r="E1750" s="21" t="s">
        <v>69</v>
      </c>
      <c r="F1750" t="s">
        <v>70</v>
      </c>
      <c r="G1750" t="s">
        <v>678</v>
      </c>
      <c r="H1750" t="s">
        <v>1056</v>
      </c>
      <c r="I1750" t="s">
        <v>73</v>
      </c>
      <c r="J1750">
        <v>100</v>
      </c>
      <c r="K1750" s="20" t="str">
        <f t="shared" si="82"/>
        <v>1</v>
      </c>
      <c r="L1750" s="20" t="str">
        <f t="shared" si="81"/>
        <v xml:space="preserve">24/7/ 12 hours onsite SLA support requried </v>
      </c>
      <c r="U1750" t="e">
        <f t="shared" si="80"/>
        <v>#N/A</v>
      </c>
      <c r="AB1750" t="s">
        <v>74</v>
      </c>
      <c r="AC1750" t="s">
        <v>661</v>
      </c>
      <c r="BM1750" s="41" t="e">
        <f>VLOOKUP(H1750,Sheet1!A:B,2,FALSE)</f>
        <v>#N/A</v>
      </c>
      <c r="BO1750" s="115">
        <v>574</v>
      </c>
      <c r="BP1750" s="115">
        <v>531</v>
      </c>
      <c r="BQ1750" s="115" t="s">
        <v>998</v>
      </c>
      <c r="BR1750" s="115">
        <v>203</v>
      </c>
      <c r="BS1750" s="115">
        <v>50</v>
      </c>
      <c r="BT1750" s="115">
        <v>450</v>
      </c>
      <c r="BU1750" s="115">
        <v>1800</v>
      </c>
    </row>
    <row r="1751" spans="1:73" ht="15" customHeight="1">
      <c r="A1751" s="20" t="e">
        <f>IF(E1751="","",VLOOKUP(E1751,[4]List!BC:BD,2,FALSE))</f>
        <v>#N/A</v>
      </c>
      <c r="B1751" s="20" t="e">
        <f>IF(F1751="Gateway","SDWAN Gateway",IF(E1751="","",VLOOKUP(E1751,[4]List!BC:BE,3,FALSE)))</f>
        <v>#N/A</v>
      </c>
      <c r="C1751" s="20" t="e">
        <f>IF(F1751="Gateway","SDWAN Gateway",IF(E1751="","",VLOOKUP(E1751,[4]List!BC:BF,4,FALSE)))</f>
        <v>#N/A</v>
      </c>
      <c r="D1751">
        <v>3369</v>
      </c>
      <c r="E1751" s="21" t="s">
        <v>69</v>
      </c>
      <c r="F1751" t="s">
        <v>70</v>
      </c>
      <c r="G1751" s="31" t="s">
        <v>678</v>
      </c>
      <c r="H1751" t="s">
        <v>1057</v>
      </c>
      <c r="I1751" t="s">
        <v>140</v>
      </c>
      <c r="J1751">
        <v>500</v>
      </c>
      <c r="K1751" s="20" t="str">
        <f t="shared" si="82"/>
        <v>1</v>
      </c>
      <c r="L1751" s="20" t="str">
        <f t="shared" si="81"/>
        <v>24/7/ 6 hours onsite support required</v>
      </c>
      <c r="U1751" t="e">
        <f t="shared" si="80"/>
        <v>#N/A</v>
      </c>
      <c r="AB1751" t="s">
        <v>74</v>
      </c>
      <c r="AC1751" t="s">
        <v>661</v>
      </c>
      <c r="BM1751" s="41" t="e">
        <f>VLOOKUP(H1751,Sheet1!A:B,2,FALSE)</f>
        <v>#N/A</v>
      </c>
      <c r="BO1751" s="115">
        <v>574</v>
      </c>
      <c r="BP1751" s="115">
        <v>531</v>
      </c>
      <c r="BQ1751" s="115" t="s">
        <v>998</v>
      </c>
      <c r="BR1751" s="115">
        <v>203</v>
      </c>
      <c r="BS1751" s="115">
        <v>50</v>
      </c>
      <c r="BT1751" s="115">
        <v>450</v>
      </c>
      <c r="BU1751" s="115">
        <v>1800</v>
      </c>
    </row>
    <row r="1752" spans="1:73" ht="15" customHeight="1">
      <c r="A1752" s="20" t="e">
        <f>IF(E1752="","",VLOOKUP(E1752,[4]List!BC:BD,2,FALSE))</f>
        <v>#N/A</v>
      </c>
      <c r="B1752" s="20" t="e">
        <f>IF(F1752="Gateway","SDWAN Gateway",IF(E1752="","",VLOOKUP(E1752,[4]List!BC:BE,3,FALSE)))</f>
        <v>#N/A</v>
      </c>
      <c r="C1752" s="20" t="e">
        <f>IF(F1752="Gateway","SDWAN Gateway",IF(E1752="","",VLOOKUP(E1752,[4]List!BC:BF,4,FALSE)))</f>
        <v>#N/A</v>
      </c>
      <c r="D1752">
        <v>3369</v>
      </c>
      <c r="E1752" s="21" t="s">
        <v>69</v>
      </c>
      <c r="F1752" t="s">
        <v>70</v>
      </c>
      <c r="G1752" s="31" t="s">
        <v>678</v>
      </c>
      <c r="H1752" t="s">
        <v>1057</v>
      </c>
      <c r="I1752" t="s">
        <v>140</v>
      </c>
      <c r="J1752">
        <v>500</v>
      </c>
      <c r="K1752" s="20" t="str">
        <f t="shared" si="82"/>
        <v>1</v>
      </c>
      <c r="L1752" s="20" t="str">
        <f t="shared" si="81"/>
        <v>24/7/ 6 hours onsite support required</v>
      </c>
      <c r="U1752" t="s">
        <v>945</v>
      </c>
      <c r="AB1752" t="s">
        <v>74</v>
      </c>
      <c r="AC1752" t="s">
        <v>661</v>
      </c>
      <c r="BM1752" s="41" t="e">
        <f>VLOOKUP(H1752,Sheet1!A:B,2,FALSE)</f>
        <v>#N/A</v>
      </c>
      <c r="BO1752" s="115">
        <v>574</v>
      </c>
      <c r="BP1752" s="115">
        <v>531</v>
      </c>
      <c r="BQ1752" s="115" t="s">
        <v>998</v>
      </c>
      <c r="BR1752" s="115">
        <v>203</v>
      </c>
      <c r="BS1752" s="115">
        <v>50</v>
      </c>
      <c r="BT1752" s="115">
        <v>450</v>
      </c>
      <c r="BU1752" s="115">
        <v>1800</v>
      </c>
    </row>
    <row r="1753" spans="1:73" ht="15" customHeight="1">
      <c r="A1753" s="20" t="e">
        <f>IF(E1753="","",VLOOKUP(E1753,[4]List!BC:BD,2,FALSE))</f>
        <v>#N/A</v>
      </c>
      <c r="B1753" s="20" t="e">
        <f>IF(F1753="Gateway","SDWAN Gateway",IF(E1753="","",VLOOKUP(E1753,[4]List!BC:BE,3,FALSE)))</f>
        <v>#N/A</v>
      </c>
      <c r="C1753" s="20" t="e">
        <f>IF(F1753="Gateway","SDWAN Gateway",IF(E1753="","",VLOOKUP(E1753,[4]List!BC:BF,4,FALSE)))</f>
        <v>#N/A</v>
      </c>
      <c r="D1753">
        <v>3371</v>
      </c>
      <c r="E1753" s="21" t="s">
        <v>69</v>
      </c>
      <c r="F1753" t="s">
        <v>70</v>
      </c>
      <c r="G1753" t="s">
        <v>678</v>
      </c>
      <c r="H1753" t="s">
        <v>1058</v>
      </c>
      <c r="I1753" t="s">
        <v>73</v>
      </c>
      <c r="J1753">
        <v>100</v>
      </c>
      <c r="K1753" s="20" t="str">
        <f t="shared" si="82"/>
        <v>1</v>
      </c>
      <c r="L1753" s="20" t="str">
        <f t="shared" si="81"/>
        <v xml:space="preserve">24/7/ 12 hours onsite SLA support requried </v>
      </c>
      <c r="U1753" t="e">
        <f t="shared" si="80"/>
        <v>#N/A</v>
      </c>
      <c r="AB1753" t="s">
        <v>74</v>
      </c>
      <c r="AC1753" t="s">
        <v>661</v>
      </c>
      <c r="BM1753" s="41" t="e">
        <f>VLOOKUP(H1753,Sheet1!A:B,2,FALSE)</f>
        <v>#N/A</v>
      </c>
      <c r="BO1753" s="115">
        <v>574</v>
      </c>
      <c r="BP1753" s="115">
        <v>531</v>
      </c>
      <c r="BQ1753" s="115" t="s">
        <v>998</v>
      </c>
      <c r="BR1753" s="115">
        <v>203</v>
      </c>
      <c r="BS1753" s="115">
        <v>50</v>
      </c>
      <c r="BT1753" s="115">
        <v>450</v>
      </c>
      <c r="BU1753" s="115">
        <v>1800</v>
      </c>
    </row>
    <row r="1754" spans="1:73" ht="15" customHeight="1">
      <c r="A1754" s="20" t="e">
        <f>IF(E1754="","",VLOOKUP(E1754,[4]List!BC:BD,2,FALSE))</f>
        <v>#N/A</v>
      </c>
      <c r="B1754" s="20" t="e">
        <f>IF(F1754="Gateway","SDWAN Gateway",IF(E1754="","",VLOOKUP(E1754,[4]List!BC:BE,3,FALSE)))</f>
        <v>#N/A</v>
      </c>
      <c r="C1754" s="20" t="e">
        <f>IF(F1754="Gateway","SDWAN Gateway",IF(E1754="","",VLOOKUP(E1754,[4]List!BC:BF,4,FALSE)))</f>
        <v>#N/A</v>
      </c>
      <c r="D1754">
        <v>3372</v>
      </c>
      <c r="E1754" s="21" t="s">
        <v>69</v>
      </c>
      <c r="F1754" t="s">
        <v>70</v>
      </c>
      <c r="G1754" t="s">
        <v>678</v>
      </c>
      <c r="H1754" t="s">
        <v>1059</v>
      </c>
      <c r="I1754" t="s">
        <v>73</v>
      </c>
      <c r="J1754">
        <v>100</v>
      </c>
      <c r="K1754" s="20" t="str">
        <f t="shared" si="82"/>
        <v>1</v>
      </c>
      <c r="L1754" s="20" t="str">
        <f t="shared" si="81"/>
        <v xml:space="preserve">24/7/ 12 hours onsite SLA support requried </v>
      </c>
      <c r="U1754" t="e">
        <f t="shared" si="80"/>
        <v>#N/A</v>
      </c>
      <c r="AB1754" t="s">
        <v>74</v>
      </c>
      <c r="AC1754" t="s">
        <v>661</v>
      </c>
      <c r="BM1754" s="41" t="e">
        <f>VLOOKUP(H1754,Sheet1!A:B,2,FALSE)</f>
        <v>#N/A</v>
      </c>
      <c r="BO1754" s="115">
        <v>574</v>
      </c>
      <c r="BP1754" s="115">
        <v>531</v>
      </c>
      <c r="BQ1754" s="115" t="s">
        <v>998</v>
      </c>
      <c r="BR1754" s="115">
        <v>203</v>
      </c>
      <c r="BS1754" s="115">
        <v>50</v>
      </c>
      <c r="BT1754" s="115">
        <v>450</v>
      </c>
      <c r="BU1754" s="115">
        <v>1800</v>
      </c>
    </row>
    <row r="1755" spans="1:73" ht="15" customHeight="1">
      <c r="A1755" s="20" t="e">
        <f>IF(E1755="","",VLOOKUP(E1755,[4]List!BC:BD,2,FALSE))</f>
        <v>#N/A</v>
      </c>
      <c r="B1755" s="20" t="e">
        <f>IF(F1755="Gateway","SDWAN Gateway",IF(E1755="","",VLOOKUP(E1755,[4]List!BC:BE,3,FALSE)))</f>
        <v>#N/A</v>
      </c>
      <c r="C1755" s="20" t="e">
        <f>IF(F1755="Gateway","SDWAN Gateway",IF(E1755="","",VLOOKUP(E1755,[4]List!BC:BF,4,FALSE)))</f>
        <v>#N/A</v>
      </c>
      <c r="D1755">
        <v>3374</v>
      </c>
      <c r="E1755" s="21" t="s">
        <v>69</v>
      </c>
      <c r="F1755" t="s">
        <v>70</v>
      </c>
      <c r="G1755" t="s">
        <v>678</v>
      </c>
      <c r="H1755" t="s">
        <v>1060</v>
      </c>
      <c r="I1755" t="s">
        <v>73</v>
      </c>
      <c r="J1755">
        <v>100</v>
      </c>
      <c r="K1755" s="20" t="str">
        <f t="shared" si="82"/>
        <v>1</v>
      </c>
      <c r="L1755" s="20" t="str">
        <f t="shared" si="81"/>
        <v xml:space="preserve">24/7/ 12 hours onsite SLA support requried </v>
      </c>
      <c r="U1755" t="e">
        <f t="shared" si="80"/>
        <v>#N/A</v>
      </c>
      <c r="AB1755" t="s">
        <v>74</v>
      </c>
      <c r="AC1755" t="s">
        <v>661</v>
      </c>
      <c r="BM1755" s="41" t="e">
        <f>VLOOKUP(H1755,Sheet1!A:B,2,FALSE)</f>
        <v>#N/A</v>
      </c>
      <c r="BO1755" s="115">
        <v>574</v>
      </c>
      <c r="BP1755" s="115" t="s">
        <v>998</v>
      </c>
      <c r="BQ1755" s="115">
        <v>793</v>
      </c>
      <c r="BR1755" s="115" t="s">
        <v>998</v>
      </c>
      <c r="BS1755" s="115">
        <v>50</v>
      </c>
      <c r="BT1755" s="115">
        <v>450</v>
      </c>
      <c r="BU1755" s="115" t="s">
        <v>998</v>
      </c>
    </row>
    <row r="1756" spans="1:73" ht="15" customHeight="1">
      <c r="A1756" s="20" t="e">
        <f>IF(E1756="","",VLOOKUP(E1756,[4]List!BC:BD,2,FALSE))</f>
        <v>#N/A</v>
      </c>
      <c r="B1756" s="20" t="e">
        <f>IF(F1756="Gateway","SDWAN Gateway",IF(E1756="","",VLOOKUP(E1756,[4]List!BC:BE,3,FALSE)))</f>
        <v>#N/A</v>
      </c>
      <c r="C1756" s="20" t="e">
        <f>IF(F1756="Gateway","SDWAN Gateway",IF(E1756="","",VLOOKUP(E1756,[4]List!BC:BF,4,FALSE)))</f>
        <v>#N/A</v>
      </c>
      <c r="D1756">
        <v>3376</v>
      </c>
      <c r="E1756" s="21" t="s">
        <v>69</v>
      </c>
      <c r="F1756" t="s">
        <v>70</v>
      </c>
      <c r="G1756" t="s">
        <v>678</v>
      </c>
      <c r="H1756" t="s">
        <v>1061</v>
      </c>
      <c r="I1756" t="s">
        <v>73</v>
      </c>
      <c r="J1756">
        <v>100</v>
      </c>
      <c r="K1756" s="20" t="str">
        <f t="shared" si="82"/>
        <v>1</v>
      </c>
      <c r="L1756" s="20" t="str">
        <f t="shared" si="81"/>
        <v xml:space="preserve">24/7/ 12 hours onsite SLA support requried </v>
      </c>
      <c r="U1756" t="e">
        <f t="shared" si="80"/>
        <v>#N/A</v>
      </c>
      <c r="AB1756" t="s">
        <v>74</v>
      </c>
      <c r="AC1756" t="s">
        <v>661</v>
      </c>
      <c r="BM1756" s="41" t="e">
        <f>VLOOKUP(H1756,Sheet1!A:B,2,FALSE)</f>
        <v>#N/A</v>
      </c>
      <c r="BO1756" s="115">
        <v>574</v>
      </c>
      <c r="BP1756" s="115" t="s">
        <v>998</v>
      </c>
      <c r="BQ1756" s="115">
        <v>793</v>
      </c>
      <c r="BR1756" s="115" t="s">
        <v>998</v>
      </c>
      <c r="BS1756" s="115">
        <v>50</v>
      </c>
      <c r="BT1756" s="115">
        <v>450</v>
      </c>
      <c r="BU1756" s="115" t="s">
        <v>998</v>
      </c>
    </row>
    <row r="1757" spans="1:73" ht="15" customHeight="1">
      <c r="A1757" s="20" t="e">
        <f>IF(E1757="","",VLOOKUP(E1757,[4]List!BC:BD,2,FALSE))</f>
        <v>#N/A</v>
      </c>
      <c r="B1757" s="20" t="e">
        <f>IF(F1757="Gateway","SDWAN Gateway",IF(E1757="","",VLOOKUP(E1757,[4]List!BC:BE,3,FALSE)))</f>
        <v>#N/A</v>
      </c>
      <c r="C1757" s="20" t="e">
        <f>IF(F1757="Gateway","SDWAN Gateway",IF(E1757="","",VLOOKUP(E1757,[4]List!BC:BF,4,FALSE)))</f>
        <v>#N/A</v>
      </c>
      <c r="D1757">
        <v>3377</v>
      </c>
      <c r="E1757" s="21" t="s">
        <v>69</v>
      </c>
      <c r="F1757" t="s">
        <v>70</v>
      </c>
      <c r="G1757" t="s">
        <v>678</v>
      </c>
      <c r="H1757" t="s">
        <v>1062</v>
      </c>
      <c r="I1757" t="s">
        <v>73</v>
      </c>
      <c r="J1757">
        <v>100</v>
      </c>
      <c r="K1757" s="20" t="str">
        <f t="shared" si="82"/>
        <v>1</v>
      </c>
      <c r="L1757" s="20" t="str">
        <f t="shared" si="81"/>
        <v xml:space="preserve">24/7/ 12 hours onsite SLA support requried </v>
      </c>
      <c r="U1757" t="e">
        <f t="shared" si="80"/>
        <v>#N/A</v>
      </c>
      <c r="AB1757" t="s">
        <v>74</v>
      </c>
      <c r="AC1757" t="s">
        <v>661</v>
      </c>
      <c r="BM1757" s="41" t="e">
        <f>VLOOKUP(H1757,Sheet1!A:B,2,FALSE)</f>
        <v>#N/A</v>
      </c>
      <c r="BO1757" s="115">
        <v>574</v>
      </c>
      <c r="BP1757" s="115">
        <v>531</v>
      </c>
      <c r="BQ1757" s="115" t="s">
        <v>998</v>
      </c>
      <c r="BR1757" s="115">
        <v>203</v>
      </c>
      <c r="BS1757" s="115">
        <v>50</v>
      </c>
      <c r="BT1757" s="115">
        <v>450</v>
      </c>
      <c r="BU1757" s="115">
        <v>1800</v>
      </c>
    </row>
    <row r="1758" spans="1:73" ht="15" customHeight="1">
      <c r="A1758" s="20" t="e">
        <f>IF(E1758="","",VLOOKUP(E1758,[4]List!BC:BD,2,FALSE))</f>
        <v>#N/A</v>
      </c>
      <c r="B1758" s="20" t="e">
        <f>IF(F1758="Gateway","SDWAN Gateway",IF(E1758="","",VLOOKUP(E1758,[4]List!BC:BE,3,FALSE)))</f>
        <v>#N/A</v>
      </c>
      <c r="C1758" s="20" t="e">
        <f>IF(F1758="Gateway","SDWAN Gateway",IF(E1758="","",VLOOKUP(E1758,[4]List!BC:BF,4,FALSE)))</f>
        <v>#N/A</v>
      </c>
      <c r="D1758">
        <v>3378</v>
      </c>
      <c r="E1758" s="21" t="s">
        <v>69</v>
      </c>
      <c r="F1758" t="s">
        <v>70</v>
      </c>
      <c r="G1758" t="s">
        <v>678</v>
      </c>
      <c r="H1758" t="s">
        <v>1063</v>
      </c>
      <c r="I1758" t="s">
        <v>73</v>
      </c>
      <c r="J1758">
        <v>100</v>
      </c>
      <c r="K1758" s="20" t="str">
        <f t="shared" si="82"/>
        <v>1</v>
      </c>
      <c r="L1758" s="20" t="str">
        <f t="shared" si="81"/>
        <v xml:space="preserve">24/7/ 12 hours onsite SLA support requried </v>
      </c>
      <c r="U1758" t="e">
        <f t="shared" si="80"/>
        <v>#N/A</v>
      </c>
      <c r="AB1758" t="s">
        <v>74</v>
      </c>
      <c r="AC1758" t="s">
        <v>661</v>
      </c>
      <c r="BM1758" s="41" t="e">
        <f>VLOOKUP(H1758,Sheet1!A:B,2,FALSE)</f>
        <v>#N/A</v>
      </c>
      <c r="BO1758" s="115">
        <v>574</v>
      </c>
      <c r="BP1758" s="115">
        <v>531</v>
      </c>
      <c r="BQ1758" s="115" t="s">
        <v>998</v>
      </c>
      <c r="BR1758" s="115">
        <v>203</v>
      </c>
      <c r="BS1758" s="115">
        <v>50</v>
      </c>
      <c r="BT1758" s="115">
        <v>450</v>
      </c>
      <c r="BU1758" s="115">
        <v>1800</v>
      </c>
    </row>
    <row r="1759" spans="1:73" ht="15" customHeight="1">
      <c r="A1759" s="20" t="e">
        <f>IF(E1759="","",VLOOKUP(E1759,[4]List!BC:BD,2,FALSE))</f>
        <v>#N/A</v>
      </c>
      <c r="B1759" s="20" t="e">
        <f>IF(F1759="Gateway","SDWAN Gateway",IF(E1759="","",VLOOKUP(E1759,[4]List!BC:BE,3,FALSE)))</f>
        <v>#N/A</v>
      </c>
      <c r="C1759" s="20" t="e">
        <f>IF(F1759="Gateway","SDWAN Gateway",IF(E1759="","",VLOOKUP(E1759,[4]List!BC:BF,4,FALSE)))</f>
        <v>#N/A</v>
      </c>
      <c r="D1759">
        <v>3379</v>
      </c>
      <c r="E1759" s="21" t="s">
        <v>69</v>
      </c>
      <c r="F1759" t="s">
        <v>70</v>
      </c>
      <c r="G1759" t="s">
        <v>678</v>
      </c>
      <c r="H1759" t="s">
        <v>1064</v>
      </c>
      <c r="I1759" t="s">
        <v>73</v>
      </c>
      <c r="J1759">
        <v>100</v>
      </c>
      <c r="K1759" s="20" t="str">
        <f t="shared" si="82"/>
        <v>1</v>
      </c>
      <c r="L1759" s="20" t="str">
        <f t="shared" si="81"/>
        <v xml:space="preserve">24/7/ 12 hours onsite SLA support requried </v>
      </c>
      <c r="U1759" t="e">
        <f t="shared" si="80"/>
        <v>#N/A</v>
      </c>
      <c r="AB1759" t="s">
        <v>74</v>
      </c>
      <c r="AC1759" t="s">
        <v>661</v>
      </c>
      <c r="BM1759" s="41" t="e">
        <f>VLOOKUP(H1759,Sheet1!A:B,2,FALSE)</f>
        <v>#N/A</v>
      </c>
      <c r="BO1759" s="115">
        <v>574</v>
      </c>
      <c r="BP1759" s="115">
        <v>531</v>
      </c>
      <c r="BQ1759" s="115" t="s">
        <v>998</v>
      </c>
      <c r="BR1759" s="115">
        <v>203</v>
      </c>
      <c r="BS1759" s="115">
        <v>50</v>
      </c>
      <c r="BT1759" s="115">
        <v>450</v>
      </c>
      <c r="BU1759" s="115">
        <v>1800</v>
      </c>
    </row>
    <row r="1760" spans="1:73" ht="15" customHeight="1">
      <c r="A1760" s="20" t="e">
        <f>IF(E1760="","",VLOOKUP(E1760,[4]List!BC:BD,2,FALSE))</f>
        <v>#N/A</v>
      </c>
      <c r="B1760" s="20" t="e">
        <f>IF(F1760="Gateway","SDWAN Gateway",IF(E1760="","",VLOOKUP(E1760,[4]List!BC:BE,3,FALSE)))</f>
        <v>#N/A</v>
      </c>
      <c r="C1760" s="20" t="e">
        <f>IF(F1760="Gateway","SDWAN Gateway",IF(E1760="","",VLOOKUP(E1760,[4]List!BC:BF,4,FALSE)))</f>
        <v>#N/A</v>
      </c>
      <c r="D1760">
        <v>3380</v>
      </c>
      <c r="E1760" s="21" t="s">
        <v>69</v>
      </c>
      <c r="F1760" t="s">
        <v>70</v>
      </c>
      <c r="G1760" t="s">
        <v>678</v>
      </c>
      <c r="H1760" t="s">
        <v>1065</v>
      </c>
      <c r="I1760" t="s">
        <v>73</v>
      </c>
      <c r="J1760">
        <v>100</v>
      </c>
      <c r="K1760" s="20" t="str">
        <f t="shared" si="82"/>
        <v>1</v>
      </c>
      <c r="L1760" s="20" t="str">
        <f t="shared" si="81"/>
        <v xml:space="preserve">24/7/ 12 hours onsite SLA support requried </v>
      </c>
      <c r="U1760" t="str">
        <f t="shared" si="80"/>
        <v>Yes</v>
      </c>
      <c r="AB1760" t="s">
        <v>74</v>
      </c>
      <c r="AC1760" t="s">
        <v>661</v>
      </c>
      <c r="BM1760" s="41" t="str">
        <f>VLOOKUP(H1760,Sheet1!A:B,2,FALSE)</f>
        <v>11x1 FortiCare</v>
      </c>
      <c r="BO1760" s="115">
        <v>574</v>
      </c>
      <c r="BP1760" s="115">
        <v>531</v>
      </c>
      <c r="BQ1760" s="115" t="s">
        <v>998</v>
      </c>
      <c r="BR1760" s="115">
        <v>203</v>
      </c>
      <c r="BS1760" s="115">
        <v>50</v>
      </c>
      <c r="BT1760" s="115">
        <v>450</v>
      </c>
      <c r="BU1760" s="115">
        <v>1800</v>
      </c>
    </row>
    <row r="1761" spans="1:73" ht="15" customHeight="1">
      <c r="A1761" s="20" t="e">
        <f>IF(E1761="","",VLOOKUP(E1761,[4]List!BC:BD,2,FALSE))</f>
        <v>#N/A</v>
      </c>
      <c r="B1761" s="20" t="e">
        <f>IF(F1761="Gateway","SDWAN Gateway",IF(E1761="","",VLOOKUP(E1761,[4]List!BC:BE,3,FALSE)))</f>
        <v>#N/A</v>
      </c>
      <c r="C1761" s="20" t="e">
        <f>IF(F1761="Gateway","SDWAN Gateway",IF(E1761="","",VLOOKUP(E1761,[4]List!BC:BF,4,FALSE)))</f>
        <v>#N/A</v>
      </c>
      <c r="D1761">
        <v>3381</v>
      </c>
      <c r="E1761" s="21" t="s">
        <v>69</v>
      </c>
      <c r="F1761" t="s">
        <v>70</v>
      </c>
      <c r="G1761" t="s">
        <v>678</v>
      </c>
      <c r="H1761" t="s">
        <v>1066</v>
      </c>
      <c r="I1761" t="s">
        <v>73</v>
      </c>
      <c r="J1761">
        <v>100</v>
      </c>
      <c r="K1761" s="20" t="str">
        <f t="shared" si="82"/>
        <v>1</v>
      </c>
      <c r="L1761" s="20" t="str">
        <f t="shared" si="81"/>
        <v xml:space="preserve">24/7/ 12 hours onsite SLA support requried </v>
      </c>
      <c r="U1761" t="e">
        <f t="shared" si="80"/>
        <v>#N/A</v>
      </c>
      <c r="AB1761" t="s">
        <v>74</v>
      </c>
      <c r="AC1761" t="s">
        <v>661</v>
      </c>
      <c r="BM1761" s="41" t="e">
        <f>VLOOKUP(H1761,Sheet1!A:B,2,FALSE)</f>
        <v>#N/A</v>
      </c>
      <c r="BO1761" s="115">
        <v>574</v>
      </c>
      <c r="BP1761" s="115">
        <v>531</v>
      </c>
      <c r="BQ1761" s="115" t="s">
        <v>998</v>
      </c>
      <c r="BR1761" s="115">
        <v>203</v>
      </c>
      <c r="BS1761" s="115">
        <v>50</v>
      </c>
      <c r="BT1761" s="115">
        <v>450</v>
      </c>
      <c r="BU1761" s="115">
        <v>1800</v>
      </c>
    </row>
    <row r="1762" spans="1:73" ht="15" customHeight="1">
      <c r="A1762" s="20" t="e">
        <f>IF(E1762="","",VLOOKUP(E1762,[4]List!BC:BD,2,FALSE))</f>
        <v>#N/A</v>
      </c>
      <c r="B1762" s="20" t="e">
        <f>IF(F1762="Gateway","SDWAN Gateway",IF(E1762="","",VLOOKUP(E1762,[4]List!BC:BE,3,FALSE)))</f>
        <v>#N/A</v>
      </c>
      <c r="C1762" s="20" t="e">
        <f>IF(F1762="Gateway","SDWAN Gateway",IF(E1762="","",VLOOKUP(E1762,[4]List!BC:BF,4,FALSE)))</f>
        <v>#N/A</v>
      </c>
      <c r="D1762">
        <v>3382</v>
      </c>
      <c r="E1762" s="21" t="s">
        <v>69</v>
      </c>
      <c r="F1762" t="s">
        <v>70</v>
      </c>
      <c r="G1762" t="s">
        <v>678</v>
      </c>
      <c r="H1762" t="s">
        <v>1067</v>
      </c>
      <c r="I1762" t="s">
        <v>73</v>
      </c>
      <c r="J1762">
        <v>100</v>
      </c>
      <c r="K1762" s="20" t="str">
        <f t="shared" si="82"/>
        <v>1</v>
      </c>
      <c r="L1762" s="20" t="str">
        <f t="shared" si="81"/>
        <v xml:space="preserve">24/7/ 12 hours onsite SLA support requried </v>
      </c>
      <c r="U1762" t="e">
        <f t="shared" si="80"/>
        <v>#N/A</v>
      </c>
      <c r="AB1762" t="s">
        <v>74</v>
      </c>
      <c r="AC1762" t="s">
        <v>661</v>
      </c>
      <c r="BM1762" s="41" t="e">
        <f>VLOOKUP(H1762,Sheet1!A:B,2,FALSE)</f>
        <v>#N/A</v>
      </c>
      <c r="BO1762" s="115">
        <v>574</v>
      </c>
      <c r="BP1762" s="115">
        <v>531</v>
      </c>
      <c r="BQ1762" s="115" t="s">
        <v>998</v>
      </c>
      <c r="BR1762" s="115">
        <v>203</v>
      </c>
      <c r="BS1762" s="115">
        <v>50</v>
      </c>
      <c r="BT1762" s="115">
        <v>450</v>
      </c>
      <c r="BU1762" s="115">
        <v>1800</v>
      </c>
    </row>
    <row r="1763" spans="1:73" ht="15" customHeight="1">
      <c r="A1763" s="20" t="e">
        <f>IF(E1763="","",VLOOKUP(E1763,[4]List!BC:BD,2,FALSE))</f>
        <v>#N/A</v>
      </c>
      <c r="B1763" s="20" t="e">
        <f>IF(F1763="Gateway","SDWAN Gateway",IF(E1763="","",VLOOKUP(E1763,[4]List!BC:BE,3,FALSE)))</f>
        <v>#N/A</v>
      </c>
      <c r="C1763" s="20" t="e">
        <f>IF(F1763="Gateway","SDWAN Gateway",IF(E1763="","",VLOOKUP(E1763,[4]List!BC:BF,4,FALSE)))</f>
        <v>#N/A</v>
      </c>
      <c r="D1763">
        <v>3384</v>
      </c>
      <c r="E1763" s="21" t="s">
        <v>69</v>
      </c>
      <c r="F1763" t="s">
        <v>70</v>
      </c>
      <c r="G1763" t="s">
        <v>678</v>
      </c>
      <c r="H1763" t="s">
        <v>1068</v>
      </c>
      <c r="I1763" t="s">
        <v>73</v>
      </c>
      <c r="J1763">
        <v>100</v>
      </c>
      <c r="K1763" s="20" t="str">
        <f t="shared" si="82"/>
        <v>1</v>
      </c>
      <c r="L1763" s="20" t="str">
        <f t="shared" si="81"/>
        <v xml:space="preserve">24/7/ 12 hours onsite SLA support requried </v>
      </c>
      <c r="U1763" t="e">
        <f t="shared" si="80"/>
        <v>#N/A</v>
      </c>
      <c r="AB1763" t="s">
        <v>74</v>
      </c>
      <c r="AC1763" t="s">
        <v>661</v>
      </c>
      <c r="BM1763" s="41" t="e">
        <f>VLOOKUP(H1763,Sheet1!A:B,2,FALSE)</f>
        <v>#N/A</v>
      </c>
      <c r="BO1763" s="115">
        <v>574</v>
      </c>
      <c r="BP1763" s="115">
        <v>531</v>
      </c>
      <c r="BQ1763" s="115" t="s">
        <v>998</v>
      </c>
      <c r="BR1763" s="115">
        <v>203</v>
      </c>
      <c r="BS1763" s="115">
        <v>50</v>
      </c>
      <c r="BT1763" s="115">
        <v>450</v>
      </c>
      <c r="BU1763" s="115">
        <v>1800</v>
      </c>
    </row>
    <row r="1764" spans="1:73" ht="15" customHeight="1">
      <c r="A1764" s="20" t="e">
        <f>IF(E1764="","",VLOOKUP(E1764,[4]List!BC:BD,2,FALSE))</f>
        <v>#N/A</v>
      </c>
      <c r="B1764" s="20" t="e">
        <f>IF(F1764="Gateway","SDWAN Gateway",IF(E1764="","",VLOOKUP(E1764,[4]List!BC:BE,3,FALSE)))</f>
        <v>#N/A</v>
      </c>
      <c r="C1764" s="20" t="e">
        <f>IF(F1764="Gateway","SDWAN Gateway",IF(E1764="","",VLOOKUP(E1764,[4]List!BC:BF,4,FALSE)))</f>
        <v>#N/A</v>
      </c>
      <c r="D1764">
        <v>3385</v>
      </c>
      <c r="E1764" s="21" t="s">
        <v>69</v>
      </c>
      <c r="F1764" t="s">
        <v>70</v>
      </c>
      <c r="G1764" t="s">
        <v>678</v>
      </c>
      <c r="H1764" t="s">
        <v>1069</v>
      </c>
      <c r="I1764" t="s">
        <v>73</v>
      </c>
      <c r="J1764">
        <v>100</v>
      </c>
      <c r="K1764" s="20" t="str">
        <f t="shared" si="82"/>
        <v>1</v>
      </c>
      <c r="L1764" s="20" t="str">
        <f t="shared" si="81"/>
        <v xml:space="preserve">24/7/ 12 hours onsite SLA support requried </v>
      </c>
      <c r="U1764" t="str">
        <f t="shared" si="80"/>
        <v>Yes</v>
      </c>
      <c r="AB1764" t="s">
        <v>74</v>
      </c>
      <c r="AC1764" t="s">
        <v>661</v>
      </c>
      <c r="BM1764" s="41" t="str">
        <f>VLOOKUP(H1764,Sheet1!A:B,2,FALSE)</f>
        <v>11x1 FortiCare</v>
      </c>
      <c r="BO1764" s="115">
        <v>574</v>
      </c>
      <c r="BP1764" s="115">
        <v>531</v>
      </c>
      <c r="BQ1764" s="115" t="s">
        <v>998</v>
      </c>
      <c r="BR1764" s="115">
        <v>203</v>
      </c>
      <c r="BS1764" s="115">
        <v>50</v>
      </c>
      <c r="BT1764" s="115">
        <v>450</v>
      </c>
      <c r="BU1764" s="115">
        <v>1800</v>
      </c>
    </row>
    <row r="1765" spans="1:73" ht="15" customHeight="1">
      <c r="A1765" s="20" t="e">
        <f>IF(E1765="","",VLOOKUP(E1765,[4]List!BC:BD,2,FALSE))</f>
        <v>#N/A</v>
      </c>
      <c r="B1765" s="20" t="e">
        <f>IF(F1765="Gateway","SDWAN Gateway",IF(E1765="","",VLOOKUP(E1765,[4]List!BC:BE,3,FALSE)))</f>
        <v>#N/A</v>
      </c>
      <c r="C1765" s="20" t="e">
        <f>IF(F1765="Gateway","SDWAN Gateway",IF(E1765="","",VLOOKUP(E1765,[4]List!BC:BF,4,FALSE)))</f>
        <v>#N/A</v>
      </c>
      <c r="D1765">
        <v>3386</v>
      </c>
      <c r="E1765" s="21" t="s">
        <v>69</v>
      </c>
      <c r="F1765" t="s">
        <v>70</v>
      </c>
      <c r="G1765" t="s">
        <v>678</v>
      </c>
      <c r="H1765" t="s">
        <v>1070</v>
      </c>
      <c r="I1765" t="s">
        <v>73</v>
      </c>
      <c r="J1765">
        <v>100</v>
      </c>
      <c r="K1765" s="20" t="str">
        <f t="shared" si="82"/>
        <v>1</v>
      </c>
      <c r="L1765" s="20" t="str">
        <f t="shared" si="81"/>
        <v xml:space="preserve">24/7/ 12 hours onsite SLA support requried </v>
      </c>
      <c r="U1765" t="str">
        <f t="shared" si="80"/>
        <v>Yes</v>
      </c>
      <c r="AB1765" t="s">
        <v>74</v>
      </c>
      <c r="AC1765" t="s">
        <v>661</v>
      </c>
      <c r="BM1765" s="41" t="str">
        <f>VLOOKUP(H1765,Sheet1!A:B,2,FALSE)</f>
        <v>11x1 FortiCare</v>
      </c>
      <c r="BO1765" s="115">
        <v>574</v>
      </c>
      <c r="BP1765" s="115">
        <v>531</v>
      </c>
      <c r="BQ1765" s="115" t="s">
        <v>998</v>
      </c>
      <c r="BR1765" s="115">
        <v>203</v>
      </c>
      <c r="BS1765" s="115">
        <v>50</v>
      </c>
      <c r="BT1765" s="115">
        <v>450</v>
      </c>
      <c r="BU1765" s="115">
        <v>1800</v>
      </c>
    </row>
    <row r="1766" spans="1:73" ht="15" customHeight="1">
      <c r="A1766" s="20" t="e">
        <f>IF(E1766="","",VLOOKUP(E1766,[4]List!BC:BD,2,FALSE))</f>
        <v>#N/A</v>
      </c>
      <c r="B1766" s="20" t="e">
        <f>IF(F1766="Gateway","SDWAN Gateway",IF(E1766="","",VLOOKUP(E1766,[4]List!BC:BE,3,FALSE)))</f>
        <v>#N/A</v>
      </c>
      <c r="C1766" s="20" t="e">
        <f>IF(F1766="Gateway","SDWAN Gateway",IF(E1766="","",VLOOKUP(E1766,[4]List!BC:BF,4,FALSE)))</f>
        <v>#N/A</v>
      </c>
      <c r="D1766">
        <v>3387</v>
      </c>
      <c r="E1766" s="21" t="s">
        <v>69</v>
      </c>
      <c r="F1766" t="s">
        <v>70</v>
      </c>
      <c r="G1766" t="s">
        <v>678</v>
      </c>
      <c r="H1766" t="s">
        <v>1071</v>
      </c>
      <c r="I1766" t="s">
        <v>73</v>
      </c>
      <c r="J1766">
        <v>100</v>
      </c>
      <c r="K1766" s="20" t="str">
        <f t="shared" si="82"/>
        <v>1</v>
      </c>
      <c r="L1766" s="20" t="str">
        <f t="shared" si="81"/>
        <v xml:space="preserve">24/7/ 12 hours onsite SLA support requried </v>
      </c>
      <c r="U1766" t="e">
        <f t="shared" si="80"/>
        <v>#N/A</v>
      </c>
      <c r="AB1766" t="s">
        <v>74</v>
      </c>
      <c r="AC1766" t="s">
        <v>661</v>
      </c>
      <c r="BM1766" s="41" t="e">
        <f>VLOOKUP(H1766,Sheet1!A:B,2,FALSE)</f>
        <v>#N/A</v>
      </c>
      <c r="BO1766" s="115">
        <v>574</v>
      </c>
      <c r="BP1766" s="115">
        <v>531</v>
      </c>
      <c r="BQ1766" s="115" t="s">
        <v>998</v>
      </c>
      <c r="BR1766" s="115">
        <v>203</v>
      </c>
      <c r="BS1766" s="115">
        <v>50</v>
      </c>
      <c r="BT1766" s="115">
        <v>450</v>
      </c>
      <c r="BU1766" s="115">
        <v>1800</v>
      </c>
    </row>
    <row r="1767" spans="1:73" ht="15" customHeight="1">
      <c r="A1767" s="20" t="e">
        <f>IF(E1767="","",VLOOKUP(E1767,[4]List!BC:BD,2,FALSE))</f>
        <v>#N/A</v>
      </c>
      <c r="B1767" s="20" t="e">
        <f>IF(F1767="Gateway","SDWAN Gateway",IF(E1767="","",VLOOKUP(E1767,[4]List!BC:BE,3,FALSE)))</f>
        <v>#N/A</v>
      </c>
      <c r="C1767" s="20" t="e">
        <f>IF(F1767="Gateway","SDWAN Gateway",IF(E1767="","",VLOOKUP(E1767,[4]List!BC:BF,4,FALSE)))</f>
        <v>#N/A</v>
      </c>
      <c r="D1767">
        <v>3388</v>
      </c>
      <c r="E1767" s="21" t="s">
        <v>69</v>
      </c>
      <c r="F1767" t="s">
        <v>70</v>
      </c>
      <c r="G1767" t="s">
        <v>678</v>
      </c>
      <c r="H1767" t="s">
        <v>1072</v>
      </c>
      <c r="I1767" t="s">
        <v>73</v>
      </c>
      <c r="J1767">
        <v>100</v>
      </c>
      <c r="K1767" s="20" t="str">
        <f t="shared" si="82"/>
        <v>1</v>
      </c>
      <c r="L1767" s="20" t="str">
        <f t="shared" si="81"/>
        <v xml:space="preserve">24/7/ 12 hours onsite SLA support requried </v>
      </c>
      <c r="U1767" t="e">
        <f t="shared" si="80"/>
        <v>#N/A</v>
      </c>
      <c r="AB1767" t="s">
        <v>74</v>
      </c>
      <c r="AC1767" t="s">
        <v>661</v>
      </c>
      <c r="BM1767" s="41" t="e">
        <f>VLOOKUP(H1767,Sheet1!A:B,2,FALSE)</f>
        <v>#N/A</v>
      </c>
      <c r="BO1767" s="115">
        <v>574</v>
      </c>
      <c r="BP1767" s="115">
        <v>531</v>
      </c>
      <c r="BQ1767" s="115" t="s">
        <v>998</v>
      </c>
      <c r="BR1767" s="115">
        <v>203</v>
      </c>
      <c r="BS1767" s="115">
        <v>50</v>
      </c>
      <c r="BT1767" s="115">
        <v>450</v>
      </c>
      <c r="BU1767" s="115">
        <v>1800</v>
      </c>
    </row>
    <row r="1768" spans="1:73" ht="15" customHeight="1">
      <c r="A1768" s="20" t="e">
        <f>IF(E1768="","",VLOOKUP(E1768,[4]List!BC:BD,2,FALSE))</f>
        <v>#N/A</v>
      </c>
      <c r="B1768" s="20" t="e">
        <f>IF(F1768="Gateway","SDWAN Gateway",IF(E1768="","",VLOOKUP(E1768,[4]List!BC:BE,3,FALSE)))</f>
        <v>#N/A</v>
      </c>
      <c r="C1768" s="20" t="e">
        <f>IF(F1768="Gateway","SDWAN Gateway",IF(E1768="","",VLOOKUP(E1768,[4]List!BC:BF,4,FALSE)))</f>
        <v>#N/A</v>
      </c>
      <c r="D1768">
        <v>3390</v>
      </c>
      <c r="E1768" s="21" t="s">
        <v>69</v>
      </c>
      <c r="F1768" t="s">
        <v>70</v>
      </c>
      <c r="G1768" t="s">
        <v>678</v>
      </c>
      <c r="H1768" t="s">
        <v>1073</v>
      </c>
      <c r="I1768" t="s">
        <v>73</v>
      </c>
      <c r="J1768">
        <v>100</v>
      </c>
      <c r="K1768" s="20" t="str">
        <f t="shared" si="82"/>
        <v>1</v>
      </c>
      <c r="L1768" s="20" t="str">
        <f t="shared" si="81"/>
        <v xml:space="preserve">24/7/ 12 hours onsite SLA support requried </v>
      </c>
      <c r="U1768" t="e">
        <f t="shared" si="80"/>
        <v>#N/A</v>
      </c>
      <c r="AB1768" t="s">
        <v>74</v>
      </c>
      <c r="AC1768" t="s">
        <v>661</v>
      </c>
      <c r="BM1768" s="41" t="e">
        <f>VLOOKUP(H1768,Sheet1!A:B,2,FALSE)</f>
        <v>#N/A</v>
      </c>
      <c r="BO1768" s="115">
        <v>574</v>
      </c>
      <c r="BP1768" s="115">
        <v>531</v>
      </c>
      <c r="BQ1768" s="115" t="s">
        <v>998</v>
      </c>
      <c r="BR1768" s="115">
        <v>203</v>
      </c>
      <c r="BS1768" s="115">
        <v>50</v>
      </c>
      <c r="BT1768" s="115">
        <v>450</v>
      </c>
      <c r="BU1768" s="115">
        <v>1800</v>
      </c>
    </row>
    <row r="1769" spans="1:73" ht="15" customHeight="1">
      <c r="A1769" s="20" t="e">
        <f>IF(E1769="","",VLOOKUP(E1769,[4]List!BC:BD,2,FALSE))</f>
        <v>#N/A</v>
      </c>
      <c r="B1769" s="20" t="e">
        <f>IF(F1769="Gateway","SDWAN Gateway",IF(E1769="","",VLOOKUP(E1769,[4]List!BC:BE,3,FALSE)))</f>
        <v>#N/A</v>
      </c>
      <c r="C1769" s="20" t="e">
        <f>IF(F1769="Gateway","SDWAN Gateway",IF(E1769="","",VLOOKUP(E1769,[4]List!BC:BF,4,FALSE)))</f>
        <v>#N/A</v>
      </c>
      <c r="D1769">
        <v>3391</v>
      </c>
      <c r="E1769" s="21" t="s">
        <v>69</v>
      </c>
      <c r="F1769" t="s">
        <v>70</v>
      </c>
      <c r="G1769" t="s">
        <v>678</v>
      </c>
      <c r="H1769" t="s">
        <v>1074</v>
      </c>
      <c r="I1769" t="s">
        <v>73</v>
      </c>
      <c r="J1769">
        <v>100</v>
      </c>
      <c r="K1769" s="20" t="str">
        <f t="shared" si="82"/>
        <v>1</v>
      </c>
      <c r="L1769" s="20" t="str">
        <f t="shared" si="81"/>
        <v xml:space="preserve">24/7/ 12 hours onsite SLA support requried </v>
      </c>
      <c r="U1769" t="e">
        <f t="shared" si="80"/>
        <v>#N/A</v>
      </c>
      <c r="AB1769" t="s">
        <v>74</v>
      </c>
      <c r="AC1769" t="s">
        <v>661</v>
      </c>
      <c r="BM1769" s="41" t="e">
        <f>VLOOKUP(H1769,Sheet1!A:B,2,FALSE)</f>
        <v>#N/A</v>
      </c>
      <c r="BO1769" s="115">
        <v>574</v>
      </c>
      <c r="BP1769" s="115">
        <v>531</v>
      </c>
      <c r="BQ1769" s="115" t="s">
        <v>998</v>
      </c>
      <c r="BR1769" s="115">
        <v>203</v>
      </c>
      <c r="BS1769" s="115">
        <v>50</v>
      </c>
      <c r="BT1769" s="115">
        <v>450</v>
      </c>
      <c r="BU1769" s="115">
        <v>1800</v>
      </c>
    </row>
    <row r="1770" spans="1:73" ht="15" customHeight="1">
      <c r="A1770" s="20" t="e">
        <f>IF(E1770="","",VLOOKUP(E1770,[4]List!BC:BD,2,FALSE))</f>
        <v>#N/A</v>
      </c>
      <c r="B1770" s="20" t="e">
        <f>IF(F1770="Gateway","SDWAN Gateway",IF(E1770="","",VLOOKUP(E1770,[4]List!BC:BE,3,FALSE)))</f>
        <v>#N/A</v>
      </c>
      <c r="C1770" s="20" t="e">
        <f>IF(F1770="Gateway","SDWAN Gateway",IF(E1770="","",VLOOKUP(E1770,[4]List!BC:BF,4,FALSE)))</f>
        <v>#N/A</v>
      </c>
      <c r="D1770">
        <v>3392</v>
      </c>
      <c r="E1770" s="21" t="s">
        <v>69</v>
      </c>
      <c r="F1770" t="s">
        <v>70</v>
      </c>
      <c r="G1770" t="s">
        <v>678</v>
      </c>
      <c r="H1770" t="s">
        <v>1075</v>
      </c>
      <c r="I1770" t="s">
        <v>73</v>
      </c>
      <c r="J1770">
        <v>100</v>
      </c>
      <c r="K1770" s="20" t="str">
        <f t="shared" si="82"/>
        <v>1</v>
      </c>
      <c r="L1770" s="20" t="str">
        <f t="shared" si="81"/>
        <v xml:space="preserve">24/7/ 12 hours onsite SLA support requried </v>
      </c>
      <c r="U1770" t="e">
        <f t="shared" si="80"/>
        <v>#N/A</v>
      </c>
      <c r="AB1770" t="s">
        <v>74</v>
      </c>
      <c r="AC1770" t="s">
        <v>661</v>
      </c>
      <c r="BM1770" s="41" t="e">
        <f>VLOOKUP(H1770,Sheet1!A:B,2,FALSE)</f>
        <v>#N/A</v>
      </c>
      <c r="BO1770" s="115">
        <v>574</v>
      </c>
      <c r="BP1770" s="115">
        <v>531</v>
      </c>
      <c r="BQ1770" s="115" t="s">
        <v>998</v>
      </c>
      <c r="BR1770" s="115">
        <v>203</v>
      </c>
      <c r="BS1770" s="115">
        <v>50</v>
      </c>
      <c r="BT1770" s="115">
        <v>450</v>
      </c>
      <c r="BU1770" s="115">
        <v>1800</v>
      </c>
    </row>
    <row r="1771" spans="1:73" ht="15" customHeight="1">
      <c r="A1771" s="20" t="e">
        <f>IF(E1771="","",VLOOKUP(E1771,[4]List!BC:BD,2,FALSE))</f>
        <v>#N/A</v>
      </c>
      <c r="B1771" s="20" t="e">
        <f>IF(F1771="Gateway","SDWAN Gateway",IF(E1771="","",VLOOKUP(E1771,[4]List!BC:BE,3,FALSE)))</f>
        <v>#N/A</v>
      </c>
      <c r="C1771" s="20" t="e">
        <f>IF(F1771="Gateway","SDWAN Gateway",IF(E1771="","",VLOOKUP(E1771,[4]List!BC:BF,4,FALSE)))</f>
        <v>#N/A</v>
      </c>
      <c r="D1771">
        <v>3394</v>
      </c>
      <c r="E1771" s="21" t="s">
        <v>69</v>
      </c>
      <c r="F1771" t="s">
        <v>70</v>
      </c>
      <c r="G1771" t="s">
        <v>678</v>
      </c>
      <c r="H1771" t="s">
        <v>1007</v>
      </c>
      <c r="I1771" t="s">
        <v>73</v>
      </c>
      <c r="J1771">
        <v>100</v>
      </c>
      <c r="K1771" s="20" t="str">
        <f t="shared" si="82"/>
        <v>1</v>
      </c>
      <c r="L1771" s="20" t="str">
        <f t="shared" si="81"/>
        <v xml:space="preserve">24/7/ 12 hours onsite SLA support requried </v>
      </c>
      <c r="U1771" t="e">
        <f t="shared" si="80"/>
        <v>#N/A</v>
      </c>
      <c r="AB1771" t="s">
        <v>74</v>
      </c>
      <c r="AC1771" t="s">
        <v>661</v>
      </c>
      <c r="BM1771" s="41" t="e">
        <f>VLOOKUP(H1771,Sheet1!A:B,2,FALSE)</f>
        <v>#N/A</v>
      </c>
      <c r="BO1771" s="115">
        <v>574</v>
      </c>
      <c r="BP1771" s="115">
        <v>531</v>
      </c>
      <c r="BQ1771" s="115" t="s">
        <v>998</v>
      </c>
      <c r="BR1771" s="115">
        <v>203</v>
      </c>
      <c r="BS1771" s="115">
        <v>50</v>
      </c>
      <c r="BT1771" s="115">
        <v>450</v>
      </c>
      <c r="BU1771" s="115">
        <v>1800</v>
      </c>
    </row>
    <row r="1772" spans="1:73" ht="15" customHeight="1">
      <c r="A1772" s="20" t="e">
        <f>IF(E1772="","",VLOOKUP(E1772,[4]List!BC:BD,2,FALSE))</f>
        <v>#N/A</v>
      </c>
      <c r="B1772" s="20" t="e">
        <f>IF(F1772="Gateway","SDWAN Gateway",IF(E1772="","",VLOOKUP(E1772,[4]List!BC:BE,3,FALSE)))</f>
        <v>#N/A</v>
      </c>
      <c r="C1772" s="20" t="e">
        <f>IF(F1772="Gateway","SDWAN Gateway",IF(E1772="","",VLOOKUP(E1772,[4]List!BC:BF,4,FALSE)))</f>
        <v>#N/A</v>
      </c>
      <c r="D1772">
        <v>3395</v>
      </c>
      <c r="E1772" s="21" t="s">
        <v>69</v>
      </c>
      <c r="F1772" t="s">
        <v>70</v>
      </c>
      <c r="G1772" t="s">
        <v>678</v>
      </c>
      <c r="H1772" t="s">
        <v>1076</v>
      </c>
      <c r="I1772" t="s">
        <v>73</v>
      </c>
      <c r="J1772">
        <v>100</v>
      </c>
      <c r="K1772" s="20" t="str">
        <f t="shared" si="82"/>
        <v>1</v>
      </c>
      <c r="L1772" s="20" t="str">
        <f t="shared" si="81"/>
        <v xml:space="preserve">24/7/ 12 hours onsite SLA support requried </v>
      </c>
      <c r="U1772" t="e">
        <f t="shared" si="80"/>
        <v>#N/A</v>
      </c>
      <c r="AB1772" t="s">
        <v>74</v>
      </c>
      <c r="AC1772" t="s">
        <v>661</v>
      </c>
      <c r="BM1772" s="41" t="e">
        <f>VLOOKUP(H1772,Sheet1!A:B,2,FALSE)</f>
        <v>#N/A</v>
      </c>
      <c r="BO1772" s="115">
        <v>574</v>
      </c>
      <c r="BP1772" s="115">
        <v>531</v>
      </c>
      <c r="BQ1772" s="115" t="s">
        <v>998</v>
      </c>
      <c r="BR1772" s="115">
        <v>203</v>
      </c>
      <c r="BS1772" s="115">
        <v>50</v>
      </c>
      <c r="BT1772" s="115">
        <v>450</v>
      </c>
      <c r="BU1772" s="115">
        <v>1800</v>
      </c>
    </row>
    <row r="1773" spans="1:73" ht="15" customHeight="1">
      <c r="A1773" s="20" t="e">
        <f>IF(E1773="","",VLOOKUP(E1773,[4]List!BC:BD,2,FALSE))</f>
        <v>#N/A</v>
      </c>
      <c r="B1773" s="20" t="e">
        <f>IF(F1773="Gateway","SDWAN Gateway",IF(E1773="","",VLOOKUP(E1773,[4]List!BC:BE,3,FALSE)))</f>
        <v>#N/A</v>
      </c>
      <c r="C1773" s="20" t="e">
        <f>IF(F1773="Gateway","SDWAN Gateway",IF(E1773="","",VLOOKUP(E1773,[4]List!BC:BF,4,FALSE)))</f>
        <v>#N/A</v>
      </c>
      <c r="D1773">
        <v>3396</v>
      </c>
      <c r="E1773" s="21" t="s">
        <v>69</v>
      </c>
      <c r="F1773" t="s">
        <v>70</v>
      </c>
      <c r="G1773" t="s">
        <v>678</v>
      </c>
      <c r="H1773" t="s">
        <v>1077</v>
      </c>
      <c r="I1773" t="s">
        <v>73</v>
      </c>
      <c r="J1773">
        <v>100</v>
      </c>
      <c r="K1773" s="20" t="str">
        <f t="shared" si="82"/>
        <v>1</v>
      </c>
      <c r="L1773" s="20" t="str">
        <f t="shared" si="81"/>
        <v xml:space="preserve">24/7/ 12 hours onsite SLA support requried </v>
      </c>
      <c r="U1773" t="e">
        <f t="shared" si="80"/>
        <v>#N/A</v>
      </c>
      <c r="AB1773" t="s">
        <v>74</v>
      </c>
      <c r="AC1773" t="s">
        <v>661</v>
      </c>
      <c r="BM1773" s="41" t="e">
        <f>VLOOKUP(H1773,Sheet1!A:B,2,FALSE)</f>
        <v>#N/A</v>
      </c>
      <c r="BO1773" s="115">
        <v>574</v>
      </c>
      <c r="BP1773" s="115">
        <v>531</v>
      </c>
      <c r="BQ1773" s="115" t="s">
        <v>998</v>
      </c>
      <c r="BR1773" s="115">
        <v>203</v>
      </c>
      <c r="BS1773" s="115">
        <v>50</v>
      </c>
      <c r="BT1773" s="115">
        <v>450</v>
      </c>
      <c r="BU1773" s="115">
        <v>1800</v>
      </c>
    </row>
    <row r="1774" spans="1:73" ht="15" customHeight="1">
      <c r="A1774" s="20" t="e">
        <f>IF(E1774="","",VLOOKUP(E1774,[4]List!BC:BD,2,FALSE))</f>
        <v>#N/A</v>
      </c>
      <c r="B1774" s="20" t="e">
        <f>IF(F1774="Gateway","SDWAN Gateway",IF(E1774="","",VLOOKUP(E1774,[4]List!BC:BE,3,FALSE)))</f>
        <v>#N/A</v>
      </c>
      <c r="C1774" s="20" t="e">
        <f>IF(F1774="Gateway","SDWAN Gateway",IF(E1774="","",VLOOKUP(E1774,[4]List!BC:BF,4,FALSE)))</f>
        <v>#N/A</v>
      </c>
      <c r="D1774">
        <v>3397</v>
      </c>
      <c r="E1774" s="21" t="s">
        <v>69</v>
      </c>
      <c r="F1774" t="s">
        <v>70</v>
      </c>
      <c r="G1774" t="s">
        <v>678</v>
      </c>
      <c r="H1774" t="s">
        <v>1078</v>
      </c>
      <c r="I1774" t="s">
        <v>73</v>
      </c>
      <c r="J1774">
        <v>100</v>
      </c>
      <c r="K1774" s="20" t="str">
        <f t="shared" si="82"/>
        <v>1</v>
      </c>
      <c r="L1774" s="20" t="str">
        <f t="shared" si="81"/>
        <v xml:space="preserve">24/7/ 12 hours onsite SLA support requried </v>
      </c>
      <c r="U1774" t="e">
        <f t="shared" si="80"/>
        <v>#N/A</v>
      </c>
      <c r="AB1774" t="s">
        <v>74</v>
      </c>
      <c r="AC1774" t="s">
        <v>661</v>
      </c>
      <c r="BM1774" s="41" t="e">
        <f>VLOOKUP(H1774,Sheet1!A:B,2,FALSE)</f>
        <v>#N/A</v>
      </c>
      <c r="BO1774" s="115">
        <v>574</v>
      </c>
      <c r="BP1774" s="115">
        <v>531</v>
      </c>
      <c r="BQ1774" s="115" t="s">
        <v>998</v>
      </c>
      <c r="BR1774" s="115">
        <v>203</v>
      </c>
      <c r="BS1774" s="115">
        <v>50</v>
      </c>
      <c r="BT1774" s="115">
        <v>450</v>
      </c>
      <c r="BU1774" s="115">
        <v>1800</v>
      </c>
    </row>
    <row r="1775" spans="1:73" ht="15" customHeight="1">
      <c r="A1775" s="20" t="e">
        <f>IF(E1775="","",VLOOKUP(E1775,[4]List!BC:BD,2,FALSE))</f>
        <v>#N/A</v>
      </c>
      <c r="B1775" s="20" t="e">
        <f>IF(F1775="Gateway","SDWAN Gateway",IF(E1775="","",VLOOKUP(E1775,[4]List!BC:BE,3,FALSE)))</f>
        <v>#N/A</v>
      </c>
      <c r="C1775" s="20" t="e">
        <f>IF(F1775="Gateway","SDWAN Gateway",IF(E1775="","",VLOOKUP(E1775,[4]List!BC:BF,4,FALSE)))</f>
        <v>#N/A</v>
      </c>
      <c r="D1775">
        <v>3398</v>
      </c>
      <c r="E1775" s="21" t="s">
        <v>69</v>
      </c>
      <c r="F1775" t="s">
        <v>70</v>
      </c>
      <c r="G1775" t="s">
        <v>678</v>
      </c>
      <c r="H1775" t="s">
        <v>1079</v>
      </c>
      <c r="I1775" t="s">
        <v>73</v>
      </c>
      <c r="J1775">
        <v>100</v>
      </c>
      <c r="K1775" s="20" t="str">
        <f t="shared" si="82"/>
        <v>1</v>
      </c>
      <c r="L1775" s="20" t="str">
        <f t="shared" si="81"/>
        <v xml:space="preserve">24/7/ 12 hours onsite SLA support requried </v>
      </c>
      <c r="U1775" t="e">
        <f t="shared" si="80"/>
        <v>#N/A</v>
      </c>
      <c r="AB1775" t="s">
        <v>74</v>
      </c>
      <c r="AC1775" t="s">
        <v>661</v>
      </c>
      <c r="BM1775" s="41" t="e">
        <f>VLOOKUP(H1775,Sheet1!A:B,2,FALSE)</f>
        <v>#N/A</v>
      </c>
      <c r="BO1775" s="115">
        <v>574</v>
      </c>
      <c r="BP1775" s="115">
        <v>531</v>
      </c>
      <c r="BQ1775" s="115" t="s">
        <v>998</v>
      </c>
      <c r="BR1775" s="115">
        <v>203</v>
      </c>
      <c r="BS1775" s="115">
        <v>50</v>
      </c>
      <c r="BT1775" s="115">
        <v>450</v>
      </c>
      <c r="BU1775" s="115">
        <v>1800</v>
      </c>
    </row>
    <row r="1776" spans="1:73" ht="15" customHeight="1">
      <c r="A1776" s="20" t="e">
        <f>IF(E1776="","",VLOOKUP(E1776,[4]List!BC:BD,2,FALSE))</f>
        <v>#N/A</v>
      </c>
      <c r="B1776" s="20" t="e">
        <f>IF(F1776="Gateway","SDWAN Gateway",IF(E1776="","",VLOOKUP(E1776,[4]List!BC:BE,3,FALSE)))</f>
        <v>#N/A</v>
      </c>
      <c r="C1776" s="20" t="e">
        <f>IF(F1776="Gateway","SDWAN Gateway",IF(E1776="","",VLOOKUP(E1776,[4]List!BC:BF,4,FALSE)))</f>
        <v>#N/A</v>
      </c>
      <c r="D1776">
        <v>3400</v>
      </c>
      <c r="E1776" s="21" t="s">
        <v>69</v>
      </c>
      <c r="F1776" t="s">
        <v>70</v>
      </c>
      <c r="G1776" t="s">
        <v>678</v>
      </c>
      <c r="H1776" t="s">
        <v>1080</v>
      </c>
      <c r="I1776" t="s">
        <v>73</v>
      </c>
      <c r="J1776">
        <v>100</v>
      </c>
      <c r="K1776" s="20" t="str">
        <f t="shared" si="82"/>
        <v>1</v>
      </c>
      <c r="L1776" s="20" t="str">
        <f t="shared" si="81"/>
        <v xml:space="preserve">24/7/ 12 hours onsite SLA support requried </v>
      </c>
      <c r="U1776" t="e">
        <f t="shared" si="80"/>
        <v>#N/A</v>
      </c>
      <c r="AB1776" t="s">
        <v>74</v>
      </c>
      <c r="AC1776" t="s">
        <v>661</v>
      </c>
      <c r="BM1776" s="41" t="e">
        <f>VLOOKUP(H1776,Sheet1!A:B,2,FALSE)</f>
        <v>#N/A</v>
      </c>
      <c r="BO1776" s="115">
        <v>574</v>
      </c>
      <c r="BP1776" s="115">
        <v>531</v>
      </c>
      <c r="BQ1776" s="115" t="s">
        <v>998</v>
      </c>
      <c r="BR1776" s="115">
        <v>203</v>
      </c>
      <c r="BS1776" s="115">
        <v>50</v>
      </c>
      <c r="BT1776" s="115">
        <v>450</v>
      </c>
      <c r="BU1776" s="115">
        <v>1800</v>
      </c>
    </row>
    <row r="1777" spans="1:73" ht="15" customHeight="1">
      <c r="A1777" s="20" t="e">
        <f>IF(E1777="","",VLOOKUP(E1777,[4]List!BC:BD,2,FALSE))</f>
        <v>#N/A</v>
      </c>
      <c r="B1777" s="20" t="e">
        <f>IF(F1777="Gateway","SDWAN Gateway",IF(E1777="","",VLOOKUP(E1777,[4]List!BC:BE,3,FALSE)))</f>
        <v>#N/A</v>
      </c>
      <c r="C1777" s="20" t="e">
        <f>IF(F1777="Gateway","SDWAN Gateway",IF(E1777="","",VLOOKUP(E1777,[4]List!BC:BF,4,FALSE)))</f>
        <v>#N/A</v>
      </c>
      <c r="D1777">
        <v>3401</v>
      </c>
      <c r="E1777" s="21" t="s">
        <v>69</v>
      </c>
      <c r="F1777" t="s">
        <v>70</v>
      </c>
      <c r="G1777" t="s">
        <v>678</v>
      </c>
      <c r="H1777" t="s">
        <v>1081</v>
      </c>
      <c r="I1777" t="s">
        <v>73</v>
      </c>
      <c r="J1777">
        <v>100</v>
      </c>
      <c r="K1777" s="20" t="str">
        <f t="shared" si="82"/>
        <v>1</v>
      </c>
      <c r="L1777" s="20" t="str">
        <f t="shared" si="81"/>
        <v xml:space="preserve">24/7/ 12 hours onsite SLA support requried </v>
      </c>
      <c r="U1777" t="e">
        <f t="shared" si="80"/>
        <v>#N/A</v>
      </c>
      <c r="AB1777" t="s">
        <v>74</v>
      </c>
      <c r="AC1777" t="s">
        <v>661</v>
      </c>
      <c r="BM1777" s="41" t="e">
        <f>VLOOKUP(H1777,Sheet1!A:B,2,FALSE)</f>
        <v>#N/A</v>
      </c>
      <c r="BO1777" s="115">
        <v>574</v>
      </c>
      <c r="BP1777" s="115">
        <v>531</v>
      </c>
      <c r="BQ1777" s="115" t="s">
        <v>998</v>
      </c>
      <c r="BR1777" s="115">
        <v>203</v>
      </c>
      <c r="BS1777" s="115">
        <v>50</v>
      </c>
      <c r="BT1777" s="115">
        <v>450</v>
      </c>
      <c r="BU1777" s="115">
        <v>1800</v>
      </c>
    </row>
    <row r="1778" spans="1:73" ht="15" customHeight="1">
      <c r="A1778" s="20" t="e">
        <f>IF(E1778="","",VLOOKUP(E1778,[4]List!BC:BD,2,FALSE))</f>
        <v>#N/A</v>
      </c>
      <c r="B1778" s="20" t="e">
        <f>IF(F1778="Gateway","SDWAN Gateway",IF(E1778="","",VLOOKUP(E1778,[4]List!BC:BE,3,FALSE)))</f>
        <v>#N/A</v>
      </c>
      <c r="C1778" s="20" t="e">
        <f>IF(F1778="Gateway","SDWAN Gateway",IF(E1778="","",VLOOKUP(E1778,[4]List!BC:BF,4,FALSE)))</f>
        <v>#N/A</v>
      </c>
      <c r="D1778">
        <v>3402</v>
      </c>
      <c r="E1778" s="21" t="s">
        <v>69</v>
      </c>
      <c r="F1778" t="s">
        <v>70</v>
      </c>
      <c r="G1778" t="s">
        <v>678</v>
      </c>
      <c r="H1778" t="s">
        <v>1082</v>
      </c>
      <c r="I1778" t="s">
        <v>73</v>
      </c>
      <c r="J1778">
        <v>100</v>
      </c>
      <c r="K1778" s="20" t="str">
        <f t="shared" si="82"/>
        <v>1</v>
      </c>
      <c r="L1778" s="20" t="str">
        <f t="shared" si="81"/>
        <v xml:space="preserve">24/7/ 12 hours onsite SLA support requried </v>
      </c>
      <c r="U1778" t="e">
        <f t="shared" si="80"/>
        <v>#N/A</v>
      </c>
      <c r="AB1778" t="s">
        <v>74</v>
      </c>
      <c r="AC1778" t="s">
        <v>661</v>
      </c>
      <c r="BM1778" s="41" t="e">
        <f>VLOOKUP(H1778,Sheet1!A:B,2,FALSE)</f>
        <v>#N/A</v>
      </c>
      <c r="BO1778" s="115">
        <v>574</v>
      </c>
      <c r="BP1778" s="115">
        <v>531</v>
      </c>
      <c r="BQ1778" s="115" t="s">
        <v>998</v>
      </c>
      <c r="BR1778" s="115">
        <v>203</v>
      </c>
      <c r="BS1778" s="115">
        <v>50</v>
      </c>
      <c r="BT1778" s="115">
        <v>450</v>
      </c>
      <c r="BU1778" s="115">
        <v>1800</v>
      </c>
    </row>
    <row r="1779" spans="1:73" ht="15" customHeight="1">
      <c r="A1779" s="20" t="e">
        <f>IF(E1779="","",VLOOKUP(E1779,[4]List!BC:BD,2,FALSE))</f>
        <v>#N/A</v>
      </c>
      <c r="B1779" s="20" t="e">
        <f>IF(F1779="Gateway","SDWAN Gateway",IF(E1779="","",VLOOKUP(E1779,[4]List!BC:BE,3,FALSE)))</f>
        <v>#N/A</v>
      </c>
      <c r="C1779" s="20" t="e">
        <f>IF(F1779="Gateway","SDWAN Gateway",IF(E1779="","",VLOOKUP(E1779,[4]List!BC:BF,4,FALSE)))</f>
        <v>#N/A</v>
      </c>
      <c r="D1779">
        <v>3404</v>
      </c>
      <c r="E1779" s="21" t="s">
        <v>69</v>
      </c>
      <c r="F1779" t="s">
        <v>70</v>
      </c>
      <c r="G1779" t="s">
        <v>678</v>
      </c>
      <c r="H1779" t="s">
        <v>1083</v>
      </c>
      <c r="I1779" t="s">
        <v>73</v>
      </c>
      <c r="J1779">
        <v>100</v>
      </c>
      <c r="K1779" s="20" t="str">
        <f t="shared" si="82"/>
        <v>1</v>
      </c>
      <c r="L1779" s="20" t="str">
        <f t="shared" si="81"/>
        <v xml:space="preserve">24/7/ 12 hours onsite SLA support requried </v>
      </c>
      <c r="U1779" t="e">
        <f t="shared" si="80"/>
        <v>#N/A</v>
      </c>
      <c r="AB1779" t="s">
        <v>74</v>
      </c>
      <c r="AC1779" t="s">
        <v>661</v>
      </c>
      <c r="BM1779" s="41" t="e">
        <f>VLOOKUP(H1779,Sheet1!A:B,2,FALSE)</f>
        <v>#N/A</v>
      </c>
      <c r="BO1779" s="115">
        <v>574</v>
      </c>
      <c r="BP1779" s="115">
        <v>531</v>
      </c>
      <c r="BQ1779" s="115" t="s">
        <v>998</v>
      </c>
      <c r="BR1779" s="115">
        <v>203</v>
      </c>
      <c r="BS1779" s="115">
        <v>50</v>
      </c>
      <c r="BT1779" s="115">
        <v>450</v>
      </c>
      <c r="BU1779" s="115">
        <v>1800</v>
      </c>
    </row>
    <row r="1780" spans="1:73" ht="15" customHeight="1">
      <c r="A1780" s="20" t="e">
        <f>IF(E1780="","",VLOOKUP(E1780,[4]List!BC:BD,2,FALSE))</f>
        <v>#N/A</v>
      </c>
      <c r="B1780" s="20" t="e">
        <f>IF(F1780="Gateway","SDWAN Gateway",IF(E1780="","",VLOOKUP(E1780,[4]List!BC:BE,3,FALSE)))</f>
        <v>#N/A</v>
      </c>
      <c r="C1780" s="20" t="e">
        <f>IF(F1780="Gateway","SDWAN Gateway",IF(E1780="","",VLOOKUP(E1780,[4]List!BC:BF,4,FALSE)))</f>
        <v>#N/A</v>
      </c>
      <c r="D1780">
        <v>3405</v>
      </c>
      <c r="E1780" s="21" t="s">
        <v>69</v>
      </c>
      <c r="F1780" t="s">
        <v>70</v>
      </c>
      <c r="G1780" t="s">
        <v>678</v>
      </c>
      <c r="H1780" t="s">
        <v>1084</v>
      </c>
      <c r="I1780" t="s">
        <v>73</v>
      </c>
      <c r="J1780">
        <v>100</v>
      </c>
      <c r="K1780" s="20" t="str">
        <f t="shared" si="82"/>
        <v>1</v>
      </c>
      <c r="L1780" s="20" t="str">
        <f t="shared" si="81"/>
        <v xml:space="preserve">24/7/ 12 hours onsite SLA support requried </v>
      </c>
      <c r="U1780" t="e">
        <f t="shared" si="80"/>
        <v>#N/A</v>
      </c>
      <c r="AB1780" t="s">
        <v>74</v>
      </c>
      <c r="AC1780" t="s">
        <v>661</v>
      </c>
      <c r="BM1780" s="41" t="e">
        <f>VLOOKUP(H1780,Sheet1!A:B,2,FALSE)</f>
        <v>#N/A</v>
      </c>
      <c r="BO1780" s="115">
        <v>574</v>
      </c>
      <c r="BP1780" s="115">
        <v>531</v>
      </c>
      <c r="BQ1780" s="115" t="s">
        <v>998</v>
      </c>
      <c r="BR1780" s="115">
        <v>203</v>
      </c>
      <c r="BS1780" s="115">
        <v>50</v>
      </c>
      <c r="BT1780" s="115">
        <v>450</v>
      </c>
      <c r="BU1780" s="115">
        <v>1800</v>
      </c>
    </row>
    <row r="1781" spans="1:73" ht="15" customHeight="1">
      <c r="A1781" s="20" t="e">
        <f>IF(E1781="","",VLOOKUP(E1781,[4]List!BC:BD,2,FALSE))</f>
        <v>#N/A</v>
      </c>
      <c r="B1781" s="20" t="e">
        <f>IF(F1781="Gateway","SDWAN Gateway",IF(E1781="","",VLOOKUP(E1781,[4]List!BC:BE,3,FALSE)))</f>
        <v>#N/A</v>
      </c>
      <c r="C1781" s="20" t="e">
        <f>IF(F1781="Gateway","SDWAN Gateway",IF(E1781="","",VLOOKUP(E1781,[4]List!BC:BF,4,FALSE)))</f>
        <v>#N/A</v>
      </c>
      <c r="D1781">
        <v>3406</v>
      </c>
      <c r="E1781" s="21" t="s">
        <v>69</v>
      </c>
      <c r="F1781" t="s">
        <v>70</v>
      </c>
      <c r="G1781" t="s">
        <v>678</v>
      </c>
      <c r="H1781" t="s">
        <v>1085</v>
      </c>
      <c r="I1781" t="s">
        <v>73</v>
      </c>
      <c r="J1781">
        <v>100</v>
      </c>
      <c r="K1781" s="20" t="str">
        <f t="shared" si="82"/>
        <v>1</v>
      </c>
      <c r="L1781" s="20" t="str">
        <f t="shared" si="81"/>
        <v xml:space="preserve">24/7/ 12 hours onsite SLA support requried </v>
      </c>
      <c r="U1781" t="str">
        <f t="shared" si="80"/>
        <v>Yes</v>
      </c>
      <c r="AB1781" t="s">
        <v>74</v>
      </c>
      <c r="AC1781" t="s">
        <v>661</v>
      </c>
      <c r="BM1781" s="41" t="str">
        <f>VLOOKUP(H1781,Sheet1!A:B,2,FALSE)</f>
        <v>11x1 FortiCare</v>
      </c>
      <c r="BO1781" s="115">
        <v>574</v>
      </c>
      <c r="BP1781" s="115">
        <v>531</v>
      </c>
      <c r="BQ1781" s="115" t="s">
        <v>998</v>
      </c>
      <c r="BR1781" s="115">
        <v>203</v>
      </c>
      <c r="BS1781" s="115">
        <v>50</v>
      </c>
      <c r="BT1781" s="115">
        <v>450</v>
      </c>
      <c r="BU1781" s="115">
        <v>1800</v>
      </c>
    </row>
    <row r="1782" spans="1:73" ht="15" customHeight="1">
      <c r="A1782" s="20" t="e">
        <f>IF(E1782="","",VLOOKUP(E1782,[4]List!BC:BD,2,FALSE))</f>
        <v>#N/A</v>
      </c>
      <c r="B1782" s="20" t="e">
        <f>IF(F1782="Gateway","SDWAN Gateway",IF(E1782="","",VLOOKUP(E1782,[4]List!BC:BE,3,FALSE)))</f>
        <v>#N/A</v>
      </c>
      <c r="C1782" s="20" t="e">
        <f>IF(F1782="Gateway","SDWAN Gateway",IF(E1782="","",VLOOKUP(E1782,[4]List!BC:BF,4,FALSE)))</f>
        <v>#N/A</v>
      </c>
      <c r="D1782">
        <v>3407</v>
      </c>
      <c r="E1782" s="21" t="s">
        <v>69</v>
      </c>
      <c r="F1782" t="s">
        <v>70</v>
      </c>
      <c r="G1782" t="s">
        <v>678</v>
      </c>
      <c r="H1782" t="s">
        <v>1086</v>
      </c>
      <c r="I1782" t="s">
        <v>73</v>
      </c>
      <c r="J1782">
        <v>100</v>
      </c>
      <c r="K1782" s="20" t="str">
        <f t="shared" si="82"/>
        <v>1</v>
      </c>
      <c r="L1782" s="20" t="str">
        <f t="shared" si="81"/>
        <v xml:space="preserve">24/7/ 12 hours onsite SLA support requried </v>
      </c>
      <c r="U1782" t="str">
        <f t="shared" si="80"/>
        <v>Yes</v>
      </c>
      <c r="AB1782" t="s">
        <v>74</v>
      </c>
      <c r="AC1782" t="s">
        <v>661</v>
      </c>
      <c r="BM1782" s="41" t="str">
        <f>VLOOKUP(H1782,Sheet1!A:B,2,FALSE)</f>
        <v>Next Day Delivery</v>
      </c>
      <c r="BO1782" s="115">
        <v>574</v>
      </c>
      <c r="BP1782" s="115">
        <v>531</v>
      </c>
      <c r="BQ1782" s="115" t="s">
        <v>998</v>
      </c>
      <c r="BR1782" s="115">
        <v>203</v>
      </c>
      <c r="BS1782" s="115">
        <v>50</v>
      </c>
      <c r="BT1782" s="115">
        <v>450</v>
      </c>
      <c r="BU1782" s="115">
        <v>1800</v>
      </c>
    </row>
    <row r="1783" spans="1:73" ht="15" customHeight="1">
      <c r="A1783" s="20" t="e">
        <f>IF(E1783="","",VLOOKUP(E1783,[4]List!BC:BD,2,FALSE))</f>
        <v>#N/A</v>
      </c>
      <c r="B1783" s="20" t="e">
        <f>IF(F1783="Gateway","SDWAN Gateway",IF(E1783="","",VLOOKUP(E1783,[4]List!BC:BE,3,FALSE)))</f>
        <v>#N/A</v>
      </c>
      <c r="C1783" s="20" t="e">
        <f>IF(F1783="Gateway","SDWAN Gateway",IF(E1783="","",VLOOKUP(E1783,[4]List!BC:BF,4,FALSE)))</f>
        <v>#N/A</v>
      </c>
      <c r="D1783">
        <v>3408</v>
      </c>
      <c r="E1783" s="21" t="s">
        <v>69</v>
      </c>
      <c r="F1783" t="s">
        <v>70</v>
      </c>
      <c r="G1783" t="s">
        <v>678</v>
      </c>
      <c r="H1783" t="s">
        <v>1087</v>
      </c>
      <c r="I1783" t="s">
        <v>73</v>
      </c>
      <c r="J1783">
        <v>100</v>
      </c>
      <c r="K1783" s="20" t="str">
        <f t="shared" si="82"/>
        <v>1</v>
      </c>
      <c r="L1783" s="20" t="str">
        <f t="shared" si="81"/>
        <v xml:space="preserve">24/7/ 12 hours onsite SLA support requried </v>
      </c>
      <c r="U1783" t="e">
        <f t="shared" si="80"/>
        <v>#N/A</v>
      </c>
      <c r="AB1783" t="s">
        <v>74</v>
      </c>
      <c r="AC1783" t="s">
        <v>661</v>
      </c>
      <c r="BM1783" s="41" t="e">
        <f>VLOOKUP(H1783,Sheet1!A:B,2,FALSE)</f>
        <v>#N/A</v>
      </c>
      <c r="BO1783" s="115">
        <v>574</v>
      </c>
      <c r="BP1783" s="115">
        <v>531</v>
      </c>
      <c r="BQ1783" s="115" t="s">
        <v>998</v>
      </c>
      <c r="BR1783" s="115">
        <v>203</v>
      </c>
      <c r="BS1783" s="115">
        <v>50</v>
      </c>
      <c r="BT1783" s="115">
        <v>450</v>
      </c>
      <c r="BU1783" s="115">
        <v>1800</v>
      </c>
    </row>
    <row r="1784" spans="1:73" ht="15" customHeight="1">
      <c r="A1784" s="20" t="e">
        <f>IF(E1784="","",VLOOKUP(E1784,[4]List!BC:BD,2,FALSE))</f>
        <v>#N/A</v>
      </c>
      <c r="B1784" s="20" t="e">
        <f>IF(F1784="Gateway","SDWAN Gateway",IF(E1784="","",VLOOKUP(E1784,[4]List!BC:BE,3,FALSE)))</f>
        <v>#N/A</v>
      </c>
      <c r="C1784" s="20" t="e">
        <f>IF(F1784="Gateway","SDWAN Gateway",IF(E1784="","",VLOOKUP(E1784,[4]List!BC:BF,4,FALSE)))</f>
        <v>#N/A</v>
      </c>
      <c r="D1784">
        <v>3409</v>
      </c>
      <c r="E1784" s="21" t="s">
        <v>69</v>
      </c>
      <c r="F1784" t="s">
        <v>70</v>
      </c>
      <c r="G1784" t="s">
        <v>678</v>
      </c>
      <c r="H1784" t="s">
        <v>1088</v>
      </c>
      <c r="I1784" t="s">
        <v>73</v>
      </c>
      <c r="J1784">
        <v>100</v>
      </c>
      <c r="K1784" s="20" t="str">
        <f t="shared" si="82"/>
        <v>1</v>
      </c>
      <c r="L1784" s="20" t="str">
        <f t="shared" si="81"/>
        <v xml:space="preserve">24/7/ 12 hours onsite SLA support requried </v>
      </c>
      <c r="U1784" t="str">
        <f t="shared" si="80"/>
        <v>Yes</v>
      </c>
      <c r="AB1784" t="s">
        <v>74</v>
      </c>
      <c r="AC1784" t="s">
        <v>661</v>
      </c>
      <c r="BM1784" s="41" t="str">
        <f>VLOOKUP(H1784,Sheet1!A:B,2,FALSE)</f>
        <v>Next Day Delivery</v>
      </c>
      <c r="BO1784" s="115">
        <v>574</v>
      </c>
      <c r="BP1784" s="115">
        <v>531</v>
      </c>
      <c r="BQ1784" s="115" t="s">
        <v>998</v>
      </c>
      <c r="BR1784" s="115">
        <v>203</v>
      </c>
      <c r="BS1784" s="115">
        <v>50</v>
      </c>
      <c r="BT1784" s="115">
        <v>450</v>
      </c>
      <c r="BU1784" s="115">
        <v>1800</v>
      </c>
    </row>
    <row r="1785" spans="1:73" ht="15" customHeight="1">
      <c r="A1785" s="20" t="e">
        <f>IF(E1785="","",VLOOKUP(E1785,[4]List!BC:BD,2,FALSE))</f>
        <v>#N/A</v>
      </c>
      <c r="B1785" s="20" t="e">
        <f>IF(F1785="Gateway","SDWAN Gateway",IF(E1785="","",VLOOKUP(E1785,[4]List!BC:BE,3,FALSE)))</f>
        <v>#N/A</v>
      </c>
      <c r="C1785" s="20" t="e">
        <f>IF(F1785="Gateway","SDWAN Gateway",IF(E1785="","",VLOOKUP(E1785,[4]List!BC:BF,4,FALSE)))</f>
        <v>#N/A</v>
      </c>
      <c r="D1785">
        <v>3410</v>
      </c>
      <c r="E1785" s="21" t="s">
        <v>69</v>
      </c>
      <c r="F1785" t="s">
        <v>70</v>
      </c>
      <c r="G1785" t="s">
        <v>678</v>
      </c>
      <c r="H1785" t="s">
        <v>1089</v>
      </c>
      <c r="I1785" t="s">
        <v>73</v>
      </c>
      <c r="J1785">
        <v>100</v>
      </c>
      <c r="K1785" s="20" t="str">
        <f t="shared" si="82"/>
        <v>1</v>
      </c>
      <c r="L1785" s="20" t="str">
        <f t="shared" si="81"/>
        <v xml:space="preserve">24/7/ 12 hours onsite SLA support requried </v>
      </c>
      <c r="U1785" t="e">
        <f t="shared" si="80"/>
        <v>#N/A</v>
      </c>
      <c r="AB1785" t="s">
        <v>74</v>
      </c>
      <c r="AC1785" t="s">
        <v>661</v>
      </c>
      <c r="BM1785" s="41" t="e">
        <f>VLOOKUP(H1785,Sheet1!A:B,2,FALSE)</f>
        <v>#N/A</v>
      </c>
      <c r="BO1785" s="115">
        <v>574</v>
      </c>
      <c r="BP1785" s="115">
        <v>531</v>
      </c>
      <c r="BQ1785" s="115" t="s">
        <v>998</v>
      </c>
      <c r="BR1785" s="115">
        <v>203</v>
      </c>
      <c r="BS1785" s="115">
        <v>50</v>
      </c>
      <c r="BT1785" s="115">
        <v>450</v>
      </c>
      <c r="BU1785" s="115">
        <v>1800</v>
      </c>
    </row>
    <row r="1786" spans="1:73" ht="15" customHeight="1">
      <c r="A1786" s="20" t="e">
        <f>IF(E1786="","",VLOOKUP(E1786,[4]List!BC:BD,2,FALSE))</f>
        <v>#N/A</v>
      </c>
      <c r="B1786" s="20" t="e">
        <f>IF(F1786="Gateway","SDWAN Gateway",IF(E1786="","",VLOOKUP(E1786,[4]List!BC:BE,3,FALSE)))</f>
        <v>#N/A</v>
      </c>
      <c r="C1786" s="20" t="e">
        <f>IF(F1786="Gateway","SDWAN Gateway",IF(E1786="","",VLOOKUP(E1786,[4]List!BC:BF,4,FALSE)))</f>
        <v>#N/A</v>
      </c>
      <c r="D1786">
        <v>3411</v>
      </c>
      <c r="E1786" s="21" t="s">
        <v>69</v>
      </c>
      <c r="F1786" t="s">
        <v>70</v>
      </c>
      <c r="G1786" t="s">
        <v>678</v>
      </c>
      <c r="H1786" t="s">
        <v>1090</v>
      </c>
      <c r="I1786" t="s">
        <v>73</v>
      </c>
      <c r="J1786">
        <v>100</v>
      </c>
      <c r="K1786" s="20" t="str">
        <f t="shared" si="82"/>
        <v>1</v>
      </c>
      <c r="L1786" s="20" t="str">
        <f t="shared" si="81"/>
        <v xml:space="preserve">24/7/ 12 hours onsite SLA support requried </v>
      </c>
      <c r="U1786" t="str">
        <f t="shared" si="80"/>
        <v>Yes</v>
      </c>
      <c r="AB1786" t="s">
        <v>74</v>
      </c>
      <c r="AC1786" t="s">
        <v>661</v>
      </c>
      <c r="BM1786" s="41" t="str">
        <f>VLOOKUP(H1786,Sheet1!A:B,2,FALSE)</f>
        <v>11x1 FortiCare</v>
      </c>
      <c r="BO1786" s="115">
        <v>574</v>
      </c>
      <c r="BP1786" s="115">
        <v>531</v>
      </c>
      <c r="BQ1786" s="115" t="s">
        <v>998</v>
      </c>
      <c r="BR1786" s="115">
        <v>203</v>
      </c>
      <c r="BS1786" s="115">
        <v>50</v>
      </c>
      <c r="BT1786" s="115">
        <v>450</v>
      </c>
      <c r="BU1786" s="115">
        <v>1800</v>
      </c>
    </row>
    <row r="1787" spans="1:73" ht="15" customHeight="1">
      <c r="A1787" s="20" t="e">
        <f>IF(E1787="","",VLOOKUP(E1787,[4]List!BC:BD,2,FALSE))</f>
        <v>#N/A</v>
      </c>
      <c r="B1787" s="20" t="e">
        <f>IF(F1787="Gateway","SDWAN Gateway",IF(E1787="","",VLOOKUP(E1787,[4]List!BC:BE,3,FALSE)))</f>
        <v>#N/A</v>
      </c>
      <c r="C1787" s="20" t="e">
        <f>IF(F1787="Gateway","SDWAN Gateway",IF(E1787="","",VLOOKUP(E1787,[4]List!BC:BF,4,FALSE)))</f>
        <v>#N/A</v>
      </c>
      <c r="D1787">
        <v>3412</v>
      </c>
      <c r="E1787" s="21" t="s">
        <v>69</v>
      </c>
      <c r="F1787" t="s">
        <v>70</v>
      </c>
      <c r="G1787" t="s">
        <v>678</v>
      </c>
      <c r="H1787" t="s">
        <v>1091</v>
      </c>
      <c r="I1787" t="s">
        <v>73</v>
      </c>
      <c r="J1787">
        <v>100</v>
      </c>
      <c r="K1787" s="20" t="str">
        <f t="shared" si="82"/>
        <v>1</v>
      </c>
      <c r="L1787" s="20" t="str">
        <f t="shared" si="81"/>
        <v xml:space="preserve">24/7/ 12 hours onsite SLA support requried </v>
      </c>
      <c r="U1787" t="str">
        <f t="shared" si="80"/>
        <v>Yes</v>
      </c>
      <c r="AB1787" t="s">
        <v>74</v>
      </c>
      <c r="AC1787" t="s">
        <v>661</v>
      </c>
      <c r="BM1787" s="41" t="str">
        <f>VLOOKUP(H1787,Sheet1!A:B,2,FALSE)</f>
        <v>11x1 FortiCare</v>
      </c>
      <c r="BO1787" s="115">
        <v>574</v>
      </c>
      <c r="BP1787" s="115">
        <v>531</v>
      </c>
      <c r="BQ1787" s="115" t="s">
        <v>998</v>
      </c>
      <c r="BR1787" s="115">
        <v>203</v>
      </c>
      <c r="BS1787" s="115">
        <v>50</v>
      </c>
      <c r="BT1787" s="115">
        <v>450</v>
      </c>
      <c r="BU1787" s="115">
        <v>1800</v>
      </c>
    </row>
    <row r="1788" spans="1:73" ht="15" customHeight="1">
      <c r="A1788" s="20" t="e">
        <f>IF(E1788="","",VLOOKUP(E1788,[4]List!BC:BD,2,FALSE))</f>
        <v>#N/A</v>
      </c>
      <c r="B1788" s="20" t="e">
        <f>IF(F1788="Gateway","SDWAN Gateway",IF(E1788="","",VLOOKUP(E1788,[4]List!BC:BE,3,FALSE)))</f>
        <v>#N/A</v>
      </c>
      <c r="C1788" s="20" t="e">
        <f>IF(F1788="Gateway","SDWAN Gateway",IF(E1788="","",VLOOKUP(E1788,[4]List!BC:BF,4,FALSE)))</f>
        <v>#N/A</v>
      </c>
      <c r="D1788">
        <v>3413</v>
      </c>
      <c r="E1788" s="21" t="s">
        <v>69</v>
      </c>
      <c r="F1788" t="s">
        <v>70</v>
      </c>
      <c r="G1788" t="s">
        <v>678</v>
      </c>
      <c r="H1788" t="s">
        <v>1092</v>
      </c>
      <c r="I1788" t="s">
        <v>73</v>
      </c>
      <c r="J1788">
        <v>100</v>
      </c>
      <c r="K1788" s="20" t="str">
        <f t="shared" si="82"/>
        <v>1</v>
      </c>
      <c r="L1788" s="20" t="str">
        <f t="shared" si="81"/>
        <v xml:space="preserve">24/7/ 12 hours onsite SLA support requried </v>
      </c>
      <c r="U1788" t="str">
        <f t="shared" si="80"/>
        <v>Yes</v>
      </c>
      <c r="AB1788" t="s">
        <v>74</v>
      </c>
      <c r="AC1788" t="s">
        <v>661</v>
      </c>
      <c r="BM1788" s="41" t="str">
        <f>VLOOKUP(H1788,Sheet1!A:B,2,FALSE)</f>
        <v>11x1 FortiCare</v>
      </c>
      <c r="BO1788" s="115">
        <v>574</v>
      </c>
      <c r="BP1788" s="115">
        <v>531</v>
      </c>
      <c r="BQ1788" s="115" t="s">
        <v>998</v>
      </c>
      <c r="BR1788" s="115">
        <v>203</v>
      </c>
      <c r="BS1788" s="115">
        <v>50</v>
      </c>
      <c r="BT1788" s="115">
        <v>450</v>
      </c>
      <c r="BU1788" s="115">
        <v>1800</v>
      </c>
    </row>
    <row r="1789" spans="1:73" ht="15" customHeight="1">
      <c r="A1789" s="20" t="e">
        <f>IF(E1789="","",VLOOKUP(E1789,[4]List!BC:BD,2,FALSE))</f>
        <v>#N/A</v>
      </c>
      <c r="B1789" s="20" t="e">
        <f>IF(F1789="Gateway","SDWAN Gateway",IF(E1789="","",VLOOKUP(E1789,[4]List!BC:BE,3,FALSE)))</f>
        <v>#N/A</v>
      </c>
      <c r="C1789" s="20" t="e">
        <f>IF(F1789="Gateway","SDWAN Gateway",IF(E1789="","",VLOOKUP(E1789,[4]List!BC:BF,4,FALSE)))</f>
        <v>#N/A</v>
      </c>
      <c r="D1789">
        <v>3414</v>
      </c>
      <c r="E1789" s="21" t="s">
        <v>69</v>
      </c>
      <c r="F1789" t="s">
        <v>70</v>
      </c>
      <c r="G1789" t="s">
        <v>678</v>
      </c>
      <c r="H1789" t="s">
        <v>1093</v>
      </c>
      <c r="I1789" t="s">
        <v>73</v>
      </c>
      <c r="J1789">
        <v>100</v>
      </c>
      <c r="K1789" s="20" t="str">
        <f t="shared" si="82"/>
        <v>1</v>
      </c>
      <c r="L1789" s="20" t="str">
        <f t="shared" si="81"/>
        <v xml:space="preserve">24/7/ 12 hours onsite SLA support requried </v>
      </c>
      <c r="U1789" t="e">
        <f t="shared" si="80"/>
        <v>#N/A</v>
      </c>
      <c r="AB1789" t="s">
        <v>74</v>
      </c>
      <c r="AC1789" t="s">
        <v>661</v>
      </c>
      <c r="BM1789" s="41" t="e">
        <f>VLOOKUP(H1789,Sheet1!A:B,2,FALSE)</f>
        <v>#N/A</v>
      </c>
      <c r="BO1789" s="115">
        <v>574</v>
      </c>
      <c r="BP1789" s="115">
        <v>531</v>
      </c>
      <c r="BQ1789" s="115" t="s">
        <v>998</v>
      </c>
      <c r="BR1789" s="115">
        <v>203</v>
      </c>
      <c r="BS1789" s="115">
        <v>50</v>
      </c>
      <c r="BT1789" s="115">
        <v>450</v>
      </c>
      <c r="BU1789" s="115">
        <v>1800</v>
      </c>
    </row>
    <row r="1790" spans="1:73" ht="15" customHeight="1">
      <c r="A1790" s="20" t="e">
        <f>IF(E1790="","",VLOOKUP(E1790,[4]List!BC:BD,2,FALSE))</f>
        <v>#N/A</v>
      </c>
      <c r="B1790" s="20" t="e">
        <f>IF(F1790="Gateway","SDWAN Gateway",IF(E1790="","",VLOOKUP(E1790,[4]List!BC:BE,3,FALSE)))</f>
        <v>#N/A</v>
      </c>
      <c r="C1790" s="20" t="e">
        <f>IF(F1790="Gateway","SDWAN Gateway",IF(E1790="","",VLOOKUP(E1790,[4]List!BC:BF,4,FALSE)))</f>
        <v>#N/A</v>
      </c>
      <c r="D1790">
        <v>3415</v>
      </c>
      <c r="E1790" s="21" t="s">
        <v>69</v>
      </c>
      <c r="F1790" t="s">
        <v>70</v>
      </c>
      <c r="G1790" t="s">
        <v>678</v>
      </c>
      <c r="H1790" t="s">
        <v>1094</v>
      </c>
      <c r="I1790" t="s">
        <v>73</v>
      </c>
      <c r="J1790">
        <v>100</v>
      </c>
      <c r="K1790" s="20" t="str">
        <f t="shared" si="82"/>
        <v>1</v>
      </c>
      <c r="L1790" s="20" t="str">
        <f t="shared" si="81"/>
        <v xml:space="preserve">24/7/ 12 hours onsite SLA support requried </v>
      </c>
      <c r="U1790" t="e">
        <f t="shared" ref="U1790:U1852" si="83">IF(BM1790="Full PRMA", "No","Yes")</f>
        <v>#N/A</v>
      </c>
      <c r="AB1790" t="s">
        <v>74</v>
      </c>
      <c r="AC1790" t="s">
        <v>661</v>
      </c>
      <c r="BM1790" s="41" t="e">
        <f>VLOOKUP(H1790,Sheet1!A:B,2,FALSE)</f>
        <v>#N/A</v>
      </c>
      <c r="BO1790" s="115">
        <v>574</v>
      </c>
      <c r="BP1790" s="115">
        <v>531</v>
      </c>
      <c r="BQ1790" s="115" t="s">
        <v>998</v>
      </c>
      <c r="BR1790" s="115">
        <v>203</v>
      </c>
      <c r="BS1790" s="115">
        <v>50</v>
      </c>
      <c r="BT1790" s="115">
        <v>450</v>
      </c>
      <c r="BU1790" s="115">
        <v>1800</v>
      </c>
    </row>
    <row r="1791" spans="1:73" ht="15" customHeight="1">
      <c r="A1791" s="20" t="e">
        <f>IF(E1791="","",VLOOKUP(E1791,[4]List!BC:BD,2,FALSE))</f>
        <v>#N/A</v>
      </c>
      <c r="B1791" s="20" t="e">
        <f>IF(F1791="Gateway","SDWAN Gateway",IF(E1791="","",VLOOKUP(E1791,[4]List!BC:BE,3,FALSE)))</f>
        <v>#N/A</v>
      </c>
      <c r="C1791" s="20" t="e">
        <f>IF(F1791="Gateway","SDWAN Gateway",IF(E1791="","",VLOOKUP(E1791,[4]List!BC:BF,4,FALSE)))</f>
        <v>#N/A</v>
      </c>
      <c r="D1791">
        <v>3416</v>
      </c>
      <c r="E1791" s="21" t="s">
        <v>69</v>
      </c>
      <c r="F1791" t="s">
        <v>70</v>
      </c>
      <c r="G1791" t="s">
        <v>678</v>
      </c>
      <c r="H1791" t="s">
        <v>1095</v>
      </c>
      <c r="I1791" t="s">
        <v>73</v>
      </c>
      <c r="J1791">
        <v>100</v>
      </c>
      <c r="K1791" s="20" t="str">
        <f t="shared" si="82"/>
        <v>1</v>
      </c>
      <c r="L1791" s="20" t="str">
        <f t="shared" si="81"/>
        <v xml:space="preserve">24/7/ 12 hours onsite SLA support requried </v>
      </c>
      <c r="U1791" t="e">
        <f t="shared" si="83"/>
        <v>#N/A</v>
      </c>
      <c r="AB1791" t="s">
        <v>74</v>
      </c>
      <c r="AC1791" t="s">
        <v>661</v>
      </c>
      <c r="BM1791" s="41" t="e">
        <f>VLOOKUP(H1791,Sheet1!A:B,2,FALSE)</f>
        <v>#N/A</v>
      </c>
      <c r="BO1791" s="115">
        <v>574</v>
      </c>
      <c r="BP1791" s="115">
        <v>531</v>
      </c>
      <c r="BQ1791" s="115" t="s">
        <v>998</v>
      </c>
      <c r="BR1791" s="115">
        <v>203</v>
      </c>
      <c r="BS1791" s="115">
        <v>50</v>
      </c>
      <c r="BT1791" s="115">
        <v>450</v>
      </c>
      <c r="BU1791" s="115">
        <v>1800</v>
      </c>
    </row>
    <row r="1792" spans="1:73" ht="15" customHeight="1">
      <c r="A1792" s="20" t="e">
        <f>IF(E1792="","",VLOOKUP(E1792,[4]List!BC:BD,2,FALSE))</f>
        <v>#N/A</v>
      </c>
      <c r="B1792" s="20" t="e">
        <f>IF(F1792="Gateway","SDWAN Gateway",IF(E1792="","",VLOOKUP(E1792,[4]List!BC:BE,3,FALSE)))</f>
        <v>#N/A</v>
      </c>
      <c r="C1792" s="20" t="e">
        <f>IF(F1792="Gateway","SDWAN Gateway",IF(E1792="","",VLOOKUP(E1792,[4]List!BC:BF,4,FALSE)))</f>
        <v>#N/A</v>
      </c>
      <c r="D1792">
        <v>3417</v>
      </c>
      <c r="E1792" s="21" t="s">
        <v>69</v>
      </c>
      <c r="F1792" t="s">
        <v>70</v>
      </c>
      <c r="G1792" t="s">
        <v>678</v>
      </c>
      <c r="H1792" t="s">
        <v>1096</v>
      </c>
      <c r="I1792" t="s">
        <v>73</v>
      </c>
      <c r="J1792">
        <v>100</v>
      </c>
      <c r="K1792" s="20" t="str">
        <f t="shared" si="82"/>
        <v>1</v>
      </c>
      <c r="L1792" s="20" t="str">
        <f t="shared" si="81"/>
        <v xml:space="preserve">24/7/ 12 hours onsite SLA support requried </v>
      </c>
      <c r="U1792" t="str">
        <f t="shared" si="83"/>
        <v>Yes</v>
      </c>
      <c r="AB1792" t="s">
        <v>74</v>
      </c>
      <c r="AC1792" t="s">
        <v>661</v>
      </c>
      <c r="BM1792" s="41" t="str">
        <f>VLOOKUP(H1792,Sheet1!A:B,2,FALSE)</f>
        <v>11x1 FortiCare</v>
      </c>
      <c r="BO1792" s="115">
        <v>574</v>
      </c>
      <c r="BP1792" s="115">
        <v>531</v>
      </c>
      <c r="BQ1792" s="115" t="s">
        <v>998</v>
      </c>
      <c r="BR1792" s="115">
        <v>203</v>
      </c>
      <c r="BS1792" s="115">
        <v>50</v>
      </c>
      <c r="BT1792" s="115">
        <v>450</v>
      </c>
      <c r="BU1792" s="115">
        <v>1800</v>
      </c>
    </row>
    <row r="1793" spans="1:73" ht="15" customHeight="1">
      <c r="A1793" s="20" t="e">
        <f>IF(E1793="","",VLOOKUP(E1793,[4]List!BC:BD,2,FALSE))</f>
        <v>#N/A</v>
      </c>
      <c r="B1793" s="20" t="e">
        <f>IF(F1793="Gateway","SDWAN Gateway",IF(E1793="","",VLOOKUP(E1793,[4]List!BC:BE,3,FALSE)))</f>
        <v>#N/A</v>
      </c>
      <c r="C1793" s="20" t="e">
        <f>IF(F1793="Gateway","SDWAN Gateway",IF(E1793="","",VLOOKUP(E1793,[4]List!BC:BF,4,FALSE)))</f>
        <v>#N/A</v>
      </c>
      <c r="D1793">
        <v>3418</v>
      </c>
      <c r="E1793" s="21" t="s">
        <v>69</v>
      </c>
      <c r="F1793" t="s">
        <v>70</v>
      </c>
      <c r="G1793" t="s">
        <v>678</v>
      </c>
      <c r="H1793" t="s">
        <v>1097</v>
      </c>
      <c r="I1793" t="s">
        <v>73</v>
      </c>
      <c r="J1793">
        <v>100</v>
      </c>
      <c r="K1793" s="20" t="str">
        <f t="shared" si="82"/>
        <v>1</v>
      </c>
      <c r="L1793" s="20" t="str">
        <f t="shared" si="81"/>
        <v xml:space="preserve">24/7/ 12 hours onsite SLA support requried </v>
      </c>
      <c r="U1793" t="e">
        <f t="shared" si="83"/>
        <v>#N/A</v>
      </c>
      <c r="AB1793" t="s">
        <v>74</v>
      </c>
      <c r="AC1793" t="s">
        <v>661</v>
      </c>
      <c r="BM1793" s="41" t="e">
        <f>VLOOKUP(H1793,Sheet1!A:B,2,FALSE)</f>
        <v>#N/A</v>
      </c>
      <c r="BO1793" s="115">
        <v>574</v>
      </c>
      <c r="BP1793" s="115">
        <v>531</v>
      </c>
      <c r="BQ1793" s="115" t="s">
        <v>998</v>
      </c>
      <c r="BR1793" s="115">
        <v>203</v>
      </c>
      <c r="BS1793" s="115">
        <v>50</v>
      </c>
      <c r="BT1793" s="115">
        <v>450</v>
      </c>
      <c r="BU1793" s="115">
        <v>1800</v>
      </c>
    </row>
    <row r="1794" spans="1:73" ht="15" customHeight="1">
      <c r="A1794" s="20" t="e">
        <f>IF(E1794="","",VLOOKUP(E1794,[4]List!BC:BD,2,FALSE))</f>
        <v>#N/A</v>
      </c>
      <c r="B1794" s="20" t="e">
        <f>IF(F1794="Gateway","SDWAN Gateway",IF(E1794="","",VLOOKUP(E1794,[4]List!BC:BE,3,FALSE)))</f>
        <v>#N/A</v>
      </c>
      <c r="C1794" s="20" t="e">
        <f>IF(F1794="Gateway","SDWAN Gateway",IF(E1794="","",VLOOKUP(E1794,[4]List!BC:BF,4,FALSE)))</f>
        <v>#N/A</v>
      </c>
      <c r="D1794">
        <v>3419</v>
      </c>
      <c r="E1794" s="21" t="s">
        <v>69</v>
      </c>
      <c r="F1794" t="s">
        <v>70</v>
      </c>
      <c r="G1794" t="s">
        <v>678</v>
      </c>
      <c r="H1794" t="s">
        <v>1098</v>
      </c>
      <c r="I1794" t="s">
        <v>73</v>
      </c>
      <c r="J1794">
        <v>100</v>
      </c>
      <c r="K1794" s="20" t="str">
        <f t="shared" si="82"/>
        <v>1</v>
      </c>
      <c r="L1794" s="20" t="str">
        <f t="shared" si="81"/>
        <v xml:space="preserve">24/7/ 12 hours onsite SLA support requried </v>
      </c>
      <c r="U1794" t="str">
        <f t="shared" si="83"/>
        <v>Yes</v>
      </c>
      <c r="AB1794" t="s">
        <v>74</v>
      </c>
      <c r="AC1794" t="s">
        <v>661</v>
      </c>
      <c r="BM1794" s="41" t="str">
        <f>VLOOKUP(H1794,Sheet1!A:B,2,FALSE)</f>
        <v>11x1 FortiCare</v>
      </c>
      <c r="BO1794" s="115">
        <v>574</v>
      </c>
      <c r="BP1794" s="115">
        <v>531</v>
      </c>
      <c r="BQ1794" s="115" t="s">
        <v>998</v>
      </c>
      <c r="BR1794" s="115">
        <v>203</v>
      </c>
      <c r="BS1794" s="115">
        <v>50</v>
      </c>
      <c r="BT1794" s="115">
        <v>450</v>
      </c>
      <c r="BU1794" s="115">
        <v>1800</v>
      </c>
    </row>
    <row r="1795" spans="1:73" ht="15" customHeight="1">
      <c r="A1795" s="20" t="e">
        <f>IF(E1795="","",VLOOKUP(E1795,[4]List!BC:BD,2,FALSE))</f>
        <v>#N/A</v>
      </c>
      <c r="B1795" s="20" t="e">
        <f>IF(F1795="Gateway","SDWAN Gateway",IF(E1795="","",VLOOKUP(E1795,[4]List!BC:BE,3,FALSE)))</f>
        <v>#N/A</v>
      </c>
      <c r="C1795" s="20" t="e">
        <f>IF(F1795="Gateway","SDWAN Gateway",IF(E1795="","",VLOOKUP(E1795,[4]List!BC:BF,4,FALSE)))</f>
        <v>#N/A</v>
      </c>
      <c r="D1795">
        <v>3421</v>
      </c>
      <c r="E1795" s="21" t="s">
        <v>69</v>
      </c>
      <c r="F1795" t="s">
        <v>70</v>
      </c>
      <c r="G1795" t="s">
        <v>678</v>
      </c>
      <c r="H1795" t="s">
        <v>1099</v>
      </c>
      <c r="I1795" t="s">
        <v>73</v>
      </c>
      <c r="J1795">
        <v>100</v>
      </c>
      <c r="K1795" s="20" t="str">
        <f t="shared" si="82"/>
        <v>1</v>
      </c>
      <c r="L1795" s="20" t="str">
        <f t="shared" si="81"/>
        <v xml:space="preserve">24/7/ 12 hours onsite SLA support requried </v>
      </c>
      <c r="U1795" t="str">
        <f t="shared" si="83"/>
        <v>Yes</v>
      </c>
      <c r="AB1795" t="s">
        <v>74</v>
      </c>
      <c r="AC1795" t="s">
        <v>661</v>
      </c>
      <c r="BM1795" s="41" t="str">
        <f>VLOOKUP(H1795,Sheet1!A:B,2,FALSE)</f>
        <v>11x1 FortiCare</v>
      </c>
      <c r="BO1795" s="115">
        <v>574</v>
      </c>
      <c r="BP1795" s="115">
        <v>531</v>
      </c>
      <c r="BQ1795" s="115" t="s">
        <v>998</v>
      </c>
      <c r="BR1795" s="115">
        <v>203</v>
      </c>
      <c r="BS1795" s="115">
        <v>50</v>
      </c>
      <c r="BT1795" s="115">
        <v>450</v>
      </c>
      <c r="BU1795" s="115">
        <v>1800</v>
      </c>
    </row>
    <row r="1796" spans="1:73" ht="15" customHeight="1">
      <c r="A1796" s="20" t="e">
        <f>IF(E1796="","",VLOOKUP(E1796,[4]List!BC:BD,2,FALSE))</f>
        <v>#N/A</v>
      </c>
      <c r="B1796" s="20" t="e">
        <f>IF(F1796="Gateway","SDWAN Gateway",IF(E1796="","",VLOOKUP(E1796,[4]List!BC:BE,3,FALSE)))</f>
        <v>#N/A</v>
      </c>
      <c r="C1796" s="20" t="e">
        <f>IF(F1796="Gateway","SDWAN Gateway",IF(E1796="","",VLOOKUP(E1796,[4]List!BC:BF,4,FALSE)))</f>
        <v>#N/A</v>
      </c>
      <c r="D1796">
        <v>3422</v>
      </c>
      <c r="E1796" s="21" t="s">
        <v>69</v>
      </c>
      <c r="F1796" t="s">
        <v>70</v>
      </c>
      <c r="G1796" t="s">
        <v>678</v>
      </c>
      <c r="H1796" t="s">
        <v>1100</v>
      </c>
      <c r="I1796" t="s">
        <v>73</v>
      </c>
      <c r="J1796">
        <v>100</v>
      </c>
      <c r="K1796" s="20" t="str">
        <f t="shared" si="82"/>
        <v>1</v>
      </c>
      <c r="L1796" s="20" t="str">
        <f t="shared" ref="L1796:L1859" si="84">IF(I1796="non-redundant","24/7/ 12 hours onsite SLA support requried ","24/7/ 6 hours onsite support required")</f>
        <v xml:space="preserve">24/7/ 12 hours onsite SLA support requried </v>
      </c>
      <c r="U1796" t="e">
        <f t="shared" si="83"/>
        <v>#N/A</v>
      </c>
      <c r="AB1796" t="s">
        <v>74</v>
      </c>
      <c r="AC1796" t="s">
        <v>661</v>
      </c>
      <c r="BM1796" s="41" t="e">
        <f>VLOOKUP(H1796,Sheet1!A:B,2,FALSE)</f>
        <v>#N/A</v>
      </c>
      <c r="BO1796" s="115">
        <v>574</v>
      </c>
      <c r="BP1796" s="115">
        <v>531</v>
      </c>
      <c r="BQ1796" s="115" t="s">
        <v>998</v>
      </c>
      <c r="BR1796" s="115">
        <v>203</v>
      </c>
      <c r="BS1796" s="115">
        <v>50</v>
      </c>
      <c r="BT1796" s="115">
        <v>450</v>
      </c>
      <c r="BU1796" s="115">
        <v>1800</v>
      </c>
    </row>
    <row r="1797" spans="1:73" ht="15" customHeight="1">
      <c r="A1797" s="20" t="e">
        <f>IF(E1797="","",VLOOKUP(E1797,[4]List!BC:BD,2,FALSE))</f>
        <v>#N/A</v>
      </c>
      <c r="B1797" s="20" t="e">
        <f>IF(F1797="Gateway","SDWAN Gateway",IF(E1797="","",VLOOKUP(E1797,[4]List!BC:BE,3,FALSE)))</f>
        <v>#N/A</v>
      </c>
      <c r="C1797" s="20" t="e">
        <f>IF(F1797="Gateway","SDWAN Gateway",IF(E1797="","",VLOOKUP(E1797,[4]List!BC:BF,4,FALSE)))</f>
        <v>#N/A</v>
      </c>
      <c r="D1797">
        <v>3424</v>
      </c>
      <c r="E1797" s="21" t="s">
        <v>69</v>
      </c>
      <c r="F1797" t="s">
        <v>70</v>
      </c>
      <c r="G1797" t="s">
        <v>678</v>
      </c>
      <c r="H1797" t="s">
        <v>1101</v>
      </c>
      <c r="I1797" t="s">
        <v>73</v>
      </c>
      <c r="J1797">
        <v>100</v>
      </c>
      <c r="K1797" s="20" t="str">
        <f t="shared" si="82"/>
        <v>1</v>
      </c>
      <c r="L1797" s="20" t="str">
        <f t="shared" si="84"/>
        <v xml:space="preserve">24/7/ 12 hours onsite SLA support requried </v>
      </c>
      <c r="U1797" t="str">
        <f t="shared" si="83"/>
        <v>Yes</v>
      </c>
      <c r="AB1797" t="s">
        <v>74</v>
      </c>
      <c r="AC1797" t="s">
        <v>661</v>
      </c>
      <c r="BM1797" s="41" t="str">
        <f>VLOOKUP(H1797,Sheet1!A:B,2,FALSE)</f>
        <v>11x1 FortiCare</v>
      </c>
      <c r="BO1797" s="115">
        <v>574</v>
      </c>
      <c r="BP1797" s="115">
        <v>531</v>
      </c>
      <c r="BQ1797" s="115" t="s">
        <v>998</v>
      </c>
      <c r="BR1797" s="115">
        <v>203</v>
      </c>
      <c r="BS1797" s="115">
        <v>50</v>
      </c>
      <c r="BT1797" s="115">
        <v>450</v>
      </c>
      <c r="BU1797" s="115">
        <v>1800</v>
      </c>
    </row>
    <row r="1798" spans="1:73" ht="15" customHeight="1">
      <c r="A1798" s="20" t="e">
        <f>IF(E1798="","",VLOOKUP(E1798,[4]List!BC:BD,2,FALSE))</f>
        <v>#N/A</v>
      </c>
      <c r="B1798" s="20" t="e">
        <f>IF(F1798="Gateway","SDWAN Gateway",IF(E1798="","",VLOOKUP(E1798,[4]List!BC:BE,3,FALSE)))</f>
        <v>#N/A</v>
      </c>
      <c r="C1798" s="20" t="e">
        <f>IF(F1798="Gateway","SDWAN Gateway",IF(E1798="","",VLOOKUP(E1798,[4]List!BC:BF,4,FALSE)))</f>
        <v>#N/A</v>
      </c>
      <c r="D1798">
        <v>3426</v>
      </c>
      <c r="E1798" s="21" t="s">
        <v>69</v>
      </c>
      <c r="F1798" t="s">
        <v>70</v>
      </c>
      <c r="G1798" t="s">
        <v>678</v>
      </c>
      <c r="H1798" t="s">
        <v>1102</v>
      </c>
      <c r="I1798" t="s">
        <v>73</v>
      </c>
      <c r="J1798">
        <v>100</v>
      </c>
      <c r="K1798" s="20" t="str">
        <f t="shared" si="82"/>
        <v>1</v>
      </c>
      <c r="L1798" s="20" t="str">
        <f t="shared" si="84"/>
        <v xml:space="preserve">24/7/ 12 hours onsite SLA support requried </v>
      </c>
      <c r="U1798" t="e">
        <f t="shared" si="83"/>
        <v>#N/A</v>
      </c>
      <c r="AB1798" t="s">
        <v>74</v>
      </c>
      <c r="AC1798" t="s">
        <v>661</v>
      </c>
      <c r="BM1798" s="41" t="e">
        <f>VLOOKUP(H1798,Sheet1!A:B,2,FALSE)</f>
        <v>#N/A</v>
      </c>
      <c r="BO1798" s="115">
        <v>574</v>
      </c>
      <c r="BP1798" s="115">
        <v>531</v>
      </c>
      <c r="BQ1798" s="115" t="s">
        <v>998</v>
      </c>
      <c r="BR1798" s="115">
        <v>203</v>
      </c>
      <c r="BS1798" s="115">
        <v>50</v>
      </c>
      <c r="BT1798" s="115">
        <v>450</v>
      </c>
      <c r="BU1798" s="115">
        <v>1800</v>
      </c>
    </row>
    <row r="1799" spans="1:73" ht="15" customHeight="1">
      <c r="A1799" s="20" t="e">
        <f>IF(E1799="","",VLOOKUP(E1799,[4]List!BC:BD,2,FALSE))</f>
        <v>#N/A</v>
      </c>
      <c r="B1799" s="20" t="e">
        <f>IF(F1799="Gateway","SDWAN Gateway",IF(E1799="","",VLOOKUP(E1799,[4]List!BC:BE,3,FALSE)))</f>
        <v>#N/A</v>
      </c>
      <c r="C1799" s="20" t="e">
        <f>IF(F1799="Gateway","SDWAN Gateway",IF(E1799="","",VLOOKUP(E1799,[4]List!BC:BF,4,FALSE)))</f>
        <v>#N/A</v>
      </c>
      <c r="D1799">
        <v>3427</v>
      </c>
      <c r="E1799" s="21" t="s">
        <v>69</v>
      </c>
      <c r="F1799" t="s">
        <v>70</v>
      </c>
      <c r="G1799" t="s">
        <v>678</v>
      </c>
      <c r="H1799" t="s">
        <v>1103</v>
      </c>
      <c r="I1799" t="s">
        <v>73</v>
      </c>
      <c r="J1799">
        <v>100</v>
      </c>
      <c r="K1799" s="20" t="str">
        <f t="shared" ref="K1799:K1858" si="85">IF(J1799&lt;900, "1", "2")</f>
        <v>1</v>
      </c>
      <c r="L1799" s="20" t="str">
        <f t="shared" si="84"/>
        <v xml:space="preserve">24/7/ 12 hours onsite SLA support requried </v>
      </c>
      <c r="U1799" t="e">
        <f t="shared" si="83"/>
        <v>#N/A</v>
      </c>
      <c r="AB1799" t="s">
        <v>74</v>
      </c>
      <c r="AC1799" t="s">
        <v>661</v>
      </c>
      <c r="BM1799" s="41" t="e">
        <f>VLOOKUP(H1799,Sheet1!A:B,2,FALSE)</f>
        <v>#N/A</v>
      </c>
      <c r="BO1799" s="115">
        <v>574</v>
      </c>
      <c r="BP1799" s="115">
        <v>531</v>
      </c>
      <c r="BQ1799" s="115" t="s">
        <v>998</v>
      </c>
      <c r="BR1799" s="115">
        <v>203</v>
      </c>
      <c r="BS1799" s="115">
        <v>50</v>
      </c>
      <c r="BT1799" s="115">
        <v>450</v>
      </c>
      <c r="BU1799" s="115">
        <v>1800</v>
      </c>
    </row>
    <row r="1800" spans="1:73" ht="15" customHeight="1">
      <c r="A1800" s="20" t="e">
        <f>IF(E1800="","",VLOOKUP(E1800,[4]List!BC:BD,2,FALSE))</f>
        <v>#N/A</v>
      </c>
      <c r="B1800" s="20" t="e">
        <f>IF(F1800="Gateway","SDWAN Gateway",IF(E1800="","",VLOOKUP(E1800,[4]List!BC:BE,3,FALSE)))</f>
        <v>#N/A</v>
      </c>
      <c r="C1800" s="20" t="e">
        <f>IF(F1800="Gateway","SDWAN Gateway",IF(E1800="","",VLOOKUP(E1800,[4]List!BC:BF,4,FALSE)))</f>
        <v>#N/A</v>
      </c>
      <c r="D1800">
        <v>3428</v>
      </c>
      <c r="E1800" s="21" t="s">
        <v>69</v>
      </c>
      <c r="F1800" t="s">
        <v>70</v>
      </c>
      <c r="G1800" t="s">
        <v>678</v>
      </c>
      <c r="H1800" t="s">
        <v>1104</v>
      </c>
      <c r="I1800" t="s">
        <v>73</v>
      </c>
      <c r="J1800">
        <v>100</v>
      </c>
      <c r="K1800" s="20" t="str">
        <f t="shared" si="85"/>
        <v>1</v>
      </c>
      <c r="L1800" s="20" t="str">
        <f t="shared" si="84"/>
        <v xml:space="preserve">24/7/ 12 hours onsite SLA support requried </v>
      </c>
      <c r="U1800" t="str">
        <f t="shared" si="83"/>
        <v>No</v>
      </c>
      <c r="AB1800" t="s">
        <v>74</v>
      </c>
      <c r="AC1800" t="s">
        <v>661</v>
      </c>
      <c r="BM1800" s="41" t="str">
        <f>VLOOKUP(H1800,Sheet1!A:B,2,FALSE)</f>
        <v>Full PRMA</v>
      </c>
      <c r="BO1800" s="115">
        <v>574</v>
      </c>
      <c r="BP1800" s="115" t="s">
        <v>998</v>
      </c>
      <c r="BQ1800" s="115">
        <v>793</v>
      </c>
      <c r="BR1800" s="115" t="s">
        <v>998</v>
      </c>
      <c r="BS1800" s="115">
        <v>50</v>
      </c>
      <c r="BT1800" s="115">
        <v>450</v>
      </c>
      <c r="BU1800" s="115" t="s">
        <v>998</v>
      </c>
    </row>
    <row r="1801" spans="1:73" ht="15" customHeight="1">
      <c r="A1801" s="20" t="e">
        <f>IF(E1801="","",VLOOKUP(E1801,[4]List!BC:BD,2,FALSE))</f>
        <v>#N/A</v>
      </c>
      <c r="B1801" s="20" t="e">
        <f>IF(F1801="Gateway","SDWAN Gateway",IF(E1801="","",VLOOKUP(E1801,[4]List!BC:BE,3,FALSE)))</f>
        <v>#N/A</v>
      </c>
      <c r="C1801" s="20" t="e">
        <f>IF(F1801="Gateway","SDWAN Gateway",IF(E1801="","",VLOOKUP(E1801,[4]List!BC:BF,4,FALSE)))</f>
        <v>#N/A</v>
      </c>
      <c r="D1801">
        <v>3430</v>
      </c>
      <c r="E1801" s="21" t="s">
        <v>69</v>
      </c>
      <c r="F1801" t="s">
        <v>70</v>
      </c>
      <c r="G1801" t="s">
        <v>678</v>
      </c>
      <c r="H1801" t="s">
        <v>1105</v>
      </c>
      <c r="I1801" t="s">
        <v>73</v>
      </c>
      <c r="J1801">
        <v>100</v>
      </c>
      <c r="K1801" s="20" t="str">
        <f t="shared" si="85"/>
        <v>1</v>
      </c>
      <c r="L1801" s="20" t="str">
        <f t="shared" si="84"/>
        <v xml:space="preserve">24/7/ 12 hours onsite SLA support requried </v>
      </c>
      <c r="U1801" t="str">
        <f t="shared" si="83"/>
        <v>No</v>
      </c>
      <c r="AB1801" t="s">
        <v>74</v>
      </c>
      <c r="AC1801" t="s">
        <v>661</v>
      </c>
      <c r="BM1801" s="41" t="str">
        <f>VLOOKUP(H1801,Sheet1!A:B,2,FALSE)</f>
        <v>Full PRMA</v>
      </c>
      <c r="BO1801" s="115">
        <v>574</v>
      </c>
      <c r="BP1801" s="115" t="s">
        <v>998</v>
      </c>
      <c r="BQ1801" s="115">
        <v>793</v>
      </c>
      <c r="BR1801" s="115" t="s">
        <v>998</v>
      </c>
      <c r="BS1801" s="115">
        <v>50</v>
      </c>
      <c r="BT1801" s="115">
        <v>450</v>
      </c>
      <c r="BU1801" s="115" t="s">
        <v>998</v>
      </c>
    </row>
    <row r="1802" spans="1:73" ht="15" customHeight="1">
      <c r="A1802" s="20" t="e">
        <f>IF(E1802="","",VLOOKUP(E1802,[4]List!BC:BD,2,FALSE))</f>
        <v>#N/A</v>
      </c>
      <c r="B1802" s="20" t="e">
        <f>IF(F1802="Gateway","SDWAN Gateway",IF(E1802="","",VLOOKUP(E1802,[4]List!BC:BE,3,FALSE)))</f>
        <v>#N/A</v>
      </c>
      <c r="C1802" s="20" t="e">
        <f>IF(F1802="Gateway","SDWAN Gateway",IF(E1802="","",VLOOKUP(E1802,[4]List!BC:BF,4,FALSE)))</f>
        <v>#N/A</v>
      </c>
      <c r="D1802">
        <v>3432</v>
      </c>
      <c r="E1802" s="21" t="s">
        <v>69</v>
      </c>
      <c r="F1802" t="s">
        <v>70</v>
      </c>
      <c r="G1802" t="s">
        <v>678</v>
      </c>
      <c r="H1802" t="s">
        <v>1106</v>
      </c>
      <c r="I1802" t="s">
        <v>73</v>
      </c>
      <c r="J1802">
        <v>100</v>
      </c>
      <c r="K1802" s="20" t="str">
        <f t="shared" si="85"/>
        <v>1</v>
      </c>
      <c r="L1802" s="20" t="str">
        <f t="shared" si="84"/>
        <v xml:space="preserve">24/7/ 12 hours onsite SLA support requried </v>
      </c>
      <c r="U1802" t="str">
        <f t="shared" si="83"/>
        <v>Yes</v>
      </c>
      <c r="AB1802" t="s">
        <v>74</v>
      </c>
      <c r="AC1802" t="s">
        <v>661</v>
      </c>
      <c r="BM1802" s="41" t="str">
        <f>VLOOKUP(H1802,Sheet1!A:B,2,FALSE)</f>
        <v>11x1 FortiCare</v>
      </c>
      <c r="BO1802" s="115">
        <v>574</v>
      </c>
      <c r="BP1802" s="115">
        <v>531</v>
      </c>
      <c r="BQ1802" s="115" t="s">
        <v>998</v>
      </c>
      <c r="BR1802" s="115">
        <v>203</v>
      </c>
      <c r="BS1802" s="115">
        <v>50</v>
      </c>
      <c r="BT1802" s="115">
        <v>450</v>
      </c>
      <c r="BU1802" s="115">
        <v>1800</v>
      </c>
    </row>
    <row r="1803" spans="1:73" ht="15" customHeight="1">
      <c r="A1803" s="20" t="e">
        <f>IF(E1803="","",VLOOKUP(E1803,[4]List!BC:BD,2,FALSE))</f>
        <v>#N/A</v>
      </c>
      <c r="B1803" s="20" t="e">
        <f>IF(F1803="Gateway","SDWAN Gateway",IF(E1803="","",VLOOKUP(E1803,[4]List!BC:BE,3,FALSE)))</f>
        <v>#N/A</v>
      </c>
      <c r="C1803" s="20" t="e">
        <f>IF(F1803="Gateway","SDWAN Gateway",IF(E1803="","",VLOOKUP(E1803,[4]List!BC:BF,4,FALSE)))</f>
        <v>#N/A</v>
      </c>
      <c r="D1803">
        <v>3433</v>
      </c>
      <c r="E1803" s="21" t="s">
        <v>69</v>
      </c>
      <c r="F1803" t="s">
        <v>70</v>
      </c>
      <c r="G1803" t="s">
        <v>678</v>
      </c>
      <c r="H1803" t="s">
        <v>1107</v>
      </c>
      <c r="I1803" t="s">
        <v>73</v>
      </c>
      <c r="J1803">
        <v>100</v>
      </c>
      <c r="K1803" s="20" t="str">
        <f t="shared" si="85"/>
        <v>1</v>
      </c>
      <c r="L1803" s="20" t="str">
        <f t="shared" si="84"/>
        <v xml:space="preserve">24/7/ 12 hours onsite SLA support requried </v>
      </c>
      <c r="U1803" t="e">
        <f t="shared" si="83"/>
        <v>#N/A</v>
      </c>
      <c r="AB1803" t="s">
        <v>74</v>
      </c>
      <c r="AC1803" t="s">
        <v>661</v>
      </c>
      <c r="BM1803" s="41" t="e">
        <f>VLOOKUP(H1803,Sheet1!A:B,2,FALSE)</f>
        <v>#N/A</v>
      </c>
      <c r="BO1803" s="115">
        <v>574</v>
      </c>
      <c r="BP1803" s="115">
        <v>531</v>
      </c>
      <c r="BQ1803" s="115" t="s">
        <v>998</v>
      </c>
      <c r="BR1803" s="115">
        <v>203</v>
      </c>
      <c r="BS1803" s="115">
        <v>50</v>
      </c>
      <c r="BT1803" s="115">
        <v>450</v>
      </c>
      <c r="BU1803" s="115">
        <v>1800</v>
      </c>
    </row>
    <row r="1804" spans="1:73" ht="15" customHeight="1">
      <c r="A1804" s="20" t="e">
        <f>IF(E1804="","",VLOOKUP(E1804,[4]List!BC:BD,2,FALSE))</f>
        <v>#N/A</v>
      </c>
      <c r="B1804" s="20" t="e">
        <f>IF(F1804="Gateway","SDWAN Gateway",IF(E1804="","",VLOOKUP(E1804,[4]List!BC:BE,3,FALSE)))</f>
        <v>#N/A</v>
      </c>
      <c r="C1804" s="20" t="e">
        <f>IF(F1804="Gateway","SDWAN Gateway",IF(E1804="","",VLOOKUP(E1804,[4]List!BC:BF,4,FALSE)))</f>
        <v>#N/A</v>
      </c>
      <c r="D1804">
        <v>3434</v>
      </c>
      <c r="E1804" s="21" t="s">
        <v>69</v>
      </c>
      <c r="F1804" t="s">
        <v>70</v>
      </c>
      <c r="G1804" t="s">
        <v>678</v>
      </c>
      <c r="H1804" t="s">
        <v>1108</v>
      </c>
      <c r="I1804" t="s">
        <v>73</v>
      </c>
      <c r="J1804">
        <v>100</v>
      </c>
      <c r="K1804" s="20" t="str">
        <f t="shared" si="85"/>
        <v>1</v>
      </c>
      <c r="L1804" s="20" t="str">
        <f t="shared" si="84"/>
        <v xml:space="preserve">24/7/ 12 hours onsite SLA support requried </v>
      </c>
      <c r="U1804" t="str">
        <f t="shared" si="83"/>
        <v>Yes</v>
      </c>
      <c r="AB1804" t="s">
        <v>74</v>
      </c>
      <c r="AC1804" t="s">
        <v>661</v>
      </c>
      <c r="BM1804" s="41" t="str">
        <f>VLOOKUP(H1804,Sheet1!A:B,2,FALSE)</f>
        <v>Next Day Delivery</v>
      </c>
      <c r="BO1804" s="115">
        <v>574</v>
      </c>
      <c r="BP1804" s="115">
        <v>531</v>
      </c>
      <c r="BQ1804" s="115" t="s">
        <v>998</v>
      </c>
      <c r="BR1804" s="115">
        <v>203</v>
      </c>
      <c r="BS1804" s="115">
        <v>50</v>
      </c>
      <c r="BT1804" s="115">
        <v>450</v>
      </c>
      <c r="BU1804" s="115">
        <v>1800</v>
      </c>
    </row>
    <row r="1805" spans="1:73" ht="15" customHeight="1">
      <c r="A1805" s="20" t="e">
        <f>IF(E1805="","",VLOOKUP(E1805,[4]List!BC:BD,2,FALSE))</f>
        <v>#N/A</v>
      </c>
      <c r="B1805" s="20" t="e">
        <f>IF(F1805="Gateway","SDWAN Gateway",IF(E1805="","",VLOOKUP(E1805,[4]List!BC:BE,3,FALSE)))</f>
        <v>#N/A</v>
      </c>
      <c r="C1805" s="20" t="e">
        <f>IF(F1805="Gateway","SDWAN Gateway",IF(E1805="","",VLOOKUP(E1805,[4]List!BC:BF,4,FALSE)))</f>
        <v>#N/A</v>
      </c>
      <c r="D1805">
        <v>3435</v>
      </c>
      <c r="E1805" s="21" t="s">
        <v>69</v>
      </c>
      <c r="F1805" t="s">
        <v>70</v>
      </c>
      <c r="G1805" t="s">
        <v>678</v>
      </c>
      <c r="H1805" t="s">
        <v>1109</v>
      </c>
      <c r="I1805" t="s">
        <v>73</v>
      </c>
      <c r="J1805">
        <v>100</v>
      </c>
      <c r="K1805" s="20" t="str">
        <f t="shared" si="85"/>
        <v>1</v>
      </c>
      <c r="L1805" s="20" t="str">
        <f t="shared" si="84"/>
        <v xml:space="preserve">24/7/ 12 hours onsite SLA support requried </v>
      </c>
      <c r="U1805" t="e">
        <f t="shared" si="83"/>
        <v>#N/A</v>
      </c>
      <c r="AB1805" t="s">
        <v>74</v>
      </c>
      <c r="AC1805" t="s">
        <v>661</v>
      </c>
      <c r="BM1805" s="41" t="e">
        <f>VLOOKUP(H1805,Sheet1!A:B,2,FALSE)</f>
        <v>#N/A</v>
      </c>
      <c r="BO1805" s="115">
        <v>574</v>
      </c>
      <c r="BP1805" s="115">
        <v>531</v>
      </c>
      <c r="BQ1805" s="115" t="s">
        <v>998</v>
      </c>
      <c r="BR1805" s="115">
        <v>203</v>
      </c>
      <c r="BS1805" s="115">
        <v>50</v>
      </c>
      <c r="BT1805" s="115">
        <v>450</v>
      </c>
      <c r="BU1805" s="115">
        <v>1800</v>
      </c>
    </row>
    <row r="1806" spans="1:73" ht="15" customHeight="1">
      <c r="A1806" s="20" t="e">
        <f>IF(E1806="","",VLOOKUP(E1806,[4]List!BC:BD,2,FALSE))</f>
        <v>#N/A</v>
      </c>
      <c r="B1806" s="20" t="e">
        <f>IF(F1806="Gateway","SDWAN Gateway",IF(E1806="","",VLOOKUP(E1806,[4]List!BC:BE,3,FALSE)))</f>
        <v>#N/A</v>
      </c>
      <c r="C1806" s="20" t="e">
        <f>IF(F1806="Gateway","SDWAN Gateway",IF(E1806="","",VLOOKUP(E1806,[4]List!BC:BF,4,FALSE)))</f>
        <v>#N/A</v>
      </c>
      <c r="D1806">
        <v>3438</v>
      </c>
      <c r="E1806" s="21" t="s">
        <v>69</v>
      </c>
      <c r="F1806" t="s">
        <v>70</v>
      </c>
      <c r="G1806" t="s">
        <v>678</v>
      </c>
      <c r="H1806" t="s">
        <v>1110</v>
      </c>
      <c r="I1806" t="s">
        <v>73</v>
      </c>
      <c r="J1806">
        <v>100</v>
      </c>
      <c r="K1806" s="20" t="str">
        <f t="shared" si="85"/>
        <v>1</v>
      </c>
      <c r="L1806" s="20" t="str">
        <f t="shared" si="84"/>
        <v xml:space="preserve">24/7/ 12 hours onsite SLA support requried </v>
      </c>
      <c r="U1806" t="e">
        <f t="shared" si="83"/>
        <v>#N/A</v>
      </c>
      <c r="AB1806" t="s">
        <v>74</v>
      </c>
      <c r="AC1806" t="s">
        <v>661</v>
      </c>
      <c r="BM1806" s="41" t="e">
        <f>VLOOKUP(H1806,Sheet1!A:B,2,FALSE)</f>
        <v>#N/A</v>
      </c>
      <c r="BO1806" s="115">
        <v>574</v>
      </c>
      <c r="BP1806" s="115">
        <v>531</v>
      </c>
      <c r="BQ1806" s="115" t="s">
        <v>998</v>
      </c>
      <c r="BR1806" s="115">
        <v>203</v>
      </c>
      <c r="BS1806" s="115">
        <v>50</v>
      </c>
      <c r="BT1806" s="115">
        <v>450</v>
      </c>
      <c r="BU1806" s="115">
        <v>1800</v>
      </c>
    </row>
    <row r="1807" spans="1:73" ht="15" customHeight="1">
      <c r="A1807" s="20" t="e">
        <f>IF(E1807="","",VLOOKUP(E1807,[4]List!BC:BD,2,FALSE))</f>
        <v>#N/A</v>
      </c>
      <c r="B1807" s="20" t="e">
        <f>IF(F1807="Gateway","SDWAN Gateway",IF(E1807="","",VLOOKUP(E1807,[4]List!BC:BE,3,FALSE)))</f>
        <v>#N/A</v>
      </c>
      <c r="C1807" s="20" t="e">
        <f>IF(F1807="Gateway","SDWAN Gateway",IF(E1807="","",VLOOKUP(E1807,[4]List!BC:BF,4,FALSE)))</f>
        <v>#N/A</v>
      </c>
      <c r="D1807">
        <v>3439</v>
      </c>
      <c r="E1807" s="21" t="s">
        <v>69</v>
      </c>
      <c r="F1807" t="s">
        <v>70</v>
      </c>
      <c r="G1807" t="s">
        <v>678</v>
      </c>
      <c r="H1807" t="s">
        <v>1111</v>
      </c>
      <c r="I1807" t="s">
        <v>73</v>
      </c>
      <c r="J1807">
        <v>100</v>
      </c>
      <c r="K1807" s="20" t="str">
        <f t="shared" si="85"/>
        <v>1</v>
      </c>
      <c r="L1807" s="20" t="str">
        <f t="shared" si="84"/>
        <v xml:space="preserve">24/7/ 12 hours onsite SLA support requried </v>
      </c>
      <c r="U1807" t="e">
        <f t="shared" si="83"/>
        <v>#N/A</v>
      </c>
      <c r="AB1807" t="s">
        <v>74</v>
      </c>
      <c r="AC1807" t="s">
        <v>661</v>
      </c>
      <c r="BM1807" s="41" t="e">
        <f>VLOOKUP(H1807,Sheet1!A:B,2,FALSE)</f>
        <v>#N/A</v>
      </c>
      <c r="BO1807" s="115">
        <v>574</v>
      </c>
      <c r="BP1807" s="115">
        <v>531</v>
      </c>
      <c r="BQ1807" s="115" t="s">
        <v>998</v>
      </c>
      <c r="BR1807" s="115">
        <v>203</v>
      </c>
      <c r="BS1807" s="115">
        <v>50</v>
      </c>
      <c r="BT1807" s="115">
        <v>450</v>
      </c>
      <c r="BU1807" s="115">
        <v>1800</v>
      </c>
    </row>
    <row r="1808" spans="1:73" ht="15" customHeight="1">
      <c r="A1808" s="20" t="e">
        <f>IF(E1808="","",VLOOKUP(E1808,[4]List!BC:BD,2,FALSE))</f>
        <v>#N/A</v>
      </c>
      <c r="B1808" s="20" t="e">
        <f>IF(F1808="Gateway","SDWAN Gateway",IF(E1808="","",VLOOKUP(E1808,[4]List!BC:BE,3,FALSE)))</f>
        <v>#N/A</v>
      </c>
      <c r="C1808" s="20" t="e">
        <f>IF(F1808="Gateway","SDWAN Gateway",IF(E1808="","",VLOOKUP(E1808,[4]List!BC:BF,4,FALSE)))</f>
        <v>#N/A</v>
      </c>
      <c r="D1808">
        <v>3441</v>
      </c>
      <c r="E1808" s="21" t="s">
        <v>69</v>
      </c>
      <c r="F1808" t="s">
        <v>70</v>
      </c>
      <c r="G1808" t="s">
        <v>678</v>
      </c>
      <c r="H1808" t="s">
        <v>1112</v>
      </c>
      <c r="I1808" t="s">
        <v>73</v>
      </c>
      <c r="J1808">
        <v>100</v>
      </c>
      <c r="K1808" s="20" t="str">
        <f t="shared" si="85"/>
        <v>1</v>
      </c>
      <c r="L1808" s="20" t="str">
        <f t="shared" si="84"/>
        <v xml:space="preserve">24/7/ 12 hours onsite SLA support requried </v>
      </c>
      <c r="U1808" t="e">
        <f t="shared" si="83"/>
        <v>#N/A</v>
      </c>
      <c r="AB1808" t="s">
        <v>74</v>
      </c>
      <c r="AC1808" t="s">
        <v>661</v>
      </c>
      <c r="BM1808" s="41" t="e">
        <f>VLOOKUP(H1808,Sheet1!A:B,2,FALSE)</f>
        <v>#N/A</v>
      </c>
      <c r="BO1808" s="115">
        <v>574</v>
      </c>
      <c r="BP1808" s="115">
        <v>531</v>
      </c>
      <c r="BQ1808" s="115" t="s">
        <v>998</v>
      </c>
      <c r="BR1808" s="115">
        <v>203</v>
      </c>
      <c r="BS1808" s="115">
        <v>50</v>
      </c>
      <c r="BT1808" s="115">
        <v>450</v>
      </c>
      <c r="BU1808" s="115">
        <v>1800</v>
      </c>
    </row>
    <row r="1809" spans="1:75" ht="15" customHeight="1">
      <c r="A1809" s="20" t="e">
        <f>IF(E1809="","",VLOOKUP(E1809,[4]List!BC:BD,2,FALSE))</f>
        <v>#N/A</v>
      </c>
      <c r="B1809" s="20" t="e">
        <f>IF(F1809="Gateway","SDWAN Gateway",IF(E1809="","",VLOOKUP(E1809,[4]List!BC:BE,3,FALSE)))</f>
        <v>#N/A</v>
      </c>
      <c r="C1809" s="20" t="e">
        <f>IF(F1809="Gateway","SDWAN Gateway",IF(E1809="","",VLOOKUP(E1809,[4]List!BC:BF,4,FALSE)))</f>
        <v>#N/A</v>
      </c>
      <c r="D1809">
        <v>3442</v>
      </c>
      <c r="E1809" s="21" t="s">
        <v>69</v>
      </c>
      <c r="F1809" t="s">
        <v>70</v>
      </c>
      <c r="G1809" t="s">
        <v>678</v>
      </c>
      <c r="H1809" t="s">
        <v>1113</v>
      </c>
      <c r="I1809" t="s">
        <v>73</v>
      </c>
      <c r="J1809">
        <v>100</v>
      </c>
      <c r="K1809" s="20" t="str">
        <f t="shared" si="85"/>
        <v>1</v>
      </c>
      <c r="L1809" s="20" t="str">
        <f t="shared" si="84"/>
        <v xml:space="preserve">24/7/ 12 hours onsite SLA support requried </v>
      </c>
      <c r="U1809" t="e">
        <f t="shared" si="83"/>
        <v>#N/A</v>
      </c>
      <c r="AB1809" t="s">
        <v>74</v>
      </c>
      <c r="AC1809" t="s">
        <v>661</v>
      </c>
      <c r="BM1809" s="41" t="e">
        <f>VLOOKUP(H1809,Sheet1!A:B,2,FALSE)</f>
        <v>#N/A</v>
      </c>
      <c r="BO1809" s="115">
        <v>574</v>
      </c>
      <c r="BP1809" s="115">
        <v>531</v>
      </c>
      <c r="BQ1809" s="115" t="s">
        <v>998</v>
      </c>
      <c r="BR1809" s="115">
        <v>203</v>
      </c>
      <c r="BS1809" s="115">
        <v>50</v>
      </c>
      <c r="BT1809" s="115">
        <v>450</v>
      </c>
      <c r="BU1809" s="115">
        <v>1800</v>
      </c>
    </row>
    <row r="1810" spans="1:75" ht="15" customHeight="1">
      <c r="A1810" s="20" t="e">
        <f>IF(E1810="","",VLOOKUP(E1810,[4]List!BC:BD,2,FALSE))</f>
        <v>#N/A</v>
      </c>
      <c r="B1810" s="20" t="e">
        <f>IF(F1810="Gateway","SDWAN Gateway",IF(E1810="","",VLOOKUP(E1810,[4]List!BC:BE,3,FALSE)))</f>
        <v>#N/A</v>
      </c>
      <c r="C1810" s="20" t="e">
        <f>IF(F1810="Gateway","SDWAN Gateway",IF(E1810="","",VLOOKUP(E1810,[4]List!BC:BF,4,FALSE)))</f>
        <v>#N/A</v>
      </c>
      <c r="D1810">
        <v>3447</v>
      </c>
      <c r="E1810" s="21" t="s">
        <v>69</v>
      </c>
      <c r="F1810" t="s">
        <v>70</v>
      </c>
      <c r="G1810" t="s">
        <v>678</v>
      </c>
      <c r="H1810" t="s">
        <v>1114</v>
      </c>
      <c r="I1810" t="s">
        <v>73</v>
      </c>
      <c r="J1810">
        <v>100</v>
      </c>
      <c r="K1810" s="20" t="str">
        <f t="shared" si="85"/>
        <v>1</v>
      </c>
      <c r="L1810" s="20" t="str">
        <f t="shared" si="84"/>
        <v xml:space="preserve">24/7/ 12 hours onsite SLA support requried </v>
      </c>
      <c r="U1810" t="e">
        <f t="shared" si="83"/>
        <v>#N/A</v>
      </c>
      <c r="AB1810" t="s">
        <v>74</v>
      </c>
      <c r="AC1810" t="s">
        <v>661</v>
      </c>
      <c r="BM1810" s="41" t="e">
        <f>VLOOKUP(H1810,Sheet1!A:B,2,FALSE)</f>
        <v>#N/A</v>
      </c>
      <c r="BO1810" s="115">
        <v>574</v>
      </c>
      <c r="BP1810" s="115">
        <v>531</v>
      </c>
      <c r="BQ1810" s="115" t="s">
        <v>998</v>
      </c>
      <c r="BR1810" s="115">
        <v>203</v>
      </c>
      <c r="BS1810" s="115">
        <v>50</v>
      </c>
      <c r="BT1810" s="115">
        <v>450</v>
      </c>
      <c r="BU1810" s="115">
        <v>1800</v>
      </c>
    </row>
    <row r="1811" spans="1:75" ht="15" customHeight="1">
      <c r="A1811" s="20" t="e">
        <f>IF(E1811="","",VLOOKUP(E1811,[4]List!BC:BD,2,FALSE))</f>
        <v>#N/A</v>
      </c>
      <c r="B1811" s="20" t="e">
        <f>IF(F1811="Gateway","SDWAN Gateway",IF(E1811="","",VLOOKUP(E1811,[4]List!BC:BE,3,FALSE)))</f>
        <v>#N/A</v>
      </c>
      <c r="C1811" s="20" t="e">
        <f>IF(F1811="Gateway","SDWAN Gateway",IF(E1811="","",VLOOKUP(E1811,[4]List!BC:BF,4,FALSE)))</f>
        <v>#N/A</v>
      </c>
      <c r="D1811">
        <v>3448</v>
      </c>
      <c r="E1811" s="21" t="s">
        <v>69</v>
      </c>
      <c r="F1811" t="s">
        <v>70</v>
      </c>
      <c r="G1811" t="s">
        <v>678</v>
      </c>
      <c r="H1811" t="s">
        <v>1115</v>
      </c>
      <c r="I1811" t="s">
        <v>73</v>
      </c>
      <c r="J1811">
        <v>100</v>
      </c>
      <c r="K1811" s="20" t="str">
        <f t="shared" si="85"/>
        <v>1</v>
      </c>
      <c r="L1811" s="20" t="str">
        <f t="shared" si="84"/>
        <v xml:space="preserve">24/7/ 12 hours onsite SLA support requried </v>
      </c>
      <c r="U1811" t="str">
        <f t="shared" si="83"/>
        <v>Yes</v>
      </c>
      <c r="AB1811" t="s">
        <v>74</v>
      </c>
      <c r="AC1811" t="s">
        <v>661</v>
      </c>
      <c r="BM1811" s="41" t="str">
        <f>VLOOKUP(H1811,Sheet1!A:B,2,FALSE)</f>
        <v>Next Day Delivery</v>
      </c>
      <c r="BO1811" s="115">
        <v>574</v>
      </c>
      <c r="BP1811" s="115">
        <v>531</v>
      </c>
      <c r="BQ1811" s="115" t="s">
        <v>998</v>
      </c>
      <c r="BR1811" s="115">
        <v>203</v>
      </c>
      <c r="BS1811" s="115">
        <v>50</v>
      </c>
      <c r="BT1811" s="115">
        <v>450</v>
      </c>
      <c r="BU1811" s="115">
        <v>1800</v>
      </c>
    </row>
    <row r="1812" spans="1:75" ht="15" customHeight="1">
      <c r="A1812" s="20" t="e">
        <f>IF(E1812="","",VLOOKUP(E1812,[4]List!BC:BD,2,FALSE))</f>
        <v>#N/A</v>
      </c>
      <c r="B1812" s="20" t="e">
        <f>IF(F1812="Gateway","SDWAN Gateway",IF(E1812="","",VLOOKUP(E1812,[4]List!BC:BE,3,FALSE)))</f>
        <v>#N/A</v>
      </c>
      <c r="C1812" s="20" t="e">
        <f>IF(F1812="Gateway","SDWAN Gateway",IF(E1812="","",VLOOKUP(E1812,[4]List!BC:BF,4,FALSE)))</f>
        <v>#N/A</v>
      </c>
      <c r="D1812">
        <v>3449</v>
      </c>
      <c r="E1812" s="21" t="s">
        <v>69</v>
      </c>
      <c r="F1812" t="s">
        <v>70</v>
      </c>
      <c r="G1812" t="s">
        <v>678</v>
      </c>
      <c r="H1812" t="s">
        <v>1116</v>
      </c>
      <c r="I1812" t="s">
        <v>73</v>
      </c>
      <c r="J1812">
        <v>100</v>
      </c>
      <c r="K1812" s="20" t="str">
        <f t="shared" si="85"/>
        <v>1</v>
      </c>
      <c r="L1812" s="20" t="str">
        <f t="shared" si="84"/>
        <v xml:space="preserve">24/7/ 12 hours onsite SLA support requried </v>
      </c>
      <c r="U1812" t="str">
        <f t="shared" si="83"/>
        <v>No</v>
      </c>
      <c r="AB1812" t="s">
        <v>74</v>
      </c>
      <c r="AC1812" t="s">
        <v>661</v>
      </c>
      <c r="BM1812" s="41" t="str">
        <f>VLOOKUP(H1812,Sheet1!A:B,2,FALSE)</f>
        <v>Full PRMA</v>
      </c>
      <c r="BO1812" s="115">
        <v>574</v>
      </c>
      <c r="BP1812" s="115" t="s">
        <v>1004</v>
      </c>
      <c r="BQ1812" s="115">
        <v>793</v>
      </c>
      <c r="BR1812" s="115" t="s">
        <v>998</v>
      </c>
      <c r="BS1812" s="115">
        <v>50</v>
      </c>
      <c r="BT1812" s="115">
        <v>450</v>
      </c>
      <c r="BU1812" s="115" t="s">
        <v>998</v>
      </c>
    </row>
    <row r="1813" spans="1:75" s="100" customFormat="1" ht="15" customHeight="1">
      <c r="A1813" s="99" t="e">
        <f>IF(E1813="","",VLOOKUP(E1813,[4]List!BC:BD,2,FALSE))</f>
        <v>#N/A</v>
      </c>
      <c r="B1813" s="99" t="e">
        <f>IF(F1813="Gateway","SDWAN Gateway",IF(E1813="","",VLOOKUP(E1813,[4]List!BC:BE,3,FALSE)))</f>
        <v>#N/A</v>
      </c>
      <c r="C1813" s="99" t="e">
        <f>IF(F1813="Gateway","SDWAN Gateway",IF(E1813="","",VLOOKUP(E1813,[4]List!BC:BF,4,FALSE)))</f>
        <v>#N/A</v>
      </c>
      <c r="D1813" s="100">
        <v>3450</v>
      </c>
      <c r="E1813" s="101" t="s">
        <v>69</v>
      </c>
      <c r="F1813" s="100" t="s">
        <v>70</v>
      </c>
      <c r="G1813" s="100" t="s">
        <v>678</v>
      </c>
      <c r="H1813" s="100" t="s">
        <v>1008</v>
      </c>
      <c r="I1813" s="100" t="s">
        <v>140</v>
      </c>
      <c r="J1813" s="100">
        <v>100</v>
      </c>
      <c r="K1813" s="99" t="str">
        <f t="shared" si="85"/>
        <v>1</v>
      </c>
      <c r="L1813" s="99" t="str">
        <f t="shared" si="84"/>
        <v>24/7/ 6 hours onsite support required</v>
      </c>
      <c r="P1813"/>
      <c r="Q1813"/>
      <c r="R1813"/>
      <c r="S1813" s="22"/>
      <c r="T1813"/>
      <c r="U1813" s="100" t="e">
        <f t="shared" si="83"/>
        <v>#N/A</v>
      </c>
      <c r="V1813"/>
      <c r="W1813"/>
      <c r="X1813"/>
      <c r="Y1813"/>
      <c r="Z1813"/>
      <c r="AA1813"/>
      <c r="AB1813" s="100" t="s">
        <v>74</v>
      </c>
      <c r="AC1813" s="100" t="s">
        <v>661</v>
      </c>
      <c r="AD1813"/>
      <c r="AE1813"/>
      <c r="AF1813"/>
      <c r="AG1813"/>
      <c r="AH1813"/>
      <c r="AI1813"/>
      <c r="AJ1813" s="22"/>
      <c r="AK1813" s="22"/>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s="100" t="e">
        <f>VLOOKUP(H1813,Sheet1!A:B,2,FALSE)</f>
        <v>#N/A</v>
      </c>
      <c r="BO1813" s="117"/>
      <c r="BP1813" s="117"/>
      <c r="BQ1813" s="117"/>
      <c r="BR1813" s="117"/>
      <c r="BS1813" s="117"/>
      <c r="BT1813" s="117"/>
      <c r="BU1813" s="117"/>
      <c r="BW1813" s="100" t="s">
        <v>1001</v>
      </c>
    </row>
    <row r="1814" spans="1:75" s="100" customFormat="1" ht="15" customHeight="1">
      <c r="A1814" s="99" t="e">
        <f>IF(E1814="","",VLOOKUP(E1814,[4]List!BC:BD,2,FALSE))</f>
        <v>#N/A</v>
      </c>
      <c r="B1814" s="99" t="e">
        <f>IF(F1814="Gateway","SDWAN Gateway",IF(E1814="","",VLOOKUP(E1814,[4]List!BC:BE,3,FALSE)))</f>
        <v>#N/A</v>
      </c>
      <c r="C1814" s="99" t="e">
        <f>IF(F1814="Gateway","SDWAN Gateway",IF(E1814="","",VLOOKUP(E1814,[4]List!BC:BF,4,FALSE)))</f>
        <v>#N/A</v>
      </c>
      <c r="D1814" s="100">
        <v>3450</v>
      </c>
      <c r="E1814" s="101" t="s">
        <v>69</v>
      </c>
      <c r="F1814" s="100" t="s">
        <v>70</v>
      </c>
      <c r="G1814" s="100" t="s">
        <v>678</v>
      </c>
      <c r="H1814" s="100" t="s">
        <v>1008</v>
      </c>
      <c r="I1814" s="100" t="s">
        <v>140</v>
      </c>
      <c r="J1814" s="100">
        <v>100</v>
      </c>
      <c r="K1814" s="99" t="str">
        <f t="shared" si="85"/>
        <v>1</v>
      </c>
      <c r="L1814" s="99" t="str">
        <f t="shared" si="84"/>
        <v>24/7/ 6 hours onsite support required</v>
      </c>
      <c r="P1814"/>
      <c r="Q1814"/>
      <c r="R1814"/>
      <c r="S1814" s="22"/>
      <c r="T1814"/>
      <c r="U1814" s="100" t="e">
        <f t="shared" si="83"/>
        <v>#N/A</v>
      </c>
      <c r="V1814"/>
      <c r="W1814"/>
      <c r="X1814"/>
      <c r="Y1814"/>
      <c r="Z1814"/>
      <c r="AA1814"/>
      <c r="AB1814" s="100" t="s">
        <v>74</v>
      </c>
      <c r="AC1814" s="100" t="s">
        <v>661</v>
      </c>
      <c r="AD1814"/>
      <c r="AE1814"/>
      <c r="AF1814"/>
      <c r="AG1814"/>
      <c r="AH1814"/>
      <c r="AI1814"/>
      <c r="AJ1814" s="22"/>
      <c r="AK1814" s="22"/>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s="100" t="e">
        <f>VLOOKUP(H1814,Sheet1!A:B,2,FALSE)</f>
        <v>#N/A</v>
      </c>
      <c r="BO1814" s="117"/>
      <c r="BP1814" s="117"/>
      <c r="BQ1814" s="117"/>
      <c r="BR1814" s="117"/>
      <c r="BS1814" s="117"/>
      <c r="BT1814" s="117"/>
      <c r="BU1814" s="117"/>
      <c r="BW1814" s="100" t="s">
        <v>1001</v>
      </c>
    </row>
    <row r="1815" spans="1:75" ht="15" hidden="1" customHeight="1">
      <c r="A1815" s="20" t="str">
        <f>IF(E1815="","",VLOOKUP(E1815,[3]List!BC:BD,2,FALSE))</f>
        <v>[Main RC] SD-WAN with Firewall (Fortinet) (Non-taxable)</v>
      </c>
      <c r="B1815" s="20">
        <f>IF(F1815="Gateway","SDWAN Gateway",IF(E1815="","",VLOOKUP(E1815,[3]List!BC:BE,3,FALSE)))</f>
        <v>19408513</v>
      </c>
      <c r="C1815" s="20">
        <f>IF(F1815="Gateway","SDWAN Gateway",IF(E1815="","",VLOOKUP(E1815,[3]List!BC:BF,4,FALSE)))</f>
        <v>19408267</v>
      </c>
      <c r="D1815">
        <v>3461</v>
      </c>
      <c r="E1815" s="21" t="s">
        <v>69</v>
      </c>
      <c r="F1815" t="s">
        <v>70</v>
      </c>
      <c r="G1815" t="s">
        <v>679</v>
      </c>
      <c r="H1815" t="s">
        <v>682</v>
      </c>
      <c r="I1815" t="s">
        <v>73</v>
      </c>
      <c r="J1815">
        <v>100</v>
      </c>
      <c r="K1815" s="20" t="str">
        <f t="shared" si="85"/>
        <v>1</v>
      </c>
      <c r="L1815" s="20" t="str">
        <f t="shared" si="84"/>
        <v xml:space="preserve">24/7/ 12 hours onsite SLA support requried </v>
      </c>
      <c r="U1815" t="e">
        <f t="shared" si="83"/>
        <v>#N/A</v>
      </c>
      <c r="AB1815" t="s">
        <v>74</v>
      </c>
      <c r="AC1815" t="s">
        <v>661</v>
      </c>
      <c r="BM1815" s="41" t="e">
        <f>VLOOKUP(H1815,Sheet1!A:B,2,FALSE)</f>
        <v>#N/A</v>
      </c>
      <c r="BO1815"/>
      <c r="BP1815"/>
      <c r="BQ1815"/>
      <c r="BR1815"/>
      <c r="BS1815"/>
      <c r="BT1815"/>
      <c r="BU1815"/>
    </row>
    <row r="1816" spans="1:75" ht="15" hidden="1" customHeight="1">
      <c r="A1816" s="20" t="str">
        <f>IF(E1816="","",VLOOKUP(E1816,[3]List!BC:BD,2,FALSE))</f>
        <v>[Main RC] SD-WAN with Firewall (Fortinet) (Non-taxable)</v>
      </c>
      <c r="B1816" s="20">
        <f>IF(F1816="Gateway","SDWAN Gateway",IF(E1816="","",VLOOKUP(E1816,[3]List!BC:BE,3,FALSE)))</f>
        <v>19408513</v>
      </c>
      <c r="C1816" s="20">
        <f>IF(F1816="Gateway","SDWAN Gateway",IF(E1816="","",VLOOKUP(E1816,[3]List!BC:BF,4,FALSE)))</f>
        <v>19408267</v>
      </c>
      <c r="D1816">
        <v>3462</v>
      </c>
      <c r="E1816" s="21" t="s">
        <v>69</v>
      </c>
      <c r="F1816" t="s">
        <v>70</v>
      </c>
      <c r="G1816" t="s">
        <v>679</v>
      </c>
      <c r="H1816" t="s">
        <v>683</v>
      </c>
      <c r="I1816" t="s">
        <v>73</v>
      </c>
      <c r="J1816">
        <v>500</v>
      </c>
      <c r="K1816" s="20" t="str">
        <f t="shared" si="85"/>
        <v>1</v>
      </c>
      <c r="L1816" s="20" t="str">
        <f t="shared" si="84"/>
        <v xml:space="preserve">24/7/ 12 hours onsite SLA support requried </v>
      </c>
      <c r="U1816" t="e">
        <f t="shared" si="83"/>
        <v>#N/A</v>
      </c>
      <c r="AB1816" t="s">
        <v>74</v>
      </c>
      <c r="AC1816" t="s">
        <v>661</v>
      </c>
      <c r="BM1816" s="41" t="e">
        <f>VLOOKUP(H1816,Sheet1!A:B,2,FALSE)</f>
        <v>#N/A</v>
      </c>
      <c r="BO1816"/>
      <c r="BP1816"/>
      <c r="BQ1816"/>
      <c r="BR1816"/>
      <c r="BS1816"/>
      <c r="BT1816"/>
      <c r="BU1816"/>
    </row>
    <row r="1817" spans="1:75" ht="15" hidden="1" customHeight="1">
      <c r="A1817" s="20" t="str">
        <f>IF(E1817="","",VLOOKUP(E1817,[3]List!BC:BD,2,FALSE))</f>
        <v>[Main RC] SD-WAN with Firewall (Fortinet) (Non-taxable)</v>
      </c>
      <c r="B1817" s="20">
        <f>IF(F1817="Gateway","SDWAN Gateway",IF(E1817="","",VLOOKUP(E1817,[3]List!BC:BE,3,FALSE)))</f>
        <v>19408513</v>
      </c>
      <c r="C1817" s="20">
        <f>IF(F1817="Gateway","SDWAN Gateway",IF(E1817="","",VLOOKUP(E1817,[3]List!BC:BF,4,FALSE)))</f>
        <v>19408267</v>
      </c>
      <c r="D1817">
        <v>3463</v>
      </c>
      <c r="E1817" s="21" t="s">
        <v>69</v>
      </c>
      <c r="F1817" t="s">
        <v>70</v>
      </c>
      <c r="G1817" t="s">
        <v>679</v>
      </c>
      <c r="H1817" t="s">
        <v>684</v>
      </c>
      <c r="I1817" t="s">
        <v>73</v>
      </c>
      <c r="J1817">
        <v>100</v>
      </c>
      <c r="K1817" s="20" t="str">
        <f t="shared" si="85"/>
        <v>1</v>
      </c>
      <c r="L1817" s="20" t="str">
        <f t="shared" si="84"/>
        <v xml:space="preserve">24/7/ 12 hours onsite SLA support requried </v>
      </c>
      <c r="U1817" t="e">
        <f t="shared" si="83"/>
        <v>#N/A</v>
      </c>
      <c r="AB1817" t="s">
        <v>74</v>
      </c>
      <c r="AC1817" t="s">
        <v>661</v>
      </c>
      <c r="BM1817" s="41" t="e">
        <f>VLOOKUP(H1817,Sheet1!A:B,2,FALSE)</f>
        <v>#N/A</v>
      </c>
      <c r="BO1817"/>
      <c r="BP1817"/>
      <c r="BQ1817"/>
      <c r="BR1817"/>
      <c r="BS1817"/>
      <c r="BT1817"/>
      <c r="BU1817"/>
    </row>
    <row r="1818" spans="1:75" ht="15" hidden="1" customHeight="1">
      <c r="A1818" s="20" t="str">
        <f>IF(E1818="","",VLOOKUP(E1818,[3]List!BC:BD,2,FALSE))</f>
        <v>[Main RC] SD-WAN with Firewall (Fortinet) (Non-taxable)</v>
      </c>
      <c r="B1818" s="20">
        <f>IF(F1818="Gateway","SDWAN Gateway",IF(E1818="","",VLOOKUP(E1818,[3]List!BC:BE,3,FALSE)))</f>
        <v>19408513</v>
      </c>
      <c r="C1818" s="20">
        <f>IF(F1818="Gateway","SDWAN Gateway",IF(E1818="","",VLOOKUP(E1818,[3]List!BC:BF,4,FALSE)))</f>
        <v>19408267</v>
      </c>
      <c r="D1818">
        <v>3464</v>
      </c>
      <c r="E1818" s="21" t="s">
        <v>69</v>
      </c>
      <c r="F1818" t="s">
        <v>70</v>
      </c>
      <c r="G1818" t="s">
        <v>679</v>
      </c>
      <c r="H1818" t="s">
        <v>685</v>
      </c>
      <c r="I1818" t="s">
        <v>73</v>
      </c>
      <c r="J1818">
        <v>100</v>
      </c>
      <c r="K1818" s="20" t="str">
        <f t="shared" si="85"/>
        <v>1</v>
      </c>
      <c r="L1818" s="20" t="str">
        <f t="shared" si="84"/>
        <v xml:space="preserve">24/7/ 12 hours onsite SLA support requried </v>
      </c>
      <c r="U1818" t="e">
        <f t="shared" si="83"/>
        <v>#N/A</v>
      </c>
      <c r="AB1818" t="s">
        <v>74</v>
      </c>
      <c r="AC1818" t="s">
        <v>661</v>
      </c>
      <c r="BM1818" s="41" t="e">
        <f>VLOOKUP(H1818,Sheet1!A:B,2,FALSE)</f>
        <v>#N/A</v>
      </c>
      <c r="BO1818"/>
      <c r="BP1818"/>
      <c r="BQ1818"/>
      <c r="BR1818"/>
      <c r="BS1818"/>
      <c r="BT1818"/>
      <c r="BU1818"/>
    </row>
    <row r="1819" spans="1:75" ht="15" hidden="1" customHeight="1">
      <c r="A1819" s="20" t="str">
        <f>IF(E1819="","",VLOOKUP(E1819,[3]List!BC:BD,2,FALSE))</f>
        <v>[Main RC] SD-WAN with Firewall (Fortinet) (Non-taxable)</v>
      </c>
      <c r="B1819" s="20">
        <f>IF(F1819="Gateway","SDWAN Gateway",IF(E1819="","",VLOOKUP(E1819,[3]List!BC:BE,3,FALSE)))</f>
        <v>19408513</v>
      </c>
      <c r="C1819" s="20">
        <f>IF(F1819="Gateway","SDWAN Gateway",IF(E1819="","",VLOOKUP(E1819,[3]List!BC:BF,4,FALSE)))</f>
        <v>19408267</v>
      </c>
      <c r="D1819">
        <v>3465</v>
      </c>
      <c r="E1819" s="21" t="s">
        <v>69</v>
      </c>
      <c r="F1819" t="s">
        <v>70</v>
      </c>
      <c r="G1819" t="s">
        <v>679</v>
      </c>
      <c r="H1819" t="s">
        <v>686</v>
      </c>
      <c r="I1819" t="s">
        <v>73</v>
      </c>
      <c r="J1819">
        <v>100</v>
      </c>
      <c r="K1819" s="20" t="str">
        <f t="shared" si="85"/>
        <v>1</v>
      </c>
      <c r="L1819" s="20" t="str">
        <f t="shared" si="84"/>
        <v xml:space="preserve">24/7/ 12 hours onsite SLA support requried </v>
      </c>
      <c r="U1819" t="e">
        <f t="shared" si="83"/>
        <v>#N/A</v>
      </c>
      <c r="AB1819" t="s">
        <v>74</v>
      </c>
      <c r="AC1819" t="s">
        <v>661</v>
      </c>
      <c r="BM1819" s="41" t="e">
        <f>VLOOKUP(H1819,Sheet1!A:B,2,FALSE)</f>
        <v>#N/A</v>
      </c>
      <c r="BO1819"/>
      <c r="BP1819"/>
      <c r="BQ1819"/>
      <c r="BR1819"/>
      <c r="BS1819"/>
      <c r="BT1819"/>
      <c r="BU1819"/>
    </row>
    <row r="1820" spans="1:75" ht="15" hidden="1" customHeight="1">
      <c r="A1820" s="20" t="str">
        <f>IF(E1820="","",VLOOKUP(E1820,[3]List!BC:BD,2,FALSE))</f>
        <v>[Main RC] SD-WAN with Firewall (Fortinet) (Non-taxable)</v>
      </c>
      <c r="B1820" s="20">
        <f>IF(F1820="Gateway","SDWAN Gateway",IF(E1820="","",VLOOKUP(E1820,[3]List!BC:BE,3,FALSE)))</f>
        <v>19408513</v>
      </c>
      <c r="C1820" s="20">
        <f>IF(F1820="Gateway","SDWAN Gateway",IF(E1820="","",VLOOKUP(E1820,[3]List!BC:BF,4,FALSE)))</f>
        <v>19408267</v>
      </c>
      <c r="D1820">
        <v>3510</v>
      </c>
      <c r="E1820" s="21" t="s">
        <v>69</v>
      </c>
      <c r="F1820" t="s">
        <v>70</v>
      </c>
      <c r="G1820" s="31" t="s">
        <v>687</v>
      </c>
      <c r="H1820" t="s">
        <v>688</v>
      </c>
      <c r="I1820" t="s">
        <v>140</v>
      </c>
      <c r="J1820">
        <v>1000</v>
      </c>
      <c r="K1820" s="20">
        <v>3</v>
      </c>
      <c r="L1820" s="20" t="str">
        <f t="shared" si="84"/>
        <v>24/7/ 6 hours onsite support required</v>
      </c>
      <c r="U1820" t="e">
        <f t="shared" si="83"/>
        <v>#N/A</v>
      </c>
      <c r="AB1820" t="s">
        <v>74</v>
      </c>
      <c r="AC1820" t="s">
        <v>661</v>
      </c>
      <c r="BM1820" s="41" t="e">
        <f>VLOOKUP(H1820,Sheet1!A:B,2,FALSE)</f>
        <v>#N/A</v>
      </c>
      <c r="BO1820"/>
      <c r="BP1820"/>
      <c r="BQ1820"/>
      <c r="BR1820"/>
      <c r="BS1820"/>
      <c r="BT1820"/>
      <c r="BU1820"/>
    </row>
    <row r="1821" spans="1:75" ht="15" hidden="1" customHeight="1">
      <c r="A1821" s="20" t="str">
        <f>IF(E1821="","",VLOOKUP(E1821,[3]List!BC:BD,2,FALSE))</f>
        <v>[Main RC] SD-WAN with Firewall (Fortinet) (Non-taxable)</v>
      </c>
      <c r="B1821" s="20">
        <f>IF(F1821="Gateway","SDWAN Gateway",IF(E1821="","",VLOOKUP(E1821,[3]List!BC:BE,3,FALSE)))</f>
        <v>19408513</v>
      </c>
      <c r="C1821" s="20">
        <f>IF(F1821="Gateway","SDWAN Gateway",IF(E1821="","",VLOOKUP(E1821,[3]List!BC:BF,4,FALSE)))</f>
        <v>19408267</v>
      </c>
      <c r="D1821">
        <v>3510</v>
      </c>
      <c r="E1821" s="21" t="s">
        <v>69</v>
      </c>
      <c r="F1821" t="s">
        <v>70</v>
      </c>
      <c r="G1821" s="31" t="s">
        <v>687</v>
      </c>
      <c r="H1821" t="s">
        <v>688</v>
      </c>
      <c r="I1821" t="s">
        <v>140</v>
      </c>
      <c r="J1821">
        <v>1000</v>
      </c>
      <c r="K1821" s="20">
        <v>3</v>
      </c>
      <c r="L1821" s="20" t="str">
        <f t="shared" si="84"/>
        <v>24/7/ 6 hours onsite support required</v>
      </c>
      <c r="U1821" t="s">
        <v>945</v>
      </c>
      <c r="AB1821" t="s">
        <v>74</v>
      </c>
      <c r="AC1821" t="s">
        <v>661</v>
      </c>
      <c r="BM1821" s="41" t="e">
        <f>VLOOKUP(H1821,Sheet1!A:B,2,FALSE)</f>
        <v>#N/A</v>
      </c>
      <c r="BO1821"/>
      <c r="BP1821"/>
      <c r="BQ1821"/>
      <c r="BR1821"/>
      <c r="BS1821"/>
      <c r="BT1821"/>
      <c r="BU1821"/>
    </row>
    <row r="1822" spans="1:75" ht="15" hidden="1" customHeight="1">
      <c r="A1822" s="20" t="str">
        <f>IF(E1822="","",VLOOKUP(E1822,[3]List!BC:BD,2,FALSE))</f>
        <v>[Main RC] SD-WAN with Firewall (Fortinet) (Non-taxable)</v>
      </c>
      <c r="B1822" s="20">
        <f>IF(F1822="Gateway","SDWAN Gateway",IF(E1822="","",VLOOKUP(E1822,[3]List!BC:BE,3,FALSE)))</f>
        <v>19408513</v>
      </c>
      <c r="C1822" s="20">
        <f>IF(F1822="Gateway","SDWAN Gateway",IF(E1822="","",VLOOKUP(E1822,[3]List!BC:BF,4,FALSE)))</f>
        <v>19408267</v>
      </c>
      <c r="D1822">
        <v>3515</v>
      </c>
      <c r="E1822" s="21" t="s">
        <v>69</v>
      </c>
      <c r="F1822" t="s">
        <v>70</v>
      </c>
      <c r="G1822" t="s">
        <v>687</v>
      </c>
      <c r="H1822" t="s">
        <v>689</v>
      </c>
      <c r="I1822" t="s">
        <v>73</v>
      </c>
      <c r="J1822">
        <v>100</v>
      </c>
      <c r="K1822" s="20" t="str">
        <f t="shared" si="85"/>
        <v>1</v>
      </c>
      <c r="L1822" s="20" t="str">
        <f t="shared" si="84"/>
        <v xml:space="preserve">24/7/ 12 hours onsite SLA support requried </v>
      </c>
      <c r="U1822" t="e">
        <f t="shared" si="83"/>
        <v>#N/A</v>
      </c>
      <c r="AB1822" t="s">
        <v>74</v>
      </c>
      <c r="AC1822" t="s">
        <v>661</v>
      </c>
      <c r="BM1822" s="41" t="e">
        <f>VLOOKUP(H1822,Sheet1!A:B,2,FALSE)</f>
        <v>#N/A</v>
      </c>
      <c r="BO1822"/>
      <c r="BP1822"/>
      <c r="BQ1822"/>
      <c r="BR1822"/>
      <c r="BS1822"/>
      <c r="BT1822"/>
      <c r="BU1822"/>
    </row>
    <row r="1823" spans="1:75" ht="15" hidden="1" customHeight="1">
      <c r="A1823" s="20" t="str">
        <f>IF(E1823="","",VLOOKUP(E1823,[3]List!BC:BD,2,FALSE))</f>
        <v>[Main RC] SD-WAN with Firewall (Fortinet) (Non-taxable)</v>
      </c>
      <c r="B1823" s="20">
        <f>IF(F1823="Gateway","SDWAN Gateway",IF(E1823="","",VLOOKUP(E1823,[3]List!BC:BE,3,FALSE)))</f>
        <v>19408513</v>
      </c>
      <c r="C1823" s="20">
        <f>IF(F1823="Gateway","SDWAN Gateway",IF(E1823="","",VLOOKUP(E1823,[3]List!BC:BF,4,FALSE)))</f>
        <v>19408267</v>
      </c>
      <c r="D1823">
        <v>3545</v>
      </c>
      <c r="E1823" s="21" t="s">
        <v>69</v>
      </c>
      <c r="F1823" t="s">
        <v>70</v>
      </c>
      <c r="G1823" s="31" t="s">
        <v>687</v>
      </c>
      <c r="H1823" t="s">
        <v>690</v>
      </c>
      <c r="I1823" t="s">
        <v>140</v>
      </c>
      <c r="J1823">
        <v>1000</v>
      </c>
      <c r="K1823" s="20">
        <v>3</v>
      </c>
      <c r="L1823" s="20" t="str">
        <f t="shared" si="84"/>
        <v>24/7/ 6 hours onsite support required</v>
      </c>
      <c r="U1823" t="e">
        <f t="shared" si="83"/>
        <v>#N/A</v>
      </c>
      <c r="AB1823" t="s">
        <v>74</v>
      </c>
      <c r="AC1823" t="s">
        <v>661</v>
      </c>
      <c r="BM1823" s="41" t="e">
        <f>VLOOKUP(H1823,Sheet1!A:B,2,FALSE)</f>
        <v>#N/A</v>
      </c>
      <c r="BO1823"/>
      <c r="BP1823"/>
      <c r="BQ1823"/>
      <c r="BR1823"/>
      <c r="BS1823"/>
      <c r="BT1823"/>
      <c r="BU1823"/>
    </row>
    <row r="1824" spans="1:75" ht="15" hidden="1" customHeight="1">
      <c r="A1824" s="20" t="str">
        <f>IF(E1824="","",VLOOKUP(E1824,[3]List!BC:BD,2,FALSE))</f>
        <v>[Main RC] SD-WAN with Firewall (Fortinet) (Non-taxable)</v>
      </c>
      <c r="B1824" s="20">
        <f>IF(F1824="Gateway","SDWAN Gateway",IF(E1824="","",VLOOKUP(E1824,[3]List!BC:BE,3,FALSE)))</f>
        <v>19408513</v>
      </c>
      <c r="C1824" s="20">
        <f>IF(F1824="Gateway","SDWAN Gateway",IF(E1824="","",VLOOKUP(E1824,[3]List!BC:BF,4,FALSE)))</f>
        <v>19408267</v>
      </c>
      <c r="D1824">
        <v>3545</v>
      </c>
      <c r="E1824" s="21" t="s">
        <v>69</v>
      </c>
      <c r="F1824" t="s">
        <v>70</v>
      </c>
      <c r="G1824" s="31" t="s">
        <v>687</v>
      </c>
      <c r="H1824" t="s">
        <v>690</v>
      </c>
      <c r="I1824" t="s">
        <v>140</v>
      </c>
      <c r="J1824">
        <v>1000</v>
      </c>
      <c r="K1824" s="20">
        <v>3</v>
      </c>
      <c r="L1824" s="20" t="str">
        <f t="shared" si="84"/>
        <v>24/7/ 6 hours onsite support required</v>
      </c>
      <c r="U1824" t="s">
        <v>945</v>
      </c>
      <c r="AB1824" t="s">
        <v>74</v>
      </c>
      <c r="AC1824" t="s">
        <v>661</v>
      </c>
      <c r="BM1824" s="41" t="e">
        <f>VLOOKUP(H1824,Sheet1!A:B,2,FALSE)</f>
        <v>#N/A</v>
      </c>
      <c r="BO1824"/>
      <c r="BP1824"/>
      <c r="BQ1824"/>
      <c r="BR1824"/>
      <c r="BS1824"/>
      <c r="BT1824"/>
      <c r="BU1824"/>
    </row>
    <row r="1825" spans="1:65" customFormat="1" ht="15" hidden="1" customHeight="1">
      <c r="A1825" s="20" t="str">
        <f>IF(E1825="","",VLOOKUP(E1825,[3]List!BC:BD,2,FALSE))</f>
        <v>[Main RC] SD-WAN with Firewall (Fortinet) (Non-taxable)</v>
      </c>
      <c r="B1825" s="20">
        <f>IF(F1825="Gateway","SDWAN Gateway",IF(E1825="","",VLOOKUP(E1825,[3]List!BC:BE,3,FALSE)))</f>
        <v>19408513</v>
      </c>
      <c r="C1825" s="20">
        <f>IF(F1825="Gateway","SDWAN Gateway",IF(E1825="","",VLOOKUP(E1825,[3]List!BC:BF,4,FALSE)))</f>
        <v>19408267</v>
      </c>
      <c r="D1825">
        <v>3547</v>
      </c>
      <c r="E1825" s="21" t="s">
        <v>69</v>
      </c>
      <c r="F1825" t="s">
        <v>70</v>
      </c>
      <c r="G1825" s="31" t="s">
        <v>687</v>
      </c>
      <c r="H1825" t="s">
        <v>691</v>
      </c>
      <c r="I1825" t="s">
        <v>140</v>
      </c>
      <c r="J1825">
        <v>1000</v>
      </c>
      <c r="K1825" s="20">
        <v>3</v>
      </c>
      <c r="L1825" s="20" t="str">
        <f t="shared" si="84"/>
        <v>24/7/ 6 hours onsite support required</v>
      </c>
      <c r="S1825" s="22"/>
      <c r="U1825" t="e">
        <f t="shared" si="83"/>
        <v>#N/A</v>
      </c>
      <c r="AB1825" t="s">
        <v>74</v>
      </c>
      <c r="AC1825" t="s">
        <v>661</v>
      </c>
      <c r="AJ1825" s="22"/>
      <c r="AK1825" s="22"/>
      <c r="BM1825" s="41" t="e">
        <f>VLOOKUP(H1825,Sheet1!A:B,2,FALSE)</f>
        <v>#N/A</v>
      </c>
    </row>
    <row r="1826" spans="1:65" customFormat="1" ht="15" hidden="1" customHeight="1">
      <c r="A1826" s="20" t="str">
        <f>IF(E1826="","",VLOOKUP(E1826,[3]List!BC:BD,2,FALSE))</f>
        <v>[Main RC] SD-WAN with Firewall (Fortinet) (Non-taxable)</v>
      </c>
      <c r="B1826" s="20">
        <f>IF(F1826="Gateway","SDWAN Gateway",IF(E1826="","",VLOOKUP(E1826,[3]List!BC:BE,3,FALSE)))</f>
        <v>19408513</v>
      </c>
      <c r="C1826" s="20">
        <f>IF(F1826="Gateway","SDWAN Gateway",IF(E1826="","",VLOOKUP(E1826,[3]List!BC:BF,4,FALSE)))</f>
        <v>19408267</v>
      </c>
      <c r="D1826">
        <v>3547</v>
      </c>
      <c r="E1826" s="21" t="s">
        <v>69</v>
      </c>
      <c r="F1826" t="s">
        <v>70</v>
      </c>
      <c r="G1826" s="31" t="s">
        <v>687</v>
      </c>
      <c r="H1826" t="s">
        <v>691</v>
      </c>
      <c r="I1826" t="s">
        <v>140</v>
      </c>
      <c r="J1826">
        <v>1000</v>
      </c>
      <c r="K1826" s="20">
        <v>3</v>
      </c>
      <c r="L1826" s="20" t="str">
        <f t="shared" si="84"/>
        <v>24/7/ 6 hours onsite support required</v>
      </c>
      <c r="S1826" s="22"/>
      <c r="U1826" t="s">
        <v>945</v>
      </c>
      <c r="AB1826" t="s">
        <v>74</v>
      </c>
      <c r="AC1826" t="s">
        <v>661</v>
      </c>
      <c r="AJ1826" s="22"/>
      <c r="AK1826" s="22"/>
      <c r="BM1826" s="41" t="e">
        <f>VLOOKUP(H1826,Sheet1!A:B,2,FALSE)</f>
        <v>#N/A</v>
      </c>
    </row>
    <row r="1827" spans="1:65" customFormat="1" ht="15" hidden="1" customHeight="1">
      <c r="A1827" s="20" t="str">
        <f>IF(E1827="","",VLOOKUP(E1827,[3]List!BC:BD,2,FALSE))</f>
        <v>[Main RC] SD-WAN with Firewall (Fortinet) (Non-taxable)</v>
      </c>
      <c r="B1827" s="20">
        <f>IF(F1827="Gateway","SDWAN Gateway",IF(E1827="","",VLOOKUP(E1827,[3]List!BC:BE,3,FALSE)))</f>
        <v>19408513</v>
      </c>
      <c r="C1827" s="20">
        <f>IF(F1827="Gateway","SDWAN Gateway",IF(E1827="","",VLOOKUP(E1827,[3]List!BC:BF,4,FALSE)))</f>
        <v>19408267</v>
      </c>
      <c r="D1827">
        <v>3549</v>
      </c>
      <c r="E1827" s="21" t="s">
        <v>69</v>
      </c>
      <c r="F1827" t="s">
        <v>70</v>
      </c>
      <c r="G1827" s="31" t="s">
        <v>687</v>
      </c>
      <c r="H1827" t="s">
        <v>692</v>
      </c>
      <c r="I1827" t="s">
        <v>140</v>
      </c>
      <c r="J1827">
        <v>1000</v>
      </c>
      <c r="K1827" s="20">
        <v>3</v>
      </c>
      <c r="L1827" s="20" t="str">
        <f t="shared" si="84"/>
        <v>24/7/ 6 hours onsite support required</v>
      </c>
      <c r="S1827" s="22"/>
      <c r="U1827" t="e">
        <f t="shared" si="83"/>
        <v>#N/A</v>
      </c>
      <c r="AB1827" t="s">
        <v>74</v>
      </c>
      <c r="AC1827" t="s">
        <v>661</v>
      </c>
      <c r="AJ1827" s="22"/>
      <c r="AK1827" s="22"/>
      <c r="BM1827" s="41" t="e">
        <f>VLOOKUP(H1827,Sheet1!A:B,2,FALSE)</f>
        <v>#N/A</v>
      </c>
    </row>
    <row r="1828" spans="1:65" customFormat="1" ht="15" hidden="1" customHeight="1">
      <c r="A1828" s="20" t="str">
        <f>IF(E1828="","",VLOOKUP(E1828,[3]List!BC:BD,2,FALSE))</f>
        <v>[Main RC] SD-WAN with Firewall (Fortinet) (Non-taxable)</v>
      </c>
      <c r="B1828" s="20">
        <f>IF(F1828="Gateway","SDWAN Gateway",IF(E1828="","",VLOOKUP(E1828,[3]List!BC:BE,3,FALSE)))</f>
        <v>19408513</v>
      </c>
      <c r="C1828" s="20">
        <f>IF(F1828="Gateway","SDWAN Gateway",IF(E1828="","",VLOOKUP(E1828,[3]List!BC:BF,4,FALSE)))</f>
        <v>19408267</v>
      </c>
      <c r="D1828">
        <v>3549</v>
      </c>
      <c r="E1828" s="21" t="s">
        <v>69</v>
      </c>
      <c r="F1828" t="s">
        <v>70</v>
      </c>
      <c r="G1828" s="31" t="s">
        <v>687</v>
      </c>
      <c r="H1828" t="s">
        <v>692</v>
      </c>
      <c r="I1828" t="s">
        <v>140</v>
      </c>
      <c r="J1828">
        <v>1000</v>
      </c>
      <c r="K1828" s="20">
        <v>3</v>
      </c>
      <c r="L1828" s="20" t="str">
        <f t="shared" si="84"/>
        <v>24/7/ 6 hours onsite support required</v>
      </c>
      <c r="S1828" s="22"/>
      <c r="U1828" t="s">
        <v>945</v>
      </c>
      <c r="AB1828" t="s">
        <v>74</v>
      </c>
      <c r="AC1828" t="s">
        <v>661</v>
      </c>
      <c r="AJ1828" s="22"/>
      <c r="AK1828" s="22"/>
      <c r="BM1828" s="41" t="e">
        <f>VLOOKUP(H1828,Sheet1!A:B,2,FALSE)</f>
        <v>#N/A</v>
      </c>
    </row>
    <row r="1829" spans="1:65" customFormat="1" ht="15" hidden="1" customHeight="1">
      <c r="A1829" s="20" t="str">
        <f>IF(E1829="","",VLOOKUP(E1829,[3]List!BC:BD,2,FALSE))</f>
        <v>[Main RC] SD-WAN with Firewall (Fortinet) (Non-taxable)</v>
      </c>
      <c r="B1829" s="20">
        <f>IF(F1829="Gateway","SDWAN Gateway",IF(E1829="","",VLOOKUP(E1829,[3]List!BC:BE,3,FALSE)))</f>
        <v>19408513</v>
      </c>
      <c r="C1829" s="20">
        <f>IF(F1829="Gateway","SDWAN Gateway",IF(E1829="","",VLOOKUP(E1829,[3]List!BC:BF,4,FALSE)))</f>
        <v>19408267</v>
      </c>
      <c r="D1829">
        <v>3554</v>
      </c>
      <c r="E1829" s="21" t="s">
        <v>69</v>
      </c>
      <c r="F1829" t="s">
        <v>70</v>
      </c>
      <c r="G1829" t="s">
        <v>687</v>
      </c>
      <c r="H1829" t="s">
        <v>693</v>
      </c>
      <c r="I1829" t="s">
        <v>73</v>
      </c>
      <c r="J1829">
        <v>100</v>
      </c>
      <c r="K1829" s="20" t="str">
        <f t="shared" si="85"/>
        <v>1</v>
      </c>
      <c r="L1829" s="20" t="str">
        <f t="shared" si="84"/>
        <v xml:space="preserve">24/7/ 12 hours onsite SLA support requried </v>
      </c>
      <c r="S1829" s="22"/>
      <c r="U1829" t="e">
        <f t="shared" si="83"/>
        <v>#N/A</v>
      </c>
      <c r="AB1829" t="s">
        <v>74</v>
      </c>
      <c r="AC1829" t="s">
        <v>661</v>
      </c>
      <c r="AJ1829" s="22"/>
      <c r="AK1829" s="22"/>
      <c r="BM1829" s="41" t="e">
        <f>VLOOKUP(H1829,Sheet1!A:B,2,FALSE)</f>
        <v>#N/A</v>
      </c>
    </row>
    <row r="1830" spans="1:65" customFormat="1" ht="15" hidden="1" customHeight="1">
      <c r="A1830" s="20" t="str">
        <f>IF(E1830="","",VLOOKUP(E1830,[3]List!BC:BD,2,FALSE))</f>
        <v>[Main RC] SD-WAN with Firewall (Fortinet) (Non-taxable)</v>
      </c>
      <c r="B1830" s="20">
        <f>IF(F1830="Gateway","SDWAN Gateway",IF(E1830="","",VLOOKUP(E1830,[3]List!BC:BE,3,FALSE)))</f>
        <v>19408513</v>
      </c>
      <c r="C1830" s="20">
        <f>IF(F1830="Gateway","SDWAN Gateway",IF(E1830="","",VLOOKUP(E1830,[3]List!BC:BF,4,FALSE)))</f>
        <v>19408267</v>
      </c>
      <c r="D1830">
        <v>3557</v>
      </c>
      <c r="E1830" s="21" t="s">
        <v>69</v>
      </c>
      <c r="F1830" t="s">
        <v>70</v>
      </c>
      <c r="G1830" t="s">
        <v>687</v>
      </c>
      <c r="H1830" t="s">
        <v>694</v>
      </c>
      <c r="I1830" t="s">
        <v>73</v>
      </c>
      <c r="J1830">
        <v>100</v>
      </c>
      <c r="K1830" s="20" t="str">
        <f t="shared" si="85"/>
        <v>1</v>
      </c>
      <c r="L1830" s="20" t="str">
        <f t="shared" si="84"/>
        <v xml:space="preserve">24/7/ 12 hours onsite SLA support requried </v>
      </c>
      <c r="S1830" s="22"/>
      <c r="U1830" t="e">
        <f t="shared" si="83"/>
        <v>#N/A</v>
      </c>
      <c r="AB1830" t="s">
        <v>74</v>
      </c>
      <c r="AC1830" t="s">
        <v>661</v>
      </c>
      <c r="AJ1830" s="22"/>
      <c r="AK1830" s="22"/>
      <c r="BM1830" s="41" t="e">
        <f>VLOOKUP(H1830,Sheet1!A:B,2,FALSE)</f>
        <v>#N/A</v>
      </c>
    </row>
    <row r="1831" spans="1:65" customFormat="1" ht="15" hidden="1" customHeight="1">
      <c r="A1831" s="20" t="str">
        <f>IF(E1831="","",VLOOKUP(E1831,[3]List!BC:BD,2,FALSE))</f>
        <v>[Main RC] SD-WAN with Firewall (Fortinet) (Non-taxable)</v>
      </c>
      <c r="B1831" s="20">
        <f>IF(F1831="Gateway","SDWAN Gateway",IF(E1831="","",VLOOKUP(E1831,[3]List!BC:BE,3,FALSE)))</f>
        <v>19408513</v>
      </c>
      <c r="C1831" s="20">
        <f>IF(F1831="Gateway","SDWAN Gateway",IF(E1831="","",VLOOKUP(E1831,[3]List!BC:BF,4,FALSE)))</f>
        <v>19408267</v>
      </c>
      <c r="D1831">
        <v>3561</v>
      </c>
      <c r="E1831" s="21" t="s">
        <v>69</v>
      </c>
      <c r="F1831" t="s">
        <v>70</v>
      </c>
      <c r="G1831" t="s">
        <v>687</v>
      </c>
      <c r="H1831" t="s">
        <v>695</v>
      </c>
      <c r="I1831" t="s">
        <v>73</v>
      </c>
      <c r="J1831">
        <v>100</v>
      </c>
      <c r="K1831" s="20" t="str">
        <f t="shared" si="85"/>
        <v>1</v>
      </c>
      <c r="L1831" s="20" t="str">
        <f t="shared" si="84"/>
        <v xml:space="preserve">24/7/ 12 hours onsite SLA support requried </v>
      </c>
      <c r="S1831" s="22"/>
      <c r="U1831" t="e">
        <f t="shared" si="83"/>
        <v>#N/A</v>
      </c>
      <c r="AB1831" t="s">
        <v>74</v>
      </c>
      <c r="AC1831" t="s">
        <v>661</v>
      </c>
      <c r="AJ1831" s="22"/>
      <c r="AK1831" s="22"/>
      <c r="BM1831" s="41" t="e">
        <f>VLOOKUP(H1831,Sheet1!A:B,2,FALSE)</f>
        <v>#N/A</v>
      </c>
    </row>
    <row r="1832" spans="1:65" customFormat="1" ht="15" hidden="1" customHeight="1">
      <c r="A1832" s="20" t="str">
        <f>IF(E1832="","",VLOOKUP(E1832,[3]List!BC:BD,2,FALSE))</f>
        <v>[Main RC] SD-WAN with Firewall (Fortinet) (Non-taxable)</v>
      </c>
      <c r="B1832" s="20">
        <f>IF(F1832="Gateway","SDWAN Gateway",IF(E1832="","",VLOOKUP(E1832,[3]List!BC:BE,3,FALSE)))</f>
        <v>19408513</v>
      </c>
      <c r="C1832" s="20">
        <f>IF(F1832="Gateway","SDWAN Gateway",IF(E1832="","",VLOOKUP(E1832,[3]List!BC:BF,4,FALSE)))</f>
        <v>19408267</v>
      </c>
      <c r="D1832">
        <v>3573</v>
      </c>
      <c r="E1832" s="21" t="s">
        <v>69</v>
      </c>
      <c r="F1832" t="s">
        <v>70</v>
      </c>
      <c r="G1832" t="s">
        <v>687</v>
      </c>
      <c r="H1832" t="s">
        <v>696</v>
      </c>
      <c r="I1832" t="s">
        <v>73</v>
      </c>
      <c r="J1832">
        <v>100</v>
      </c>
      <c r="K1832" s="20" t="str">
        <f t="shared" si="85"/>
        <v>1</v>
      </c>
      <c r="L1832" s="20" t="str">
        <f t="shared" si="84"/>
        <v xml:space="preserve">24/7/ 12 hours onsite SLA support requried </v>
      </c>
      <c r="S1832" s="22"/>
      <c r="U1832" t="e">
        <f t="shared" si="83"/>
        <v>#N/A</v>
      </c>
      <c r="AB1832" t="s">
        <v>74</v>
      </c>
      <c r="AC1832" t="s">
        <v>661</v>
      </c>
      <c r="AJ1832" s="22"/>
      <c r="AK1832" s="22"/>
      <c r="BM1832" s="41" t="e">
        <f>VLOOKUP(H1832,Sheet1!A:B,2,FALSE)</f>
        <v>#N/A</v>
      </c>
    </row>
    <row r="1833" spans="1:65" customFormat="1" ht="15" hidden="1" customHeight="1">
      <c r="A1833" s="20" t="str">
        <f>IF(E1833="","",VLOOKUP(E1833,[3]List!BC:BD,2,FALSE))</f>
        <v>[Main RC] SD-WAN with Firewall (Fortinet) (Non-taxable)</v>
      </c>
      <c r="B1833" s="20">
        <f>IF(F1833="Gateway","SDWAN Gateway",IF(E1833="","",VLOOKUP(E1833,[3]List!BC:BE,3,FALSE)))</f>
        <v>19408513</v>
      </c>
      <c r="C1833" s="20">
        <f>IF(F1833="Gateway","SDWAN Gateway",IF(E1833="","",VLOOKUP(E1833,[3]List!BC:BF,4,FALSE)))</f>
        <v>19408267</v>
      </c>
      <c r="D1833">
        <v>3603</v>
      </c>
      <c r="E1833" s="21" t="s">
        <v>69</v>
      </c>
      <c r="F1833" t="s">
        <v>70</v>
      </c>
      <c r="G1833" t="s">
        <v>687</v>
      </c>
      <c r="H1833" t="s">
        <v>697</v>
      </c>
      <c r="I1833" t="s">
        <v>73</v>
      </c>
      <c r="J1833">
        <v>100</v>
      </c>
      <c r="K1833" s="20" t="str">
        <f t="shared" si="85"/>
        <v>1</v>
      </c>
      <c r="L1833" s="20" t="str">
        <f t="shared" si="84"/>
        <v xml:space="preserve">24/7/ 12 hours onsite SLA support requried </v>
      </c>
      <c r="S1833" s="22"/>
      <c r="U1833" t="e">
        <f t="shared" si="83"/>
        <v>#N/A</v>
      </c>
      <c r="AB1833" t="s">
        <v>74</v>
      </c>
      <c r="AC1833" t="s">
        <v>661</v>
      </c>
      <c r="AJ1833" s="22"/>
      <c r="AK1833" s="22"/>
      <c r="BM1833" s="41" t="e">
        <f>VLOOKUP(H1833,Sheet1!A:B,2,FALSE)</f>
        <v>#N/A</v>
      </c>
    </row>
    <row r="1834" spans="1:65" customFormat="1" ht="15" hidden="1" customHeight="1">
      <c r="A1834" s="20" t="str">
        <f>IF(E1834="","",VLOOKUP(E1834,[3]List!BC:BD,2,FALSE))</f>
        <v>[Main RC] SD-WAN with Firewall (Fortinet) (Non-taxable)</v>
      </c>
      <c r="B1834" s="20">
        <f>IF(F1834="Gateway","SDWAN Gateway",IF(E1834="","",VLOOKUP(E1834,[3]List!BC:BE,3,FALSE)))</f>
        <v>19408513</v>
      </c>
      <c r="C1834" s="20">
        <f>IF(F1834="Gateway","SDWAN Gateway",IF(E1834="","",VLOOKUP(E1834,[3]List!BC:BF,4,FALSE)))</f>
        <v>19408267</v>
      </c>
      <c r="D1834">
        <v>3606</v>
      </c>
      <c r="E1834" s="21" t="s">
        <v>69</v>
      </c>
      <c r="F1834" t="s">
        <v>70</v>
      </c>
      <c r="G1834" t="s">
        <v>687</v>
      </c>
      <c r="H1834" t="s">
        <v>698</v>
      </c>
      <c r="I1834" t="s">
        <v>73</v>
      </c>
      <c r="J1834">
        <v>500</v>
      </c>
      <c r="K1834" s="20" t="str">
        <f t="shared" si="85"/>
        <v>1</v>
      </c>
      <c r="L1834" s="20" t="str">
        <f t="shared" si="84"/>
        <v xml:space="preserve">24/7/ 12 hours onsite SLA support requried </v>
      </c>
      <c r="S1834" s="22"/>
      <c r="U1834" t="e">
        <f t="shared" si="83"/>
        <v>#N/A</v>
      </c>
      <c r="AB1834" t="s">
        <v>74</v>
      </c>
      <c r="AC1834" t="s">
        <v>661</v>
      </c>
      <c r="AJ1834" s="22"/>
      <c r="AK1834" s="22"/>
      <c r="BM1834" s="41" t="e">
        <f>VLOOKUP(H1834,Sheet1!A:B,2,FALSE)</f>
        <v>#N/A</v>
      </c>
    </row>
    <row r="1835" spans="1:65" customFormat="1" ht="15" hidden="1" customHeight="1">
      <c r="A1835" s="20" t="str">
        <f>IF(E1835="","",VLOOKUP(E1835,[3]List!BC:BD,2,FALSE))</f>
        <v>[Main RC] SD-WAN with Firewall (Fortinet) (Non-taxable)</v>
      </c>
      <c r="B1835" s="20">
        <f>IF(F1835="Gateway","SDWAN Gateway",IF(E1835="","",VLOOKUP(E1835,[3]List!BC:BE,3,FALSE)))</f>
        <v>19408513</v>
      </c>
      <c r="C1835" s="20">
        <f>IF(F1835="Gateway","SDWAN Gateway",IF(E1835="","",VLOOKUP(E1835,[3]List!BC:BF,4,FALSE)))</f>
        <v>19408267</v>
      </c>
      <c r="D1835">
        <v>3609</v>
      </c>
      <c r="E1835" s="21" t="s">
        <v>69</v>
      </c>
      <c r="F1835" t="s">
        <v>70</v>
      </c>
      <c r="G1835" s="31" t="s">
        <v>687</v>
      </c>
      <c r="H1835" t="s">
        <v>699</v>
      </c>
      <c r="I1835" t="s">
        <v>140</v>
      </c>
      <c r="J1835">
        <v>8000</v>
      </c>
      <c r="K1835" s="20" t="str">
        <f t="shared" si="85"/>
        <v>2</v>
      </c>
      <c r="L1835" s="20" t="str">
        <f t="shared" si="84"/>
        <v>24/7/ 6 hours onsite support required</v>
      </c>
      <c r="S1835" s="22"/>
      <c r="U1835" t="e">
        <f t="shared" si="83"/>
        <v>#N/A</v>
      </c>
      <c r="AB1835" t="s">
        <v>74</v>
      </c>
      <c r="AC1835" t="s">
        <v>661</v>
      </c>
      <c r="AJ1835" s="22"/>
      <c r="AK1835" s="22"/>
      <c r="BM1835" s="41" t="e">
        <f>VLOOKUP(H1835,Sheet1!A:B,2,FALSE)</f>
        <v>#N/A</v>
      </c>
    </row>
    <row r="1836" spans="1:65" customFormat="1" ht="15" hidden="1" customHeight="1">
      <c r="A1836" s="20" t="str">
        <f>IF(E1836="","",VLOOKUP(E1836,[3]List!BC:BD,2,FALSE))</f>
        <v>[Main RC] SD-WAN with Firewall (Fortinet) (Non-taxable)</v>
      </c>
      <c r="B1836" s="20">
        <f>IF(F1836="Gateway","SDWAN Gateway",IF(E1836="","",VLOOKUP(E1836,[3]List!BC:BE,3,FALSE)))</f>
        <v>19408513</v>
      </c>
      <c r="C1836" s="20">
        <f>IF(F1836="Gateway","SDWAN Gateway",IF(E1836="","",VLOOKUP(E1836,[3]List!BC:BF,4,FALSE)))</f>
        <v>19408267</v>
      </c>
      <c r="D1836">
        <v>3609</v>
      </c>
      <c r="E1836" s="21" t="s">
        <v>69</v>
      </c>
      <c r="F1836" t="s">
        <v>70</v>
      </c>
      <c r="G1836" s="31" t="s">
        <v>687</v>
      </c>
      <c r="H1836" t="s">
        <v>699</v>
      </c>
      <c r="I1836" t="s">
        <v>140</v>
      </c>
      <c r="J1836">
        <v>8000</v>
      </c>
      <c r="K1836" s="20" t="str">
        <f t="shared" si="85"/>
        <v>2</v>
      </c>
      <c r="L1836" s="20" t="str">
        <f t="shared" si="84"/>
        <v>24/7/ 6 hours onsite support required</v>
      </c>
      <c r="S1836" s="22"/>
      <c r="U1836" t="s">
        <v>945</v>
      </c>
      <c r="AB1836" t="s">
        <v>74</v>
      </c>
      <c r="AC1836" t="s">
        <v>661</v>
      </c>
      <c r="AJ1836" s="22"/>
      <c r="AK1836" s="22"/>
      <c r="BM1836" s="41" t="e">
        <f>VLOOKUP(H1836,Sheet1!A:B,2,FALSE)</f>
        <v>#N/A</v>
      </c>
    </row>
    <row r="1837" spans="1:65" customFormat="1" ht="15" hidden="1" customHeight="1">
      <c r="A1837" s="20" t="str">
        <f>IF(E1837="","",VLOOKUP(E1837,[3]List!BC:BD,2,FALSE))</f>
        <v>[Main RC] SD-WAN with Firewall (Fortinet) (Non-taxable)</v>
      </c>
      <c r="B1837" s="20">
        <f>IF(F1837="Gateway","SDWAN Gateway",IF(E1837="","",VLOOKUP(E1837,[3]List!BC:BE,3,FALSE)))</f>
        <v>19408513</v>
      </c>
      <c r="C1837" s="20">
        <f>IF(F1837="Gateway","SDWAN Gateway",IF(E1837="","",VLOOKUP(E1837,[3]List!BC:BF,4,FALSE)))</f>
        <v>19408267</v>
      </c>
      <c r="D1837">
        <v>3621</v>
      </c>
      <c r="E1837" s="21" t="s">
        <v>69</v>
      </c>
      <c r="F1837" t="s">
        <v>70</v>
      </c>
      <c r="G1837" t="s">
        <v>687</v>
      </c>
      <c r="H1837" t="s">
        <v>700</v>
      </c>
      <c r="I1837" t="s">
        <v>73</v>
      </c>
      <c r="J1837">
        <v>100</v>
      </c>
      <c r="K1837" s="20" t="str">
        <f t="shared" si="85"/>
        <v>1</v>
      </c>
      <c r="L1837" s="20" t="str">
        <f t="shared" si="84"/>
        <v xml:space="preserve">24/7/ 12 hours onsite SLA support requried </v>
      </c>
      <c r="S1837" s="22"/>
      <c r="U1837" t="e">
        <f t="shared" si="83"/>
        <v>#N/A</v>
      </c>
      <c r="AB1837" t="s">
        <v>74</v>
      </c>
      <c r="AC1837" t="s">
        <v>661</v>
      </c>
      <c r="AJ1837" s="22"/>
      <c r="AK1837" s="22"/>
      <c r="BM1837" s="41" t="e">
        <f>VLOOKUP(H1837,Sheet1!A:B,2,FALSE)</f>
        <v>#N/A</v>
      </c>
    </row>
    <row r="1838" spans="1:65" customFormat="1" ht="15" hidden="1" customHeight="1">
      <c r="A1838" s="20" t="str">
        <f>IF(E1838="","",VLOOKUP(E1838,[3]List!BC:BD,2,FALSE))</f>
        <v>[Main RC] SD-WAN with Firewall (Fortinet) (Non-taxable)</v>
      </c>
      <c r="B1838" s="20">
        <f>IF(F1838="Gateway","SDWAN Gateway",IF(E1838="","",VLOOKUP(E1838,[3]List!BC:BE,3,FALSE)))</f>
        <v>19408513</v>
      </c>
      <c r="C1838" s="20">
        <f>IF(F1838="Gateway","SDWAN Gateway",IF(E1838="","",VLOOKUP(E1838,[3]List!BC:BF,4,FALSE)))</f>
        <v>19408267</v>
      </c>
      <c r="D1838">
        <v>3628</v>
      </c>
      <c r="E1838" s="21" t="s">
        <v>69</v>
      </c>
      <c r="F1838" t="s">
        <v>70</v>
      </c>
      <c r="G1838" s="31" t="s">
        <v>687</v>
      </c>
      <c r="H1838" t="s">
        <v>701</v>
      </c>
      <c r="I1838" t="s">
        <v>140</v>
      </c>
      <c r="J1838">
        <v>1000</v>
      </c>
      <c r="K1838" s="20">
        <v>3</v>
      </c>
      <c r="L1838" s="20" t="str">
        <f t="shared" si="84"/>
        <v>24/7/ 6 hours onsite support required</v>
      </c>
      <c r="S1838" s="22"/>
      <c r="U1838" t="e">
        <f t="shared" si="83"/>
        <v>#N/A</v>
      </c>
      <c r="AB1838" t="s">
        <v>74</v>
      </c>
      <c r="AC1838" t="s">
        <v>661</v>
      </c>
      <c r="AJ1838" s="22"/>
      <c r="AK1838" s="22"/>
      <c r="BM1838" s="41" t="e">
        <f>VLOOKUP(H1838,Sheet1!A:B,2,FALSE)</f>
        <v>#N/A</v>
      </c>
    </row>
    <row r="1839" spans="1:65" customFormat="1" ht="15" hidden="1" customHeight="1">
      <c r="A1839" s="20" t="str">
        <f>IF(E1839="","",VLOOKUP(E1839,[3]List!BC:BD,2,FALSE))</f>
        <v>[Main RC] SD-WAN with Firewall (Fortinet) (Non-taxable)</v>
      </c>
      <c r="B1839" s="20">
        <f>IF(F1839="Gateway","SDWAN Gateway",IF(E1839="","",VLOOKUP(E1839,[3]List!BC:BE,3,FALSE)))</f>
        <v>19408513</v>
      </c>
      <c r="C1839" s="20">
        <f>IF(F1839="Gateway","SDWAN Gateway",IF(E1839="","",VLOOKUP(E1839,[3]List!BC:BF,4,FALSE)))</f>
        <v>19408267</v>
      </c>
      <c r="D1839">
        <v>3628</v>
      </c>
      <c r="E1839" s="21" t="s">
        <v>69</v>
      </c>
      <c r="F1839" t="s">
        <v>70</v>
      </c>
      <c r="G1839" s="31" t="s">
        <v>687</v>
      </c>
      <c r="H1839" t="s">
        <v>701</v>
      </c>
      <c r="I1839" t="s">
        <v>140</v>
      </c>
      <c r="J1839">
        <v>1000</v>
      </c>
      <c r="K1839" s="20">
        <v>3</v>
      </c>
      <c r="L1839" s="20" t="str">
        <f t="shared" si="84"/>
        <v>24/7/ 6 hours onsite support required</v>
      </c>
      <c r="S1839" s="22"/>
      <c r="U1839" t="s">
        <v>945</v>
      </c>
      <c r="AB1839" t="s">
        <v>74</v>
      </c>
      <c r="AC1839" t="s">
        <v>661</v>
      </c>
      <c r="AJ1839" s="22"/>
      <c r="AK1839" s="22"/>
      <c r="BM1839" s="41" t="e">
        <f>VLOOKUP(H1839,Sheet1!A:B,2,FALSE)</f>
        <v>#N/A</v>
      </c>
    </row>
    <row r="1840" spans="1:65" customFormat="1" ht="15" hidden="1" customHeight="1">
      <c r="A1840" s="20" t="str">
        <f>IF(E1840="","",VLOOKUP(E1840,[3]List!BC:BD,2,FALSE))</f>
        <v>[Main RC] SD-WAN with Firewall (Fortinet) (Non-taxable)</v>
      </c>
      <c r="B1840" s="20">
        <f>IF(F1840="Gateway","SDWAN Gateway",IF(E1840="","",VLOOKUP(E1840,[3]List!BC:BE,3,FALSE)))</f>
        <v>19408513</v>
      </c>
      <c r="C1840" s="20">
        <f>IF(F1840="Gateway","SDWAN Gateway",IF(E1840="","",VLOOKUP(E1840,[3]List!BC:BF,4,FALSE)))</f>
        <v>19408267</v>
      </c>
      <c r="D1840">
        <v>3649</v>
      </c>
      <c r="E1840" s="21" t="s">
        <v>69</v>
      </c>
      <c r="F1840" t="s">
        <v>70</v>
      </c>
      <c r="G1840" s="31" t="s">
        <v>687</v>
      </c>
      <c r="H1840" t="s">
        <v>702</v>
      </c>
      <c r="I1840" t="s">
        <v>140</v>
      </c>
      <c r="J1840">
        <v>100</v>
      </c>
      <c r="K1840" s="20" t="str">
        <f t="shared" si="85"/>
        <v>1</v>
      </c>
      <c r="L1840" s="20" t="str">
        <f t="shared" si="84"/>
        <v>24/7/ 6 hours onsite support required</v>
      </c>
      <c r="S1840" s="22"/>
      <c r="U1840" t="e">
        <f t="shared" si="83"/>
        <v>#N/A</v>
      </c>
      <c r="AB1840" t="s">
        <v>74</v>
      </c>
      <c r="AC1840" t="s">
        <v>661</v>
      </c>
      <c r="AJ1840" s="22"/>
      <c r="AK1840" s="22"/>
      <c r="BM1840" s="41" t="e">
        <f>VLOOKUP(H1840,Sheet1!A:B,2,FALSE)</f>
        <v>#N/A</v>
      </c>
    </row>
    <row r="1841" spans="1:65" customFormat="1" ht="15" hidden="1" customHeight="1">
      <c r="A1841" s="20" t="str">
        <f>IF(E1841="","",VLOOKUP(E1841,[3]List!BC:BD,2,FALSE))</f>
        <v>[Main RC] SD-WAN with Firewall (Fortinet) (Non-taxable)</v>
      </c>
      <c r="B1841" s="20">
        <f>IF(F1841="Gateway","SDWAN Gateway",IF(E1841="","",VLOOKUP(E1841,[3]List!BC:BE,3,FALSE)))</f>
        <v>19408513</v>
      </c>
      <c r="C1841" s="20">
        <f>IF(F1841="Gateway","SDWAN Gateway",IF(E1841="","",VLOOKUP(E1841,[3]List!BC:BF,4,FALSE)))</f>
        <v>19408267</v>
      </c>
      <c r="D1841">
        <v>3649</v>
      </c>
      <c r="E1841" s="21" t="s">
        <v>69</v>
      </c>
      <c r="F1841" t="s">
        <v>70</v>
      </c>
      <c r="G1841" s="31" t="s">
        <v>687</v>
      </c>
      <c r="H1841" t="s">
        <v>702</v>
      </c>
      <c r="I1841" t="s">
        <v>140</v>
      </c>
      <c r="J1841">
        <v>100</v>
      </c>
      <c r="K1841" s="20" t="str">
        <f t="shared" si="85"/>
        <v>1</v>
      </c>
      <c r="L1841" s="20" t="str">
        <f t="shared" si="84"/>
        <v>24/7/ 6 hours onsite support required</v>
      </c>
      <c r="S1841" s="22"/>
      <c r="U1841" t="s">
        <v>945</v>
      </c>
      <c r="AB1841" t="s">
        <v>74</v>
      </c>
      <c r="AC1841" t="s">
        <v>661</v>
      </c>
      <c r="AJ1841" s="22"/>
      <c r="AK1841" s="22"/>
      <c r="BM1841" s="41" t="e">
        <f>VLOOKUP(H1841,Sheet1!A:B,2,FALSE)</f>
        <v>#N/A</v>
      </c>
    </row>
    <row r="1842" spans="1:65" customFormat="1" ht="15" hidden="1" customHeight="1">
      <c r="A1842" s="20" t="str">
        <f>IF(E1842="","",VLOOKUP(E1842,[3]List!BC:BD,2,FALSE))</f>
        <v>[Main RC] SD-WAN with Firewall (Fortinet) (Non-taxable)</v>
      </c>
      <c r="B1842" s="20">
        <f>IF(F1842="Gateway","SDWAN Gateway",IF(E1842="","",VLOOKUP(E1842,[3]List!BC:BE,3,FALSE)))</f>
        <v>19408513</v>
      </c>
      <c r="C1842" s="20">
        <f>IF(F1842="Gateway","SDWAN Gateway",IF(E1842="","",VLOOKUP(E1842,[3]List!BC:BF,4,FALSE)))</f>
        <v>19408267</v>
      </c>
      <c r="D1842">
        <v>3650</v>
      </c>
      <c r="E1842" s="21" t="s">
        <v>69</v>
      </c>
      <c r="F1842" t="s">
        <v>70</v>
      </c>
      <c r="G1842" s="31" t="s">
        <v>687</v>
      </c>
      <c r="H1842" t="s">
        <v>703</v>
      </c>
      <c r="I1842" t="s">
        <v>140</v>
      </c>
      <c r="J1842">
        <v>1000</v>
      </c>
      <c r="K1842" s="20">
        <v>3</v>
      </c>
      <c r="L1842" s="20" t="str">
        <f t="shared" si="84"/>
        <v>24/7/ 6 hours onsite support required</v>
      </c>
      <c r="S1842" s="22"/>
      <c r="U1842" t="e">
        <f t="shared" si="83"/>
        <v>#N/A</v>
      </c>
      <c r="AB1842" t="s">
        <v>74</v>
      </c>
      <c r="AC1842" t="s">
        <v>661</v>
      </c>
      <c r="AJ1842" s="22"/>
      <c r="AK1842" s="22"/>
      <c r="BM1842" s="41" t="e">
        <f>VLOOKUP(H1842,Sheet1!A:B,2,FALSE)</f>
        <v>#N/A</v>
      </c>
    </row>
    <row r="1843" spans="1:65" customFormat="1" ht="15" hidden="1" customHeight="1">
      <c r="A1843" s="20" t="str">
        <f>IF(E1843="","",VLOOKUP(E1843,[3]List!BC:BD,2,FALSE))</f>
        <v>[Main RC] SD-WAN with Firewall (Fortinet) (Non-taxable)</v>
      </c>
      <c r="B1843" s="20">
        <f>IF(F1843="Gateway","SDWAN Gateway",IF(E1843="","",VLOOKUP(E1843,[3]List!BC:BE,3,FALSE)))</f>
        <v>19408513</v>
      </c>
      <c r="C1843" s="20">
        <f>IF(F1843="Gateway","SDWAN Gateway",IF(E1843="","",VLOOKUP(E1843,[3]List!BC:BF,4,FALSE)))</f>
        <v>19408267</v>
      </c>
      <c r="D1843">
        <v>3650</v>
      </c>
      <c r="E1843" s="21" t="s">
        <v>69</v>
      </c>
      <c r="F1843" t="s">
        <v>70</v>
      </c>
      <c r="G1843" s="31" t="s">
        <v>687</v>
      </c>
      <c r="H1843" t="s">
        <v>703</v>
      </c>
      <c r="I1843" t="s">
        <v>140</v>
      </c>
      <c r="J1843">
        <v>1000</v>
      </c>
      <c r="K1843" s="20">
        <v>3</v>
      </c>
      <c r="L1843" s="20" t="str">
        <f t="shared" si="84"/>
        <v>24/7/ 6 hours onsite support required</v>
      </c>
      <c r="S1843" s="22"/>
      <c r="U1843" t="s">
        <v>945</v>
      </c>
      <c r="AB1843" t="s">
        <v>74</v>
      </c>
      <c r="AC1843" t="s">
        <v>661</v>
      </c>
      <c r="AJ1843" s="22"/>
      <c r="AK1843" s="22"/>
      <c r="BM1843" s="41" t="e">
        <f>VLOOKUP(H1843,Sheet1!A:B,2,FALSE)</f>
        <v>#N/A</v>
      </c>
    </row>
    <row r="1844" spans="1:65" customFormat="1" ht="15" hidden="1" customHeight="1">
      <c r="A1844" s="20" t="str">
        <f>IF(E1844="","",VLOOKUP(E1844,[3]List!BC:BD,2,FALSE))</f>
        <v>[Main RC] SD-WAN with Firewall (Fortinet) (Non-taxable)</v>
      </c>
      <c r="B1844" s="20">
        <f>IF(F1844="Gateway","SDWAN Gateway",IF(E1844="","",VLOOKUP(E1844,[3]List!BC:BE,3,FALSE)))</f>
        <v>19408513</v>
      </c>
      <c r="C1844" s="20">
        <f>IF(F1844="Gateway","SDWAN Gateway",IF(E1844="","",VLOOKUP(E1844,[3]List!BC:BF,4,FALSE)))</f>
        <v>19408267</v>
      </c>
      <c r="D1844">
        <v>3663</v>
      </c>
      <c r="E1844" s="21" t="s">
        <v>69</v>
      </c>
      <c r="F1844" t="s">
        <v>70</v>
      </c>
      <c r="G1844" t="s">
        <v>687</v>
      </c>
      <c r="H1844" t="s">
        <v>704</v>
      </c>
      <c r="I1844" t="s">
        <v>73</v>
      </c>
      <c r="J1844">
        <v>100</v>
      </c>
      <c r="K1844" s="20" t="str">
        <f t="shared" si="85"/>
        <v>1</v>
      </c>
      <c r="L1844" s="20" t="str">
        <f t="shared" si="84"/>
        <v xml:space="preserve">24/7/ 12 hours onsite SLA support requried </v>
      </c>
      <c r="S1844" s="22"/>
      <c r="U1844" t="e">
        <f t="shared" si="83"/>
        <v>#N/A</v>
      </c>
      <c r="AB1844" t="s">
        <v>74</v>
      </c>
      <c r="AC1844" t="s">
        <v>661</v>
      </c>
      <c r="AJ1844" s="22"/>
      <c r="AK1844" s="22"/>
      <c r="BM1844" s="41" t="e">
        <f>VLOOKUP(H1844,Sheet1!A:B,2,FALSE)</f>
        <v>#N/A</v>
      </c>
    </row>
    <row r="1845" spans="1:65" customFormat="1" ht="15" hidden="1" customHeight="1">
      <c r="A1845" s="20" t="str">
        <f>IF(E1845="","",VLOOKUP(E1845,[3]List!BC:BD,2,FALSE))</f>
        <v>[Main RC] SD-WAN with Firewall (Fortinet) (Non-taxable)</v>
      </c>
      <c r="B1845" s="20">
        <f>IF(F1845="Gateway","SDWAN Gateway",IF(E1845="","",VLOOKUP(E1845,[3]List!BC:BE,3,FALSE)))</f>
        <v>19408513</v>
      </c>
      <c r="C1845" s="20">
        <f>IF(F1845="Gateway","SDWAN Gateway",IF(E1845="","",VLOOKUP(E1845,[3]List!BC:BF,4,FALSE)))</f>
        <v>19408267</v>
      </c>
      <c r="D1845">
        <v>3664</v>
      </c>
      <c r="E1845" s="21" t="s">
        <v>69</v>
      </c>
      <c r="F1845" t="s">
        <v>70</v>
      </c>
      <c r="G1845" t="s">
        <v>687</v>
      </c>
      <c r="H1845" t="s">
        <v>705</v>
      </c>
      <c r="I1845" t="s">
        <v>73</v>
      </c>
      <c r="J1845">
        <v>100</v>
      </c>
      <c r="K1845" s="20" t="str">
        <f t="shared" si="85"/>
        <v>1</v>
      </c>
      <c r="L1845" s="20" t="str">
        <f t="shared" si="84"/>
        <v xml:space="preserve">24/7/ 12 hours onsite SLA support requried </v>
      </c>
      <c r="S1845" s="22"/>
      <c r="U1845" t="e">
        <f t="shared" si="83"/>
        <v>#N/A</v>
      </c>
      <c r="AB1845" t="s">
        <v>74</v>
      </c>
      <c r="AC1845" t="s">
        <v>661</v>
      </c>
      <c r="AJ1845" s="22"/>
      <c r="AK1845" s="22"/>
      <c r="BM1845" s="41" t="e">
        <f>VLOOKUP(H1845,Sheet1!A:B,2,FALSE)</f>
        <v>#N/A</v>
      </c>
    </row>
    <row r="1846" spans="1:65" customFormat="1" ht="15" hidden="1" customHeight="1">
      <c r="A1846" s="20" t="str">
        <f>IF(E1846="","",VLOOKUP(E1846,[3]List!BC:BD,2,FALSE))</f>
        <v>[Main RC] SD-WAN with Firewall (Fortinet) (Non-taxable)</v>
      </c>
      <c r="B1846" s="20">
        <f>IF(F1846="Gateway","SDWAN Gateway",IF(E1846="","",VLOOKUP(E1846,[3]List!BC:BE,3,FALSE)))</f>
        <v>19408513</v>
      </c>
      <c r="C1846" s="20">
        <f>IF(F1846="Gateway","SDWAN Gateway",IF(E1846="","",VLOOKUP(E1846,[3]List!BC:BF,4,FALSE)))</f>
        <v>19408267</v>
      </c>
      <c r="D1846">
        <v>3674</v>
      </c>
      <c r="E1846" s="21" t="s">
        <v>69</v>
      </c>
      <c r="F1846" t="s">
        <v>70</v>
      </c>
      <c r="G1846" s="31" t="s">
        <v>687</v>
      </c>
      <c r="H1846" t="s">
        <v>706</v>
      </c>
      <c r="I1846" t="s">
        <v>140</v>
      </c>
      <c r="J1846">
        <v>1000</v>
      </c>
      <c r="K1846" s="20">
        <v>3</v>
      </c>
      <c r="L1846" s="20" t="str">
        <f t="shared" si="84"/>
        <v>24/7/ 6 hours onsite support required</v>
      </c>
      <c r="S1846" s="22"/>
      <c r="U1846" t="e">
        <f t="shared" si="83"/>
        <v>#N/A</v>
      </c>
      <c r="AB1846" t="s">
        <v>74</v>
      </c>
      <c r="AC1846" t="s">
        <v>661</v>
      </c>
      <c r="AJ1846" s="22"/>
      <c r="AK1846" s="22"/>
      <c r="BM1846" s="41" t="e">
        <f>VLOOKUP(H1846,Sheet1!A:B,2,FALSE)</f>
        <v>#N/A</v>
      </c>
    </row>
    <row r="1847" spans="1:65" customFormat="1" ht="15" hidden="1" customHeight="1">
      <c r="A1847" s="20" t="str">
        <f>IF(E1847="","",VLOOKUP(E1847,[3]List!BC:BD,2,FALSE))</f>
        <v>[Main RC] SD-WAN with Firewall (Fortinet) (Non-taxable)</v>
      </c>
      <c r="B1847" s="20">
        <f>IF(F1847="Gateway","SDWAN Gateway",IF(E1847="","",VLOOKUP(E1847,[3]List!BC:BE,3,FALSE)))</f>
        <v>19408513</v>
      </c>
      <c r="C1847" s="20">
        <f>IF(F1847="Gateway","SDWAN Gateway",IF(E1847="","",VLOOKUP(E1847,[3]List!BC:BF,4,FALSE)))</f>
        <v>19408267</v>
      </c>
      <c r="D1847">
        <v>3674</v>
      </c>
      <c r="E1847" s="21" t="s">
        <v>69</v>
      </c>
      <c r="F1847" t="s">
        <v>70</v>
      </c>
      <c r="G1847" s="31" t="s">
        <v>687</v>
      </c>
      <c r="H1847" t="s">
        <v>706</v>
      </c>
      <c r="I1847" t="s">
        <v>140</v>
      </c>
      <c r="J1847">
        <v>1000</v>
      </c>
      <c r="K1847" s="20">
        <v>3</v>
      </c>
      <c r="L1847" s="20" t="str">
        <f t="shared" si="84"/>
        <v>24/7/ 6 hours onsite support required</v>
      </c>
      <c r="S1847" s="22"/>
      <c r="U1847" t="s">
        <v>945</v>
      </c>
      <c r="AB1847" t="s">
        <v>74</v>
      </c>
      <c r="AC1847" t="s">
        <v>661</v>
      </c>
      <c r="AJ1847" s="22"/>
      <c r="AK1847" s="22"/>
      <c r="BM1847" s="41" t="e">
        <f>VLOOKUP(H1847,Sheet1!A:B,2,FALSE)</f>
        <v>#N/A</v>
      </c>
    </row>
    <row r="1848" spans="1:65" customFormat="1" ht="15" hidden="1" customHeight="1">
      <c r="A1848" s="20" t="str">
        <f>IF(E1848="","",VLOOKUP(E1848,[3]List!BC:BD,2,FALSE))</f>
        <v>[Main RC] SD-WAN with Firewall (Fortinet) (Non-taxable)</v>
      </c>
      <c r="B1848" s="20">
        <f>IF(F1848="Gateway","SDWAN Gateway",IF(E1848="","",VLOOKUP(E1848,[3]List!BC:BE,3,FALSE)))</f>
        <v>19408513</v>
      </c>
      <c r="C1848" s="20">
        <f>IF(F1848="Gateway","SDWAN Gateway",IF(E1848="","",VLOOKUP(E1848,[3]List!BC:BF,4,FALSE)))</f>
        <v>19408267</v>
      </c>
      <c r="D1848">
        <v>3676</v>
      </c>
      <c r="E1848" s="21" t="s">
        <v>69</v>
      </c>
      <c r="F1848" t="s">
        <v>70</v>
      </c>
      <c r="G1848" t="s">
        <v>687</v>
      </c>
      <c r="H1848" t="s">
        <v>707</v>
      </c>
      <c r="I1848" t="s">
        <v>73</v>
      </c>
      <c r="J1848">
        <v>100</v>
      </c>
      <c r="K1848" s="20" t="str">
        <f t="shared" si="85"/>
        <v>1</v>
      </c>
      <c r="L1848" s="20" t="str">
        <f t="shared" si="84"/>
        <v xml:space="preserve">24/7/ 12 hours onsite SLA support requried </v>
      </c>
      <c r="S1848" s="22"/>
      <c r="U1848" t="e">
        <f t="shared" si="83"/>
        <v>#N/A</v>
      </c>
      <c r="AB1848" t="s">
        <v>74</v>
      </c>
      <c r="AC1848" t="s">
        <v>661</v>
      </c>
      <c r="AJ1848" s="22"/>
      <c r="AK1848" s="22"/>
      <c r="BM1848" s="41" t="e">
        <f>VLOOKUP(H1848,Sheet1!A:B,2,FALSE)</f>
        <v>#N/A</v>
      </c>
    </row>
    <row r="1849" spans="1:65" customFormat="1" ht="15" hidden="1" customHeight="1">
      <c r="A1849" s="20" t="str">
        <f>IF(E1849="","",VLOOKUP(E1849,[3]List!BC:BD,2,FALSE))</f>
        <v>[Main RC] SD-WAN with Firewall (Fortinet) (Non-taxable)</v>
      </c>
      <c r="B1849" s="20">
        <f>IF(F1849="Gateway","SDWAN Gateway",IF(E1849="","",VLOOKUP(E1849,[3]List!BC:BE,3,FALSE)))</f>
        <v>19408513</v>
      </c>
      <c r="C1849" s="20">
        <f>IF(F1849="Gateway","SDWAN Gateway",IF(E1849="","",VLOOKUP(E1849,[3]List!BC:BF,4,FALSE)))</f>
        <v>19408267</v>
      </c>
      <c r="D1849">
        <v>3683</v>
      </c>
      <c r="E1849" s="21" t="s">
        <v>69</v>
      </c>
      <c r="F1849" t="s">
        <v>70</v>
      </c>
      <c r="G1849" t="s">
        <v>687</v>
      </c>
      <c r="H1849" t="s">
        <v>708</v>
      </c>
      <c r="I1849" t="s">
        <v>73</v>
      </c>
      <c r="J1849">
        <v>500</v>
      </c>
      <c r="K1849" s="20" t="str">
        <f t="shared" si="85"/>
        <v>1</v>
      </c>
      <c r="L1849" s="20" t="str">
        <f t="shared" si="84"/>
        <v xml:space="preserve">24/7/ 12 hours onsite SLA support requried </v>
      </c>
      <c r="S1849" s="22"/>
      <c r="U1849" t="e">
        <f t="shared" si="83"/>
        <v>#N/A</v>
      </c>
      <c r="AB1849" t="s">
        <v>74</v>
      </c>
      <c r="AC1849" t="s">
        <v>661</v>
      </c>
      <c r="AJ1849" s="22"/>
      <c r="AK1849" s="22"/>
      <c r="BM1849" s="41" t="e">
        <f>VLOOKUP(H1849,Sheet1!A:B,2,FALSE)</f>
        <v>#N/A</v>
      </c>
    </row>
    <row r="1850" spans="1:65" customFormat="1" ht="15" hidden="1" customHeight="1">
      <c r="A1850" s="20" t="str">
        <f>IF(E1850="","",VLOOKUP(E1850,[3]List!BC:BD,2,FALSE))</f>
        <v>[Main RC] SD-WAN with Firewall (Fortinet) (Non-taxable)</v>
      </c>
      <c r="B1850" s="20">
        <f>IF(F1850="Gateway","SDWAN Gateway",IF(E1850="","",VLOOKUP(E1850,[3]List!BC:BE,3,FALSE)))</f>
        <v>19408513</v>
      </c>
      <c r="C1850" s="20">
        <f>IF(F1850="Gateway","SDWAN Gateway",IF(E1850="","",VLOOKUP(E1850,[3]List!BC:BF,4,FALSE)))</f>
        <v>19408267</v>
      </c>
      <c r="D1850">
        <v>3691</v>
      </c>
      <c r="E1850" s="21" t="s">
        <v>69</v>
      </c>
      <c r="F1850" t="s">
        <v>70</v>
      </c>
      <c r="G1850" t="s">
        <v>687</v>
      </c>
      <c r="H1850" t="s">
        <v>709</v>
      </c>
      <c r="I1850" t="s">
        <v>73</v>
      </c>
      <c r="J1850">
        <v>100</v>
      </c>
      <c r="K1850" s="20" t="str">
        <f t="shared" si="85"/>
        <v>1</v>
      </c>
      <c r="L1850" s="20" t="str">
        <f t="shared" si="84"/>
        <v xml:space="preserve">24/7/ 12 hours onsite SLA support requried </v>
      </c>
      <c r="S1850" s="22"/>
      <c r="U1850" t="e">
        <f t="shared" si="83"/>
        <v>#N/A</v>
      </c>
      <c r="AB1850" t="s">
        <v>74</v>
      </c>
      <c r="AC1850" t="s">
        <v>661</v>
      </c>
      <c r="AJ1850" s="22"/>
      <c r="AK1850" s="22"/>
      <c r="BM1850" s="41" t="e">
        <f>VLOOKUP(H1850,Sheet1!A:B,2,FALSE)</f>
        <v>#N/A</v>
      </c>
    </row>
    <row r="1851" spans="1:65" customFormat="1" ht="15" hidden="1" customHeight="1">
      <c r="A1851" s="20" t="str">
        <f>IF(E1851="","",VLOOKUP(E1851,[3]List!BC:BD,2,FALSE))</f>
        <v>[Main RC] SD-WAN with Firewall (Fortinet) (Non-taxable)</v>
      </c>
      <c r="B1851" s="20">
        <f>IF(F1851="Gateway","SDWAN Gateway",IF(E1851="","",VLOOKUP(E1851,[3]List!BC:BE,3,FALSE)))</f>
        <v>19408513</v>
      </c>
      <c r="C1851" s="20">
        <f>IF(F1851="Gateway","SDWAN Gateway",IF(E1851="","",VLOOKUP(E1851,[3]List!BC:BF,4,FALSE)))</f>
        <v>19408267</v>
      </c>
      <c r="D1851">
        <v>3696</v>
      </c>
      <c r="E1851" s="21" t="s">
        <v>69</v>
      </c>
      <c r="F1851" t="s">
        <v>70</v>
      </c>
      <c r="G1851" t="s">
        <v>687</v>
      </c>
      <c r="H1851" t="s">
        <v>710</v>
      </c>
      <c r="I1851" t="s">
        <v>73</v>
      </c>
      <c r="J1851">
        <v>100</v>
      </c>
      <c r="K1851" s="20" t="str">
        <f t="shared" si="85"/>
        <v>1</v>
      </c>
      <c r="L1851" s="20" t="str">
        <f t="shared" si="84"/>
        <v xml:space="preserve">24/7/ 12 hours onsite SLA support requried </v>
      </c>
      <c r="S1851" s="22"/>
      <c r="U1851" t="e">
        <f t="shared" si="83"/>
        <v>#N/A</v>
      </c>
      <c r="AB1851" t="s">
        <v>74</v>
      </c>
      <c r="AC1851" t="s">
        <v>661</v>
      </c>
      <c r="AJ1851" s="22"/>
      <c r="AK1851" s="22"/>
      <c r="BM1851" s="41" t="e">
        <f>VLOOKUP(H1851,Sheet1!A:B,2,FALSE)</f>
        <v>#N/A</v>
      </c>
    </row>
    <row r="1852" spans="1:65" customFormat="1" ht="15" hidden="1" customHeight="1">
      <c r="A1852" s="20" t="str">
        <f>IF(E1852="","",VLOOKUP(E1852,[3]List!BC:BD,2,FALSE))</f>
        <v>[Main RC] SD-WAN with Firewall (Fortinet) (Non-taxable)</v>
      </c>
      <c r="B1852" s="20">
        <f>IF(F1852="Gateway","SDWAN Gateway",IF(E1852="","",VLOOKUP(E1852,[3]List!BC:BE,3,FALSE)))</f>
        <v>19408513</v>
      </c>
      <c r="C1852" s="20">
        <f>IF(F1852="Gateway","SDWAN Gateway",IF(E1852="","",VLOOKUP(E1852,[3]List!BC:BF,4,FALSE)))</f>
        <v>19408267</v>
      </c>
      <c r="D1852">
        <v>3729</v>
      </c>
      <c r="E1852" s="21" t="s">
        <v>69</v>
      </c>
      <c r="F1852" t="s">
        <v>70</v>
      </c>
      <c r="G1852" s="31" t="s">
        <v>687</v>
      </c>
      <c r="H1852" t="s">
        <v>711</v>
      </c>
      <c r="I1852" t="s">
        <v>140</v>
      </c>
      <c r="J1852">
        <v>1000</v>
      </c>
      <c r="K1852" s="20">
        <v>3</v>
      </c>
      <c r="L1852" s="20" t="str">
        <f t="shared" si="84"/>
        <v>24/7/ 6 hours onsite support required</v>
      </c>
      <c r="S1852" s="22"/>
      <c r="U1852" t="e">
        <f t="shared" si="83"/>
        <v>#N/A</v>
      </c>
      <c r="AB1852" t="s">
        <v>74</v>
      </c>
      <c r="AC1852" t="s">
        <v>661</v>
      </c>
      <c r="AJ1852" s="22"/>
      <c r="AK1852" s="22"/>
      <c r="BM1852" s="41" t="e">
        <f>VLOOKUP(H1852,Sheet1!A:B,2,FALSE)</f>
        <v>#N/A</v>
      </c>
    </row>
    <row r="1853" spans="1:65" customFormat="1" ht="15" hidden="1" customHeight="1">
      <c r="A1853" s="20" t="str">
        <f>IF(E1853="","",VLOOKUP(E1853,[3]List!BC:BD,2,FALSE))</f>
        <v>[Main RC] SD-WAN with Firewall (Fortinet) (Non-taxable)</v>
      </c>
      <c r="B1853" s="20">
        <f>IF(F1853="Gateway","SDWAN Gateway",IF(E1853="","",VLOOKUP(E1853,[3]List!BC:BE,3,FALSE)))</f>
        <v>19408513</v>
      </c>
      <c r="C1853" s="20">
        <f>IF(F1853="Gateway","SDWAN Gateway",IF(E1853="","",VLOOKUP(E1853,[3]List!BC:BF,4,FALSE)))</f>
        <v>19408267</v>
      </c>
      <c r="D1853">
        <v>3729</v>
      </c>
      <c r="E1853" s="21" t="s">
        <v>69</v>
      </c>
      <c r="F1853" t="s">
        <v>70</v>
      </c>
      <c r="G1853" s="31" t="s">
        <v>687</v>
      </c>
      <c r="H1853" t="s">
        <v>711</v>
      </c>
      <c r="I1853" t="s">
        <v>140</v>
      </c>
      <c r="J1853">
        <v>1000</v>
      </c>
      <c r="K1853" s="20">
        <v>3</v>
      </c>
      <c r="L1853" s="20" t="str">
        <f t="shared" si="84"/>
        <v>24/7/ 6 hours onsite support required</v>
      </c>
      <c r="S1853" s="22"/>
      <c r="U1853" t="s">
        <v>945</v>
      </c>
      <c r="AB1853" t="s">
        <v>74</v>
      </c>
      <c r="AC1853" t="s">
        <v>661</v>
      </c>
      <c r="AJ1853" s="22"/>
      <c r="AK1853" s="22"/>
      <c r="BM1853" s="41" t="e">
        <f>VLOOKUP(H1853,Sheet1!A:B,2,FALSE)</f>
        <v>#N/A</v>
      </c>
    </row>
    <row r="1854" spans="1:65" customFormat="1" ht="15" hidden="1" customHeight="1">
      <c r="A1854" s="20" t="str">
        <f>IF(E1854="","",VLOOKUP(E1854,[3]List!BC:BD,2,FALSE))</f>
        <v>[Main RC] SD-WAN with Firewall (Fortinet) (Non-taxable)</v>
      </c>
      <c r="B1854" s="20">
        <f>IF(F1854="Gateway","SDWAN Gateway",IF(E1854="","",VLOOKUP(E1854,[3]List!BC:BE,3,FALSE)))</f>
        <v>19408513</v>
      </c>
      <c r="C1854" s="20">
        <f>IF(F1854="Gateway","SDWAN Gateway",IF(E1854="","",VLOOKUP(E1854,[3]List!BC:BF,4,FALSE)))</f>
        <v>19408267</v>
      </c>
      <c r="D1854">
        <v>3734</v>
      </c>
      <c r="E1854" s="21" t="s">
        <v>69</v>
      </c>
      <c r="F1854" t="s">
        <v>70</v>
      </c>
      <c r="G1854" t="s">
        <v>687</v>
      </c>
      <c r="H1854" t="s">
        <v>712</v>
      </c>
      <c r="I1854" t="s">
        <v>73</v>
      </c>
      <c r="J1854">
        <v>100</v>
      </c>
      <c r="K1854" s="20" t="str">
        <f t="shared" si="85"/>
        <v>1</v>
      </c>
      <c r="L1854" s="20" t="str">
        <f t="shared" si="84"/>
        <v xml:space="preserve">24/7/ 12 hours onsite SLA support requried </v>
      </c>
      <c r="S1854" s="22"/>
      <c r="U1854" t="e">
        <f t="shared" ref="U1854:U1917" si="86">IF(BM1854="Full PRMA", "No","Yes")</f>
        <v>#N/A</v>
      </c>
      <c r="AB1854" t="s">
        <v>74</v>
      </c>
      <c r="AC1854" t="s">
        <v>661</v>
      </c>
      <c r="AJ1854" s="22"/>
      <c r="AK1854" s="22"/>
      <c r="BM1854" s="41" t="e">
        <f>VLOOKUP(H1854,Sheet1!A:B,2,FALSE)</f>
        <v>#N/A</v>
      </c>
    </row>
    <row r="1855" spans="1:65" customFormat="1" ht="15" hidden="1" customHeight="1">
      <c r="A1855" s="20" t="str">
        <f>IF(E1855="","",VLOOKUP(E1855,[3]List!BC:BD,2,FALSE))</f>
        <v>[Main RC] SD-WAN with Firewall (Fortinet) (Non-taxable)</v>
      </c>
      <c r="B1855" s="20">
        <f>IF(F1855="Gateway","SDWAN Gateway",IF(E1855="","",VLOOKUP(E1855,[3]List!BC:BE,3,FALSE)))</f>
        <v>19408513</v>
      </c>
      <c r="C1855" s="20">
        <f>IF(F1855="Gateway","SDWAN Gateway",IF(E1855="","",VLOOKUP(E1855,[3]List!BC:BF,4,FALSE)))</f>
        <v>19408267</v>
      </c>
      <c r="D1855">
        <v>3736</v>
      </c>
      <c r="E1855" s="21" t="s">
        <v>69</v>
      </c>
      <c r="F1855" t="s">
        <v>70</v>
      </c>
      <c r="G1855" s="31" t="s">
        <v>687</v>
      </c>
      <c r="H1855" t="s">
        <v>713</v>
      </c>
      <c r="I1855" t="s">
        <v>140</v>
      </c>
      <c r="J1855">
        <v>1000</v>
      </c>
      <c r="K1855" s="20">
        <v>3</v>
      </c>
      <c r="L1855" s="20" t="str">
        <f t="shared" si="84"/>
        <v>24/7/ 6 hours onsite support required</v>
      </c>
      <c r="S1855" s="22"/>
      <c r="U1855" t="e">
        <f t="shared" si="86"/>
        <v>#N/A</v>
      </c>
      <c r="AB1855" t="s">
        <v>74</v>
      </c>
      <c r="AC1855" t="s">
        <v>661</v>
      </c>
      <c r="AJ1855" s="22"/>
      <c r="AK1855" s="22"/>
      <c r="BM1855" s="41" t="e">
        <f>VLOOKUP(H1855,Sheet1!A:B,2,FALSE)</f>
        <v>#N/A</v>
      </c>
    </row>
    <row r="1856" spans="1:65" customFormat="1" ht="15" hidden="1" customHeight="1">
      <c r="A1856" s="20" t="str">
        <f>IF(E1856="","",VLOOKUP(E1856,[3]List!BC:BD,2,FALSE))</f>
        <v>[Main RC] SD-WAN with Firewall (Fortinet) (Non-taxable)</v>
      </c>
      <c r="B1856" s="20">
        <f>IF(F1856="Gateway","SDWAN Gateway",IF(E1856="","",VLOOKUP(E1856,[3]List!BC:BE,3,FALSE)))</f>
        <v>19408513</v>
      </c>
      <c r="C1856" s="20">
        <f>IF(F1856="Gateway","SDWAN Gateway",IF(E1856="","",VLOOKUP(E1856,[3]List!BC:BF,4,FALSE)))</f>
        <v>19408267</v>
      </c>
      <c r="D1856">
        <v>3736</v>
      </c>
      <c r="E1856" s="21" t="s">
        <v>69</v>
      </c>
      <c r="F1856" t="s">
        <v>70</v>
      </c>
      <c r="G1856" s="31" t="s">
        <v>687</v>
      </c>
      <c r="H1856" t="s">
        <v>713</v>
      </c>
      <c r="I1856" t="s">
        <v>140</v>
      </c>
      <c r="J1856">
        <v>1000</v>
      </c>
      <c r="K1856" s="20">
        <v>3</v>
      </c>
      <c r="L1856" s="20" t="str">
        <f t="shared" si="84"/>
        <v>24/7/ 6 hours onsite support required</v>
      </c>
      <c r="S1856" s="22"/>
      <c r="U1856" t="s">
        <v>945</v>
      </c>
      <c r="AB1856" t="s">
        <v>74</v>
      </c>
      <c r="AC1856" t="s">
        <v>661</v>
      </c>
      <c r="AJ1856" s="22"/>
      <c r="AK1856" s="22"/>
      <c r="BM1856" s="41" t="e">
        <f>VLOOKUP(H1856,Sheet1!A:B,2,FALSE)</f>
        <v>#N/A</v>
      </c>
    </row>
    <row r="1857" spans="1:65" customFormat="1" ht="15" hidden="1" customHeight="1">
      <c r="A1857" s="20" t="str">
        <f>IF(E1857="","",VLOOKUP(E1857,[3]List!BC:BD,2,FALSE))</f>
        <v>[Main RC] SD-WAN with Firewall (Fortinet) (Non-taxable)</v>
      </c>
      <c r="B1857" s="20">
        <f>IF(F1857="Gateway","SDWAN Gateway",IF(E1857="","",VLOOKUP(E1857,[3]List!BC:BE,3,FALSE)))</f>
        <v>19408513</v>
      </c>
      <c r="C1857" s="20">
        <f>IF(F1857="Gateway","SDWAN Gateway",IF(E1857="","",VLOOKUP(E1857,[3]List!BC:BF,4,FALSE)))</f>
        <v>19408267</v>
      </c>
      <c r="D1857">
        <v>3737</v>
      </c>
      <c r="E1857" s="21" t="s">
        <v>69</v>
      </c>
      <c r="F1857" t="s">
        <v>70</v>
      </c>
      <c r="G1857" t="s">
        <v>687</v>
      </c>
      <c r="H1857" t="s">
        <v>714</v>
      </c>
      <c r="I1857" t="s">
        <v>73</v>
      </c>
      <c r="J1857">
        <v>100</v>
      </c>
      <c r="K1857" s="20" t="str">
        <f t="shared" si="85"/>
        <v>1</v>
      </c>
      <c r="L1857" s="20" t="str">
        <f t="shared" si="84"/>
        <v xml:space="preserve">24/7/ 12 hours onsite SLA support requried </v>
      </c>
      <c r="S1857" s="22"/>
      <c r="U1857" t="e">
        <f t="shared" si="86"/>
        <v>#N/A</v>
      </c>
      <c r="AB1857" t="s">
        <v>74</v>
      </c>
      <c r="AC1857" t="s">
        <v>661</v>
      </c>
      <c r="AJ1857" s="22"/>
      <c r="AK1857" s="22"/>
      <c r="BM1857" s="41" t="e">
        <f>VLOOKUP(H1857,Sheet1!A:B,2,FALSE)</f>
        <v>#N/A</v>
      </c>
    </row>
    <row r="1858" spans="1:65" customFormat="1" ht="15" hidden="1" customHeight="1">
      <c r="A1858" s="20" t="str">
        <f>IF(E1858="","",VLOOKUP(E1858,[3]List!BC:BD,2,FALSE))</f>
        <v>[Main RC] SD-WAN with Firewall (Fortinet) (Non-taxable)</v>
      </c>
      <c r="B1858" s="20">
        <f>IF(F1858="Gateway","SDWAN Gateway",IF(E1858="","",VLOOKUP(E1858,[3]List!BC:BE,3,FALSE)))</f>
        <v>19408513</v>
      </c>
      <c r="C1858" s="20">
        <f>IF(F1858="Gateway","SDWAN Gateway",IF(E1858="","",VLOOKUP(E1858,[3]List!BC:BF,4,FALSE)))</f>
        <v>19408267</v>
      </c>
      <c r="D1858">
        <v>3740</v>
      </c>
      <c r="E1858" s="21" t="s">
        <v>69</v>
      </c>
      <c r="F1858" t="s">
        <v>70</v>
      </c>
      <c r="G1858" t="s">
        <v>687</v>
      </c>
      <c r="H1858" t="s">
        <v>715</v>
      </c>
      <c r="I1858" t="s">
        <v>73</v>
      </c>
      <c r="J1858">
        <v>500</v>
      </c>
      <c r="K1858" s="20" t="str">
        <f t="shared" si="85"/>
        <v>1</v>
      </c>
      <c r="L1858" s="20" t="str">
        <f t="shared" si="84"/>
        <v xml:space="preserve">24/7/ 12 hours onsite SLA support requried </v>
      </c>
      <c r="S1858" s="22"/>
      <c r="U1858" t="e">
        <f t="shared" si="86"/>
        <v>#N/A</v>
      </c>
      <c r="AB1858" t="s">
        <v>74</v>
      </c>
      <c r="AC1858" t="s">
        <v>661</v>
      </c>
      <c r="AJ1858" s="22"/>
      <c r="AK1858" s="22"/>
      <c r="BM1858" s="41" t="e">
        <f>VLOOKUP(H1858,Sheet1!A:B,2,FALSE)</f>
        <v>#N/A</v>
      </c>
    </row>
    <row r="1859" spans="1:65" customFormat="1" ht="15" hidden="1" customHeight="1">
      <c r="A1859" s="20" t="str">
        <f>IF(E1859="","",VLOOKUP(E1859,[3]List!BC:BD,2,FALSE))</f>
        <v>[Main RC] SD-WAN with Firewall (Fortinet) (Non-taxable)</v>
      </c>
      <c r="B1859" s="20">
        <f>IF(F1859="Gateway","SDWAN Gateway",IF(E1859="","",VLOOKUP(E1859,[3]List!BC:BE,3,FALSE)))</f>
        <v>19408513</v>
      </c>
      <c r="C1859" s="20">
        <f>IF(F1859="Gateway","SDWAN Gateway",IF(E1859="","",VLOOKUP(E1859,[3]List!BC:BF,4,FALSE)))</f>
        <v>19408267</v>
      </c>
      <c r="D1859">
        <v>3742</v>
      </c>
      <c r="E1859" s="21" t="s">
        <v>69</v>
      </c>
      <c r="F1859" t="s">
        <v>70</v>
      </c>
      <c r="G1859" s="31" t="s">
        <v>687</v>
      </c>
      <c r="H1859" t="s">
        <v>716</v>
      </c>
      <c r="I1859" t="s">
        <v>140</v>
      </c>
      <c r="J1859">
        <v>1000</v>
      </c>
      <c r="K1859" s="20">
        <v>3</v>
      </c>
      <c r="L1859" s="20" t="str">
        <f t="shared" si="84"/>
        <v>24/7/ 6 hours onsite support required</v>
      </c>
      <c r="S1859" s="22"/>
      <c r="U1859" t="e">
        <f t="shared" si="86"/>
        <v>#N/A</v>
      </c>
      <c r="AB1859" t="s">
        <v>74</v>
      </c>
      <c r="AC1859" t="s">
        <v>661</v>
      </c>
      <c r="AJ1859" s="22"/>
      <c r="AK1859" s="22"/>
      <c r="BM1859" s="41" t="e">
        <f>VLOOKUP(H1859,Sheet1!A:B,2,FALSE)</f>
        <v>#N/A</v>
      </c>
    </row>
    <row r="1860" spans="1:65" customFormat="1" ht="15" hidden="1" customHeight="1">
      <c r="A1860" s="20" t="str">
        <f>IF(E1860="","",VLOOKUP(E1860,[3]List!BC:BD,2,FALSE))</f>
        <v>[Main RC] SD-WAN with Firewall (Fortinet) (Non-taxable)</v>
      </c>
      <c r="B1860" s="20">
        <f>IF(F1860="Gateway","SDWAN Gateway",IF(E1860="","",VLOOKUP(E1860,[3]List!BC:BE,3,FALSE)))</f>
        <v>19408513</v>
      </c>
      <c r="C1860" s="20">
        <f>IF(F1860="Gateway","SDWAN Gateway",IF(E1860="","",VLOOKUP(E1860,[3]List!BC:BF,4,FALSE)))</f>
        <v>19408267</v>
      </c>
      <c r="D1860">
        <v>3742</v>
      </c>
      <c r="E1860" s="21" t="s">
        <v>69</v>
      </c>
      <c r="F1860" t="s">
        <v>70</v>
      </c>
      <c r="G1860" s="31" t="s">
        <v>687</v>
      </c>
      <c r="H1860" t="s">
        <v>716</v>
      </c>
      <c r="I1860" t="s">
        <v>140</v>
      </c>
      <c r="J1860">
        <v>1000</v>
      </c>
      <c r="K1860" s="20">
        <v>3</v>
      </c>
      <c r="L1860" s="20" t="str">
        <f t="shared" ref="L1860:L1923" si="87">IF(I1860="non-redundant","24/7/ 12 hours onsite SLA support requried ","24/7/ 6 hours onsite support required")</f>
        <v>24/7/ 6 hours onsite support required</v>
      </c>
      <c r="S1860" s="22"/>
      <c r="U1860" t="s">
        <v>945</v>
      </c>
      <c r="AB1860" t="s">
        <v>74</v>
      </c>
      <c r="AC1860" t="s">
        <v>661</v>
      </c>
      <c r="AJ1860" s="22"/>
      <c r="AK1860" s="22"/>
      <c r="BM1860" s="41" t="e">
        <f>VLOOKUP(H1860,Sheet1!A:B,2,FALSE)</f>
        <v>#N/A</v>
      </c>
    </row>
    <row r="1861" spans="1:65" customFormat="1" ht="15" hidden="1" customHeight="1">
      <c r="A1861" s="20" t="str">
        <f>IF(E1861="","",VLOOKUP(E1861,[3]List!BC:BD,2,FALSE))</f>
        <v>[Main RC] SD-WAN with Firewall (Fortinet) (Non-taxable)</v>
      </c>
      <c r="B1861" s="20">
        <f>IF(F1861="Gateway","SDWAN Gateway",IF(E1861="","",VLOOKUP(E1861,[3]List!BC:BE,3,FALSE)))</f>
        <v>19408513</v>
      </c>
      <c r="C1861" s="20">
        <f>IF(F1861="Gateway","SDWAN Gateway",IF(E1861="","",VLOOKUP(E1861,[3]List!BC:BF,4,FALSE)))</f>
        <v>19408267</v>
      </c>
      <c r="D1861">
        <v>3747</v>
      </c>
      <c r="E1861" s="21" t="s">
        <v>69</v>
      </c>
      <c r="F1861" t="s">
        <v>70</v>
      </c>
      <c r="G1861" s="31" t="s">
        <v>687</v>
      </c>
      <c r="H1861" t="s">
        <v>717</v>
      </c>
      <c r="I1861" t="s">
        <v>140</v>
      </c>
      <c r="J1861">
        <v>2000</v>
      </c>
      <c r="K1861" s="20" t="str">
        <f t="shared" ref="K1861:K1924" si="88">IF(J1861&lt;900, "1", "2")</f>
        <v>2</v>
      </c>
      <c r="L1861" s="20" t="str">
        <f t="shared" si="87"/>
        <v>24/7/ 6 hours onsite support required</v>
      </c>
      <c r="S1861" s="22"/>
      <c r="U1861" t="e">
        <f t="shared" si="86"/>
        <v>#N/A</v>
      </c>
      <c r="AB1861" t="s">
        <v>74</v>
      </c>
      <c r="AC1861" t="s">
        <v>661</v>
      </c>
      <c r="AJ1861" s="22"/>
      <c r="AK1861" s="22"/>
      <c r="BM1861" s="41" t="e">
        <f>VLOOKUP(H1861,Sheet1!A:B,2,FALSE)</f>
        <v>#N/A</v>
      </c>
    </row>
    <row r="1862" spans="1:65" customFormat="1" ht="15" hidden="1" customHeight="1">
      <c r="A1862" s="20" t="str">
        <f>IF(E1862="","",VLOOKUP(E1862,[3]List!BC:BD,2,FALSE))</f>
        <v>[Main RC] SD-WAN with Firewall (Fortinet) (Non-taxable)</v>
      </c>
      <c r="B1862" s="20">
        <f>IF(F1862="Gateway","SDWAN Gateway",IF(E1862="","",VLOOKUP(E1862,[3]List!BC:BE,3,FALSE)))</f>
        <v>19408513</v>
      </c>
      <c r="C1862" s="20">
        <f>IF(F1862="Gateway","SDWAN Gateway",IF(E1862="","",VLOOKUP(E1862,[3]List!BC:BF,4,FALSE)))</f>
        <v>19408267</v>
      </c>
      <c r="D1862">
        <v>3747</v>
      </c>
      <c r="E1862" s="21" t="s">
        <v>69</v>
      </c>
      <c r="F1862" t="s">
        <v>70</v>
      </c>
      <c r="G1862" s="31" t="s">
        <v>687</v>
      </c>
      <c r="H1862" t="s">
        <v>717</v>
      </c>
      <c r="I1862" t="s">
        <v>140</v>
      </c>
      <c r="J1862">
        <v>2000</v>
      </c>
      <c r="K1862" s="20" t="str">
        <f t="shared" si="88"/>
        <v>2</v>
      </c>
      <c r="L1862" s="20" t="str">
        <f t="shared" si="87"/>
        <v>24/7/ 6 hours onsite support required</v>
      </c>
      <c r="S1862" s="22"/>
      <c r="U1862" t="s">
        <v>945</v>
      </c>
      <c r="AB1862" t="s">
        <v>74</v>
      </c>
      <c r="AC1862" t="s">
        <v>661</v>
      </c>
      <c r="AJ1862" s="22"/>
      <c r="AK1862" s="22"/>
      <c r="BM1862" s="41" t="e">
        <f>VLOOKUP(H1862,Sheet1!A:B,2,FALSE)</f>
        <v>#N/A</v>
      </c>
    </row>
    <row r="1863" spans="1:65" customFormat="1" ht="15" hidden="1" customHeight="1">
      <c r="A1863" s="20" t="str">
        <f>IF(E1863="","",VLOOKUP(E1863,[3]List!BC:BD,2,FALSE))</f>
        <v>[Main RC] SD-WAN with Firewall (Fortinet) (Non-taxable)</v>
      </c>
      <c r="B1863" s="20">
        <f>IF(F1863="Gateway","SDWAN Gateway",IF(E1863="","",VLOOKUP(E1863,[3]List!BC:BE,3,FALSE)))</f>
        <v>19408513</v>
      </c>
      <c r="C1863" s="20">
        <f>IF(F1863="Gateway","SDWAN Gateway",IF(E1863="","",VLOOKUP(E1863,[3]List!BC:BF,4,FALSE)))</f>
        <v>19408267</v>
      </c>
      <c r="D1863">
        <v>3748</v>
      </c>
      <c r="E1863" s="21" t="s">
        <v>69</v>
      </c>
      <c r="F1863" t="s">
        <v>70</v>
      </c>
      <c r="G1863" s="31" t="s">
        <v>687</v>
      </c>
      <c r="H1863" t="s">
        <v>718</v>
      </c>
      <c r="I1863" t="s">
        <v>140</v>
      </c>
      <c r="J1863">
        <v>2000</v>
      </c>
      <c r="K1863" s="20" t="str">
        <f t="shared" si="88"/>
        <v>2</v>
      </c>
      <c r="L1863" s="20" t="str">
        <f t="shared" si="87"/>
        <v>24/7/ 6 hours onsite support required</v>
      </c>
      <c r="S1863" s="22"/>
      <c r="U1863" t="e">
        <f t="shared" si="86"/>
        <v>#N/A</v>
      </c>
      <c r="AB1863" t="s">
        <v>74</v>
      </c>
      <c r="AC1863" t="s">
        <v>661</v>
      </c>
      <c r="AJ1863" s="22"/>
      <c r="AK1863" s="22"/>
      <c r="BM1863" s="41" t="e">
        <f>VLOOKUP(H1863,Sheet1!A:B,2,FALSE)</f>
        <v>#N/A</v>
      </c>
    </row>
    <row r="1864" spans="1:65" customFormat="1" ht="15" hidden="1" customHeight="1">
      <c r="A1864" s="20" t="str">
        <f>IF(E1864="","",VLOOKUP(E1864,[3]List!BC:BD,2,FALSE))</f>
        <v>[Main RC] SD-WAN with Firewall (Fortinet) (Non-taxable)</v>
      </c>
      <c r="B1864" s="20">
        <f>IF(F1864="Gateway","SDWAN Gateway",IF(E1864="","",VLOOKUP(E1864,[3]List!BC:BE,3,FALSE)))</f>
        <v>19408513</v>
      </c>
      <c r="C1864" s="20">
        <f>IF(F1864="Gateway","SDWAN Gateway",IF(E1864="","",VLOOKUP(E1864,[3]List!BC:BF,4,FALSE)))</f>
        <v>19408267</v>
      </c>
      <c r="D1864">
        <v>3748</v>
      </c>
      <c r="E1864" s="21" t="s">
        <v>69</v>
      </c>
      <c r="F1864" t="s">
        <v>70</v>
      </c>
      <c r="G1864" s="31" t="s">
        <v>687</v>
      </c>
      <c r="H1864" t="s">
        <v>718</v>
      </c>
      <c r="I1864" t="s">
        <v>140</v>
      </c>
      <c r="J1864">
        <v>2000</v>
      </c>
      <c r="K1864" s="20" t="str">
        <f t="shared" si="88"/>
        <v>2</v>
      </c>
      <c r="L1864" s="20" t="str">
        <f t="shared" si="87"/>
        <v>24/7/ 6 hours onsite support required</v>
      </c>
      <c r="S1864" s="22"/>
      <c r="U1864" t="s">
        <v>945</v>
      </c>
      <c r="AB1864" t="s">
        <v>74</v>
      </c>
      <c r="AC1864" t="s">
        <v>661</v>
      </c>
      <c r="AJ1864" s="22"/>
      <c r="AK1864" s="22"/>
      <c r="BM1864" s="41" t="e">
        <f>VLOOKUP(H1864,Sheet1!A:B,2,FALSE)</f>
        <v>#N/A</v>
      </c>
    </row>
    <row r="1865" spans="1:65" customFormat="1" ht="15" hidden="1" customHeight="1">
      <c r="A1865" s="20" t="str">
        <f>IF(E1865="","",VLOOKUP(E1865,[3]List!BC:BD,2,FALSE))</f>
        <v>[Main RC] SD-WAN with Firewall (Fortinet) (Non-taxable)</v>
      </c>
      <c r="B1865" s="20">
        <f>IF(F1865="Gateway","SDWAN Gateway",IF(E1865="","",VLOOKUP(E1865,[3]List!BC:BE,3,FALSE)))</f>
        <v>19408513</v>
      </c>
      <c r="C1865" s="20">
        <f>IF(F1865="Gateway","SDWAN Gateway",IF(E1865="","",VLOOKUP(E1865,[3]List!BC:BF,4,FALSE)))</f>
        <v>19408267</v>
      </c>
      <c r="D1865">
        <v>3751</v>
      </c>
      <c r="E1865" s="21" t="s">
        <v>69</v>
      </c>
      <c r="F1865" t="s">
        <v>70</v>
      </c>
      <c r="G1865" s="31" t="s">
        <v>687</v>
      </c>
      <c r="H1865" t="s">
        <v>719</v>
      </c>
      <c r="I1865" t="s">
        <v>140</v>
      </c>
      <c r="J1865">
        <v>1000</v>
      </c>
      <c r="K1865" s="20">
        <v>3</v>
      </c>
      <c r="L1865" s="20" t="str">
        <f t="shared" si="87"/>
        <v>24/7/ 6 hours onsite support required</v>
      </c>
      <c r="S1865" s="22"/>
      <c r="U1865" t="e">
        <f t="shared" si="86"/>
        <v>#N/A</v>
      </c>
      <c r="AB1865" t="s">
        <v>74</v>
      </c>
      <c r="AC1865" t="s">
        <v>661</v>
      </c>
      <c r="AJ1865" s="22"/>
      <c r="AK1865" s="22"/>
      <c r="BM1865" s="41" t="e">
        <f>VLOOKUP(H1865,Sheet1!A:B,2,FALSE)</f>
        <v>#N/A</v>
      </c>
    </row>
    <row r="1866" spans="1:65" customFormat="1" ht="15" hidden="1" customHeight="1">
      <c r="A1866" s="20" t="str">
        <f>IF(E1866="","",VLOOKUP(E1866,[3]List!BC:BD,2,FALSE))</f>
        <v>[Main RC] SD-WAN with Firewall (Fortinet) (Non-taxable)</v>
      </c>
      <c r="B1866" s="20">
        <f>IF(F1866="Gateway","SDWAN Gateway",IF(E1866="","",VLOOKUP(E1866,[3]List!BC:BE,3,FALSE)))</f>
        <v>19408513</v>
      </c>
      <c r="C1866" s="20">
        <f>IF(F1866="Gateway","SDWAN Gateway",IF(E1866="","",VLOOKUP(E1866,[3]List!BC:BF,4,FALSE)))</f>
        <v>19408267</v>
      </c>
      <c r="D1866">
        <v>3751</v>
      </c>
      <c r="E1866" s="21" t="s">
        <v>69</v>
      </c>
      <c r="F1866" t="s">
        <v>70</v>
      </c>
      <c r="G1866" s="31" t="s">
        <v>687</v>
      </c>
      <c r="H1866" t="s">
        <v>719</v>
      </c>
      <c r="I1866" t="s">
        <v>140</v>
      </c>
      <c r="J1866">
        <v>1000</v>
      </c>
      <c r="K1866" s="20">
        <v>3</v>
      </c>
      <c r="L1866" s="20" t="str">
        <f t="shared" si="87"/>
        <v>24/7/ 6 hours onsite support required</v>
      </c>
      <c r="S1866" s="22"/>
      <c r="U1866" t="s">
        <v>945</v>
      </c>
      <c r="AB1866" t="s">
        <v>74</v>
      </c>
      <c r="AC1866" t="s">
        <v>661</v>
      </c>
      <c r="AJ1866" s="22"/>
      <c r="AK1866" s="22"/>
      <c r="BM1866" s="41" t="e">
        <f>VLOOKUP(H1866,Sheet1!A:B,2,FALSE)</f>
        <v>#N/A</v>
      </c>
    </row>
    <row r="1867" spans="1:65" customFormat="1" ht="15" hidden="1" customHeight="1">
      <c r="A1867" s="20" t="str">
        <f>IF(E1867="","",VLOOKUP(E1867,[3]List!BC:BD,2,FALSE))</f>
        <v>[Main RC] SD-WAN with Firewall (Fortinet) (Non-taxable)</v>
      </c>
      <c r="B1867" s="20">
        <f>IF(F1867="Gateway","SDWAN Gateway",IF(E1867="","",VLOOKUP(E1867,[3]List!BC:BE,3,FALSE)))</f>
        <v>19408513</v>
      </c>
      <c r="C1867" s="20">
        <f>IF(F1867="Gateway","SDWAN Gateway",IF(E1867="","",VLOOKUP(E1867,[3]List!BC:BF,4,FALSE)))</f>
        <v>19408267</v>
      </c>
      <c r="D1867">
        <v>3752</v>
      </c>
      <c r="E1867" s="21" t="s">
        <v>69</v>
      </c>
      <c r="F1867" t="s">
        <v>70</v>
      </c>
      <c r="G1867" s="31" t="s">
        <v>687</v>
      </c>
      <c r="H1867" t="s">
        <v>720</v>
      </c>
      <c r="I1867" t="s">
        <v>140</v>
      </c>
      <c r="J1867">
        <v>500</v>
      </c>
      <c r="K1867" s="20" t="str">
        <f t="shared" si="88"/>
        <v>1</v>
      </c>
      <c r="L1867" s="20" t="str">
        <f t="shared" si="87"/>
        <v>24/7/ 6 hours onsite support required</v>
      </c>
      <c r="S1867" s="22"/>
      <c r="U1867" t="e">
        <f t="shared" si="86"/>
        <v>#N/A</v>
      </c>
      <c r="AB1867" t="s">
        <v>74</v>
      </c>
      <c r="AC1867" t="s">
        <v>661</v>
      </c>
      <c r="AJ1867" s="22"/>
      <c r="AK1867" s="22"/>
      <c r="BM1867" s="41" t="e">
        <f>VLOOKUP(H1867,Sheet1!A:B,2,FALSE)</f>
        <v>#N/A</v>
      </c>
    </row>
    <row r="1868" spans="1:65" customFormat="1" ht="15" hidden="1" customHeight="1">
      <c r="A1868" s="20" t="str">
        <f>IF(E1868="","",VLOOKUP(E1868,[3]List!BC:BD,2,FALSE))</f>
        <v>[Main RC] SD-WAN with Firewall (Fortinet) (Non-taxable)</v>
      </c>
      <c r="B1868" s="20">
        <f>IF(F1868="Gateway","SDWAN Gateway",IF(E1868="","",VLOOKUP(E1868,[3]List!BC:BE,3,FALSE)))</f>
        <v>19408513</v>
      </c>
      <c r="C1868" s="20">
        <f>IF(F1868="Gateway","SDWAN Gateway",IF(E1868="","",VLOOKUP(E1868,[3]List!BC:BF,4,FALSE)))</f>
        <v>19408267</v>
      </c>
      <c r="D1868">
        <v>3752</v>
      </c>
      <c r="E1868" s="21" t="s">
        <v>69</v>
      </c>
      <c r="F1868" t="s">
        <v>70</v>
      </c>
      <c r="G1868" s="31" t="s">
        <v>687</v>
      </c>
      <c r="H1868" t="s">
        <v>720</v>
      </c>
      <c r="I1868" t="s">
        <v>140</v>
      </c>
      <c r="J1868">
        <v>500</v>
      </c>
      <c r="K1868" s="20" t="str">
        <f t="shared" si="88"/>
        <v>1</v>
      </c>
      <c r="L1868" s="20" t="str">
        <f t="shared" si="87"/>
        <v>24/7/ 6 hours onsite support required</v>
      </c>
      <c r="S1868" s="22"/>
      <c r="U1868" t="s">
        <v>945</v>
      </c>
      <c r="AB1868" t="s">
        <v>74</v>
      </c>
      <c r="AC1868" t="s">
        <v>661</v>
      </c>
      <c r="AJ1868" s="22"/>
      <c r="AK1868" s="22"/>
      <c r="BM1868" s="41" t="e">
        <f>VLOOKUP(H1868,Sheet1!A:B,2,FALSE)</f>
        <v>#N/A</v>
      </c>
    </row>
    <row r="1869" spans="1:65" customFormat="1" ht="15" hidden="1" customHeight="1">
      <c r="A1869" s="20" t="str">
        <f>IF(E1869="","",VLOOKUP(E1869,[3]List!BC:BD,2,FALSE))</f>
        <v>[Main RC] SD-WAN with Firewall (Fortinet) (Non-taxable)</v>
      </c>
      <c r="B1869" s="20">
        <f>IF(F1869="Gateway","SDWAN Gateway",IF(E1869="","",VLOOKUP(E1869,[3]List!BC:BE,3,FALSE)))</f>
        <v>19408513</v>
      </c>
      <c r="C1869" s="20">
        <f>IF(F1869="Gateway","SDWAN Gateway",IF(E1869="","",VLOOKUP(E1869,[3]List!BC:BF,4,FALSE)))</f>
        <v>19408267</v>
      </c>
      <c r="D1869">
        <v>3753</v>
      </c>
      <c r="E1869" s="21" t="s">
        <v>69</v>
      </c>
      <c r="F1869" t="s">
        <v>70</v>
      </c>
      <c r="G1869" t="s">
        <v>687</v>
      </c>
      <c r="H1869" t="s">
        <v>721</v>
      </c>
      <c r="I1869" t="s">
        <v>73</v>
      </c>
      <c r="J1869">
        <v>500</v>
      </c>
      <c r="K1869" s="20" t="str">
        <f t="shared" si="88"/>
        <v>1</v>
      </c>
      <c r="L1869" s="20" t="str">
        <f t="shared" si="87"/>
        <v xml:space="preserve">24/7/ 12 hours onsite SLA support requried </v>
      </c>
      <c r="S1869" s="22"/>
      <c r="U1869" t="e">
        <f t="shared" si="86"/>
        <v>#N/A</v>
      </c>
      <c r="AB1869" t="s">
        <v>74</v>
      </c>
      <c r="AC1869" t="s">
        <v>661</v>
      </c>
      <c r="AJ1869" s="22"/>
      <c r="AK1869" s="22"/>
      <c r="BM1869" s="41" t="e">
        <f>VLOOKUP(H1869,Sheet1!A:B,2,FALSE)</f>
        <v>#N/A</v>
      </c>
    </row>
    <row r="1870" spans="1:65" customFormat="1" ht="15" hidden="1" customHeight="1">
      <c r="A1870" s="20" t="str">
        <f>IF(E1870="","",VLOOKUP(E1870,[3]List!BC:BD,2,FALSE))</f>
        <v>[Main RC] SD-WAN with Firewall (Fortinet) (Non-taxable)</v>
      </c>
      <c r="B1870" s="20">
        <f>IF(F1870="Gateway","SDWAN Gateway",IF(E1870="","",VLOOKUP(E1870,[3]List!BC:BE,3,FALSE)))</f>
        <v>19408513</v>
      </c>
      <c r="C1870" s="20">
        <f>IF(F1870="Gateway","SDWAN Gateway",IF(E1870="","",VLOOKUP(E1870,[3]List!BC:BF,4,FALSE)))</f>
        <v>19408267</v>
      </c>
      <c r="D1870">
        <v>3754</v>
      </c>
      <c r="E1870" s="21" t="s">
        <v>69</v>
      </c>
      <c r="F1870" t="s">
        <v>70</v>
      </c>
      <c r="G1870" t="s">
        <v>687</v>
      </c>
      <c r="H1870" t="s">
        <v>722</v>
      </c>
      <c r="I1870" t="s">
        <v>73</v>
      </c>
      <c r="J1870">
        <v>100</v>
      </c>
      <c r="K1870" s="20" t="str">
        <f t="shared" si="88"/>
        <v>1</v>
      </c>
      <c r="L1870" s="20" t="str">
        <f t="shared" si="87"/>
        <v xml:space="preserve">24/7/ 12 hours onsite SLA support requried </v>
      </c>
      <c r="S1870" s="22"/>
      <c r="U1870" t="e">
        <f t="shared" si="86"/>
        <v>#N/A</v>
      </c>
      <c r="AB1870" t="s">
        <v>74</v>
      </c>
      <c r="AC1870" t="s">
        <v>661</v>
      </c>
      <c r="AJ1870" s="22"/>
      <c r="AK1870" s="22"/>
      <c r="BM1870" s="41" t="e">
        <f>VLOOKUP(H1870,Sheet1!A:B,2,FALSE)</f>
        <v>#N/A</v>
      </c>
    </row>
    <row r="1871" spans="1:65" customFormat="1" ht="15" hidden="1" customHeight="1">
      <c r="A1871" s="20" t="str">
        <f>IF(E1871="","",VLOOKUP(E1871,[3]List!BC:BD,2,FALSE))</f>
        <v>[Main RC] SD-WAN with Firewall (Fortinet) (Non-taxable)</v>
      </c>
      <c r="B1871" s="20">
        <f>IF(F1871="Gateway","SDWAN Gateway",IF(E1871="","",VLOOKUP(E1871,[3]List!BC:BE,3,FALSE)))</f>
        <v>19408513</v>
      </c>
      <c r="C1871" s="20">
        <f>IF(F1871="Gateway","SDWAN Gateway",IF(E1871="","",VLOOKUP(E1871,[3]List!BC:BF,4,FALSE)))</f>
        <v>19408267</v>
      </c>
      <c r="D1871">
        <v>3755</v>
      </c>
      <c r="E1871" s="21" t="s">
        <v>69</v>
      </c>
      <c r="F1871" t="s">
        <v>70</v>
      </c>
      <c r="G1871" t="s">
        <v>687</v>
      </c>
      <c r="H1871" t="s">
        <v>723</v>
      </c>
      <c r="I1871" t="s">
        <v>73</v>
      </c>
      <c r="J1871">
        <v>100</v>
      </c>
      <c r="K1871" s="20" t="str">
        <f t="shared" si="88"/>
        <v>1</v>
      </c>
      <c r="L1871" s="20" t="str">
        <f t="shared" si="87"/>
        <v xml:space="preserve">24/7/ 12 hours onsite SLA support requried </v>
      </c>
      <c r="S1871" s="22"/>
      <c r="U1871" t="e">
        <f t="shared" si="86"/>
        <v>#N/A</v>
      </c>
      <c r="AB1871" t="s">
        <v>74</v>
      </c>
      <c r="AC1871" t="s">
        <v>661</v>
      </c>
      <c r="AJ1871" s="22"/>
      <c r="AK1871" s="22"/>
      <c r="BM1871" s="41" t="e">
        <f>VLOOKUP(H1871,Sheet1!A:B,2,FALSE)</f>
        <v>#N/A</v>
      </c>
    </row>
    <row r="1872" spans="1:65" customFormat="1" ht="15" hidden="1" customHeight="1">
      <c r="A1872" s="20" t="str">
        <f>IF(E1872="","",VLOOKUP(E1872,[3]List!BC:BD,2,FALSE))</f>
        <v>[Main RC] SD-WAN with Firewall (Fortinet) (Non-taxable)</v>
      </c>
      <c r="B1872" s="20">
        <f>IF(F1872="Gateway","SDWAN Gateway",IF(E1872="","",VLOOKUP(E1872,[3]List!BC:BE,3,FALSE)))</f>
        <v>19408513</v>
      </c>
      <c r="C1872" s="20">
        <f>IF(F1872="Gateway","SDWAN Gateway",IF(E1872="","",VLOOKUP(E1872,[3]List!BC:BF,4,FALSE)))</f>
        <v>19408267</v>
      </c>
      <c r="D1872">
        <v>3756</v>
      </c>
      <c r="E1872" s="21" t="s">
        <v>69</v>
      </c>
      <c r="F1872" t="s">
        <v>70</v>
      </c>
      <c r="G1872" t="s">
        <v>687</v>
      </c>
      <c r="H1872" t="s">
        <v>724</v>
      </c>
      <c r="I1872" t="s">
        <v>73</v>
      </c>
      <c r="J1872">
        <v>100</v>
      </c>
      <c r="K1872" s="20" t="str">
        <f t="shared" si="88"/>
        <v>1</v>
      </c>
      <c r="L1872" s="20" t="str">
        <f t="shared" si="87"/>
        <v xml:space="preserve">24/7/ 12 hours onsite SLA support requried </v>
      </c>
      <c r="S1872" s="22"/>
      <c r="U1872" t="e">
        <f t="shared" si="86"/>
        <v>#N/A</v>
      </c>
      <c r="AB1872" t="s">
        <v>74</v>
      </c>
      <c r="AC1872" t="s">
        <v>661</v>
      </c>
      <c r="AJ1872" s="22"/>
      <c r="AK1872" s="22"/>
      <c r="BM1872" s="41" t="e">
        <f>VLOOKUP(H1872,Sheet1!A:B,2,FALSE)</f>
        <v>#N/A</v>
      </c>
    </row>
    <row r="1873" spans="1:65" customFormat="1" ht="15" hidden="1" customHeight="1">
      <c r="A1873" s="20" t="str">
        <f>IF(E1873="","",VLOOKUP(E1873,[3]List!BC:BD,2,FALSE))</f>
        <v>[Main RC] SD-WAN with Firewall (Fortinet) (Non-taxable)</v>
      </c>
      <c r="B1873" s="20">
        <f>IF(F1873="Gateway","SDWAN Gateway",IF(E1873="","",VLOOKUP(E1873,[3]List!BC:BE,3,FALSE)))</f>
        <v>19408513</v>
      </c>
      <c r="C1873" s="20">
        <f>IF(F1873="Gateway","SDWAN Gateway",IF(E1873="","",VLOOKUP(E1873,[3]List!BC:BF,4,FALSE)))</f>
        <v>19408267</v>
      </c>
      <c r="D1873">
        <v>3757</v>
      </c>
      <c r="E1873" s="21" t="s">
        <v>69</v>
      </c>
      <c r="F1873" t="s">
        <v>70</v>
      </c>
      <c r="G1873" t="s">
        <v>687</v>
      </c>
      <c r="H1873" t="s">
        <v>725</v>
      </c>
      <c r="I1873" t="s">
        <v>73</v>
      </c>
      <c r="J1873">
        <v>500</v>
      </c>
      <c r="K1873" s="20" t="str">
        <f t="shared" si="88"/>
        <v>1</v>
      </c>
      <c r="L1873" s="20" t="str">
        <f t="shared" si="87"/>
        <v xml:space="preserve">24/7/ 12 hours onsite SLA support requried </v>
      </c>
      <c r="S1873" s="22"/>
      <c r="U1873" t="e">
        <f t="shared" si="86"/>
        <v>#N/A</v>
      </c>
      <c r="AB1873" t="s">
        <v>74</v>
      </c>
      <c r="AC1873" t="s">
        <v>661</v>
      </c>
      <c r="AJ1873" s="22"/>
      <c r="AK1873" s="22"/>
      <c r="BM1873" s="41" t="e">
        <f>VLOOKUP(H1873,Sheet1!A:B,2,FALSE)</f>
        <v>#N/A</v>
      </c>
    </row>
    <row r="1874" spans="1:65" customFormat="1" ht="15" hidden="1" customHeight="1">
      <c r="A1874" s="20" t="str">
        <f>IF(E1874="","",VLOOKUP(E1874,[3]List!BC:BD,2,FALSE))</f>
        <v>[Main RC] SD-WAN with Firewall (Fortinet) (Non-taxable)</v>
      </c>
      <c r="B1874" s="20">
        <f>IF(F1874="Gateway","SDWAN Gateway",IF(E1874="","",VLOOKUP(E1874,[3]List!BC:BE,3,FALSE)))</f>
        <v>19408513</v>
      </c>
      <c r="C1874" s="20">
        <f>IF(F1874="Gateway","SDWAN Gateway",IF(E1874="","",VLOOKUP(E1874,[3]List!BC:BF,4,FALSE)))</f>
        <v>19408267</v>
      </c>
      <c r="D1874">
        <v>3758</v>
      </c>
      <c r="E1874" s="21" t="s">
        <v>69</v>
      </c>
      <c r="F1874" t="s">
        <v>70</v>
      </c>
      <c r="G1874" t="s">
        <v>687</v>
      </c>
      <c r="H1874" t="s">
        <v>726</v>
      </c>
      <c r="I1874" t="s">
        <v>73</v>
      </c>
      <c r="J1874">
        <v>100</v>
      </c>
      <c r="K1874" s="20" t="str">
        <f t="shared" si="88"/>
        <v>1</v>
      </c>
      <c r="L1874" s="20" t="str">
        <f t="shared" si="87"/>
        <v xml:space="preserve">24/7/ 12 hours onsite SLA support requried </v>
      </c>
      <c r="S1874" s="22"/>
      <c r="U1874" t="e">
        <f t="shared" si="86"/>
        <v>#N/A</v>
      </c>
      <c r="AB1874" t="s">
        <v>74</v>
      </c>
      <c r="AC1874" t="s">
        <v>661</v>
      </c>
      <c r="AJ1874" s="22"/>
      <c r="AK1874" s="22"/>
      <c r="BM1874" s="41" t="e">
        <f>VLOOKUP(H1874,Sheet1!A:B,2,FALSE)</f>
        <v>#N/A</v>
      </c>
    </row>
    <row r="1875" spans="1:65" customFormat="1" ht="15" hidden="1" customHeight="1">
      <c r="A1875" s="20" t="str">
        <f>IF(E1875="","",VLOOKUP(E1875,[3]List!BC:BD,2,FALSE))</f>
        <v>[Main RC] SD-WAN with Firewall (Fortinet) (Non-taxable)</v>
      </c>
      <c r="B1875" s="20">
        <f>IF(F1875="Gateway","SDWAN Gateway",IF(E1875="","",VLOOKUP(E1875,[3]List!BC:BE,3,FALSE)))</f>
        <v>19408513</v>
      </c>
      <c r="C1875" s="20">
        <f>IF(F1875="Gateway","SDWAN Gateway",IF(E1875="","",VLOOKUP(E1875,[3]List!BC:BF,4,FALSE)))</f>
        <v>19408267</v>
      </c>
      <c r="D1875">
        <v>3759</v>
      </c>
      <c r="E1875" s="21" t="s">
        <v>69</v>
      </c>
      <c r="F1875" t="s">
        <v>70</v>
      </c>
      <c r="G1875" t="s">
        <v>687</v>
      </c>
      <c r="H1875" t="s">
        <v>727</v>
      </c>
      <c r="I1875" t="s">
        <v>73</v>
      </c>
      <c r="J1875">
        <v>100</v>
      </c>
      <c r="K1875" s="20" t="str">
        <f t="shared" si="88"/>
        <v>1</v>
      </c>
      <c r="L1875" s="20" t="str">
        <f t="shared" si="87"/>
        <v xml:space="preserve">24/7/ 12 hours onsite SLA support requried </v>
      </c>
      <c r="S1875" s="22"/>
      <c r="U1875" t="e">
        <f t="shared" si="86"/>
        <v>#N/A</v>
      </c>
      <c r="AB1875" t="s">
        <v>74</v>
      </c>
      <c r="AC1875" t="s">
        <v>661</v>
      </c>
      <c r="AJ1875" s="22"/>
      <c r="AK1875" s="22"/>
      <c r="BM1875" s="41" t="e">
        <f>VLOOKUP(H1875,Sheet1!A:B,2,FALSE)</f>
        <v>#N/A</v>
      </c>
    </row>
    <row r="1876" spans="1:65" customFormat="1" ht="15" hidden="1" customHeight="1">
      <c r="A1876" s="20" t="str">
        <f>IF(E1876="","",VLOOKUP(E1876,[3]List!BC:BD,2,FALSE))</f>
        <v>[Main RC] SD-WAN with Firewall (Fortinet) (Non-taxable)</v>
      </c>
      <c r="B1876" s="20">
        <f>IF(F1876="Gateway","SDWAN Gateway",IF(E1876="","",VLOOKUP(E1876,[3]List!BC:BE,3,FALSE)))</f>
        <v>19408513</v>
      </c>
      <c r="C1876" s="20">
        <f>IF(F1876="Gateway","SDWAN Gateway",IF(E1876="","",VLOOKUP(E1876,[3]List!BC:BF,4,FALSE)))</f>
        <v>19408267</v>
      </c>
      <c r="D1876">
        <v>3760</v>
      </c>
      <c r="E1876" s="21" t="s">
        <v>69</v>
      </c>
      <c r="F1876" t="s">
        <v>70</v>
      </c>
      <c r="G1876" t="s">
        <v>687</v>
      </c>
      <c r="H1876" t="s">
        <v>728</v>
      </c>
      <c r="I1876" t="s">
        <v>73</v>
      </c>
      <c r="J1876">
        <v>100</v>
      </c>
      <c r="K1876" s="20" t="str">
        <f t="shared" si="88"/>
        <v>1</v>
      </c>
      <c r="L1876" s="20" t="str">
        <f t="shared" si="87"/>
        <v xml:space="preserve">24/7/ 12 hours onsite SLA support requried </v>
      </c>
      <c r="S1876" s="22"/>
      <c r="U1876" t="e">
        <f t="shared" si="86"/>
        <v>#N/A</v>
      </c>
      <c r="AB1876" t="s">
        <v>74</v>
      </c>
      <c r="AC1876" t="s">
        <v>661</v>
      </c>
      <c r="AJ1876" s="22"/>
      <c r="AK1876" s="22"/>
      <c r="BM1876" s="41" t="e">
        <f>VLOOKUP(H1876,Sheet1!A:B,2,FALSE)</f>
        <v>#N/A</v>
      </c>
    </row>
    <row r="1877" spans="1:65" customFormat="1" ht="15" hidden="1" customHeight="1">
      <c r="A1877" s="20" t="str">
        <f>IF(E1877="","",VLOOKUP(E1877,[3]List!BC:BD,2,FALSE))</f>
        <v>[Main RC] SD-WAN with Firewall (Fortinet) (Non-taxable)</v>
      </c>
      <c r="B1877" s="20">
        <f>IF(F1877="Gateway","SDWAN Gateway",IF(E1877="","",VLOOKUP(E1877,[3]List!BC:BE,3,FALSE)))</f>
        <v>19408513</v>
      </c>
      <c r="C1877" s="20">
        <f>IF(F1877="Gateway","SDWAN Gateway",IF(E1877="","",VLOOKUP(E1877,[3]List!BC:BF,4,FALSE)))</f>
        <v>19408267</v>
      </c>
      <c r="D1877">
        <v>3761</v>
      </c>
      <c r="E1877" s="21" t="s">
        <v>69</v>
      </c>
      <c r="F1877" t="s">
        <v>70</v>
      </c>
      <c r="G1877" t="s">
        <v>687</v>
      </c>
      <c r="H1877" t="s">
        <v>729</v>
      </c>
      <c r="I1877" t="s">
        <v>73</v>
      </c>
      <c r="J1877">
        <v>100</v>
      </c>
      <c r="K1877" s="20" t="str">
        <f t="shared" si="88"/>
        <v>1</v>
      </c>
      <c r="L1877" s="20" t="str">
        <f t="shared" si="87"/>
        <v xml:space="preserve">24/7/ 12 hours onsite SLA support requried </v>
      </c>
      <c r="S1877" s="22"/>
      <c r="U1877" t="e">
        <f t="shared" si="86"/>
        <v>#N/A</v>
      </c>
      <c r="AB1877" t="s">
        <v>74</v>
      </c>
      <c r="AC1877" t="s">
        <v>661</v>
      </c>
      <c r="AJ1877" s="22"/>
      <c r="AK1877" s="22"/>
      <c r="BM1877" s="41" t="e">
        <f>VLOOKUP(H1877,Sheet1!A:B,2,FALSE)</f>
        <v>#N/A</v>
      </c>
    </row>
    <row r="1878" spans="1:65" customFormat="1" ht="15" hidden="1" customHeight="1">
      <c r="A1878" s="20" t="str">
        <f>IF(E1878="","",VLOOKUP(E1878,[3]List!BC:BD,2,FALSE))</f>
        <v>[Main RC] SD-WAN with Firewall (Fortinet) (Non-taxable)</v>
      </c>
      <c r="B1878" s="20">
        <f>IF(F1878="Gateway","SDWAN Gateway",IF(E1878="","",VLOOKUP(E1878,[3]List!BC:BE,3,FALSE)))</f>
        <v>19408513</v>
      </c>
      <c r="C1878" s="20">
        <f>IF(F1878="Gateway","SDWAN Gateway",IF(E1878="","",VLOOKUP(E1878,[3]List!BC:BF,4,FALSE)))</f>
        <v>19408267</v>
      </c>
      <c r="D1878">
        <v>3762</v>
      </c>
      <c r="E1878" s="21" t="s">
        <v>69</v>
      </c>
      <c r="F1878" t="s">
        <v>70</v>
      </c>
      <c r="G1878" t="s">
        <v>687</v>
      </c>
      <c r="H1878" t="s">
        <v>730</v>
      </c>
      <c r="I1878" t="s">
        <v>73</v>
      </c>
      <c r="J1878">
        <v>100</v>
      </c>
      <c r="K1878" s="20" t="str">
        <f t="shared" si="88"/>
        <v>1</v>
      </c>
      <c r="L1878" s="20" t="str">
        <f t="shared" si="87"/>
        <v xml:space="preserve">24/7/ 12 hours onsite SLA support requried </v>
      </c>
      <c r="S1878" s="22"/>
      <c r="U1878" t="e">
        <f t="shared" si="86"/>
        <v>#N/A</v>
      </c>
      <c r="AB1878" t="s">
        <v>74</v>
      </c>
      <c r="AC1878" t="s">
        <v>661</v>
      </c>
      <c r="AJ1878" s="22"/>
      <c r="AK1878" s="22"/>
      <c r="BM1878" s="41" t="e">
        <f>VLOOKUP(H1878,Sheet1!A:B,2,FALSE)</f>
        <v>#N/A</v>
      </c>
    </row>
    <row r="1879" spans="1:65" customFormat="1" ht="15" hidden="1" customHeight="1">
      <c r="A1879" s="20" t="str">
        <f>IF(E1879="","",VLOOKUP(E1879,[3]List!BC:BD,2,FALSE))</f>
        <v>[Main RC] SD-WAN with Firewall (Fortinet) (Non-taxable)</v>
      </c>
      <c r="B1879" s="20">
        <f>IF(F1879="Gateway","SDWAN Gateway",IF(E1879="","",VLOOKUP(E1879,[3]List!BC:BE,3,FALSE)))</f>
        <v>19408513</v>
      </c>
      <c r="C1879" s="20">
        <f>IF(F1879="Gateway","SDWAN Gateway",IF(E1879="","",VLOOKUP(E1879,[3]List!BC:BF,4,FALSE)))</f>
        <v>19408267</v>
      </c>
      <c r="D1879">
        <v>3763</v>
      </c>
      <c r="E1879" s="21" t="s">
        <v>69</v>
      </c>
      <c r="F1879" t="s">
        <v>70</v>
      </c>
      <c r="G1879" t="s">
        <v>687</v>
      </c>
      <c r="H1879" t="s">
        <v>731</v>
      </c>
      <c r="I1879" t="s">
        <v>73</v>
      </c>
      <c r="J1879">
        <v>100</v>
      </c>
      <c r="K1879" s="20" t="str">
        <f t="shared" si="88"/>
        <v>1</v>
      </c>
      <c r="L1879" s="20" t="str">
        <f t="shared" si="87"/>
        <v xml:space="preserve">24/7/ 12 hours onsite SLA support requried </v>
      </c>
      <c r="S1879" s="22"/>
      <c r="U1879" t="e">
        <f t="shared" si="86"/>
        <v>#N/A</v>
      </c>
      <c r="AB1879" t="s">
        <v>74</v>
      </c>
      <c r="AC1879" t="s">
        <v>661</v>
      </c>
      <c r="AJ1879" s="22"/>
      <c r="AK1879" s="22"/>
      <c r="BM1879" s="41" t="e">
        <f>VLOOKUP(H1879,Sheet1!A:B,2,FALSE)</f>
        <v>#N/A</v>
      </c>
    </row>
    <row r="1880" spans="1:65" customFormat="1" ht="15" hidden="1" customHeight="1">
      <c r="A1880" s="20" t="str">
        <f>IF(E1880="","",VLOOKUP(E1880,[3]List!BC:BD,2,FALSE))</f>
        <v>[Main RC] SD-WAN with Firewall (Fortinet) (Non-taxable)</v>
      </c>
      <c r="B1880" s="20">
        <f>IF(F1880="Gateway","SDWAN Gateway",IF(E1880="","",VLOOKUP(E1880,[3]List!BC:BE,3,FALSE)))</f>
        <v>19408513</v>
      </c>
      <c r="C1880" s="20">
        <f>IF(F1880="Gateway","SDWAN Gateway",IF(E1880="","",VLOOKUP(E1880,[3]List!BC:BF,4,FALSE)))</f>
        <v>19408267</v>
      </c>
      <c r="D1880">
        <v>3764</v>
      </c>
      <c r="E1880" s="21" t="s">
        <v>69</v>
      </c>
      <c r="F1880" t="s">
        <v>70</v>
      </c>
      <c r="G1880" t="s">
        <v>687</v>
      </c>
      <c r="H1880" t="s">
        <v>732</v>
      </c>
      <c r="I1880" t="s">
        <v>73</v>
      </c>
      <c r="J1880">
        <v>100</v>
      </c>
      <c r="K1880" s="20" t="str">
        <f t="shared" si="88"/>
        <v>1</v>
      </c>
      <c r="L1880" s="20" t="str">
        <f t="shared" si="87"/>
        <v xml:space="preserve">24/7/ 12 hours onsite SLA support requried </v>
      </c>
      <c r="S1880" s="22"/>
      <c r="U1880" t="e">
        <f t="shared" si="86"/>
        <v>#N/A</v>
      </c>
      <c r="AB1880" t="s">
        <v>74</v>
      </c>
      <c r="AC1880" t="s">
        <v>661</v>
      </c>
      <c r="AJ1880" s="22"/>
      <c r="AK1880" s="22"/>
      <c r="BM1880" s="41" t="e">
        <f>VLOOKUP(H1880,Sheet1!A:B,2,FALSE)</f>
        <v>#N/A</v>
      </c>
    </row>
    <row r="1881" spans="1:65" customFormat="1" ht="15" hidden="1" customHeight="1">
      <c r="A1881" s="20" t="str">
        <f>IF(E1881="","",VLOOKUP(E1881,[3]List!BC:BD,2,FALSE))</f>
        <v>[Main RC] SD-WAN with Firewall (Fortinet) (Non-taxable)</v>
      </c>
      <c r="B1881" s="20">
        <f>IF(F1881="Gateway","SDWAN Gateway",IF(E1881="","",VLOOKUP(E1881,[3]List!BC:BE,3,FALSE)))</f>
        <v>19408513</v>
      </c>
      <c r="C1881" s="20">
        <f>IF(F1881="Gateway","SDWAN Gateway",IF(E1881="","",VLOOKUP(E1881,[3]List!BC:BF,4,FALSE)))</f>
        <v>19408267</v>
      </c>
      <c r="D1881">
        <v>3766</v>
      </c>
      <c r="E1881" s="21" t="s">
        <v>69</v>
      </c>
      <c r="F1881" t="s">
        <v>70</v>
      </c>
      <c r="G1881" t="s">
        <v>687</v>
      </c>
      <c r="H1881" t="s">
        <v>733</v>
      </c>
      <c r="I1881" t="s">
        <v>73</v>
      </c>
      <c r="J1881">
        <v>100</v>
      </c>
      <c r="K1881" s="20" t="str">
        <f t="shared" si="88"/>
        <v>1</v>
      </c>
      <c r="L1881" s="20" t="str">
        <f t="shared" si="87"/>
        <v xml:space="preserve">24/7/ 12 hours onsite SLA support requried </v>
      </c>
      <c r="S1881" s="22"/>
      <c r="U1881" t="e">
        <f t="shared" si="86"/>
        <v>#N/A</v>
      </c>
      <c r="AB1881" t="s">
        <v>74</v>
      </c>
      <c r="AC1881" t="s">
        <v>661</v>
      </c>
      <c r="AJ1881" s="22"/>
      <c r="AK1881" s="22"/>
      <c r="BM1881" s="41" t="e">
        <f>VLOOKUP(H1881,Sheet1!A:B,2,FALSE)</f>
        <v>#N/A</v>
      </c>
    </row>
    <row r="1882" spans="1:65" customFormat="1" ht="15" hidden="1" customHeight="1">
      <c r="A1882" s="20" t="str">
        <f>IF(E1882="","",VLOOKUP(E1882,[3]List!BC:BD,2,FALSE))</f>
        <v>[Main RC] SD-WAN with Firewall (Fortinet) (Non-taxable)</v>
      </c>
      <c r="B1882" s="20">
        <f>IF(F1882="Gateway","SDWAN Gateway",IF(E1882="","",VLOOKUP(E1882,[3]List!BC:BE,3,FALSE)))</f>
        <v>19408513</v>
      </c>
      <c r="C1882" s="20">
        <f>IF(F1882="Gateway","SDWAN Gateway",IF(E1882="","",VLOOKUP(E1882,[3]List!BC:BF,4,FALSE)))</f>
        <v>19408267</v>
      </c>
      <c r="D1882">
        <v>3767</v>
      </c>
      <c r="E1882" s="21" t="s">
        <v>69</v>
      </c>
      <c r="F1882" t="s">
        <v>70</v>
      </c>
      <c r="G1882" t="s">
        <v>687</v>
      </c>
      <c r="H1882" t="s">
        <v>734</v>
      </c>
      <c r="I1882" t="s">
        <v>73</v>
      </c>
      <c r="J1882">
        <v>500</v>
      </c>
      <c r="K1882" s="20" t="str">
        <f t="shared" si="88"/>
        <v>1</v>
      </c>
      <c r="L1882" s="20" t="str">
        <f t="shared" si="87"/>
        <v xml:space="preserve">24/7/ 12 hours onsite SLA support requried </v>
      </c>
      <c r="S1882" s="22"/>
      <c r="U1882" t="e">
        <f t="shared" si="86"/>
        <v>#N/A</v>
      </c>
      <c r="AB1882" t="s">
        <v>74</v>
      </c>
      <c r="AC1882" t="s">
        <v>661</v>
      </c>
      <c r="AJ1882" s="22"/>
      <c r="AK1882" s="22"/>
      <c r="BM1882" s="41" t="e">
        <f>VLOOKUP(H1882,Sheet1!A:B,2,FALSE)</f>
        <v>#N/A</v>
      </c>
    </row>
    <row r="1883" spans="1:65" customFormat="1" ht="15" hidden="1" customHeight="1">
      <c r="A1883" s="20" t="str">
        <f>IF(E1883="","",VLOOKUP(E1883,[3]List!BC:BD,2,FALSE))</f>
        <v>[Main RC] SD-WAN with Firewall (Fortinet) (Non-taxable)</v>
      </c>
      <c r="B1883" s="20">
        <f>IF(F1883="Gateway","SDWAN Gateway",IF(E1883="","",VLOOKUP(E1883,[3]List!BC:BE,3,FALSE)))</f>
        <v>19408513</v>
      </c>
      <c r="C1883" s="20">
        <f>IF(F1883="Gateway","SDWAN Gateway",IF(E1883="","",VLOOKUP(E1883,[3]List!BC:BF,4,FALSE)))</f>
        <v>19408267</v>
      </c>
      <c r="D1883">
        <v>3768</v>
      </c>
      <c r="E1883" s="21" t="s">
        <v>69</v>
      </c>
      <c r="F1883" t="s">
        <v>70</v>
      </c>
      <c r="G1883" t="s">
        <v>687</v>
      </c>
      <c r="H1883" t="s">
        <v>735</v>
      </c>
      <c r="I1883" t="s">
        <v>73</v>
      </c>
      <c r="J1883">
        <v>100</v>
      </c>
      <c r="K1883" s="20" t="str">
        <f t="shared" si="88"/>
        <v>1</v>
      </c>
      <c r="L1883" s="20" t="str">
        <f t="shared" si="87"/>
        <v xml:space="preserve">24/7/ 12 hours onsite SLA support requried </v>
      </c>
      <c r="S1883" s="22"/>
      <c r="U1883" t="e">
        <f t="shared" si="86"/>
        <v>#N/A</v>
      </c>
      <c r="AB1883" t="s">
        <v>74</v>
      </c>
      <c r="AC1883" t="s">
        <v>661</v>
      </c>
      <c r="AJ1883" s="22"/>
      <c r="AK1883" s="22"/>
      <c r="BM1883" s="41" t="e">
        <f>VLOOKUP(H1883,Sheet1!A:B,2,FALSE)</f>
        <v>#N/A</v>
      </c>
    </row>
    <row r="1884" spans="1:65" customFormat="1" ht="15" hidden="1" customHeight="1">
      <c r="A1884" s="20" t="str">
        <f>IF(E1884="","",VLOOKUP(E1884,[3]List!BC:BD,2,FALSE))</f>
        <v>[Main RC] SD-WAN with Firewall (Fortinet) (Non-taxable)</v>
      </c>
      <c r="B1884" s="20">
        <f>IF(F1884="Gateway","SDWAN Gateway",IF(E1884="","",VLOOKUP(E1884,[3]List!BC:BE,3,FALSE)))</f>
        <v>19408513</v>
      </c>
      <c r="C1884" s="20">
        <f>IF(F1884="Gateway","SDWAN Gateway",IF(E1884="","",VLOOKUP(E1884,[3]List!BC:BF,4,FALSE)))</f>
        <v>19408267</v>
      </c>
      <c r="D1884">
        <v>3769</v>
      </c>
      <c r="E1884" s="21" t="s">
        <v>69</v>
      </c>
      <c r="F1884" t="s">
        <v>70</v>
      </c>
      <c r="G1884" t="s">
        <v>687</v>
      </c>
      <c r="H1884" t="s">
        <v>736</v>
      </c>
      <c r="I1884" t="s">
        <v>73</v>
      </c>
      <c r="J1884">
        <v>100</v>
      </c>
      <c r="K1884" s="20" t="str">
        <f t="shared" si="88"/>
        <v>1</v>
      </c>
      <c r="L1884" s="20" t="str">
        <f t="shared" si="87"/>
        <v xml:space="preserve">24/7/ 12 hours onsite SLA support requried </v>
      </c>
      <c r="S1884" s="22"/>
      <c r="U1884" t="e">
        <f t="shared" si="86"/>
        <v>#N/A</v>
      </c>
      <c r="AB1884" t="s">
        <v>74</v>
      </c>
      <c r="AC1884" t="s">
        <v>661</v>
      </c>
      <c r="AJ1884" s="22"/>
      <c r="AK1884" s="22"/>
      <c r="BM1884" s="41" t="e">
        <f>VLOOKUP(H1884,Sheet1!A:B,2,FALSE)</f>
        <v>#N/A</v>
      </c>
    </row>
    <row r="1885" spans="1:65" customFormat="1" ht="15" hidden="1" customHeight="1">
      <c r="A1885" s="20" t="str">
        <f>IF(E1885="","",VLOOKUP(E1885,[3]List!BC:BD,2,FALSE))</f>
        <v>[Main RC] SD-WAN with Firewall (Fortinet) (Non-taxable)</v>
      </c>
      <c r="B1885" s="20">
        <f>IF(F1885="Gateway","SDWAN Gateway",IF(E1885="","",VLOOKUP(E1885,[3]List!BC:BE,3,FALSE)))</f>
        <v>19408513</v>
      </c>
      <c r="C1885" s="20">
        <f>IF(F1885="Gateway","SDWAN Gateway",IF(E1885="","",VLOOKUP(E1885,[3]List!BC:BF,4,FALSE)))</f>
        <v>19408267</v>
      </c>
      <c r="D1885">
        <v>3770</v>
      </c>
      <c r="E1885" s="21" t="s">
        <v>69</v>
      </c>
      <c r="F1885" t="s">
        <v>70</v>
      </c>
      <c r="G1885" t="s">
        <v>687</v>
      </c>
      <c r="H1885" t="s">
        <v>737</v>
      </c>
      <c r="I1885" t="s">
        <v>73</v>
      </c>
      <c r="J1885">
        <v>100</v>
      </c>
      <c r="K1885" s="20" t="str">
        <f t="shared" si="88"/>
        <v>1</v>
      </c>
      <c r="L1885" s="20" t="str">
        <f t="shared" si="87"/>
        <v xml:space="preserve">24/7/ 12 hours onsite SLA support requried </v>
      </c>
      <c r="S1885" s="22"/>
      <c r="U1885" t="e">
        <f t="shared" si="86"/>
        <v>#N/A</v>
      </c>
      <c r="AB1885" t="s">
        <v>74</v>
      </c>
      <c r="AC1885" t="s">
        <v>661</v>
      </c>
      <c r="AJ1885" s="22"/>
      <c r="AK1885" s="22"/>
      <c r="BM1885" s="41" t="e">
        <f>VLOOKUP(H1885,Sheet1!A:B,2,FALSE)</f>
        <v>#N/A</v>
      </c>
    </row>
    <row r="1886" spans="1:65" customFormat="1" ht="15" hidden="1" customHeight="1">
      <c r="A1886" s="20" t="str">
        <f>IF(E1886="","",VLOOKUP(E1886,[3]List!BC:BD,2,FALSE))</f>
        <v>[Main RC] SD-WAN with Firewall (Fortinet) (Non-taxable)</v>
      </c>
      <c r="B1886" s="20">
        <f>IF(F1886="Gateway","SDWAN Gateway",IF(E1886="","",VLOOKUP(E1886,[3]List!BC:BE,3,FALSE)))</f>
        <v>19408513</v>
      </c>
      <c r="C1886" s="20">
        <f>IF(F1886="Gateway","SDWAN Gateway",IF(E1886="","",VLOOKUP(E1886,[3]List!BC:BF,4,FALSE)))</f>
        <v>19408267</v>
      </c>
      <c r="D1886">
        <v>3772</v>
      </c>
      <c r="E1886" s="21" t="s">
        <v>69</v>
      </c>
      <c r="F1886" t="s">
        <v>70</v>
      </c>
      <c r="G1886" t="s">
        <v>687</v>
      </c>
      <c r="H1886" t="s">
        <v>738</v>
      </c>
      <c r="I1886" t="s">
        <v>73</v>
      </c>
      <c r="J1886">
        <v>100</v>
      </c>
      <c r="K1886" s="20" t="str">
        <f t="shared" si="88"/>
        <v>1</v>
      </c>
      <c r="L1886" s="20" t="str">
        <f t="shared" si="87"/>
        <v xml:space="preserve">24/7/ 12 hours onsite SLA support requried </v>
      </c>
      <c r="S1886" s="22"/>
      <c r="U1886" t="e">
        <f t="shared" si="86"/>
        <v>#N/A</v>
      </c>
      <c r="AB1886" t="s">
        <v>74</v>
      </c>
      <c r="AC1886" t="s">
        <v>661</v>
      </c>
      <c r="AJ1886" s="22"/>
      <c r="AK1886" s="22"/>
      <c r="BM1886" s="41" t="e">
        <f>VLOOKUP(H1886,Sheet1!A:B,2,FALSE)</f>
        <v>#N/A</v>
      </c>
    </row>
    <row r="1887" spans="1:65" customFormat="1" ht="15" hidden="1" customHeight="1">
      <c r="A1887" s="20" t="str">
        <f>IF(E1887="","",VLOOKUP(E1887,[3]List!BC:BD,2,FALSE))</f>
        <v>[Main RC] SD-WAN with Firewall (Fortinet) (Non-taxable)</v>
      </c>
      <c r="B1887" s="20">
        <f>IF(F1887="Gateway","SDWAN Gateway",IF(E1887="","",VLOOKUP(E1887,[3]List!BC:BE,3,FALSE)))</f>
        <v>19408513</v>
      </c>
      <c r="C1887" s="20">
        <f>IF(F1887="Gateway","SDWAN Gateway",IF(E1887="","",VLOOKUP(E1887,[3]List!BC:BF,4,FALSE)))</f>
        <v>19408267</v>
      </c>
      <c r="D1887">
        <v>3774</v>
      </c>
      <c r="E1887" s="21" t="s">
        <v>69</v>
      </c>
      <c r="F1887" t="s">
        <v>70</v>
      </c>
      <c r="G1887" t="s">
        <v>687</v>
      </c>
      <c r="H1887" t="s">
        <v>739</v>
      </c>
      <c r="I1887" t="s">
        <v>73</v>
      </c>
      <c r="J1887">
        <v>100</v>
      </c>
      <c r="K1887" s="20" t="str">
        <f t="shared" si="88"/>
        <v>1</v>
      </c>
      <c r="L1887" s="20" t="str">
        <f t="shared" si="87"/>
        <v xml:space="preserve">24/7/ 12 hours onsite SLA support requried </v>
      </c>
      <c r="S1887" s="22"/>
      <c r="U1887" t="e">
        <f t="shared" si="86"/>
        <v>#N/A</v>
      </c>
      <c r="AB1887" t="s">
        <v>74</v>
      </c>
      <c r="AC1887" t="s">
        <v>661</v>
      </c>
      <c r="AJ1887" s="22"/>
      <c r="AK1887" s="22"/>
      <c r="BM1887" s="41" t="e">
        <f>VLOOKUP(H1887,Sheet1!A:B,2,FALSE)</f>
        <v>#N/A</v>
      </c>
    </row>
    <row r="1888" spans="1:65" customFormat="1" ht="15" hidden="1" customHeight="1">
      <c r="A1888" s="20" t="str">
        <f>IF(E1888="","",VLOOKUP(E1888,[3]List!BC:BD,2,FALSE))</f>
        <v>[Main RC] SD-WAN with Firewall (Fortinet) (Non-taxable)</v>
      </c>
      <c r="B1888" s="20">
        <f>IF(F1888="Gateway","SDWAN Gateway",IF(E1888="","",VLOOKUP(E1888,[3]List!BC:BE,3,FALSE)))</f>
        <v>19408513</v>
      </c>
      <c r="C1888" s="20">
        <f>IF(F1888="Gateway","SDWAN Gateway",IF(E1888="","",VLOOKUP(E1888,[3]List!BC:BF,4,FALSE)))</f>
        <v>19408267</v>
      </c>
      <c r="D1888">
        <v>3775</v>
      </c>
      <c r="E1888" s="21" t="s">
        <v>69</v>
      </c>
      <c r="F1888" t="s">
        <v>70</v>
      </c>
      <c r="G1888" t="s">
        <v>687</v>
      </c>
      <c r="H1888" t="s">
        <v>740</v>
      </c>
      <c r="I1888" t="s">
        <v>73</v>
      </c>
      <c r="J1888">
        <v>100</v>
      </c>
      <c r="K1888" s="20" t="str">
        <f t="shared" si="88"/>
        <v>1</v>
      </c>
      <c r="L1888" s="20" t="str">
        <f t="shared" si="87"/>
        <v xml:space="preserve">24/7/ 12 hours onsite SLA support requried </v>
      </c>
      <c r="S1888" s="22"/>
      <c r="U1888" t="e">
        <f t="shared" si="86"/>
        <v>#N/A</v>
      </c>
      <c r="AB1888" t="s">
        <v>74</v>
      </c>
      <c r="AC1888" t="s">
        <v>661</v>
      </c>
      <c r="AJ1888" s="22"/>
      <c r="AK1888" s="22"/>
      <c r="BM1888" s="41" t="e">
        <f>VLOOKUP(H1888,Sheet1!A:B,2,FALSE)</f>
        <v>#N/A</v>
      </c>
    </row>
    <row r="1889" spans="1:65" customFormat="1" ht="15" hidden="1" customHeight="1">
      <c r="A1889" s="20" t="str">
        <f>IF(E1889="","",VLOOKUP(E1889,[3]List!BC:BD,2,FALSE))</f>
        <v>[Main RC] SD-WAN with Firewall (Fortinet) (Non-taxable)</v>
      </c>
      <c r="B1889" s="20">
        <f>IF(F1889="Gateway","SDWAN Gateway",IF(E1889="","",VLOOKUP(E1889,[3]List!BC:BE,3,FALSE)))</f>
        <v>19408513</v>
      </c>
      <c r="C1889" s="20">
        <f>IF(F1889="Gateway","SDWAN Gateway",IF(E1889="","",VLOOKUP(E1889,[3]List!BC:BF,4,FALSE)))</f>
        <v>19408267</v>
      </c>
      <c r="D1889">
        <v>3803</v>
      </c>
      <c r="E1889" s="21" t="s">
        <v>69</v>
      </c>
      <c r="F1889" t="s">
        <v>70</v>
      </c>
      <c r="G1889" t="s">
        <v>741</v>
      </c>
      <c r="H1889" t="s">
        <v>742</v>
      </c>
      <c r="I1889" t="s">
        <v>73</v>
      </c>
      <c r="J1889">
        <v>100</v>
      </c>
      <c r="K1889" s="20" t="str">
        <f t="shared" si="88"/>
        <v>1</v>
      </c>
      <c r="L1889" s="20" t="str">
        <f t="shared" si="87"/>
        <v xml:space="preserve">24/7/ 12 hours onsite SLA support requried </v>
      </c>
      <c r="S1889" s="22"/>
      <c r="U1889" t="e">
        <f t="shared" si="86"/>
        <v>#N/A</v>
      </c>
      <c r="AB1889" t="s">
        <v>74</v>
      </c>
      <c r="AC1889" t="s">
        <v>661</v>
      </c>
      <c r="AJ1889" s="22"/>
      <c r="AK1889" s="22"/>
      <c r="BM1889" s="41" t="e">
        <f>VLOOKUP(H1889,Sheet1!A:B,2,FALSE)</f>
        <v>#N/A</v>
      </c>
    </row>
    <row r="1890" spans="1:65" customFormat="1" ht="15" hidden="1" customHeight="1">
      <c r="A1890" s="20" t="str">
        <f>IF(E1890="","",VLOOKUP(E1890,[3]List!BC:BD,2,FALSE))</f>
        <v>[Main RC] SD-WAN with Firewall (Fortinet) (Non-taxable)</v>
      </c>
      <c r="B1890" s="20">
        <f>IF(F1890="Gateway","SDWAN Gateway",IF(E1890="","",VLOOKUP(E1890,[3]List!BC:BE,3,FALSE)))</f>
        <v>19408513</v>
      </c>
      <c r="C1890" s="20">
        <f>IF(F1890="Gateway","SDWAN Gateway",IF(E1890="","",VLOOKUP(E1890,[3]List!BC:BF,4,FALSE)))</f>
        <v>19408267</v>
      </c>
      <c r="D1890">
        <v>3805</v>
      </c>
      <c r="E1890" s="21" t="s">
        <v>69</v>
      </c>
      <c r="F1890" t="s">
        <v>70</v>
      </c>
      <c r="G1890" t="s">
        <v>741</v>
      </c>
      <c r="H1890" t="s">
        <v>743</v>
      </c>
      <c r="I1890" t="s">
        <v>73</v>
      </c>
      <c r="J1890">
        <v>100</v>
      </c>
      <c r="K1890" s="20" t="str">
        <f t="shared" si="88"/>
        <v>1</v>
      </c>
      <c r="L1890" s="20" t="str">
        <f t="shared" si="87"/>
        <v xml:space="preserve">24/7/ 12 hours onsite SLA support requried </v>
      </c>
      <c r="S1890" s="22"/>
      <c r="U1890" t="e">
        <f t="shared" si="86"/>
        <v>#N/A</v>
      </c>
      <c r="AB1890" t="s">
        <v>74</v>
      </c>
      <c r="AC1890" t="s">
        <v>661</v>
      </c>
      <c r="AJ1890" s="22"/>
      <c r="AK1890" s="22"/>
      <c r="BM1890" s="41" t="e">
        <f>VLOOKUP(H1890,Sheet1!A:B,2,FALSE)</f>
        <v>#N/A</v>
      </c>
    </row>
    <row r="1891" spans="1:65" customFormat="1" ht="15" hidden="1" customHeight="1">
      <c r="A1891" s="20" t="str">
        <f>IF(E1891="","",VLOOKUP(E1891,[3]List!BC:BD,2,FALSE))</f>
        <v>[Main RC] SD-WAN with Firewall (Fortinet) (Non-taxable)</v>
      </c>
      <c r="B1891" s="20">
        <f>IF(F1891="Gateway","SDWAN Gateway",IF(E1891="","",VLOOKUP(E1891,[3]List!BC:BE,3,FALSE)))</f>
        <v>19408513</v>
      </c>
      <c r="C1891" s="20">
        <f>IF(F1891="Gateway","SDWAN Gateway",IF(E1891="","",VLOOKUP(E1891,[3]List!BC:BF,4,FALSE)))</f>
        <v>19408267</v>
      </c>
      <c r="D1891">
        <v>3806</v>
      </c>
      <c r="E1891" s="21" t="s">
        <v>69</v>
      </c>
      <c r="F1891" t="s">
        <v>70</v>
      </c>
      <c r="G1891" t="s">
        <v>741</v>
      </c>
      <c r="H1891" t="s">
        <v>744</v>
      </c>
      <c r="I1891" t="s">
        <v>73</v>
      </c>
      <c r="J1891">
        <v>100</v>
      </c>
      <c r="K1891" s="20" t="str">
        <f t="shared" si="88"/>
        <v>1</v>
      </c>
      <c r="L1891" s="20" t="str">
        <f t="shared" si="87"/>
        <v xml:space="preserve">24/7/ 12 hours onsite SLA support requried </v>
      </c>
      <c r="S1891" s="22"/>
      <c r="U1891" t="e">
        <f t="shared" si="86"/>
        <v>#N/A</v>
      </c>
      <c r="AB1891" t="s">
        <v>74</v>
      </c>
      <c r="AC1891" t="s">
        <v>661</v>
      </c>
      <c r="AJ1891" s="22"/>
      <c r="AK1891" s="22"/>
      <c r="BM1891" s="41" t="e">
        <f>VLOOKUP(H1891,Sheet1!A:B,2,FALSE)</f>
        <v>#N/A</v>
      </c>
    </row>
    <row r="1892" spans="1:65" customFormat="1" ht="15" hidden="1" customHeight="1">
      <c r="A1892" s="20" t="str">
        <f>IF(E1892="","",VLOOKUP(E1892,[3]List!BC:BD,2,FALSE))</f>
        <v>[Main RC] SD-WAN with Firewall (Fortinet) (Non-taxable)</v>
      </c>
      <c r="B1892" s="20">
        <f>IF(F1892="Gateway","SDWAN Gateway",IF(E1892="","",VLOOKUP(E1892,[3]List!BC:BE,3,FALSE)))</f>
        <v>19408513</v>
      </c>
      <c r="C1892" s="20">
        <f>IF(F1892="Gateway","SDWAN Gateway",IF(E1892="","",VLOOKUP(E1892,[3]List!BC:BF,4,FALSE)))</f>
        <v>19408267</v>
      </c>
      <c r="D1892">
        <v>3808</v>
      </c>
      <c r="E1892" s="21" t="s">
        <v>69</v>
      </c>
      <c r="F1892" t="s">
        <v>70</v>
      </c>
      <c r="G1892" t="s">
        <v>741</v>
      </c>
      <c r="H1892" t="s">
        <v>745</v>
      </c>
      <c r="I1892" t="s">
        <v>73</v>
      </c>
      <c r="J1892">
        <v>100</v>
      </c>
      <c r="K1892" s="20" t="str">
        <f t="shared" si="88"/>
        <v>1</v>
      </c>
      <c r="L1892" s="20" t="str">
        <f t="shared" si="87"/>
        <v xml:space="preserve">24/7/ 12 hours onsite SLA support requried </v>
      </c>
      <c r="S1892" s="22"/>
      <c r="U1892" t="e">
        <f t="shared" si="86"/>
        <v>#N/A</v>
      </c>
      <c r="AB1892" t="s">
        <v>74</v>
      </c>
      <c r="AC1892" t="s">
        <v>661</v>
      </c>
      <c r="AJ1892" s="22"/>
      <c r="AK1892" s="22"/>
      <c r="BM1892" s="41" t="e">
        <f>VLOOKUP(H1892,Sheet1!A:B,2,FALSE)</f>
        <v>#N/A</v>
      </c>
    </row>
    <row r="1893" spans="1:65" customFormat="1" ht="15" hidden="1" customHeight="1">
      <c r="A1893" s="20" t="str">
        <f>IF(E1893="","",VLOOKUP(E1893,[3]List!BC:BD,2,FALSE))</f>
        <v>[Main RC] SD-WAN with Firewall (Fortinet) (Non-taxable)</v>
      </c>
      <c r="B1893" s="20">
        <f>IF(F1893="Gateway","SDWAN Gateway",IF(E1893="","",VLOOKUP(E1893,[3]List!BC:BE,3,FALSE)))</f>
        <v>19408513</v>
      </c>
      <c r="C1893" s="20">
        <f>IF(F1893="Gateway","SDWAN Gateway",IF(E1893="","",VLOOKUP(E1893,[3]List!BC:BF,4,FALSE)))</f>
        <v>19408267</v>
      </c>
      <c r="D1893">
        <v>3811</v>
      </c>
      <c r="E1893" s="21" t="s">
        <v>69</v>
      </c>
      <c r="F1893" t="s">
        <v>70</v>
      </c>
      <c r="G1893" t="s">
        <v>741</v>
      </c>
      <c r="H1893" t="s">
        <v>746</v>
      </c>
      <c r="I1893" t="s">
        <v>73</v>
      </c>
      <c r="J1893">
        <v>500</v>
      </c>
      <c r="K1893" s="20" t="str">
        <f t="shared" si="88"/>
        <v>1</v>
      </c>
      <c r="L1893" s="20" t="str">
        <f t="shared" si="87"/>
        <v xml:space="preserve">24/7/ 12 hours onsite SLA support requried </v>
      </c>
      <c r="S1893" s="22"/>
      <c r="U1893" t="e">
        <f t="shared" si="86"/>
        <v>#N/A</v>
      </c>
      <c r="AB1893" t="s">
        <v>74</v>
      </c>
      <c r="AC1893" t="s">
        <v>661</v>
      </c>
      <c r="AJ1893" s="22"/>
      <c r="AK1893" s="22"/>
      <c r="BM1893" s="41" t="e">
        <f>VLOOKUP(H1893,Sheet1!A:B,2,FALSE)</f>
        <v>#N/A</v>
      </c>
    </row>
    <row r="1894" spans="1:65" customFormat="1" ht="15" hidden="1" customHeight="1">
      <c r="A1894" s="20" t="str">
        <f>IF(E1894="","",VLOOKUP(E1894,[3]List!BC:BD,2,FALSE))</f>
        <v>[Main RC] SD-WAN with Firewall (Fortinet) (Non-taxable)</v>
      </c>
      <c r="B1894" s="20">
        <f>IF(F1894="Gateway","SDWAN Gateway",IF(E1894="","",VLOOKUP(E1894,[3]List!BC:BE,3,FALSE)))</f>
        <v>19408513</v>
      </c>
      <c r="C1894" s="20">
        <f>IF(F1894="Gateway","SDWAN Gateway",IF(E1894="","",VLOOKUP(E1894,[3]List!BC:BF,4,FALSE)))</f>
        <v>19408267</v>
      </c>
      <c r="D1894">
        <v>3812</v>
      </c>
      <c r="E1894" s="21" t="s">
        <v>69</v>
      </c>
      <c r="F1894" t="s">
        <v>70</v>
      </c>
      <c r="G1894" t="s">
        <v>741</v>
      </c>
      <c r="H1894" t="s">
        <v>747</v>
      </c>
      <c r="I1894" t="s">
        <v>73</v>
      </c>
      <c r="J1894">
        <v>1000</v>
      </c>
      <c r="K1894" s="20">
        <v>3</v>
      </c>
      <c r="L1894" s="20" t="str">
        <f t="shared" si="87"/>
        <v xml:space="preserve">24/7/ 12 hours onsite SLA support requried </v>
      </c>
      <c r="S1894" s="22"/>
      <c r="U1894" t="e">
        <f t="shared" si="86"/>
        <v>#N/A</v>
      </c>
      <c r="AB1894" t="s">
        <v>74</v>
      </c>
      <c r="AC1894" t="s">
        <v>661</v>
      </c>
      <c r="AJ1894" s="22"/>
      <c r="AK1894" s="22"/>
      <c r="BM1894" s="41" t="e">
        <f>VLOOKUP(H1894,Sheet1!A:B,2,FALSE)</f>
        <v>#N/A</v>
      </c>
    </row>
    <row r="1895" spans="1:65" customFormat="1" ht="15" hidden="1" customHeight="1">
      <c r="A1895" s="20" t="str">
        <f>IF(E1895="","",VLOOKUP(E1895,[3]List!BC:BD,2,FALSE))</f>
        <v>[Main RC] SD-WAN with Firewall (Fortinet) (Non-taxable)</v>
      </c>
      <c r="B1895" s="20">
        <f>IF(F1895="Gateway","SDWAN Gateway",IF(E1895="","",VLOOKUP(E1895,[3]List!BC:BE,3,FALSE)))</f>
        <v>19408513</v>
      </c>
      <c r="C1895" s="20">
        <f>IF(F1895="Gateway","SDWAN Gateway",IF(E1895="","",VLOOKUP(E1895,[3]List!BC:BF,4,FALSE)))</f>
        <v>19408267</v>
      </c>
      <c r="D1895">
        <v>3813</v>
      </c>
      <c r="E1895" s="21" t="s">
        <v>69</v>
      </c>
      <c r="F1895" t="s">
        <v>70</v>
      </c>
      <c r="G1895" t="s">
        <v>741</v>
      </c>
      <c r="H1895" t="s">
        <v>748</v>
      </c>
      <c r="I1895" t="s">
        <v>73</v>
      </c>
      <c r="J1895">
        <v>100</v>
      </c>
      <c r="K1895" s="20" t="str">
        <f t="shared" si="88"/>
        <v>1</v>
      </c>
      <c r="L1895" s="20" t="str">
        <f t="shared" si="87"/>
        <v xml:space="preserve">24/7/ 12 hours onsite SLA support requried </v>
      </c>
      <c r="S1895" s="22"/>
      <c r="U1895" t="e">
        <f t="shared" si="86"/>
        <v>#N/A</v>
      </c>
      <c r="AB1895" t="s">
        <v>74</v>
      </c>
      <c r="AC1895" t="s">
        <v>661</v>
      </c>
      <c r="AJ1895" s="22"/>
      <c r="AK1895" s="22"/>
      <c r="BM1895" s="41" t="e">
        <f>VLOOKUP(H1895,Sheet1!A:B,2,FALSE)</f>
        <v>#N/A</v>
      </c>
    </row>
    <row r="1896" spans="1:65" customFormat="1" ht="15" hidden="1" customHeight="1">
      <c r="A1896" s="20" t="str">
        <f>IF(E1896="","",VLOOKUP(E1896,[3]List!BC:BD,2,FALSE))</f>
        <v>[Main RC] SD-WAN with Firewall (Fortinet) (Non-taxable)</v>
      </c>
      <c r="B1896" s="20">
        <f>IF(F1896="Gateway","SDWAN Gateway",IF(E1896="","",VLOOKUP(E1896,[3]List!BC:BE,3,FALSE)))</f>
        <v>19408513</v>
      </c>
      <c r="C1896" s="20">
        <f>IF(F1896="Gateway","SDWAN Gateway",IF(E1896="","",VLOOKUP(E1896,[3]List!BC:BF,4,FALSE)))</f>
        <v>19408267</v>
      </c>
      <c r="D1896">
        <v>3816</v>
      </c>
      <c r="E1896" s="21" t="s">
        <v>69</v>
      </c>
      <c r="F1896" t="s">
        <v>70</v>
      </c>
      <c r="G1896" t="s">
        <v>741</v>
      </c>
      <c r="H1896" t="s">
        <v>749</v>
      </c>
      <c r="I1896" t="s">
        <v>73</v>
      </c>
      <c r="J1896">
        <v>100</v>
      </c>
      <c r="K1896" s="20" t="str">
        <f t="shared" si="88"/>
        <v>1</v>
      </c>
      <c r="L1896" s="20" t="str">
        <f t="shared" si="87"/>
        <v xml:space="preserve">24/7/ 12 hours onsite SLA support requried </v>
      </c>
      <c r="S1896" s="22"/>
      <c r="U1896" t="e">
        <f t="shared" si="86"/>
        <v>#N/A</v>
      </c>
      <c r="AB1896" t="s">
        <v>74</v>
      </c>
      <c r="AC1896" t="s">
        <v>661</v>
      </c>
      <c r="AJ1896" s="22"/>
      <c r="AK1896" s="22"/>
      <c r="BM1896" s="41" t="e">
        <f>VLOOKUP(H1896,Sheet1!A:B,2,FALSE)</f>
        <v>#N/A</v>
      </c>
    </row>
    <row r="1897" spans="1:65" customFormat="1" ht="15" hidden="1" customHeight="1">
      <c r="A1897" s="20" t="str">
        <f>IF(E1897="","",VLOOKUP(E1897,[3]List!BC:BD,2,FALSE))</f>
        <v>[Main RC] SD-WAN with Firewall (Fortinet) (Non-taxable)</v>
      </c>
      <c r="B1897" s="20">
        <f>IF(F1897="Gateway","SDWAN Gateway",IF(E1897="","",VLOOKUP(E1897,[3]List!BC:BE,3,FALSE)))</f>
        <v>19408513</v>
      </c>
      <c r="C1897" s="20">
        <f>IF(F1897="Gateway","SDWAN Gateway",IF(E1897="","",VLOOKUP(E1897,[3]List!BC:BF,4,FALSE)))</f>
        <v>19408267</v>
      </c>
      <c r="D1897">
        <v>3823</v>
      </c>
      <c r="E1897" s="21" t="s">
        <v>69</v>
      </c>
      <c r="F1897" t="s">
        <v>70</v>
      </c>
      <c r="G1897" t="s">
        <v>741</v>
      </c>
      <c r="H1897" t="s">
        <v>750</v>
      </c>
      <c r="I1897" t="s">
        <v>73</v>
      </c>
      <c r="J1897">
        <v>1000</v>
      </c>
      <c r="K1897" s="20">
        <v>3</v>
      </c>
      <c r="L1897" s="20" t="str">
        <f t="shared" si="87"/>
        <v xml:space="preserve">24/7/ 12 hours onsite SLA support requried </v>
      </c>
      <c r="S1897" s="22"/>
      <c r="U1897" t="e">
        <f t="shared" si="86"/>
        <v>#N/A</v>
      </c>
      <c r="AB1897" t="s">
        <v>74</v>
      </c>
      <c r="AC1897" t="s">
        <v>661</v>
      </c>
      <c r="AJ1897" s="22"/>
      <c r="AK1897" s="22"/>
      <c r="BM1897" s="41" t="e">
        <f>VLOOKUP(H1897,Sheet1!A:B,2,FALSE)</f>
        <v>#N/A</v>
      </c>
    </row>
    <row r="1898" spans="1:65" customFormat="1" ht="15" hidden="1" customHeight="1">
      <c r="A1898" s="20" t="str">
        <f>IF(E1898="","",VLOOKUP(E1898,[3]List!BC:BD,2,FALSE))</f>
        <v>[Main RC] SD-WAN with Firewall (Fortinet) (Non-taxable)</v>
      </c>
      <c r="B1898" s="20">
        <f>IF(F1898="Gateway","SDWAN Gateway",IF(E1898="","",VLOOKUP(E1898,[3]List!BC:BE,3,FALSE)))</f>
        <v>19408513</v>
      </c>
      <c r="C1898" s="20">
        <f>IF(F1898="Gateway","SDWAN Gateway",IF(E1898="","",VLOOKUP(E1898,[3]List!BC:BF,4,FALSE)))</f>
        <v>19408267</v>
      </c>
      <c r="D1898">
        <v>3827</v>
      </c>
      <c r="E1898" s="21" t="s">
        <v>69</v>
      </c>
      <c r="F1898" t="s">
        <v>70</v>
      </c>
      <c r="G1898" t="s">
        <v>741</v>
      </c>
      <c r="H1898" t="s">
        <v>751</v>
      </c>
      <c r="I1898" t="s">
        <v>73</v>
      </c>
      <c r="J1898">
        <v>1000</v>
      </c>
      <c r="K1898" s="20">
        <v>3</v>
      </c>
      <c r="L1898" s="20" t="str">
        <f t="shared" si="87"/>
        <v xml:space="preserve">24/7/ 12 hours onsite SLA support requried </v>
      </c>
      <c r="S1898" s="22"/>
      <c r="U1898" t="e">
        <f t="shared" si="86"/>
        <v>#N/A</v>
      </c>
      <c r="AB1898" t="s">
        <v>74</v>
      </c>
      <c r="AC1898" t="s">
        <v>661</v>
      </c>
      <c r="AJ1898" s="22"/>
      <c r="AK1898" s="22"/>
      <c r="BM1898" s="41" t="e">
        <f>VLOOKUP(H1898,Sheet1!A:B,2,FALSE)</f>
        <v>#N/A</v>
      </c>
    </row>
    <row r="1899" spans="1:65" customFormat="1" ht="15" hidden="1" customHeight="1">
      <c r="A1899" s="20" t="str">
        <f>IF(E1899="","",VLOOKUP(E1899,[3]List!BC:BD,2,FALSE))</f>
        <v>[Main RC] SD-WAN with Firewall (Fortinet) (Non-taxable)</v>
      </c>
      <c r="B1899" s="20">
        <f>IF(F1899="Gateway","SDWAN Gateway",IF(E1899="","",VLOOKUP(E1899,[3]List!BC:BE,3,FALSE)))</f>
        <v>19408513</v>
      </c>
      <c r="C1899" s="20">
        <f>IF(F1899="Gateway","SDWAN Gateway",IF(E1899="","",VLOOKUP(E1899,[3]List!BC:BF,4,FALSE)))</f>
        <v>19408267</v>
      </c>
      <c r="D1899">
        <v>3829</v>
      </c>
      <c r="E1899" s="21" t="s">
        <v>69</v>
      </c>
      <c r="F1899" t="s">
        <v>70</v>
      </c>
      <c r="G1899" t="s">
        <v>741</v>
      </c>
      <c r="H1899" t="s">
        <v>752</v>
      </c>
      <c r="I1899" t="s">
        <v>73</v>
      </c>
      <c r="J1899">
        <v>100</v>
      </c>
      <c r="K1899" s="20" t="str">
        <f t="shared" si="88"/>
        <v>1</v>
      </c>
      <c r="L1899" s="20" t="str">
        <f t="shared" si="87"/>
        <v xml:space="preserve">24/7/ 12 hours onsite SLA support requried </v>
      </c>
      <c r="S1899" s="22"/>
      <c r="U1899" t="e">
        <f t="shared" si="86"/>
        <v>#N/A</v>
      </c>
      <c r="AB1899" t="s">
        <v>74</v>
      </c>
      <c r="AC1899" t="s">
        <v>661</v>
      </c>
      <c r="AJ1899" s="22"/>
      <c r="AK1899" s="22"/>
      <c r="BM1899" s="41" t="e">
        <f>VLOOKUP(H1899,Sheet1!A:B,2,FALSE)</f>
        <v>#N/A</v>
      </c>
    </row>
    <row r="1900" spans="1:65" customFormat="1" ht="15" hidden="1" customHeight="1">
      <c r="A1900" s="20" t="str">
        <f>IF(E1900="","",VLOOKUP(E1900,[3]List!BC:BD,2,FALSE))</f>
        <v>[Main RC] SD-WAN with Firewall (Fortinet) (Non-taxable)</v>
      </c>
      <c r="B1900" s="20">
        <f>IF(F1900="Gateway","SDWAN Gateway",IF(E1900="","",VLOOKUP(E1900,[3]List!BC:BE,3,FALSE)))</f>
        <v>19408513</v>
      </c>
      <c r="C1900" s="20">
        <f>IF(F1900="Gateway","SDWAN Gateway",IF(E1900="","",VLOOKUP(E1900,[3]List!BC:BF,4,FALSE)))</f>
        <v>19408267</v>
      </c>
      <c r="D1900">
        <v>3830</v>
      </c>
      <c r="E1900" s="21" t="s">
        <v>69</v>
      </c>
      <c r="F1900" t="s">
        <v>70</v>
      </c>
      <c r="G1900" t="s">
        <v>741</v>
      </c>
      <c r="H1900" t="s">
        <v>753</v>
      </c>
      <c r="I1900" t="s">
        <v>73</v>
      </c>
      <c r="J1900">
        <v>100</v>
      </c>
      <c r="K1900" s="20" t="str">
        <f t="shared" si="88"/>
        <v>1</v>
      </c>
      <c r="L1900" s="20" t="str">
        <f t="shared" si="87"/>
        <v xml:space="preserve">24/7/ 12 hours onsite SLA support requried </v>
      </c>
      <c r="S1900" s="22"/>
      <c r="U1900" t="e">
        <f t="shared" si="86"/>
        <v>#N/A</v>
      </c>
      <c r="AB1900" t="s">
        <v>74</v>
      </c>
      <c r="AC1900" t="s">
        <v>661</v>
      </c>
      <c r="AJ1900" s="22"/>
      <c r="AK1900" s="22"/>
      <c r="BM1900" s="41" t="e">
        <f>VLOOKUP(H1900,Sheet1!A:B,2,FALSE)</f>
        <v>#N/A</v>
      </c>
    </row>
    <row r="1901" spans="1:65" customFormat="1" ht="15" hidden="1" customHeight="1">
      <c r="A1901" s="20" t="str">
        <f>IF(E1901="","",VLOOKUP(E1901,[3]List!BC:BD,2,FALSE))</f>
        <v>[Main RC] SD-WAN with Firewall (Fortinet) (Non-taxable)</v>
      </c>
      <c r="B1901" s="20">
        <f>IF(F1901="Gateway","SDWAN Gateway",IF(E1901="","",VLOOKUP(E1901,[3]List!BC:BE,3,FALSE)))</f>
        <v>19408513</v>
      </c>
      <c r="C1901" s="20">
        <f>IF(F1901="Gateway","SDWAN Gateway",IF(E1901="","",VLOOKUP(E1901,[3]List!BC:BF,4,FALSE)))</f>
        <v>19408267</v>
      </c>
      <c r="D1901">
        <v>3831</v>
      </c>
      <c r="E1901" s="21" t="s">
        <v>69</v>
      </c>
      <c r="F1901" t="s">
        <v>70</v>
      </c>
      <c r="G1901" t="s">
        <v>741</v>
      </c>
      <c r="H1901" t="s">
        <v>754</v>
      </c>
      <c r="I1901" t="s">
        <v>73</v>
      </c>
      <c r="J1901">
        <v>500</v>
      </c>
      <c r="K1901" s="20" t="str">
        <f t="shared" si="88"/>
        <v>1</v>
      </c>
      <c r="L1901" s="20" t="str">
        <f t="shared" si="87"/>
        <v xml:space="preserve">24/7/ 12 hours onsite SLA support requried </v>
      </c>
      <c r="S1901" s="22"/>
      <c r="U1901" t="e">
        <f t="shared" si="86"/>
        <v>#N/A</v>
      </c>
      <c r="AB1901" t="s">
        <v>74</v>
      </c>
      <c r="AC1901" t="s">
        <v>661</v>
      </c>
      <c r="AJ1901" s="22"/>
      <c r="AK1901" s="22"/>
      <c r="BM1901" s="41" t="e">
        <f>VLOOKUP(H1901,Sheet1!A:B,2,FALSE)</f>
        <v>#N/A</v>
      </c>
    </row>
    <row r="1902" spans="1:65" customFormat="1" ht="15" hidden="1" customHeight="1">
      <c r="A1902" s="20" t="str">
        <f>IF(E1902="","",VLOOKUP(E1902,[3]List!BC:BD,2,FALSE))</f>
        <v>[Main RC] SD-WAN with Firewall (Fortinet) (Non-taxable)</v>
      </c>
      <c r="B1902" s="20">
        <f>IF(F1902="Gateway","SDWAN Gateway",IF(E1902="","",VLOOKUP(E1902,[3]List!BC:BE,3,FALSE)))</f>
        <v>19408513</v>
      </c>
      <c r="C1902" s="20">
        <f>IF(F1902="Gateway","SDWAN Gateway",IF(E1902="","",VLOOKUP(E1902,[3]List!BC:BF,4,FALSE)))</f>
        <v>19408267</v>
      </c>
      <c r="D1902">
        <v>3832</v>
      </c>
      <c r="E1902" s="21" t="s">
        <v>69</v>
      </c>
      <c r="F1902" t="s">
        <v>70</v>
      </c>
      <c r="G1902" t="s">
        <v>741</v>
      </c>
      <c r="H1902" t="s">
        <v>755</v>
      </c>
      <c r="I1902" t="s">
        <v>73</v>
      </c>
      <c r="J1902">
        <v>500</v>
      </c>
      <c r="K1902" s="20" t="str">
        <f t="shared" si="88"/>
        <v>1</v>
      </c>
      <c r="L1902" s="20" t="str">
        <f t="shared" si="87"/>
        <v xml:space="preserve">24/7/ 12 hours onsite SLA support requried </v>
      </c>
      <c r="S1902" s="22"/>
      <c r="U1902" t="e">
        <f t="shared" si="86"/>
        <v>#N/A</v>
      </c>
      <c r="AB1902" t="s">
        <v>74</v>
      </c>
      <c r="AC1902" t="s">
        <v>661</v>
      </c>
      <c r="AJ1902" s="22"/>
      <c r="AK1902" s="22"/>
      <c r="BM1902" s="41" t="e">
        <f>VLOOKUP(H1902,Sheet1!A:B,2,FALSE)</f>
        <v>#N/A</v>
      </c>
    </row>
    <row r="1903" spans="1:65" customFormat="1" ht="15" hidden="1" customHeight="1">
      <c r="A1903" s="20" t="str">
        <f>IF(E1903="","",VLOOKUP(E1903,[3]List!BC:BD,2,FALSE))</f>
        <v>[Main RC] SD-WAN with Firewall (Fortinet) (Non-taxable)</v>
      </c>
      <c r="B1903" s="20">
        <f>IF(F1903="Gateway","SDWAN Gateway",IF(E1903="","",VLOOKUP(E1903,[3]List!BC:BE,3,FALSE)))</f>
        <v>19408513</v>
      </c>
      <c r="C1903" s="20">
        <f>IF(F1903="Gateway","SDWAN Gateway",IF(E1903="","",VLOOKUP(E1903,[3]List!BC:BF,4,FALSE)))</f>
        <v>19408267</v>
      </c>
      <c r="D1903">
        <v>3834</v>
      </c>
      <c r="E1903" s="21" t="s">
        <v>69</v>
      </c>
      <c r="F1903" t="s">
        <v>70</v>
      </c>
      <c r="G1903" s="31" t="s">
        <v>741</v>
      </c>
      <c r="H1903" t="s">
        <v>756</v>
      </c>
      <c r="I1903" t="s">
        <v>140</v>
      </c>
      <c r="J1903">
        <v>1000</v>
      </c>
      <c r="K1903" s="20">
        <v>3</v>
      </c>
      <c r="L1903" s="20" t="str">
        <f t="shared" si="87"/>
        <v>24/7/ 6 hours onsite support required</v>
      </c>
      <c r="S1903" s="22"/>
      <c r="U1903" t="e">
        <f t="shared" si="86"/>
        <v>#N/A</v>
      </c>
      <c r="AB1903" t="s">
        <v>74</v>
      </c>
      <c r="AC1903" t="s">
        <v>661</v>
      </c>
      <c r="AJ1903" s="22"/>
      <c r="AK1903" s="22"/>
      <c r="BM1903" s="41" t="e">
        <f>VLOOKUP(H1903,Sheet1!A:B,2,FALSE)</f>
        <v>#N/A</v>
      </c>
    </row>
    <row r="1904" spans="1:65" customFormat="1" ht="15" hidden="1" customHeight="1">
      <c r="A1904" s="20" t="str">
        <f>IF(E1904="","",VLOOKUP(E1904,[3]List!BC:BD,2,FALSE))</f>
        <v>[Main RC] SD-WAN with Firewall (Fortinet) (Non-taxable)</v>
      </c>
      <c r="B1904" s="20">
        <f>IF(F1904="Gateway","SDWAN Gateway",IF(E1904="","",VLOOKUP(E1904,[3]List!BC:BE,3,FALSE)))</f>
        <v>19408513</v>
      </c>
      <c r="C1904" s="20">
        <f>IF(F1904="Gateway","SDWAN Gateway",IF(E1904="","",VLOOKUP(E1904,[3]List!BC:BF,4,FALSE)))</f>
        <v>19408267</v>
      </c>
      <c r="D1904">
        <v>3834</v>
      </c>
      <c r="E1904" s="21" t="s">
        <v>69</v>
      </c>
      <c r="F1904" t="s">
        <v>70</v>
      </c>
      <c r="G1904" s="31" t="s">
        <v>741</v>
      </c>
      <c r="H1904" t="s">
        <v>756</v>
      </c>
      <c r="I1904" t="s">
        <v>140</v>
      </c>
      <c r="J1904">
        <v>1000</v>
      </c>
      <c r="K1904" s="20">
        <v>3</v>
      </c>
      <c r="L1904" s="20" t="str">
        <f t="shared" si="87"/>
        <v>24/7/ 6 hours onsite support required</v>
      </c>
      <c r="S1904" s="22"/>
      <c r="U1904" t="e">
        <f t="shared" si="86"/>
        <v>#N/A</v>
      </c>
      <c r="AB1904" t="s">
        <v>74</v>
      </c>
      <c r="AC1904" t="s">
        <v>661</v>
      </c>
      <c r="AJ1904" s="22"/>
      <c r="AK1904" s="22"/>
      <c r="BM1904" s="41" t="e">
        <f>VLOOKUP(H1904,Sheet1!A:B,2,FALSE)</f>
        <v>#N/A</v>
      </c>
    </row>
    <row r="1905" spans="1:65" customFormat="1" ht="15" hidden="1" customHeight="1">
      <c r="A1905" s="20" t="str">
        <f>IF(E1905="","",VLOOKUP(E1905,[3]List!BC:BD,2,FALSE))</f>
        <v>[Main RC] SD-WAN with Firewall (Fortinet) (Non-taxable)</v>
      </c>
      <c r="B1905" s="20">
        <f>IF(F1905="Gateway","SDWAN Gateway",IF(E1905="","",VLOOKUP(E1905,[3]List!BC:BE,3,FALSE)))</f>
        <v>19408513</v>
      </c>
      <c r="C1905" s="20">
        <f>IF(F1905="Gateway","SDWAN Gateway",IF(E1905="","",VLOOKUP(E1905,[3]List!BC:BF,4,FALSE)))</f>
        <v>19408267</v>
      </c>
      <c r="D1905">
        <v>3835</v>
      </c>
      <c r="E1905" s="21" t="s">
        <v>69</v>
      </c>
      <c r="F1905" t="s">
        <v>70</v>
      </c>
      <c r="G1905" t="s">
        <v>741</v>
      </c>
      <c r="H1905" t="s">
        <v>757</v>
      </c>
      <c r="I1905" t="s">
        <v>73</v>
      </c>
      <c r="J1905">
        <v>500</v>
      </c>
      <c r="K1905" s="20" t="str">
        <f t="shared" si="88"/>
        <v>1</v>
      </c>
      <c r="L1905" s="20" t="str">
        <f t="shared" si="87"/>
        <v xml:space="preserve">24/7/ 12 hours onsite SLA support requried </v>
      </c>
      <c r="S1905" s="22"/>
      <c r="U1905" t="e">
        <f t="shared" si="86"/>
        <v>#N/A</v>
      </c>
      <c r="AB1905" t="s">
        <v>74</v>
      </c>
      <c r="AC1905" t="s">
        <v>661</v>
      </c>
      <c r="AJ1905" s="22"/>
      <c r="AK1905" s="22"/>
      <c r="BM1905" s="41" t="e">
        <f>VLOOKUP(H1905,Sheet1!A:B,2,FALSE)</f>
        <v>#N/A</v>
      </c>
    </row>
    <row r="1906" spans="1:65" customFormat="1" ht="15" hidden="1" customHeight="1">
      <c r="A1906" s="20" t="str">
        <f>IF(E1906="","",VLOOKUP(E1906,[3]List!BC:BD,2,FALSE))</f>
        <v>[Main RC] SD-WAN with Firewall (Fortinet) (Non-taxable)</v>
      </c>
      <c r="B1906" s="20">
        <f>IF(F1906="Gateway","SDWAN Gateway",IF(E1906="","",VLOOKUP(E1906,[3]List!BC:BE,3,FALSE)))</f>
        <v>19408513</v>
      </c>
      <c r="C1906" s="20">
        <f>IF(F1906="Gateway","SDWAN Gateway",IF(E1906="","",VLOOKUP(E1906,[3]List!BC:BF,4,FALSE)))</f>
        <v>19408267</v>
      </c>
      <c r="D1906">
        <v>3837</v>
      </c>
      <c r="E1906" s="21" t="s">
        <v>69</v>
      </c>
      <c r="F1906" t="s">
        <v>70</v>
      </c>
      <c r="G1906" t="s">
        <v>741</v>
      </c>
      <c r="H1906" t="s">
        <v>758</v>
      </c>
      <c r="I1906" t="s">
        <v>73</v>
      </c>
      <c r="J1906">
        <v>100</v>
      </c>
      <c r="K1906" s="20" t="str">
        <f t="shared" si="88"/>
        <v>1</v>
      </c>
      <c r="L1906" s="20" t="str">
        <f t="shared" si="87"/>
        <v xml:space="preserve">24/7/ 12 hours onsite SLA support requried </v>
      </c>
      <c r="S1906" s="22"/>
      <c r="U1906" t="e">
        <f t="shared" si="86"/>
        <v>#N/A</v>
      </c>
      <c r="AB1906" t="s">
        <v>74</v>
      </c>
      <c r="AC1906" t="s">
        <v>661</v>
      </c>
      <c r="AJ1906" s="22"/>
      <c r="AK1906" s="22"/>
      <c r="BM1906" s="41" t="e">
        <f>VLOOKUP(H1906,Sheet1!A:B,2,FALSE)</f>
        <v>#N/A</v>
      </c>
    </row>
    <row r="1907" spans="1:65" customFormat="1" ht="15" hidden="1" customHeight="1">
      <c r="A1907" s="20" t="str">
        <f>IF(E1907="","",VLOOKUP(E1907,[3]List!BC:BD,2,FALSE))</f>
        <v>[Main RC] SD-WAN with Firewall (Fortinet) (Non-taxable)</v>
      </c>
      <c r="B1907" s="20">
        <f>IF(F1907="Gateway","SDWAN Gateway",IF(E1907="","",VLOOKUP(E1907,[3]List!BC:BE,3,FALSE)))</f>
        <v>19408513</v>
      </c>
      <c r="C1907" s="20">
        <f>IF(F1907="Gateway","SDWAN Gateway",IF(E1907="","",VLOOKUP(E1907,[3]List!BC:BF,4,FALSE)))</f>
        <v>19408267</v>
      </c>
      <c r="D1907">
        <v>3838</v>
      </c>
      <c r="E1907" s="21" t="s">
        <v>69</v>
      </c>
      <c r="F1907" t="s">
        <v>70</v>
      </c>
      <c r="G1907" t="s">
        <v>741</v>
      </c>
      <c r="H1907" t="s">
        <v>759</v>
      </c>
      <c r="I1907" t="s">
        <v>73</v>
      </c>
      <c r="J1907">
        <v>500</v>
      </c>
      <c r="K1907" s="20" t="str">
        <f t="shared" si="88"/>
        <v>1</v>
      </c>
      <c r="L1907" s="20" t="str">
        <f t="shared" si="87"/>
        <v xml:space="preserve">24/7/ 12 hours onsite SLA support requried </v>
      </c>
      <c r="S1907" s="22"/>
      <c r="U1907" t="e">
        <f t="shared" si="86"/>
        <v>#N/A</v>
      </c>
      <c r="AB1907" t="s">
        <v>74</v>
      </c>
      <c r="AC1907" t="s">
        <v>661</v>
      </c>
      <c r="AJ1907" s="22"/>
      <c r="AK1907" s="22"/>
      <c r="BM1907" s="41" t="e">
        <f>VLOOKUP(H1907,Sheet1!A:B,2,FALSE)</f>
        <v>#N/A</v>
      </c>
    </row>
    <row r="1908" spans="1:65" customFormat="1" ht="15" hidden="1" customHeight="1">
      <c r="A1908" s="20" t="str">
        <f>IF(E1908="","",VLOOKUP(E1908,[3]List!BC:BD,2,FALSE))</f>
        <v>[Main RC] SD-WAN with Firewall (Fortinet) (Non-taxable)</v>
      </c>
      <c r="B1908" s="20">
        <f>IF(F1908="Gateway","SDWAN Gateway",IF(E1908="","",VLOOKUP(E1908,[3]List!BC:BE,3,FALSE)))</f>
        <v>19408513</v>
      </c>
      <c r="C1908" s="20">
        <f>IF(F1908="Gateway","SDWAN Gateway",IF(E1908="","",VLOOKUP(E1908,[3]List!BC:BF,4,FALSE)))</f>
        <v>19408267</v>
      </c>
      <c r="D1908">
        <v>3845</v>
      </c>
      <c r="E1908" s="21" t="s">
        <v>69</v>
      </c>
      <c r="F1908" t="s">
        <v>70</v>
      </c>
      <c r="G1908" t="s">
        <v>741</v>
      </c>
      <c r="H1908" t="s">
        <v>760</v>
      </c>
      <c r="I1908" t="s">
        <v>73</v>
      </c>
      <c r="J1908">
        <v>100</v>
      </c>
      <c r="K1908" s="20" t="str">
        <f t="shared" si="88"/>
        <v>1</v>
      </c>
      <c r="L1908" s="20" t="str">
        <f t="shared" si="87"/>
        <v xml:space="preserve">24/7/ 12 hours onsite SLA support requried </v>
      </c>
      <c r="S1908" s="22"/>
      <c r="U1908" t="e">
        <f t="shared" si="86"/>
        <v>#N/A</v>
      </c>
      <c r="AB1908" t="s">
        <v>74</v>
      </c>
      <c r="AC1908" t="s">
        <v>661</v>
      </c>
      <c r="AJ1908" s="22"/>
      <c r="AK1908" s="22"/>
      <c r="BM1908" s="41" t="e">
        <f>VLOOKUP(H1908,Sheet1!A:B,2,FALSE)</f>
        <v>#N/A</v>
      </c>
    </row>
    <row r="1909" spans="1:65" customFormat="1" ht="15" hidden="1" customHeight="1">
      <c r="A1909" s="20" t="str">
        <f>IF(E1909="","",VLOOKUP(E1909,[3]List!BC:BD,2,FALSE))</f>
        <v>[Main RC] SD-WAN with Firewall (Fortinet) (Non-taxable)</v>
      </c>
      <c r="B1909" s="20">
        <f>IF(F1909="Gateway","SDWAN Gateway",IF(E1909="","",VLOOKUP(E1909,[3]List!BC:BE,3,FALSE)))</f>
        <v>19408513</v>
      </c>
      <c r="C1909" s="20">
        <f>IF(F1909="Gateway","SDWAN Gateway",IF(E1909="","",VLOOKUP(E1909,[3]List!BC:BF,4,FALSE)))</f>
        <v>19408267</v>
      </c>
      <c r="D1909">
        <v>3847</v>
      </c>
      <c r="E1909" s="21" t="s">
        <v>69</v>
      </c>
      <c r="F1909" t="s">
        <v>70</v>
      </c>
      <c r="G1909" t="s">
        <v>741</v>
      </c>
      <c r="H1909" t="s">
        <v>761</v>
      </c>
      <c r="I1909" t="s">
        <v>73</v>
      </c>
      <c r="J1909">
        <v>100</v>
      </c>
      <c r="K1909" s="20" t="str">
        <f t="shared" si="88"/>
        <v>1</v>
      </c>
      <c r="L1909" s="20" t="str">
        <f t="shared" si="87"/>
        <v xml:space="preserve">24/7/ 12 hours onsite SLA support requried </v>
      </c>
      <c r="S1909" s="22"/>
      <c r="U1909" t="e">
        <f t="shared" si="86"/>
        <v>#N/A</v>
      </c>
      <c r="AB1909" t="s">
        <v>74</v>
      </c>
      <c r="AC1909" t="s">
        <v>661</v>
      </c>
      <c r="AJ1909" s="22"/>
      <c r="AK1909" s="22"/>
      <c r="BM1909" s="41" t="e">
        <f>VLOOKUP(H1909,Sheet1!A:B,2,FALSE)</f>
        <v>#N/A</v>
      </c>
    </row>
    <row r="1910" spans="1:65" customFormat="1" ht="15" hidden="1" customHeight="1">
      <c r="A1910" s="20" t="str">
        <f>IF(E1910="","",VLOOKUP(E1910,[3]List!BC:BD,2,FALSE))</f>
        <v>[Main RC] SD-WAN with Firewall (Fortinet) (Non-taxable)</v>
      </c>
      <c r="B1910" s="20">
        <f>IF(F1910="Gateway","SDWAN Gateway",IF(E1910="","",VLOOKUP(E1910,[3]List!BC:BE,3,FALSE)))</f>
        <v>19408513</v>
      </c>
      <c r="C1910" s="20">
        <f>IF(F1910="Gateway","SDWAN Gateway",IF(E1910="","",VLOOKUP(E1910,[3]List!BC:BF,4,FALSE)))</f>
        <v>19408267</v>
      </c>
      <c r="D1910">
        <v>3848</v>
      </c>
      <c r="E1910" s="21" t="s">
        <v>69</v>
      </c>
      <c r="F1910" t="s">
        <v>70</v>
      </c>
      <c r="G1910" t="s">
        <v>741</v>
      </c>
      <c r="H1910" t="s">
        <v>762</v>
      </c>
      <c r="I1910" t="s">
        <v>73</v>
      </c>
      <c r="J1910">
        <v>500</v>
      </c>
      <c r="K1910" s="20" t="str">
        <f t="shared" si="88"/>
        <v>1</v>
      </c>
      <c r="L1910" s="20" t="str">
        <f t="shared" si="87"/>
        <v xml:space="preserve">24/7/ 12 hours onsite SLA support requried </v>
      </c>
      <c r="S1910" s="22"/>
      <c r="U1910" t="e">
        <f t="shared" si="86"/>
        <v>#N/A</v>
      </c>
      <c r="AB1910" t="s">
        <v>74</v>
      </c>
      <c r="AC1910" t="s">
        <v>661</v>
      </c>
      <c r="AJ1910" s="22"/>
      <c r="AK1910" s="22"/>
      <c r="BM1910" s="41" t="e">
        <f>VLOOKUP(H1910,Sheet1!A:B,2,FALSE)</f>
        <v>#N/A</v>
      </c>
    </row>
    <row r="1911" spans="1:65" customFormat="1" ht="15" hidden="1" customHeight="1">
      <c r="A1911" s="20" t="str">
        <f>IF(E1911="","",VLOOKUP(E1911,[3]List!BC:BD,2,FALSE))</f>
        <v>[Main RC] SD-WAN with Firewall (Fortinet) (Non-taxable)</v>
      </c>
      <c r="B1911" s="20">
        <f>IF(F1911="Gateway","SDWAN Gateway",IF(E1911="","",VLOOKUP(E1911,[3]List!BC:BE,3,FALSE)))</f>
        <v>19408513</v>
      </c>
      <c r="C1911" s="20">
        <f>IF(F1911="Gateway","SDWAN Gateway",IF(E1911="","",VLOOKUP(E1911,[3]List!BC:BF,4,FALSE)))</f>
        <v>19408267</v>
      </c>
      <c r="D1911">
        <v>3853</v>
      </c>
      <c r="E1911" s="21" t="s">
        <v>69</v>
      </c>
      <c r="F1911" t="s">
        <v>70</v>
      </c>
      <c r="G1911" t="s">
        <v>741</v>
      </c>
      <c r="H1911" t="s">
        <v>763</v>
      </c>
      <c r="I1911" t="s">
        <v>73</v>
      </c>
      <c r="J1911">
        <v>500</v>
      </c>
      <c r="K1911" s="20" t="str">
        <f t="shared" si="88"/>
        <v>1</v>
      </c>
      <c r="L1911" s="20" t="str">
        <f t="shared" si="87"/>
        <v xml:space="preserve">24/7/ 12 hours onsite SLA support requried </v>
      </c>
      <c r="S1911" s="22"/>
      <c r="U1911" t="e">
        <f t="shared" si="86"/>
        <v>#N/A</v>
      </c>
      <c r="AB1911" t="s">
        <v>74</v>
      </c>
      <c r="AC1911" t="s">
        <v>661</v>
      </c>
      <c r="AJ1911" s="22"/>
      <c r="AK1911" s="22"/>
      <c r="BM1911" s="41" t="e">
        <f>VLOOKUP(H1911,Sheet1!A:B,2,FALSE)</f>
        <v>#N/A</v>
      </c>
    </row>
    <row r="1912" spans="1:65" customFormat="1" ht="15" hidden="1" customHeight="1">
      <c r="A1912" s="20" t="str">
        <f>IF(E1912="","",VLOOKUP(E1912,[3]List!BC:BD,2,FALSE))</f>
        <v>[Main RC] SD-WAN with Firewall (Fortinet) (Non-taxable)</v>
      </c>
      <c r="B1912" s="20">
        <f>IF(F1912="Gateway","SDWAN Gateway",IF(E1912="","",VLOOKUP(E1912,[3]List!BC:BE,3,FALSE)))</f>
        <v>19408513</v>
      </c>
      <c r="C1912" s="20">
        <f>IF(F1912="Gateway","SDWAN Gateway",IF(E1912="","",VLOOKUP(E1912,[3]List!BC:BF,4,FALSE)))</f>
        <v>19408267</v>
      </c>
      <c r="D1912">
        <v>3854</v>
      </c>
      <c r="E1912" s="21" t="s">
        <v>69</v>
      </c>
      <c r="F1912" t="s">
        <v>70</v>
      </c>
      <c r="G1912" t="s">
        <v>741</v>
      </c>
      <c r="H1912" t="s">
        <v>764</v>
      </c>
      <c r="I1912" t="s">
        <v>73</v>
      </c>
      <c r="J1912">
        <v>100</v>
      </c>
      <c r="K1912" s="20" t="str">
        <f t="shared" si="88"/>
        <v>1</v>
      </c>
      <c r="L1912" s="20" t="str">
        <f t="shared" si="87"/>
        <v xml:space="preserve">24/7/ 12 hours onsite SLA support requried </v>
      </c>
      <c r="S1912" s="22"/>
      <c r="U1912" t="e">
        <f t="shared" si="86"/>
        <v>#N/A</v>
      </c>
      <c r="AB1912" t="s">
        <v>74</v>
      </c>
      <c r="AC1912" t="s">
        <v>661</v>
      </c>
      <c r="AJ1912" s="22"/>
      <c r="AK1912" s="22"/>
      <c r="BM1912" s="41" t="e">
        <f>VLOOKUP(H1912,Sheet1!A:B,2,FALSE)</f>
        <v>#N/A</v>
      </c>
    </row>
    <row r="1913" spans="1:65" customFormat="1" ht="15" hidden="1" customHeight="1">
      <c r="A1913" s="20" t="str">
        <f>IF(E1913="","",VLOOKUP(E1913,[3]List!BC:BD,2,FALSE))</f>
        <v>[Main RC] SD-WAN with Firewall (Fortinet) (Non-taxable)</v>
      </c>
      <c r="B1913" s="20">
        <f>IF(F1913="Gateway","SDWAN Gateway",IF(E1913="","",VLOOKUP(E1913,[3]List!BC:BE,3,FALSE)))</f>
        <v>19408513</v>
      </c>
      <c r="C1913" s="20">
        <f>IF(F1913="Gateway","SDWAN Gateway",IF(E1913="","",VLOOKUP(E1913,[3]List!BC:BF,4,FALSE)))</f>
        <v>19408267</v>
      </c>
      <c r="D1913">
        <v>3858</v>
      </c>
      <c r="E1913" s="21" t="s">
        <v>69</v>
      </c>
      <c r="F1913" t="s">
        <v>70</v>
      </c>
      <c r="G1913" t="s">
        <v>741</v>
      </c>
      <c r="H1913" t="s">
        <v>765</v>
      </c>
      <c r="I1913" t="s">
        <v>73</v>
      </c>
      <c r="J1913">
        <v>100</v>
      </c>
      <c r="K1913" s="20" t="str">
        <f t="shared" si="88"/>
        <v>1</v>
      </c>
      <c r="L1913" s="20" t="str">
        <f t="shared" si="87"/>
        <v xml:space="preserve">24/7/ 12 hours onsite SLA support requried </v>
      </c>
      <c r="S1913" s="22"/>
      <c r="U1913" t="e">
        <f t="shared" si="86"/>
        <v>#N/A</v>
      </c>
      <c r="AB1913" t="s">
        <v>74</v>
      </c>
      <c r="AC1913" t="s">
        <v>661</v>
      </c>
      <c r="AJ1913" s="22"/>
      <c r="AK1913" s="22"/>
      <c r="BM1913" s="41" t="e">
        <f>VLOOKUP(H1913,Sheet1!A:B,2,FALSE)</f>
        <v>#N/A</v>
      </c>
    </row>
    <row r="1914" spans="1:65" customFormat="1" ht="15" hidden="1" customHeight="1">
      <c r="A1914" s="20" t="str">
        <f>IF(E1914="","",VLOOKUP(E1914,[3]List!BC:BD,2,FALSE))</f>
        <v>[Main RC] SD-WAN with Firewall (Fortinet) (Non-taxable)</v>
      </c>
      <c r="B1914" s="20">
        <f>IF(F1914="Gateway","SDWAN Gateway",IF(E1914="","",VLOOKUP(E1914,[3]List!BC:BE,3,FALSE)))</f>
        <v>19408513</v>
      </c>
      <c r="C1914" s="20">
        <f>IF(F1914="Gateway","SDWAN Gateway",IF(E1914="","",VLOOKUP(E1914,[3]List!BC:BF,4,FALSE)))</f>
        <v>19408267</v>
      </c>
      <c r="D1914">
        <v>3859</v>
      </c>
      <c r="E1914" s="21" t="s">
        <v>69</v>
      </c>
      <c r="F1914" t="s">
        <v>70</v>
      </c>
      <c r="G1914" t="s">
        <v>741</v>
      </c>
      <c r="H1914" t="s">
        <v>766</v>
      </c>
      <c r="I1914" t="s">
        <v>73</v>
      </c>
      <c r="J1914">
        <v>100</v>
      </c>
      <c r="K1914" s="20" t="str">
        <f t="shared" si="88"/>
        <v>1</v>
      </c>
      <c r="L1914" s="20" t="str">
        <f t="shared" si="87"/>
        <v xml:space="preserve">24/7/ 12 hours onsite SLA support requried </v>
      </c>
      <c r="S1914" s="22"/>
      <c r="U1914" t="e">
        <f t="shared" si="86"/>
        <v>#N/A</v>
      </c>
      <c r="AB1914" t="s">
        <v>74</v>
      </c>
      <c r="AC1914" t="s">
        <v>661</v>
      </c>
      <c r="AJ1914" s="22"/>
      <c r="AK1914" s="22"/>
      <c r="BM1914" s="41" t="e">
        <f>VLOOKUP(H1914,Sheet1!A:B,2,FALSE)</f>
        <v>#N/A</v>
      </c>
    </row>
    <row r="1915" spans="1:65" customFormat="1" ht="15" hidden="1" customHeight="1">
      <c r="A1915" s="20" t="str">
        <f>IF(E1915="","",VLOOKUP(E1915,[3]List!BC:BD,2,FALSE))</f>
        <v>[Main RC] SD-WAN with Firewall (Fortinet) (Non-taxable)</v>
      </c>
      <c r="B1915" s="20">
        <f>IF(F1915="Gateway","SDWAN Gateway",IF(E1915="","",VLOOKUP(E1915,[3]List!BC:BE,3,FALSE)))</f>
        <v>19408513</v>
      </c>
      <c r="C1915" s="20">
        <f>IF(F1915="Gateway","SDWAN Gateway",IF(E1915="","",VLOOKUP(E1915,[3]List!BC:BF,4,FALSE)))</f>
        <v>19408267</v>
      </c>
      <c r="D1915">
        <v>3860</v>
      </c>
      <c r="E1915" s="21" t="s">
        <v>69</v>
      </c>
      <c r="F1915" t="s">
        <v>70</v>
      </c>
      <c r="G1915" t="s">
        <v>741</v>
      </c>
      <c r="H1915" t="s">
        <v>750</v>
      </c>
      <c r="I1915" t="s">
        <v>73</v>
      </c>
      <c r="J1915">
        <v>100</v>
      </c>
      <c r="K1915" s="20" t="str">
        <f t="shared" si="88"/>
        <v>1</v>
      </c>
      <c r="L1915" s="20" t="str">
        <f t="shared" si="87"/>
        <v xml:space="preserve">24/7/ 12 hours onsite SLA support requried </v>
      </c>
      <c r="S1915" s="22"/>
      <c r="U1915" t="e">
        <f t="shared" si="86"/>
        <v>#N/A</v>
      </c>
      <c r="AB1915" t="s">
        <v>74</v>
      </c>
      <c r="AC1915" t="s">
        <v>661</v>
      </c>
      <c r="AJ1915" s="22"/>
      <c r="AK1915" s="22"/>
      <c r="BM1915" s="41" t="e">
        <f>VLOOKUP(H1915,Sheet1!A:B,2,FALSE)</f>
        <v>#N/A</v>
      </c>
    </row>
    <row r="1916" spans="1:65" customFormat="1" ht="15" hidden="1" customHeight="1">
      <c r="A1916" s="20" t="str">
        <f>IF(E1916="","",VLOOKUP(E1916,[3]List!BC:BD,2,FALSE))</f>
        <v>[Main RC] SD-WAN with Firewall (Fortinet) (Non-taxable)</v>
      </c>
      <c r="B1916" s="20">
        <f>IF(F1916="Gateway","SDWAN Gateway",IF(E1916="","",VLOOKUP(E1916,[3]List!BC:BE,3,FALSE)))</f>
        <v>19408513</v>
      </c>
      <c r="C1916" s="20">
        <f>IF(F1916="Gateway","SDWAN Gateway",IF(E1916="","",VLOOKUP(E1916,[3]List!BC:BF,4,FALSE)))</f>
        <v>19408267</v>
      </c>
      <c r="D1916">
        <v>3870</v>
      </c>
      <c r="E1916" s="21" t="s">
        <v>69</v>
      </c>
      <c r="F1916" t="s">
        <v>70</v>
      </c>
      <c r="G1916" t="s">
        <v>741</v>
      </c>
      <c r="H1916" t="s">
        <v>767</v>
      </c>
      <c r="I1916" t="s">
        <v>73</v>
      </c>
      <c r="J1916">
        <v>100</v>
      </c>
      <c r="K1916" s="20" t="str">
        <f t="shared" si="88"/>
        <v>1</v>
      </c>
      <c r="L1916" s="20" t="str">
        <f t="shared" si="87"/>
        <v xml:space="preserve">24/7/ 12 hours onsite SLA support requried </v>
      </c>
      <c r="S1916" s="22"/>
      <c r="U1916" t="e">
        <f t="shared" si="86"/>
        <v>#N/A</v>
      </c>
      <c r="AB1916" t="s">
        <v>74</v>
      </c>
      <c r="AC1916" t="s">
        <v>661</v>
      </c>
      <c r="AJ1916" s="22"/>
      <c r="AK1916" s="22"/>
      <c r="BM1916" s="41" t="e">
        <f>VLOOKUP(H1916,Sheet1!A:B,2,FALSE)</f>
        <v>#N/A</v>
      </c>
    </row>
    <row r="1917" spans="1:65" customFormat="1" ht="15" hidden="1" customHeight="1">
      <c r="A1917" s="20" t="str">
        <f>IF(E1917="","",VLOOKUP(E1917,[3]List!BC:BD,2,FALSE))</f>
        <v>[Main RC] SD-WAN with Firewall (Fortinet) (Non-taxable)</v>
      </c>
      <c r="B1917" s="20">
        <f>IF(F1917="Gateway","SDWAN Gateway",IF(E1917="","",VLOOKUP(E1917,[3]List!BC:BE,3,FALSE)))</f>
        <v>19408513</v>
      </c>
      <c r="C1917" s="20">
        <f>IF(F1917="Gateway","SDWAN Gateway",IF(E1917="","",VLOOKUP(E1917,[3]List!BC:BF,4,FALSE)))</f>
        <v>19408267</v>
      </c>
      <c r="D1917">
        <v>3871</v>
      </c>
      <c r="E1917" s="21" t="s">
        <v>69</v>
      </c>
      <c r="F1917" t="s">
        <v>70</v>
      </c>
      <c r="G1917" t="s">
        <v>741</v>
      </c>
      <c r="H1917" t="s">
        <v>768</v>
      </c>
      <c r="I1917" t="s">
        <v>73</v>
      </c>
      <c r="J1917">
        <v>100</v>
      </c>
      <c r="K1917" s="20" t="str">
        <f t="shared" si="88"/>
        <v>1</v>
      </c>
      <c r="L1917" s="20" t="str">
        <f t="shared" si="87"/>
        <v xml:space="preserve">24/7/ 12 hours onsite SLA support requried </v>
      </c>
      <c r="S1917" s="22"/>
      <c r="U1917" t="e">
        <f t="shared" si="86"/>
        <v>#N/A</v>
      </c>
      <c r="AB1917" t="s">
        <v>74</v>
      </c>
      <c r="AC1917" t="s">
        <v>661</v>
      </c>
      <c r="AJ1917" s="22"/>
      <c r="AK1917" s="22"/>
      <c r="BM1917" s="41" t="e">
        <f>VLOOKUP(H1917,Sheet1!A:B,2,FALSE)</f>
        <v>#N/A</v>
      </c>
    </row>
    <row r="1918" spans="1:65" customFormat="1" ht="15" hidden="1" customHeight="1">
      <c r="A1918" s="20" t="str">
        <f>IF(E1918="","",VLOOKUP(E1918,[3]List!BC:BD,2,FALSE))</f>
        <v>[Main RC] SD-WAN with Firewall (Fortinet) (Non-taxable)</v>
      </c>
      <c r="B1918" s="20">
        <f>IF(F1918="Gateway","SDWAN Gateway",IF(E1918="","",VLOOKUP(E1918,[3]List!BC:BE,3,FALSE)))</f>
        <v>19408513</v>
      </c>
      <c r="C1918" s="20">
        <f>IF(F1918="Gateway","SDWAN Gateway",IF(E1918="","",VLOOKUP(E1918,[3]List!BC:BF,4,FALSE)))</f>
        <v>19408267</v>
      </c>
      <c r="D1918">
        <v>3873</v>
      </c>
      <c r="E1918" s="21" t="s">
        <v>69</v>
      </c>
      <c r="F1918" t="s">
        <v>70</v>
      </c>
      <c r="G1918" t="s">
        <v>741</v>
      </c>
      <c r="H1918" t="s">
        <v>769</v>
      </c>
      <c r="I1918" t="s">
        <v>73</v>
      </c>
      <c r="J1918">
        <v>500</v>
      </c>
      <c r="K1918" s="20" t="str">
        <f t="shared" si="88"/>
        <v>1</v>
      </c>
      <c r="L1918" s="20" t="str">
        <f t="shared" si="87"/>
        <v xml:space="preserve">24/7/ 12 hours onsite SLA support requried </v>
      </c>
      <c r="S1918" s="22"/>
      <c r="U1918" t="e">
        <f t="shared" ref="U1918:U1964" si="89">IF(BM1918="Full PRMA", "No","Yes")</f>
        <v>#N/A</v>
      </c>
      <c r="AB1918" t="s">
        <v>74</v>
      </c>
      <c r="AC1918" t="s">
        <v>661</v>
      </c>
      <c r="AJ1918" s="22"/>
      <c r="AK1918" s="22"/>
      <c r="BM1918" s="41" t="e">
        <f>VLOOKUP(H1918,Sheet1!A:B,2,FALSE)</f>
        <v>#N/A</v>
      </c>
    </row>
    <row r="1919" spans="1:65" customFormat="1" ht="15" hidden="1" customHeight="1">
      <c r="A1919" s="20" t="str">
        <f>IF(E1919="","",VLOOKUP(E1919,[3]List!BC:BD,2,FALSE))</f>
        <v>[Main RC] SD-WAN with Firewall (Fortinet) (Non-taxable)</v>
      </c>
      <c r="B1919" s="20">
        <f>IF(F1919="Gateway","SDWAN Gateway",IF(E1919="","",VLOOKUP(E1919,[3]List!BC:BE,3,FALSE)))</f>
        <v>19408513</v>
      </c>
      <c r="C1919" s="20">
        <f>IF(F1919="Gateway","SDWAN Gateway",IF(E1919="","",VLOOKUP(E1919,[3]List!BC:BF,4,FALSE)))</f>
        <v>19408267</v>
      </c>
      <c r="D1919">
        <v>4001</v>
      </c>
      <c r="E1919" s="21" t="s">
        <v>69</v>
      </c>
      <c r="F1919" t="s">
        <v>70</v>
      </c>
      <c r="G1919" s="31" t="s">
        <v>770</v>
      </c>
      <c r="H1919" t="s">
        <v>771</v>
      </c>
      <c r="I1919" t="s">
        <v>140</v>
      </c>
      <c r="J1919">
        <v>1000</v>
      </c>
      <c r="K1919" s="20">
        <v>3</v>
      </c>
      <c r="L1919" s="20" t="str">
        <f t="shared" si="87"/>
        <v>24/7/ 6 hours onsite support required</v>
      </c>
      <c r="S1919" s="22"/>
      <c r="U1919" t="e">
        <f t="shared" si="89"/>
        <v>#N/A</v>
      </c>
      <c r="AB1919" t="s">
        <v>74</v>
      </c>
      <c r="AC1919" t="s">
        <v>661</v>
      </c>
      <c r="AJ1919" s="22"/>
      <c r="AK1919" s="22"/>
      <c r="BM1919" s="41" t="e">
        <f>VLOOKUP(H1919,Sheet1!A:B,2,FALSE)</f>
        <v>#N/A</v>
      </c>
    </row>
    <row r="1920" spans="1:65" customFormat="1" ht="15" hidden="1" customHeight="1">
      <c r="A1920" s="20" t="str">
        <f>IF(E1920="","",VLOOKUP(E1920,[3]List!BC:BD,2,FALSE))</f>
        <v>[Main RC] SD-WAN with Firewall (Fortinet) (Non-taxable)</v>
      </c>
      <c r="B1920" s="20">
        <f>IF(F1920="Gateway","SDWAN Gateway",IF(E1920="","",VLOOKUP(E1920,[3]List!BC:BE,3,FALSE)))</f>
        <v>19408513</v>
      </c>
      <c r="C1920" s="20">
        <f>IF(F1920="Gateway","SDWAN Gateway",IF(E1920="","",VLOOKUP(E1920,[3]List!BC:BF,4,FALSE)))</f>
        <v>19408267</v>
      </c>
      <c r="D1920">
        <v>4001</v>
      </c>
      <c r="E1920" s="21" t="s">
        <v>69</v>
      </c>
      <c r="F1920" t="s">
        <v>70</v>
      </c>
      <c r="G1920" s="31" t="s">
        <v>770</v>
      </c>
      <c r="H1920" t="s">
        <v>771</v>
      </c>
      <c r="I1920" t="s">
        <v>140</v>
      </c>
      <c r="J1920">
        <v>1000</v>
      </c>
      <c r="K1920" s="20">
        <v>3</v>
      </c>
      <c r="L1920" s="20" t="str">
        <f t="shared" si="87"/>
        <v>24/7/ 6 hours onsite support required</v>
      </c>
      <c r="S1920" s="22"/>
      <c r="U1920" t="s">
        <v>945</v>
      </c>
      <c r="AB1920" t="s">
        <v>74</v>
      </c>
      <c r="AC1920" t="s">
        <v>661</v>
      </c>
      <c r="AJ1920" s="22"/>
      <c r="AK1920" s="22"/>
      <c r="BM1920" s="41" t="e">
        <f>VLOOKUP(H1920,Sheet1!A:B,2,FALSE)</f>
        <v>#N/A</v>
      </c>
    </row>
    <row r="1921" spans="1:65" customFormat="1" ht="15" hidden="1" customHeight="1">
      <c r="A1921" s="20" t="str">
        <f>IF(E1921="","",VLOOKUP(E1921,[3]List!BC:BD,2,FALSE))</f>
        <v>[Main RC] SD-WAN with Firewall (Fortinet) (Non-taxable)</v>
      </c>
      <c r="B1921" s="20">
        <f>IF(F1921="Gateway","SDWAN Gateway",IF(E1921="","",VLOOKUP(E1921,[3]List!BC:BE,3,FALSE)))</f>
        <v>19408513</v>
      </c>
      <c r="C1921" s="20">
        <f>IF(F1921="Gateway","SDWAN Gateway",IF(E1921="","",VLOOKUP(E1921,[3]List!BC:BF,4,FALSE)))</f>
        <v>19408267</v>
      </c>
      <c r="D1921">
        <v>4002</v>
      </c>
      <c r="E1921" s="21" t="s">
        <v>69</v>
      </c>
      <c r="F1921" t="s">
        <v>70</v>
      </c>
      <c r="G1921" s="31" t="s">
        <v>770</v>
      </c>
      <c r="H1921" t="s">
        <v>772</v>
      </c>
      <c r="I1921" t="s">
        <v>140</v>
      </c>
      <c r="J1921">
        <v>500</v>
      </c>
      <c r="K1921" s="20" t="str">
        <f t="shared" si="88"/>
        <v>1</v>
      </c>
      <c r="L1921" s="20" t="str">
        <f t="shared" si="87"/>
        <v>24/7/ 6 hours onsite support required</v>
      </c>
      <c r="S1921" s="22"/>
      <c r="U1921" t="e">
        <f t="shared" si="89"/>
        <v>#N/A</v>
      </c>
      <c r="AB1921" t="s">
        <v>74</v>
      </c>
      <c r="AC1921" t="s">
        <v>661</v>
      </c>
      <c r="AJ1921" s="22"/>
      <c r="AK1921" s="22"/>
      <c r="BM1921" s="41" t="e">
        <f>VLOOKUP(H1921,Sheet1!A:B,2,FALSE)</f>
        <v>#N/A</v>
      </c>
    </row>
    <row r="1922" spans="1:65" customFormat="1" ht="15" hidden="1" customHeight="1">
      <c r="A1922" s="20" t="str">
        <f>IF(E1922="","",VLOOKUP(E1922,[3]List!BC:BD,2,FALSE))</f>
        <v>[Main RC] SD-WAN with Firewall (Fortinet) (Non-taxable)</v>
      </c>
      <c r="B1922" s="20">
        <f>IF(F1922="Gateway","SDWAN Gateway",IF(E1922="","",VLOOKUP(E1922,[3]List!BC:BE,3,FALSE)))</f>
        <v>19408513</v>
      </c>
      <c r="C1922" s="20">
        <f>IF(F1922="Gateway","SDWAN Gateway",IF(E1922="","",VLOOKUP(E1922,[3]List!BC:BF,4,FALSE)))</f>
        <v>19408267</v>
      </c>
      <c r="D1922">
        <v>4002</v>
      </c>
      <c r="E1922" s="21" t="s">
        <v>69</v>
      </c>
      <c r="F1922" t="s">
        <v>70</v>
      </c>
      <c r="G1922" s="31" t="s">
        <v>770</v>
      </c>
      <c r="H1922" t="s">
        <v>772</v>
      </c>
      <c r="I1922" t="s">
        <v>140</v>
      </c>
      <c r="J1922">
        <v>500</v>
      </c>
      <c r="K1922" s="20" t="str">
        <f t="shared" si="88"/>
        <v>1</v>
      </c>
      <c r="L1922" s="20" t="str">
        <f t="shared" si="87"/>
        <v>24/7/ 6 hours onsite support required</v>
      </c>
      <c r="S1922" s="22"/>
      <c r="U1922" t="s">
        <v>945</v>
      </c>
      <c r="AB1922" t="s">
        <v>74</v>
      </c>
      <c r="AC1922" t="s">
        <v>661</v>
      </c>
      <c r="AJ1922" s="22"/>
      <c r="AK1922" s="22"/>
      <c r="BM1922" s="41" t="e">
        <f>VLOOKUP(H1922,Sheet1!A:B,2,FALSE)</f>
        <v>#N/A</v>
      </c>
    </row>
    <row r="1923" spans="1:65" customFormat="1" ht="15" hidden="1" customHeight="1">
      <c r="A1923" s="20" t="str">
        <f>IF(E1923="","",VLOOKUP(E1923,[3]List!BC:BD,2,FALSE))</f>
        <v>[Main RC] SD-WAN with Firewall (Fortinet) (Non-taxable)</v>
      </c>
      <c r="B1923" s="20">
        <f>IF(F1923="Gateway","SDWAN Gateway",IF(E1923="","",VLOOKUP(E1923,[3]List!BC:BE,3,FALSE)))</f>
        <v>19408513</v>
      </c>
      <c r="C1923" s="20">
        <f>IF(F1923="Gateway","SDWAN Gateway",IF(E1923="","",VLOOKUP(E1923,[3]List!BC:BF,4,FALSE)))</f>
        <v>19408267</v>
      </c>
      <c r="D1923">
        <v>4008</v>
      </c>
      <c r="E1923" s="21" t="s">
        <v>69</v>
      </c>
      <c r="F1923" t="s">
        <v>70</v>
      </c>
      <c r="G1923" s="31" t="s">
        <v>770</v>
      </c>
      <c r="H1923" t="s">
        <v>773</v>
      </c>
      <c r="I1923" t="s">
        <v>140</v>
      </c>
      <c r="J1923">
        <v>500</v>
      </c>
      <c r="K1923" s="20" t="str">
        <f t="shared" si="88"/>
        <v>1</v>
      </c>
      <c r="L1923" s="20" t="str">
        <f t="shared" si="87"/>
        <v>24/7/ 6 hours onsite support required</v>
      </c>
      <c r="S1923" s="22"/>
      <c r="U1923" t="e">
        <f t="shared" si="89"/>
        <v>#N/A</v>
      </c>
      <c r="AB1923" t="s">
        <v>74</v>
      </c>
      <c r="AC1923" t="s">
        <v>661</v>
      </c>
      <c r="AJ1923" s="22"/>
      <c r="AK1923" s="22"/>
      <c r="BM1923" s="41" t="e">
        <f>VLOOKUP(H1923,Sheet1!A:B,2,FALSE)</f>
        <v>#N/A</v>
      </c>
    </row>
    <row r="1924" spans="1:65" customFormat="1" ht="15" hidden="1" customHeight="1">
      <c r="A1924" s="20" t="str">
        <f>IF(E1924="","",VLOOKUP(E1924,[3]List!BC:BD,2,FALSE))</f>
        <v>[Main RC] SD-WAN with Firewall (Fortinet) (Non-taxable)</v>
      </c>
      <c r="B1924" s="20">
        <f>IF(F1924="Gateway","SDWAN Gateway",IF(E1924="","",VLOOKUP(E1924,[3]List!BC:BE,3,FALSE)))</f>
        <v>19408513</v>
      </c>
      <c r="C1924" s="20">
        <f>IF(F1924="Gateway","SDWAN Gateway",IF(E1924="","",VLOOKUP(E1924,[3]List!BC:BF,4,FALSE)))</f>
        <v>19408267</v>
      </c>
      <c r="D1924">
        <v>4008</v>
      </c>
      <c r="E1924" s="21" t="s">
        <v>69</v>
      </c>
      <c r="F1924" t="s">
        <v>70</v>
      </c>
      <c r="G1924" s="31" t="s">
        <v>770</v>
      </c>
      <c r="H1924" t="s">
        <v>773</v>
      </c>
      <c r="I1924" t="s">
        <v>140</v>
      </c>
      <c r="J1924">
        <v>500</v>
      </c>
      <c r="K1924" s="20" t="str">
        <f t="shared" si="88"/>
        <v>1</v>
      </c>
      <c r="L1924" s="20" t="str">
        <f t="shared" ref="L1924:L1987" si="90">IF(I1924="non-redundant","24/7/ 12 hours onsite SLA support requried ","24/7/ 6 hours onsite support required")</f>
        <v>24/7/ 6 hours onsite support required</v>
      </c>
      <c r="S1924" s="22"/>
      <c r="U1924" t="e">
        <f t="shared" si="89"/>
        <v>#N/A</v>
      </c>
      <c r="AB1924" t="s">
        <v>74</v>
      </c>
      <c r="AC1924" t="s">
        <v>661</v>
      </c>
      <c r="AJ1924" s="22"/>
      <c r="AK1924" s="22"/>
      <c r="BM1924" s="41" t="e">
        <f>VLOOKUP(H1924,Sheet1!A:B,2,FALSE)</f>
        <v>#N/A</v>
      </c>
    </row>
    <row r="1925" spans="1:65" customFormat="1" ht="15" hidden="1" customHeight="1">
      <c r="A1925" s="20" t="str">
        <f>IF(E1925="","",VLOOKUP(E1925,[3]List!BC:BD,2,FALSE))</f>
        <v>[Main RC] SD-WAN with Firewall (Fortinet) (Non-taxable)</v>
      </c>
      <c r="B1925" s="20">
        <f>IF(F1925="Gateway","SDWAN Gateway",IF(E1925="","",VLOOKUP(E1925,[3]List!BC:BE,3,FALSE)))</f>
        <v>19408513</v>
      </c>
      <c r="C1925" s="20">
        <f>IF(F1925="Gateway","SDWAN Gateway",IF(E1925="","",VLOOKUP(E1925,[3]List!BC:BF,4,FALSE)))</f>
        <v>19408267</v>
      </c>
      <c r="D1925">
        <v>4010</v>
      </c>
      <c r="E1925" s="21" t="s">
        <v>69</v>
      </c>
      <c r="F1925" t="s">
        <v>70</v>
      </c>
      <c r="G1925" t="s">
        <v>770</v>
      </c>
      <c r="H1925" t="s">
        <v>774</v>
      </c>
      <c r="I1925" t="s">
        <v>73</v>
      </c>
      <c r="J1925">
        <v>500</v>
      </c>
      <c r="K1925" s="20" t="str">
        <f t="shared" ref="K1925:K1988" si="91">IF(J1925&lt;900, "1", "2")</f>
        <v>1</v>
      </c>
      <c r="L1925" s="20" t="str">
        <f t="shared" si="90"/>
        <v xml:space="preserve">24/7/ 12 hours onsite SLA support requried </v>
      </c>
      <c r="S1925" s="22"/>
      <c r="U1925" t="e">
        <f t="shared" si="89"/>
        <v>#N/A</v>
      </c>
      <c r="AB1925" t="s">
        <v>74</v>
      </c>
      <c r="AC1925" t="s">
        <v>661</v>
      </c>
      <c r="AJ1925" s="22"/>
      <c r="AK1925" s="22"/>
      <c r="BM1925" s="41" t="e">
        <f>VLOOKUP(H1925,Sheet1!A:B,2,FALSE)</f>
        <v>#N/A</v>
      </c>
    </row>
    <row r="1926" spans="1:65" customFormat="1" ht="15" hidden="1" customHeight="1">
      <c r="A1926" s="20" t="str">
        <f>IF(E1926="","",VLOOKUP(E1926,[3]List!BC:BD,2,FALSE))</f>
        <v>[Main RC] SD-WAN with Firewall (Fortinet) (Non-taxable)</v>
      </c>
      <c r="B1926" s="20">
        <f>IF(F1926="Gateway","SDWAN Gateway",IF(E1926="","",VLOOKUP(E1926,[3]List!BC:BE,3,FALSE)))</f>
        <v>19408513</v>
      </c>
      <c r="C1926" s="20">
        <f>IF(F1926="Gateway","SDWAN Gateway",IF(E1926="","",VLOOKUP(E1926,[3]List!BC:BF,4,FALSE)))</f>
        <v>19408267</v>
      </c>
      <c r="D1926">
        <v>4107</v>
      </c>
      <c r="E1926" s="21" t="s">
        <v>69</v>
      </c>
      <c r="F1926" t="s">
        <v>70</v>
      </c>
      <c r="G1926" t="s">
        <v>775</v>
      </c>
      <c r="H1926" t="s">
        <v>776</v>
      </c>
      <c r="I1926" t="s">
        <v>73</v>
      </c>
      <c r="J1926">
        <v>100</v>
      </c>
      <c r="K1926" s="20" t="str">
        <f t="shared" si="91"/>
        <v>1</v>
      </c>
      <c r="L1926" s="20" t="str">
        <f t="shared" si="90"/>
        <v xml:space="preserve">24/7/ 12 hours onsite SLA support requried </v>
      </c>
      <c r="S1926" s="22"/>
      <c r="U1926" t="e">
        <f t="shared" si="89"/>
        <v>#N/A</v>
      </c>
      <c r="AB1926" t="s">
        <v>74</v>
      </c>
      <c r="AC1926" t="s">
        <v>661</v>
      </c>
      <c r="AJ1926" s="22"/>
      <c r="AK1926" s="22"/>
      <c r="BM1926" s="41" t="e">
        <f>VLOOKUP(H1926,Sheet1!A:B,2,FALSE)</f>
        <v>#N/A</v>
      </c>
    </row>
    <row r="1927" spans="1:65" customFormat="1" ht="15" hidden="1" customHeight="1">
      <c r="A1927" s="20" t="str">
        <f>IF(E1927="","",VLOOKUP(E1927,[3]List!BC:BD,2,FALSE))</f>
        <v>[Main RC] SD-WAN with Firewall (Fortinet) (Non-taxable)</v>
      </c>
      <c r="B1927" s="20">
        <f>IF(F1927="Gateway","SDWAN Gateway",IF(E1927="","",VLOOKUP(E1927,[3]List!BC:BE,3,FALSE)))</f>
        <v>19408513</v>
      </c>
      <c r="C1927" s="20">
        <f>IF(F1927="Gateway","SDWAN Gateway",IF(E1927="","",VLOOKUP(E1927,[3]List!BC:BF,4,FALSE)))</f>
        <v>19408267</v>
      </c>
      <c r="D1927">
        <v>4108</v>
      </c>
      <c r="E1927" s="21" t="s">
        <v>69</v>
      </c>
      <c r="F1927" t="s">
        <v>70</v>
      </c>
      <c r="G1927" t="s">
        <v>775</v>
      </c>
      <c r="H1927" t="s">
        <v>777</v>
      </c>
      <c r="I1927" t="s">
        <v>73</v>
      </c>
      <c r="J1927">
        <v>100</v>
      </c>
      <c r="K1927" s="20" t="str">
        <f t="shared" si="91"/>
        <v>1</v>
      </c>
      <c r="L1927" s="20" t="str">
        <f t="shared" si="90"/>
        <v xml:space="preserve">24/7/ 12 hours onsite SLA support requried </v>
      </c>
      <c r="S1927" s="22"/>
      <c r="U1927" t="e">
        <f t="shared" si="89"/>
        <v>#N/A</v>
      </c>
      <c r="AB1927" t="s">
        <v>74</v>
      </c>
      <c r="AC1927" t="s">
        <v>661</v>
      </c>
      <c r="AJ1927" s="22"/>
      <c r="AK1927" s="22"/>
      <c r="BM1927" s="41" t="e">
        <f>VLOOKUP(H1927,Sheet1!A:B,2,FALSE)</f>
        <v>#N/A</v>
      </c>
    </row>
    <row r="1928" spans="1:65" customFormat="1" ht="15" hidden="1" customHeight="1">
      <c r="A1928" s="20" t="str">
        <f>IF(E1928="","",VLOOKUP(E1928,[3]List!BC:BD,2,FALSE))</f>
        <v>[Main RC] SD-WAN with Firewall (Fortinet) (Non-taxable)</v>
      </c>
      <c r="B1928" s="20">
        <f>IF(F1928="Gateway","SDWAN Gateway",IF(E1928="","",VLOOKUP(E1928,[3]List!BC:BE,3,FALSE)))</f>
        <v>19408513</v>
      </c>
      <c r="C1928" s="20">
        <f>IF(F1928="Gateway","SDWAN Gateway",IF(E1928="","",VLOOKUP(E1928,[3]List!BC:BF,4,FALSE)))</f>
        <v>19408267</v>
      </c>
      <c r="D1928">
        <v>4109</v>
      </c>
      <c r="E1928" s="21" t="s">
        <v>69</v>
      </c>
      <c r="F1928" t="s">
        <v>70</v>
      </c>
      <c r="G1928" t="s">
        <v>775</v>
      </c>
      <c r="H1928" t="s">
        <v>778</v>
      </c>
      <c r="I1928" t="s">
        <v>73</v>
      </c>
      <c r="J1928">
        <v>100</v>
      </c>
      <c r="K1928" s="20" t="str">
        <f t="shared" si="91"/>
        <v>1</v>
      </c>
      <c r="L1928" s="20" t="str">
        <f t="shared" si="90"/>
        <v xml:space="preserve">24/7/ 12 hours onsite SLA support requried </v>
      </c>
      <c r="S1928" s="22"/>
      <c r="U1928" t="e">
        <f t="shared" si="89"/>
        <v>#N/A</v>
      </c>
      <c r="AB1928" t="s">
        <v>74</v>
      </c>
      <c r="AC1928" t="s">
        <v>661</v>
      </c>
      <c r="AJ1928" s="22"/>
      <c r="AK1928" s="22"/>
      <c r="BM1928" s="41" t="e">
        <f>VLOOKUP(H1928,Sheet1!A:B,2,FALSE)</f>
        <v>#N/A</v>
      </c>
    </row>
    <row r="1929" spans="1:65" customFormat="1" ht="15" hidden="1" customHeight="1">
      <c r="A1929" s="20" t="str">
        <f>IF(E1929="","",VLOOKUP(E1929,[3]List!BC:BD,2,FALSE))</f>
        <v>[Main RC] SD-WAN with Firewall (Fortinet) (Non-taxable)</v>
      </c>
      <c r="B1929" s="20">
        <f>IF(F1929="Gateway","SDWAN Gateway",IF(E1929="","",VLOOKUP(E1929,[3]List!BC:BE,3,FALSE)))</f>
        <v>19408513</v>
      </c>
      <c r="C1929" s="20">
        <f>IF(F1929="Gateway","SDWAN Gateway",IF(E1929="","",VLOOKUP(E1929,[3]List!BC:BF,4,FALSE)))</f>
        <v>19408267</v>
      </c>
      <c r="D1929">
        <v>4111</v>
      </c>
      <c r="E1929" s="21" t="s">
        <v>69</v>
      </c>
      <c r="F1929" t="s">
        <v>70</v>
      </c>
      <c r="G1929" t="s">
        <v>775</v>
      </c>
      <c r="H1929" t="s">
        <v>779</v>
      </c>
      <c r="I1929" t="s">
        <v>73</v>
      </c>
      <c r="J1929">
        <v>100</v>
      </c>
      <c r="K1929" s="20" t="str">
        <f t="shared" si="91"/>
        <v>1</v>
      </c>
      <c r="L1929" s="20" t="str">
        <f t="shared" si="90"/>
        <v xml:space="preserve">24/7/ 12 hours onsite SLA support requried </v>
      </c>
      <c r="S1929" s="22"/>
      <c r="U1929" t="e">
        <f t="shared" si="89"/>
        <v>#N/A</v>
      </c>
      <c r="AB1929" t="s">
        <v>74</v>
      </c>
      <c r="AC1929" t="s">
        <v>661</v>
      </c>
      <c r="AJ1929" s="22"/>
      <c r="AK1929" s="22"/>
      <c r="BM1929" s="41" t="e">
        <f>VLOOKUP(H1929,Sheet1!A:B,2,FALSE)</f>
        <v>#N/A</v>
      </c>
    </row>
    <row r="1930" spans="1:65" customFormat="1" ht="15" hidden="1" customHeight="1">
      <c r="A1930" s="20" t="str">
        <f>IF(E1930="","",VLOOKUP(E1930,[3]List!BC:BD,2,FALSE))</f>
        <v>[Main RC] SD-WAN with Firewall (Fortinet) (Non-taxable)</v>
      </c>
      <c r="B1930" s="20">
        <f>IF(F1930="Gateway","SDWAN Gateway",IF(E1930="","",VLOOKUP(E1930,[3]List!BC:BE,3,FALSE)))</f>
        <v>19408513</v>
      </c>
      <c r="C1930" s="20">
        <f>IF(F1930="Gateway","SDWAN Gateway",IF(E1930="","",VLOOKUP(E1930,[3]List!BC:BF,4,FALSE)))</f>
        <v>19408267</v>
      </c>
      <c r="D1930">
        <v>4157</v>
      </c>
      <c r="E1930" s="21" t="s">
        <v>69</v>
      </c>
      <c r="F1930" t="s">
        <v>70</v>
      </c>
      <c r="G1930" t="s">
        <v>780</v>
      </c>
      <c r="H1930" t="s">
        <v>781</v>
      </c>
      <c r="I1930" t="s">
        <v>73</v>
      </c>
      <c r="J1930">
        <v>500</v>
      </c>
      <c r="K1930" s="20" t="str">
        <f t="shared" si="91"/>
        <v>1</v>
      </c>
      <c r="L1930" s="20" t="str">
        <f t="shared" si="90"/>
        <v xml:space="preserve">24/7/ 12 hours onsite SLA support requried </v>
      </c>
      <c r="S1930" s="22"/>
      <c r="U1930" t="e">
        <f t="shared" si="89"/>
        <v>#N/A</v>
      </c>
      <c r="AB1930" t="s">
        <v>74</v>
      </c>
      <c r="AC1930" t="s">
        <v>661</v>
      </c>
      <c r="AJ1930" s="22"/>
      <c r="AK1930" s="22"/>
      <c r="BM1930" s="41" t="e">
        <f>VLOOKUP(H1930,Sheet1!A:B,2,FALSE)</f>
        <v>#N/A</v>
      </c>
    </row>
    <row r="1931" spans="1:65" customFormat="1" ht="15" hidden="1" customHeight="1">
      <c r="A1931" s="20" t="str">
        <f>IF(E1931="","",VLOOKUP(E1931,[3]List!BC:BD,2,FALSE))</f>
        <v>[Main RC] SD-WAN with Firewall (Fortinet) (Non-taxable)</v>
      </c>
      <c r="B1931" s="20">
        <f>IF(F1931="Gateway","SDWAN Gateway",IF(E1931="","",VLOOKUP(E1931,[3]List!BC:BE,3,FALSE)))</f>
        <v>19408513</v>
      </c>
      <c r="C1931" s="20">
        <f>IF(F1931="Gateway","SDWAN Gateway",IF(E1931="","",VLOOKUP(E1931,[3]List!BC:BF,4,FALSE)))</f>
        <v>19408267</v>
      </c>
      <c r="D1931">
        <v>4159</v>
      </c>
      <c r="E1931" s="21" t="s">
        <v>69</v>
      </c>
      <c r="F1931" t="s">
        <v>70</v>
      </c>
      <c r="G1931" t="s">
        <v>780</v>
      </c>
      <c r="H1931" t="s">
        <v>782</v>
      </c>
      <c r="I1931" t="s">
        <v>73</v>
      </c>
      <c r="J1931">
        <v>500</v>
      </c>
      <c r="K1931" s="20" t="str">
        <f t="shared" si="91"/>
        <v>1</v>
      </c>
      <c r="L1931" s="20" t="str">
        <f t="shared" si="90"/>
        <v xml:space="preserve">24/7/ 12 hours onsite SLA support requried </v>
      </c>
      <c r="S1931" s="22"/>
      <c r="U1931" t="e">
        <f t="shared" si="89"/>
        <v>#N/A</v>
      </c>
      <c r="AB1931" t="s">
        <v>74</v>
      </c>
      <c r="AC1931" t="s">
        <v>661</v>
      </c>
      <c r="AJ1931" s="22"/>
      <c r="AK1931" s="22"/>
      <c r="BM1931" s="41" t="e">
        <f>VLOOKUP(H1931,Sheet1!A:B,2,FALSE)</f>
        <v>#N/A</v>
      </c>
    </row>
    <row r="1932" spans="1:65" customFormat="1" ht="15" hidden="1" customHeight="1">
      <c r="A1932" s="20" t="str">
        <f>IF(E1932="","",VLOOKUP(E1932,[3]List!BC:BD,2,FALSE))</f>
        <v>[Main RC] SD-WAN with Firewall (Fortinet) (Non-taxable)</v>
      </c>
      <c r="B1932" s="20">
        <f>IF(F1932="Gateway","SDWAN Gateway",IF(E1932="","",VLOOKUP(E1932,[3]List!BC:BE,3,FALSE)))</f>
        <v>19408513</v>
      </c>
      <c r="C1932" s="20">
        <f>IF(F1932="Gateway","SDWAN Gateway",IF(E1932="","",VLOOKUP(E1932,[3]List!BC:BF,4,FALSE)))</f>
        <v>19408267</v>
      </c>
      <c r="D1932">
        <v>4207</v>
      </c>
      <c r="E1932" s="21" t="s">
        <v>69</v>
      </c>
      <c r="F1932" t="s">
        <v>70</v>
      </c>
      <c r="G1932" s="31" t="s">
        <v>783</v>
      </c>
      <c r="H1932" t="s">
        <v>784</v>
      </c>
      <c r="I1932" t="s">
        <v>140</v>
      </c>
      <c r="J1932">
        <v>2000</v>
      </c>
      <c r="K1932" s="20" t="str">
        <f t="shared" si="91"/>
        <v>2</v>
      </c>
      <c r="L1932" s="20" t="str">
        <f t="shared" si="90"/>
        <v>24/7/ 6 hours onsite support required</v>
      </c>
      <c r="S1932" s="22"/>
      <c r="U1932" t="e">
        <f t="shared" si="89"/>
        <v>#N/A</v>
      </c>
      <c r="AB1932" t="s">
        <v>74</v>
      </c>
      <c r="AC1932" t="s">
        <v>661</v>
      </c>
      <c r="AJ1932" s="22"/>
      <c r="AK1932" s="22"/>
      <c r="BM1932" s="41" t="e">
        <f>VLOOKUP(H1932,Sheet1!A:B,2,FALSE)</f>
        <v>#N/A</v>
      </c>
    </row>
    <row r="1933" spans="1:65" customFormat="1" ht="15" hidden="1" customHeight="1">
      <c r="A1933" s="20" t="str">
        <f>IF(E1933="","",VLOOKUP(E1933,[3]List!BC:BD,2,FALSE))</f>
        <v>[Main RC] SD-WAN with Firewall (Fortinet) (Non-taxable)</v>
      </c>
      <c r="B1933" s="20">
        <f>IF(F1933="Gateway","SDWAN Gateway",IF(E1933="","",VLOOKUP(E1933,[3]List!BC:BE,3,FALSE)))</f>
        <v>19408513</v>
      </c>
      <c r="C1933" s="20">
        <f>IF(F1933="Gateway","SDWAN Gateway",IF(E1933="","",VLOOKUP(E1933,[3]List!BC:BF,4,FALSE)))</f>
        <v>19408267</v>
      </c>
      <c r="D1933">
        <v>4207</v>
      </c>
      <c r="E1933" s="21" t="s">
        <v>69</v>
      </c>
      <c r="F1933" t="s">
        <v>70</v>
      </c>
      <c r="G1933" s="31" t="s">
        <v>783</v>
      </c>
      <c r="H1933" t="s">
        <v>784</v>
      </c>
      <c r="I1933" t="s">
        <v>140</v>
      </c>
      <c r="J1933">
        <v>2000</v>
      </c>
      <c r="K1933" s="20" t="str">
        <f t="shared" si="91"/>
        <v>2</v>
      </c>
      <c r="L1933" s="20" t="str">
        <f t="shared" si="90"/>
        <v>24/7/ 6 hours onsite support required</v>
      </c>
      <c r="S1933" s="22"/>
      <c r="U1933" t="e">
        <f t="shared" si="89"/>
        <v>#N/A</v>
      </c>
      <c r="AB1933" t="s">
        <v>74</v>
      </c>
      <c r="AC1933" t="s">
        <v>661</v>
      </c>
      <c r="AJ1933" s="22"/>
      <c r="AK1933" s="22"/>
      <c r="BM1933" s="41" t="e">
        <f>VLOOKUP(H1933,Sheet1!A:B,2,FALSE)</f>
        <v>#N/A</v>
      </c>
    </row>
    <row r="1934" spans="1:65" customFormat="1" ht="15" hidden="1" customHeight="1">
      <c r="A1934" s="20" t="str">
        <f>IF(E1934="","",VLOOKUP(E1934,[3]List!BC:BD,2,FALSE))</f>
        <v>[Main RC] SD-WAN with Firewall (Fortinet) (Non-taxable)</v>
      </c>
      <c r="B1934" s="20">
        <f>IF(F1934="Gateway","SDWAN Gateway",IF(E1934="","",VLOOKUP(E1934,[3]List!BC:BE,3,FALSE)))</f>
        <v>19408513</v>
      </c>
      <c r="C1934" s="20">
        <f>IF(F1934="Gateway","SDWAN Gateway",IF(E1934="","",VLOOKUP(E1934,[3]List!BC:BF,4,FALSE)))</f>
        <v>19408267</v>
      </c>
      <c r="D1934">
        <v>4217</v>
      </c>
      <c r="E1934" s="21" t="s">
        <v>69</v>
      </c>
      <c r="F1934" t="s">
        <v>70</v>
      </c>
      <c r="G1934" t="s">
        <v>783</v>
      </c>
      <c r="H1934" t="s">
        <v>785</v>
      </c>
      <c r="I1934" t="s">
        <v>73</v>
      </c>
      <c r="J1934">
        <v>500</v>
      </c>
      <c r="K1934" s="20" t="str">
        <f t="shared" si="91"/>
        <v>1</v>
      </c>
      <c r="L1934" s="20" t="str">
        <f t="shared" si="90"/>
        <v xml:space="preserve">24/7/ 12 hours onsite SLA support requried </v>
      </c>
      <c r="S1934" s="22"/>
      <c r="U1934" t="e">
        <f t="shared" si="89"/>
        <v>#N/A</v>
      </c>
      <c r="AB1934" t="s">
        <v>74</v>
      </c>
      <c r="AC1934" t="s">
        <v>661</v>
      </c>
      <c r="AJ1934" s="22"/>
      <c r="AK1934" s="22"/>
      <c r="BM1934" s="41" t="e">
        <f>VLOOKUP(H1934,Sheet1!A:B,2,FALSE)</f>
        <v>#N/A</v>
      </c>
    </row>
    <row r="1935" spans="1:65" customFormat="1" ht="15" hidden="1" customHeight="1">
      <c r="A1935" s="20" t="str">
        <f>IF(E1935="","",VLOOKUP(E1935,[3]List!BC:BD,2,FALSE))</f>
        <v>[Main RC] SD-WAN with Firewall (Fortinet) (Non-taxable)</v>
      </c>
      <c r="B1935" s="20">
        <f>IF(F1935="Gateway","SDWAN Gateway",IF(E1935="","",VLOOKUP(E1935,[3]List!BC:BE,3,FALSE)))</f>
        <v>19408513</v>
      </c>
      <c r="C1935" s="20">
        <f>IF(F1935="Gateway","SDWAN Gateway",IF(E1935="","",VLOOKUP(E1935,[3]List!BC:BF,4,FALSE)))</f>
        <v>19408267</v>
      </c>
      <c r="D1935">
        <v>4218</v>
      </c>
      <c r="E1935" s="21" t="s">
        <v>69</v>
      </c>
      <c r="F1935" t="s">
        <v>70</v>
      </c>
      <c r="G1935" t="s">
        <v>783</v>
      </c>
      <c r="H1935" t="s">
        <v>786</v>
      </c>
      <c r="I1935" t="s">
        <v>73</v>
      </c>
      <c r="J1935">
        <v>100</v>
      </c>
      <c r="K1935" s="20" t="str">
        <f t="shared" si="91"/>
        <v>1</v>
      </c>
      <c r="L1935" s="20" t="str">
        <f t="shared" si="90"/>
        <v xml:space="preserve">24/7/ 12 hours onsite SLA support requried </v>
      </c>
      <c r="S1935" s="22"/>
      <c r="U1935" t="e">
        <f t="shared" si="89"/>
        <v>#N/A</v>
      </c>
      <c r="AB1935" t="s">
        <v>74</v>
      </c>
      <c r="AC1935" t="s">
        <v>661</v>
      </c>
      <c r="AJ1935" s="22"/>
      <c r="AK1935" s="22"/>
      <c r="BM1935" s="41" t="e">
        <f>VLOOKUP(H1935,Sheet1!A:B,2,FALSE)</f>
        <v>#N/A</v>
      </c>
    </row>
    <row r="1936" spans="1:65" customFormat="1" ht="15" hidden="1" customHeight="1">
      <c r="A1936" s="20" t="str">
        <f>IF(E1936="","",VLOOKUP(E1936,[3]List!BC:BD,2,FALSE))</f>
        <v>[Main RC] SD-WAN with Firewall (Fortinet) (Non-taxable)</v>
      </c>
      <c r="B1936" s="20">
        <f>IF(F1936="Gateway","SDWAN Gateway",IF(E1936="","",VLOOKUP(E1936,[3]List!BC:BE,3,FALSE)))</f>
        <v>19408513</v>
      </c>
      <c r="C1936" s="20">
        <f>IF(F1936="Gateway","SDWAN Gateway",IF(E1936="","",VLOOKUP(E1936,[3]List!BC:BF,4,FALSE)))</f>
        <v>19408267</v>
      </c>
      <c r="D1936">
        <v>4253</v>
      </c>
      <c r="E1936" s="21" t="s">
        <v>69</v>
      </c>
      <c r="F1936" t="s">
        <v>70</v>
      </c>
      <c r="G1936" t="s">
        <v>787</v>
      </c>
      <c r="H1936" t="s">
        <v>788</v>
      </c>
      <c r="I1936" t="s">
        <v>73</v>
      </c>
      <c r="J1936">
        <v>100</v>
      </c>
      <c r="K1936" s="20" t="str">
        <f t="shared" si="91"/>
        <v>1</v>
      </c>
      <c r="L1936" s="20" t="str">
        <f t="shared" si="90"/>
        <v xml:space="preserve">24/7/ 12 hours onsite SLA support requried </v>
      </c>
      <c r="S1936" s="22"/>
      <c r="U1936" t="e">
        <f t="shared" si="89"/>
        <v>#N/A</v>
      </c>
      <c r="AB1936" t="s">
        <v>74</v>
      </c>
      <c r="AC1936" t="s">
        <v>661</v>
      </c>
      <c r="AJ1936" s="22"/>
      <c r="AK1936" s="22"/>
      <c r="BM1936" s="41" t="e">
        <f>VLOOKUP(H1936,Sheet1!A:B,2,FALSE)</f>
        <v>#N/A</v>
      </c>
    </row>
    <row r="1937" spans="1:65" customFormat="1" ht="15" hidden="1" customHeight="1">
      <c r="A1937" s="20" t="str">
        <f>IF(E1937="","",VLOOKUP(E1937,[3]List!BC:BD,2,FALSE))</f>
        <v>[Main RC] SD-WAN with Firewall (Fortinet) (Non-taxable)</v>
      </c>
      <c r="B1937" s="20">
        <f>IF(F1937="Gateway","SDWAN Gateway",IF(E1937="","",VLOOKUP(E1937,[3]List!BC:BE,3,FALSE)))</f>
        <v>19408513</v>
      </c>
      <c r="C1937" s="20">
        <f>IF(F1937="Gateway","SDWAN Gateway",IF(E1937="","",VLOOKUP(E1937,[3]List!BC:BF,4,FALSE)))</f>
        <v>19408267</v>
      </c>
      <c r="D1937">
        <v>4255</v>
      </c>
      <c r="E1937" s="21" t="s">
        <v>69</v>
      </c>
      <c r="F1937" t="s">
        <v>70</v>
      </c>
      <c r="G1937" s="31" t="s">
        <v>787</v>
      </c>
      <c r="H1937" t="s">
        <v>789</v>
      </c>
      <c r="I1937" t="s">
        <v>140</v>
      </c>
      <c r="J1937">
        <v>1000</v>
      </c>
      <c r="K1937" s="20">
        <v>3</v>
      </c>
      <c r="L1937" s="20" t="str">
        <f t="shared" si="90"/>
        <v>24/7/ 6 hours onsite support required</v>
      </c>
      <c r="S1937" s="22"/>
      <c r="U1937" t="e">
        <f t="shared" si="89"/>
        <v>#N/A</v>
      </c>
      <c r="AB1937" t="s">
        <v>74</v>
      </c>
      <c r="AC1937" t="s">
        <v>661</v>
      </c>
      <c r="AJ1937" s="22"/>
      <c r="AK1937" s="22"/>
      <c r="BM1937" s="41" t="e">
        <f>VLOOKUP(H1937,Sheet1!A:B,2,FALSE)</f>
        <v>#N/A</v>
      </c>
    </row>
    <row r="1938" spans="1:65" customFormat="1" ht="15" hidden="1" customHeight="1">
      <c r="A1938" s="20" t="str">
        <f>IF(E1938="","",VLOOKUP(E1938,[3]List!BC:BD,2,FALSE))</f>
        <v>[Main RC] SD-WAN with Firewall (Fortinet) (Non-taxable)</v>
      </c>
      <c r="B1938" s="20">
        <f>IF(F1938="Gateway","SDWAN Gateway",IF(E1938="","",VLOOKUP(E1938,[3]List!BC:BE,3,FALSE)))</f>
        <v>19408513</v>
      </c>
      <c r="C1938" s="20">
        <f>IF(F1938="Gateway","SDWAN Gateway",IF(E1938="","",VLOOKUP(E1938,[3]List!BC:BF,4,FALSE)))</f>
        <v>19408267</v>
      </c>
      <c r="D1938">
        <v>4255</v>
      </c>
      <c r="E1938" s="21" t="s">
        <v>69</v>
      </c>
      <c r="F1938" t="s">
        <v>70</v>
      </c>
      <c r="G1938" s="31" t="s">
        <v>787</v>
      </c>
      <c r="H1938" t="s">
        <v>789</v>
      </c>
      <c r="I1938" t="s">
        <v>140</v>
      </c>
      <c r="J1938">
        <v>1000</v>
      </c>
      <c r="K1938" s="20">
        <v>3</v>
      </c>
      <c r="L1938" s="20" t="str">
        <f t="shared" si="90"/>
        <v>24/7/ 6 hours onsite support required</v>
      </c>
      <c r="S1938" s="22"/>
      <c r="U1938" t="s">
        <v>945</v>
      </c>
      <c r="AB1938" t="s">
        <v>74</v>
      </c>
      <c r="AC1938" t="s">
        <v>661</v>
      </c>
      <c r="AJ1938" s="22"/>
      <c r="AK1938" s="22"/>
      <c r="BM1938" s="41" t="e">
        <f>VLOOKUP(H1938,Sheet1!A:B,2,FALSE)</f>
        <v>#N/A</v>
      </c>
    </row>
    <row r="1939" spans="1:65" customFormat="1" ht="15" hidden="1" customHeight="1">
      <c r="A1939" s="20" t="str">
        <f>IF(E1939="","",VLOOKUP(E1939,[3]List!BC:BD,2,FALSE))</f>
        <v>[Main RC] SD-WAN with Firewall (Fortinet) (Non-taxable)</v>
      </c>
      <c r="B1939" s="20">
        <f>IF(F1939="Gateway","SDWAN Gateway",IF(E1939="","",VLOOKUP(E1939,[3]List!BC:BE,3,FALSE)))</f>
        <v>19408513</v>
      </c>
      <c r="C1939" s="20">
        <f>IF(F1939="Gateway","SDWAN Gateway",IF(E1939="","",VLOOKUP(E1939,[3]List!BC:BF,4,FALSE)))</f>
        <v>19408267</v>
      </c>
      <c r="D1939">
        <v>4256</v>
      </c>
      <c r="E1939" s="21" t="s">
        <v>69</v>
      </c>
      <c r="F1939" t="s">
        <v>70</v>
      </c>
      <c r="G1939" t="s">
        <v>787</v>
      </c>
      <c r="H1939" t="s">
        <v>790</v>
      </c>
      <c r="I1939" t="s">
        <v>73</v>
      </c>
      <c r="J1939">
        <v>500</v>
      </c>
      <c r="K1939" s="20" t="str">
        <f t="shared" si="91"/>
        <v>1</v>
      </c>
      <c r="L1939" s="20" t="str">
        <f t="shared" si="90"/>
        <v xml:space="preserve">24/7/ 12 hours onsite SLA support requried </v>
      </c>
      <c r="S1939" s="22"/>
      <c r="U1939" t="e">
        <f t="shared" si="89"/>
        <v>#N/A</v>
      </c>
      <c r="AB1939" t="s">
        <v>74</v>
      </c>
      <c r="AC1939" t="s">
        <v>661</v>
      </c>
      <c r="AJ1939" s="22"/>
      <c r="AK1939" s="22"/>
      <c r="BM1939" s="41" t="e">
        <f>VLOOKUP(H1939,Sheet1!A:B,2,FALSE)</f>
        <v>#N/A</v>
      </c>
    </row>
    <row r="1940" spans="1:65" customFormat="1" ht="15" hidden="1" customHeight="1">
      <c r="A1940" s="20" t="str">
        <f>IF(E1940="","",VLOOKUP(E1940,[3]List!BC:BD,2,FALSE))</f>
        <v>[Main RC] SD-WAN with Firewall (Fortinet) (Non-taxable)</v>
      </c>
      <c r="B1940" s="20">
        <f>IF(F1940="Gateway","SDWAN Gateway",IF(E1940="","",VLOOKUP(E1940,[3]List!BC:BE,3,FALSE)))</f>
        <v>19408513</v>
      </c>
      <c r="C1940" s="20">
        <f>IF(F1940="Gateway","SDWAN Gateway",IF(E1940="","",VLOOKUP(E1940,[3]List!BC:BF,4,FALSE)))</f>
        <v>19408267</v>
      </c>
      <c r="D1940">
        <v>4258</v>
      </c>
      <c r="E1940" s="21" t="s">
        <v>69</v>
      </c>
      <c r="F1940" t="s">
        <v>70</v>
      </c>
      <c r="G1940" s="31" t="s">
        <v>787</v>
      </c>
      <c r="H1940" t="s">
        <v>791</v>
      </c>
      <c r="I1940" t="s">
        <v>140</v>
      </c>
      <c r="J1940">
        <v>500</v>
      </c>
      <c r="K1940" s="20" t="str">
        <f t="shared" si="91"/>
        <v>1</v>
      </c>
      <c r="L1940" s="20" t="str">
        <f t="shared" si="90"/>
        <v>24/7/ 6 hours onsite support required</v>
      </c>
      <c r="S1940" s="22"/>
      <c r="U1940" t="e">
        <f t="shared" si="89"/>
        <v>#N/A</v>
      </c>
      <c r="AB1940" t="s">
        <v>74</v>
      </c>
      <c r="AC1940" t="s">
        <v>661</v>
      </c>
      <c r="AJ1940" s="22"/>
      <c r="AK1940" s="22"/>
      <c r="BM1940" s="41" t="e">
        <f>VLOOKUP(H1940,Sheet1!A:B,2,FALSE)</f>
        <v>#N/A</v>
      </c>
    </row>
    <row r="1941" spans="1:65" customFormat="1" ht="15" hidden="1" customHeight="1">
      <c r="A1941" s="20" t="str">
        <f>IF(E1941="","",VLOOKUP(E1941,[3]List!BC:BD,2,FALSE))</f>
        <v>[Main RC] SD-WAN with Firewall (Fortinet) (Non-taxable)</v>
      </c>
      <c r="B1941" s="20">
        <f>IF(F1941="Gateway","SDWAN Gateway",IF(E1941="","",VLOOKUP(E1941,[3]List!BC:BE,3,FALSE)))</f>
        <v>19408513</v>
      </c>
      <c r="C1941" s="20">
        <f>IF(F1941="Gateway","SDWAN Gateway",IF(E1941="","",VLOOKUP(E1941,[3]List!BC:BF,4,FALSE)))</f>
        <v>19408267</v>
      </c>
      <c r="D1941">
        <v>4258</v>
      </c>
      <c r="E1941" s="21" t="s">
        <v>69</v>
      </c>
      <c r="F1941" t="s">
        <v>70</v>
      </c>
      <c r="G1941" s="31" t="s">
        <v>787</v>
      </c>
      <c r="H1941" t="s">
        <v>791</v>
      </c>
      <c r="I1941" t="s">
        <v>140</v>
      </c>
      <c r="J1941">
        <v>500</v>
      </c>
      <c r="K1941" s="20" t="str">
        <f t="shared" si="91"/>
        <v>1</v>
      </c>
      <c r="L1941" s="20" t="str">
        <f t="shared" si="90"/>
        <v>24/7/ 6 hours onsite support required</v>
      </c>
      <c r="S1941" s="22"/>
      <c r="U1941" t="s">
        <v>945</v>
      </c>
      <c r="AB1941" t="s">
        <v>74</v>
      </c>
      <c r="AC1941" t="s">
        <v>661</v>
      </c>
      <c r="AJ1941" s="22"/>
      <c r="AK1941" s="22"/>
      <c r="BM1941" s="41" t="e">
        <f>VLOOKUP(H1941,Sheet1!A:B,2,FALSE)</f>
        <v>#N/A</v>
      </c>
    </row>
    <row r="1942" spans="1:65" customFormat="1" ht="15" hidden="1" customHeight="1">
      <c r="A1942" s="20" t="str">
        <f>IF(E1942="","",VLOOKUP(E1942,[3]List!BC:BD,2,FALSE))</f>
        <v>[Main RC] SD-WAN with Firewall (Fortinet) (Non-taxable)</v>
      </c>
      <c r="B1942" s="20">
        <f>IF(F1942="Gateway","SDWAN Gateway",IF(E1942="","",VLOOKUP(E1942,[3]List!BC:BE,3,FALSE)))</f>
        <v>19408513</v>
      </c>
      <c r="C1942" s="20">
        <f>IF(F1942="Gateway","SDWAN Gateway",IF(E1942="","",VLOOKUP(E1942,[3]List!BC:BF,4,FALSE)))</f>
        <v>19408267</v>
      </c>
      <c r="D1942">
        <v>4259</v>
      </c>
      <c r="E1942" s="21" t="s">
        <v>69</v>
      </c>
      <c r="F1942" t="s">
        <v>70</v>
      </c>
      <c r="G1942" t="s">
        <v>787</v>
      </c>
      <c r="H1942" t="s">
        <v>792</v>
      </c>
      <c r="I1942" t="s">
        <v>73</v>
      </c>
      <c r="J1942">
        <v>100</v>
      </c>
      <c r="K1942" s="20" t="str">
        <f t="shared" si="91"/>
        <v>1</v>
      </c>
      <c r="L1942" s="20" t="str">
        <f t="shared" si="90"/>
        <v xml:space="preserve">24/7/ 12 hours onsite SLA support requried </v>
      </c>
      <c r="S1942" s="22"/>
      <c r="U1942" t="e">
        <f t="shared" si="89"/>
        <v>#N/A</v>
      </c>
      <c r="AB1942" t="s">
        <v>74</v>
      </c>
      <c r="AC1942" t="s">
        <v>661</v>
      </c>
      <c r="AJ1942" s="22"/>
      <c r="AK1942" s="22"/>
      <c r="BM1942" s="41" t="e">
        <f>VLOOKUP(H1942,Sheet1!A:B,2,FALSE)</f>
        <v>#N/A</v>
      </c>
    </row>
    <row r="1943" spans="1:65" customFormat="1" ht="15" hidden="1" customHeight="1">
      <c r="A1943" s="20" t="str">
        <f>IF(E1943="","",VLOOKUP(E1943,[3]List!BC:BD,2,FALSE))</f>
        <v>[Main RC] SD-WAN with Firewall (Fortinet) (Non-taxable)</v>
      </c>
      <c r="B1943" s="20">
        <f>IF(F1943="Gateway","SDWAN Gateway",IF(E1943="","",VLOOKUP(E1943,[3]List!BC:BE,3,FALSE)))</f>
        <v>19408513</v>
      </c>
      <c r="C1943" s="20">
        <f>IF(F1943="Gateway","SDWAN Gateway",IF(E1943="","",VLOOKUP(E1943,[3]List!BC:BF,4,FALSE)))</f>
        <v>19408267</v>
      </c>
      <c r="D1943">
        <v>4261</v>
      </c>
      <c r="E1943" s="21" t="s">
        <v>69</v>
      </c>
      <c r="F1943" t="s">
        <v>70</v>
      </c>
      <c r="G1943" t="s">
        <v>787</v>
      </c>
      <c r="H1943" t="s">
        <v>793</v>
      </c>
      <c r="I1943" t="s">
        <v>73</v>
      </c>
      <c r="J1943">
        <v>2000</v>
      </c>
      <c r="K1943" s="20" t="str">
        <f t="shared" si="91"/>
        <v>2</v>
      </c>
      <c r="L1943" s="20" t="str">
        <f t="shared" si="90"/>
        <v xml:space="preserve">24/7/ 12 hours onsite SLA support requried </v>
      </c>
      <c r="S1943" s="22"/>
      <c r="U1943" t="e">
        <f t="shared" si="89"/>
        <v>#N/A</v>
      </c>
      <c r="AB1943" t="s">
        <v>74</v>
      </c>
      <c r="AC1943" t="s">
        <v>661</v>
      </c>
      <c r="AJ1943" s="22"/>
      <c r="AK1943" s="22"/>
      <c r="BM1943" s="41" t="e">
        <f>VLOOKUP(H1943,Sheet1!A:B,2,FALSE)</f>
        <v>#N/A</v>
      </c>
    </row>
    <row r="1944" spans="1:65" customFormat="1" ht="15" hidden="1" customHeight="1">
      <c r="A1944" s="20" t="str">
        <f>IF(E1944="","",VLOOKUP(E1944,[3]List!BC:BD,2,FALSE))</f>
        <v>[Main RC] SD-WAN with Firewall (Fortinet) (Non-taxable)</v>
      </c>
      <c r="B1944" s="20">
        <f>IF(F1944="Gateway","SDWAN Gateway",IF(E1944="","",VLOOKUP(E1944,[3]List!BC:BE,3,FALSE)))</f>
        <v>19408513</v>
      </c>
      <c r="C1944" s="20">
        <f>IF(F1944="Gateway","SDWAN Gateway",IF(E1944="","",VLOOKUP(E1944,[3]List!BC:BF,4,FALSE)))</f>
        <v>19408267</v>
      </c>
      <c r="D1944">
        <v>4262</v>
      </c>
      <c r="E1944" s="21" t="s">
        <v>69</v>
      </c>
      <c r="F1944" t="s">
        <v>70</v>
      </c>
      <c r="G1944" t="s">
        <v>787</v>
      </c>
      <c r="H1944" t="s">
        <v>794</v>
      </c>
      <c r="I1944" t="s">
        <v>73</v>
      </c>
      <c r="J1944">
        <v>100</v>
      </c>
      <c r="K1944" s="20" t="str">
        <f t="shared" si="91"/>
        <v>1</v>
      </c>
      <c r="L1944" s="20" t="str">
        <f t="shared" si="90"/>
        <v xml:space="preserve">24/7/ 12 hours onsite SLA support requried </v>
      </c>
      <c r="S1944" s="22"/>
      <c r="U1944" t="e">
        <f t="shared" si="89"/>
        <v>#N/A</v>
      </c>
      <c r="AB1944" t="s">
        <v>74</v>
      </c>
      <c r="AC1944" t="s">
        <v>661</v>
      </c>
      <c r="AJ1944" s="22"/>
      <c r="AK1944" s="22"/>
      <c r="BM1944" s="41" t="e">
        <f>VLOOKUP(H1944,Sheet1!A:B,2,FALSE)</f>
        <v>#N/A</v>
      </c>
    </row>
    <row r="1945" spans="1:65" customFormat="1" ht="15" hidden="1" customHeight="1">
      <c r="A1945" s="20" t="str">
        <f>IF(E1945="","",VLOOKUP(E1945,[3]List!BC:BD,2,FALSE))</f>
        <v>[Main RC] SD-WAN with Firewall (Fortinet) (Non-taxable)</v>
      </c>
      <c r="B1945" s="20">
        <f>IF(F1945="Gateway","SDWAN Gateway",IF(E1945="","",VLOOKUP(E1945,[3]List!BC:BE,3,FALSE)))</f>
        <v>19408513</v>
      </c>
      <c r="C1945" s="20">
        <f>IF(F1945="Gateway","SDWAN Gateway",IF(E1945="","",VLOOKUP(E1945,[3]List!BC:BF,4,FALSE)))</f>
        <v>19408267</v>
      </c>
      <c r="D1945">
        <v>4300</v>
      </c>
      <c r="E1945" s="21" t="s">
        <v>69</v>
      </c>
      <c r="F1945" t="s">
        <v>70</v>
      </c>
      <c r="G1945" t="s">
        <v>795</v>
      </c>
      <c r="H1945" t="s">
        <v>796</v>
      </c>
      <c r="I1945" t="s">
        <v>73</v>
      </c>
      <c r="J1945">
        <v>500</v>
      </c>
      <c r="K1945" s="20" t="str">
        <f t="shared" si="91"/>
        <v>1</v>
      </c>
      <c r="L1945" s="20" t="str">
        <f t="shared" si="90"/>
        <v xml:space="preserve">24/7/ 12 hours onsite SLA support requried </v>
      </c>
      <c r="S1945" s="22"/>
      <c r="U1945" t="e">
        <f t="shared" si="89"/>
        <v>#N/A</v>
      </c>
      <c r="AB1945" t="s">
        <v>74</v>
      </c>
      <c r="AC1945" t="s">
        <v>661</v>
      </c>
      <c r="AJ1945" s="22"/>
      <c r="AK1945" s="22"/>
      <c r="BM1945" s="41" t="e">
        <f>VLOOKUP(H1945,Sheet1!A:B,2,FALSE)</f>
        <v>#N/A</v>
      </c>
    </row>
    <row r="1946" spans="1:65" customFormat="1" ht="15" hidden="1" customHeight="1">
      <c r="A1946" s="20" t="str">
        <f>IF(E1946="","",VLOOKUP(E1946,[3]List!BC:BD,2,FALSE))</f>
        <v>[Main RC] SD-WAN with Firewall (Fortinet) (Non-taxable)</v>
      </c>
      <c r="B1946" s="20">
        <f>IF(F1946="Gateway","SDWAN Gateway",IF(E1946="","",VLOOKUP(E1946,[3]List!BC:BE,3,FALSE)))</f>
        <v>19408513</v>
      </c>
      <c r="C1946" s="20">
        <f>IF(F1946="Gateway","SDWAN Gateway",IF(E1946="","",VLOOKUP(E1946,[3]List!BC:BF,4,FALSE)))</f>
        <v>19408267</v>
      </c>
      <c r="D1946">
        <v>4305</v>
      </c>
      <c r="E1946" s="21" t="s">
        <v>69</v>
      </c>
      <c r="F1946" t="s">
        <v>70</v>
      </c>
      <c r="G1946" t="s">
        <v>795</v>
      </c>
      <c r="H1946" t="s">
        <v>797</v>
      </c>
      <c r="I1946" t="s">
        <v>73</v>
      </c>
      <c r="J1946">
        <v>100</v>
      </c>
      <c r="K1946" s="20" t="str">
        <f t="shared" si="91"/>
        <v>1</v>
      </c>
      <c r="L1946" s="20" t="str">
        <f t="shared" si="90"/>
        <v xml:space="preserve">24/7/ 12 hours onsite SLA support requried </v>
      </c>
      <c r="S1946" s="22"/>
      <c r="U1946" t="e">
        <f t="shared" si="89"/>
        <v>#N/A</v>
      </c>
      <c r="AB1946" t="s">
        <v>74</v>
      </c>
      <c r="AC1946" t="s">
        <v>661</v>
      </c>
      <c r="AJ1946" s="22"/>
      <c r="AK1946" s="22"/>
      <c r="BM1946" s="41" t="e">
        <f>VLOOKUP(H1946,Sheet1!A:B,2,FALSE)</f>
        <v>#N/A</v>
      </c>
    </row>
    <row r="1947" spans="1:65" customFormat="1" ht="15" hidden="1" customHeight="1">
      <c r="A1947" s="20" t="str">
        <f>IF(E1947="","",VLOOKUP(E1947,[3]List!BC:BD,2,FALSE))</f>
        <v>[Main RC] SD-WAN with Firewall (Fortinet) (Non-taxable)</v>
      </c>
      <c r="B1947" s="20">
        <f>IF(F1947="Gateway","SDWAN Gateway",IF(E1947="","",VLOOKUP(E1947,[3]List!BC:BE,3,FALSE)))</f>
        <v>19408513</v>
      </c>
      <c r="C1947" s="20">
        <f>IF(F1947="Gateway","SDWAN Gateway",IF(E1947="","",VLOOKUP(E1947,[3]List!BC:BF,4,FALSE)))</f>
        <v>19408267</v>
      </c>
      <c r="D1947">
        <v>4306</v>
      </c>
      <c r="E1947" s="21" t="s">
        <v>69</v>
      </c>
      <c r="F1947" t="s">
        <v>70</v>
      </c>
      <c r="G1947" t="s">
        <v>795</v>
      </c>
      <c r="H1947" t="s">
        <v>798</v>
      </c>
      <c r="I1947" t="s">
        <v>73</v>
      </c>
      <c r="J1947">
        <v>100</v>
      </c>
      <c r="K1947" s="20" t="str">
        <f t="shared" si="91"/>
        <v>1</v>
      </c>
      <c r="L1947" s="20" t="str">
        <f t="shared" si="90"/>
        <v xml:space="preserve">24/7/ 12 hours onsite SLA support requried </v>
      </c>
      <c r="S1947" s="22"/>
      <c r="U1947" t="e">
        <f t="shared" si="89"/>
        <v>#N/A</v>
      </c>
      <c r="AB1947" t="s">
        <v>74</v>
      </c>
      <c r="AC1947" t="s">
        <v>661</v>
      </c>
      <c r="AJ1947" s="22"/>
      <c r="AK1947" s="22"/>
      <c r="BM1947" s="41" t="e">
        <f>VLOOKUP(H1947,Sheet1!A:B,2,FALSE)</f>
        <v>#N/A</v>
      </c>
    </row>
    <row r="1948" spans="1:65" customFormat="1" ht="15" hidden="1" customHeight="1">
      <c r="A1948" s="20" t="str">
        <f>IF(E1948="","",VLOOKUP(E1948,[3]List!BC:BD,2,FALSE))</f>
        <v>[Main RC] SD-WAN with Firewall (Fortinet) (Non-taxable)</v>
      </c>
      <c r="B1948" s="20">
        <f>IF(F1948="Gateway","SDWAN Gateway",IF(E1948="","",VLOOKUP(E1948,[3]List!BC:BE,3,FALSE)))</f>
        <v>19408513</v>
      </c>
      <c r="C1948" s="20">
        <f>IF(F1948="Gateway","SDWAN Gateway",IF(E1948="","",VLOOKUP(E1948,[3]List!BC:BF,4,FALSE)))</f>
        <v>19408267</v>
      </c>
      <c r="D1948">
        <v>4311</v>
      </c>
      <c r="E1948" s="21" t="s">
        <v>69</v>
      </c>
      <c r="F1948" t="s">
        <v>70</v>
      </c>
      <c r="G1948" t="s">
        <v>795</v>
      </c>
      <c r="H1948" t="s">
        <v>799</v>
      </c>
      <c r="I1948" t="s">
        <v>73</v>
      </c>
      <c r="J1948">
        <v>500</v>
      </c>
      <c r="K1948" s="20" t="str">
        <f t="shared" si="91"/>
        <v>1</v>
      </c>
      <c r="L1948" s="20" t="str">
        <f t="shared" si="90"/>
        <v xml:space="preserve">24/7/ 12 hours onsite SLA support requried </v>
      </c>
      <c r="S1948" s="22"/>
      <c r="U1948" t="e">
        <f t="shared" si="89"/>
        <v>#N/A</v>
      </c>
      <c r="AB1948" t="s">
        <v>74</v>
      </c>
      <c r="AC1948" t="s">
        <v>661</v>
      </c>
      <c r="AJ1948" s="22"/>
      <c r="AK1948" s="22"/>
      <c r="BM1948" s="41" t="e">
        <f>VLOOKUP(H1948,Sheet1!A:B,2,FALSE)</f>
        <v>#N/A</v>
      </c>
    </row>
    <row r="1949" spans="1:65" customFormat="1" ht="15" hidden="1" customHeight="1">
      <c r="A1949" s="20" t="str">
        <f>IF(E1949="","",VLOOKUP(E1949,[3]List!BC:BD,2,FALSE))</f>
        <v>[Main RC] SD-WAN with Firewall (Fortinet) (Non-taxable)</v>
      </c>
      <c r="B1949" s="20">
        <f>IF(F1949="Gateway","SDWAN Gateway",IF(E1949="","",VLOOKUP(E1949,[3]List!BC:BE,3,FALSE)))</f>
        <v>19408513</v>
      </c>
      <c r="C1949" s="20">
        <f>IF(F1949="Gateway","SDWAN Gateway",IF(E1949="","",VLOOKUP(E1949,[3]List!BC:BF,4,FALSE)))</f>
        <v>19408267</v>
      </c>
      <c r="D1949">
        <v>4312</v>
      </c>
      <c r="E1949" s="21" t="s">
        <v>69</v>
      </c>
      <c r="F1949" t="s">
        <v>70</v>
      </c>
      <c r="G1949" t="s">
        <v>795</v>
      </c>
      <c r="H1949" t="s">
        <v>800</v>
      </c>
      <c r="I1949" t="s">
        <v>73</v>
      </c>
      <c r="J1949">
        <v>1000</v>
      </c>
      <c r="K1949" s="20">
        <v>3</v>
      </c>
      <c r="L1949" s="20" t="str">
        <f t="shared" si="90"/>
        <v xml:space="preserve">24/7/ 12 hours onsite SLA support requried </v>
      </c>
      <c r="S1949" s="22"/>
      <c r="U1949" t="e">
        <f t="shared" si="89"/>
        <v>#N/A</v>
      </c>
      <c r="AB1949" t="s">
        <v>74</v>
      </c>
      <c r="AC1949" t="s">
        <v>661</v>
      </c>
      <c r="AJ1949" s="22"/>
      <c r="AK1949" s="22"/>
      <c r="BM1949" s="41" t="e">
        <f>VLOOKUP(H1949,Sheet1!A:B,2,FALSE)</f>
        <v>#N/A</v>
      </c>
    </row>
    <row r="1950" spans="1:65" customFormat="1" ht="15" hidden="1" customHeight="1">
      <c r="A1950" s="20" t="str">
        <f>IF(E1950="","",VLOOKUP(E1950,[3]List!BC:BD,2,FALSE))</f>
        <v>[Main RC] SD-WAN with Firewall (Fortinet) (Non-taxable)</v>
      </c>
      <c r="B1950" s="20">
        <f>IF(F1950="Gateway","SDWAN Gateway",IF(E1950="","",VLOOKUP(E1950,[3]List!BC:BE,3,FALSE)))</f>
        <v>19408513</v>
      </c>
      <c r="C1950" s="20">
        <f>IF(F1950="Gateway","SDWAN Gateway",IF(E1950="","",VLOOKUP(E1950,[3]List!BC:BF,4,FALSE)))</f>
        <v>19408267</v>
      </c>
      <c r="D1950">
        <v>4313</v>
      </c>
      <c r="E1950" s="21" t="s">
        <v>69</v>
      </c>
      <c r="F1950" t="s">
        <v>70</v>
      </c>
      <c r="G1950" t="s">
        <v>795</v>
      </c>
      <c r="H1950" t="s">
        <v>801</v>
      </c>
      <c r="I1950" t="s">
        <v>73</v>
      </c>
      <c r="J1950">
        <v>100</v>
      </c>
      <c r="K1950" s="20" t="str">
        <f t="shared" si="91"/>
        <v>1</v>
      </c>
      <c r="L1950" s="20" t="str">
        <f t="shared" si="90"/>
        <v xml:space="preserve">24/7/ 12 hours onsite SLA support requried </v>
      </c>
      <c r="S1950" s="22"/>
      <c r="U1950" t="e">
        <f t="shared" si="89"/>
        <v>#N/A</v>
      </c>
      <c r="AB1950" t="s">
        <v>74</v>
      </c>
      <c r="AC1950" t="s">
        <v>661</v>
      </c>
      <c r="AJ1950" s="22"/>
      <c r="AK1950" s="22"/>
      <c r="BM1950" s="41" t="e">
        <f>VLOOKUP(H1950,Sheet1!A:B,2,FALSE)</f>
        <v>#N/A</v>
      </c>
    </row>
    <row r="1951" spans="1:65" customFormat="1" ht="15" hidden="1" customHeight="1">
      <c r="A1951" s="20" t="str">
        <f>IF(E1951="","",VLOOKUP(E1951,[3]List!BC:BD,2,FALSE))</f>
        <v>[Main RC] SD-WAN with Firewall (Fortinet) (Non-taxable)</v>
      </c>
      <c r="B1951" s="20">
        <f>IF(F1951="Gateway","SDWAN Gateway",IF(E1951="","",VLOOKUP(E1951,[3]List!BC:BE,3,FALSE)))</f>
        <v>19408513</v>
      </c>
      <c r="C1951" s="20">
        <f>IF(F1951="Gateway","SDWAN Gateway",IF(E1951="","",VLOOKUP(E1951,[3]List!BC:BF,4,FALSE)))</f>
        <v>19408267</v>
      </c>
      <c r="D1951">
        <v>4315</v>
      </c>
      <c r="E1951" s="21" t="s">
        <v>69</v>
      </c>
      <c r="F1951" t="s">
        <v>70</v>
      </c>
      <c r="G1951" t="s">
        <v>795</v>
      </c>
      <c r="H1951" t="s">
        <v>802</v>
      </c>
      <c r="I1951" t="s">
        <v>73</v>
      </c>
      <c r="J1951">
        <v>100</v>
      </c>
      <c r="K1951" s="20" t="str">
        <f t="shared" si="91"/>
        <v>1</v>
      </c>
      <c r="L1951" s="20" t="str">
        <f t="shared" si="90"/>
        <v xml:space="preserve">24/7/ 12 hours onsite SLA support requried </v>
      </c>
      <c r="S1951" s="22"/>
      <c r="U1951" t="e">
        <f t="shared" si="89"/>
        <v>#N/A</v>
      </c>
      <c r="AB1951" t="s">
        <v>74</v>
      </c>
      <c r="AC1951" t="s">
        <v>661</v>
      </c>
      <c r="AJ1951" s="22"/>
      <c r="AK1951" s="22"/>
      <c r="BM1951" s="41" t="e">
        <f>VLOOKUP(H1951,Sheet1!A:B,2,FALSE)</f>
        <v>#N/A</v>
      </c>
    </row>
    <row r="1952" spans="1:65" customFormat="1" ht="15" hidden="1" customHeight="1">
      <c r="A1952" s="20" t="str">
        <f>IF(E1952="","",VLOOKUP(E1952,[3]List!BC:BD,2,FALSE))</f>
        <v>[Main RC] SD-WAN with Firewall (Fortinet) (Non-taxable)</v>
      </c>
      <c r="B1952" s="20">
        <f>IF(F1952="Gateway","SDWAN Gateway",IF(E1952="","",VLOOKUP(E1952,[3]List!BC:BE,3,FALSE)))</f>
        <v>19408513</v>
      </c>
      <c r="C1952" s="20">
        <f>IF(F1952="Gateway","SDWAN Gateway",IF(E1952="","",VLOOKUP(E1952,[3]List!BC:BF,4,FALSE)))</f>
        <v>19408267</v>
      </c>
      <c r="D1952">
        <v>4400</v>
      </c>
      <c r="E1952" s="21" t="s">
        <v>69</v>
      </c>
      <c r="F1952" t="s">
        <v>70</v>
      </c>
      <c r="G1952" t="s">
        <v>803</v>
      </c>
      <c r="H1952" t="s">
        <v>804</v>
      </c>
      <c r="I1952" t="s">
        <v>73</v>
      </c>
      <c r="J1952">
        <v>2000</v>
      </c>
      <c r="K1952" s="20" t="str">
        <f t="shared" si="91"/>
        <v>2</v>
      </c>
      <c r="L1952" s="20" t="str">
        <f t="shared" si="90"/>
        <v xml:space="preserve">24/7/ 12 hours onsite SLA support requried </v>
      </c>
      <c r="S1952" s="22"/>
      <c r="U1952" t="e">
        <f t="shared" si="89"/>
        <v>#N/A</v>
      </c>
      <c r="AB1952" t="s">
        <v>74</v>
      </c>
      <c r="AC1952" t="s">
        <v>661</v>
      </c>
      <c r="AJ1952" s="22"/>
      <c r="AK1952" s="22"/>
      <c r="BM1952" s="41" t="e">
        <f>VLOOKUP(H1952,Sheet1!A:B,2,FALSE)</f>
        <v>#N/A</v>
      </c>
    </row>
    <row r="1953" spans="1:75" ht="15" hidden="1" customHeight="1">
      <c r="A1953" s="20" t="str">
        <f>IF(E1953="","",VLOOKUP(E1953,[3]List!BC:BD,2,FALSE))</f>
        <v>[Main RC] SD-WAN with Firewall (Fortinet) (Non-taxable)</v>
      </c>
      <c r="B1953" s="20">
        <f>IF(F1953="Gateway","SDWAN Gateway",IF(E1953="","",VLOOKUP(E1953,[3]List!BC:BE,3,FALSE)))</f>
        <v>19408513</v>
      </c>
      <c r="C1953" s="20">
        <f>IF(F1953="Gateway","SDWAN Gateway",IF(E1953="","",VLOOKUP(E1953,[3]List!BC:BF,4,FALSE)))</f>
        <v>19408267</v>
      </c>
      <c r="D1953">
        <v>4401</v>
      </c>
      <c r="E1953" s="21" t="s">
        <v>69</v>
      </c>
      <c r="F1953" t="s">
        <v>70</v>
      </c>
      <c r="G1953" t="s">
        <v>803</v>
      </c>
      <c r="H1953" t="s">
        <v>805</v>
      </c>
      <c r="I1953" t="s">
        <v>73</v>
      </c>
      <c r="J1953">
        <v>1000</v>
      </c>
      <c r="K1953" s="20">
        <v>3</v>
      </c>
      <c r="L1953" s="20" t="str">
        <f t="shared" si="90"/>
        <v xml:space="preserve">24/7/ 12 hours onsite SLA support requried </v>
      </c>
      <c r="U1953" t="e">
        <f t="shared" si="89"/>
        <v>#N/A</v>
      </c>
      <c r="AB1953" t="s">
        <v>74</v>
      </c>
      <c r="AC1953" t="s">
        <v>661</v>
      </c>
      <c r="BM1953" s="41" t="e">
        <f>VLOOKUP(H1953,Sheet1!A:B,2,FALSE)</f>
        <v>#N/A</v>
      </c>
      <c r="BO1953"/>
      <c r="BP1953"/>
      <c r="BQ1953"/>
      <c r="BR1953"/>
      <c r="BS1953"/>
      <c r="BT1953"/>
      <c r="BU1953"/>
    </row>
    <row r="1954" spans="1:75" ht="15" hidden="1" customHeight="1">
      <c r="A1954" s="20" t="str">
        <f>IF(E1954="","",VLOOKUP(E1954,[3]List!BC:BD,2,FALSE))</f>
        <v>[Main RC] SD-WAN with Firewall (Fortinet) (Non-taxable)</v>
      </c>
      <c r="B1954" s="20">
        <f>IF(F1954="Gateway","SDWAN Gateway",IF(E1954="","",VLOOKUP(E1954,[3]List!BC:BE,3,FALSE)))</f>
        <v>19408513</v>
      </c>
      <c r="C1954" s="20">
        <f>IF(F1954="Gateway","SDWAN Gateway",IF(E1954="","",VLOOKUP(E1954,[3]List!BC:BF,4,FALSE)))</f>
        <v>19408267</v>
      </c>
      <c r="D1954">
        <v>4406</v>
      </c>
      <c r="E1954" s="21" t="s">
        <v>69</v>
      </c>
      <c r="F1954" t="s">
        <v>70</v>
      </c>
      <c r="G1954" t="s">
        <v>803</v>
      </c>
      <c r="H1954" t="s">
        <v>806</v>
      </c>
      <c r="I1954" t="s">
        <v>73</v>
      </c>
      <c r="J1954">
        <v>1000</v>
      </c>
      <c r="K1954" s="20">
        <v>3</v>
      </c>
      <c r="L1954" s="20" t="str">
        <f t="shared" si="90"/>
        <v xml:space="preserve">24/7/ 12 hours onsite SLA support requried </v>
      </c>
      <c r="U1954" t="e">
        <f t="shared" si="89"/>
        <v>#N/A</v>
      </c>
      <c r="AB1954" t="s">
        <v>74</v>
      </c>
      <c r="AC1954" t="s">
        <v>661</v>
      </c>
      <c r="BM1954" s="41" t="e">
        <f>VLOOKUP(H1954,Sheet1!A:B,2,FALSE)</f>
        <v>#N/A</v>
      </c>
      <c r="BO1954"/>
      <c r="BP1954"/>
      <c r="BQ1954"/>
      <c r="BR1954"/>
      <c r="BS1954"/>
      <c r="BT1954"/>
      <c r="BU1954"/>
    </row>
    <row r="1955" spans="1:75" ht="15" hidden="1" customHeight="1">
      <c r="A1955" s="20" t="str">
        <f>IF(E1955="","",VLOOKUP(E1955,[3]List!BC:BD,2,FALSE))</f>
        <v>[Main RC] SD-WAN with Firewall (Fortinet) (Non-taxable)</v>
      </c>
      <c r="B1955" s="20">
        <f>IF(F1955="Gateway","SDWAN Gateway",IF(E1955="","",VLOOKUP(E1955,[3]List!BC:BE,3,FALSE)))</f>
        <v>19408513</v>
      </c>
      <c r="C1955" s="20">
        <f>IF(F1955="Gateway","SDWAN Gateway",IF(E1955="","",VLOOKUP(E1955,[3]List!BC:BF,4,FALSE)))</f>
        <v>19408267</v>
      </c>
      <c r="D1955">
        <v>4407</v>
      </c>
      <c r="E1955" s="21" t="s">
        <v>69</v>
      </c>
      <c r="F1955" t="s">
        <v>70</v>
      </c>
      <c r="G1955" t="s">
        <v>803</v>
      </c>
      <c r="H1955" t="s">
        <v>807</v>
      </c>
      <c r="I1955" t="s">
        <v>73</v>
      </c>
      <c r="J1955">
        <v>500</v>
      </c>
      <c r="K1955" s="20" t="str">
        <f t="shared" si="91"/>
        <v>1</v>
      </c>
      <c r="L1955" s="20" t="str">
        <f t="shared" si="90"/>
        <v xml:space="preserve">24/7/ 12 hours onsite SLA support requried </v>
      </c>
      <c r="U1955" t="e">
        <f t="shared" si="89"/>
        <v>#N/A</v>
      </c>
      <c r="AB1955" t="s">
        <v>74</v>
      </c>
      <c r="AC1955" t="s">
        <v>661</v>
      </c>
      <c r="BM1955" s="41" t="e">
        <f>VLOOKUP(H1955,Sheet1!A:B,2,FALSE)</f>
        <v>#N/A</v>
      </c>
      <c r="BO1955"/>
      <c r="BP1955"/>
      <c r="BQ1955"/>
      <c r="BR1955"/>
      <c r="BS1955"/>
      <c r="BT1955"/>
      <c r="BU1955"/>
    </row>
    <row r="1956" spans="1:75" s="100" customFormat="1" ht="15" customHeight="1">
      <c r="A1956" s="99" t="e">
        <f>IF(E1956="","",VLOOKUP(E1956,[4]List!BC:BD,2,FALSE))</f>
        <v>#N/A</v>
      </c>
      <c r="B1956" s="99" t="e">
        <f>IF(F1956="Gateway","SDWAN Gateway",IF(E1956="","",VLOOKUP(E1956,[4]List!BC:BE,3,FALSE)))</f>
        <v>#N/A</v>
      </c>
      <c r="C1956" s="99" t="e">
        <f>IF(F1956="Gateway","SDWAN Gateway",IF(E1956="","",VLOOKUP(E1956,[4]List!BC:BF,4,FALSE)))</f>
        <v>#N/A</v>
      </c>
      <c r="D1956" s="100">
        <v>4816</v>
      </c>
      <c r="E1956" s="101" t="s">
        <v>69</v>
      </c>
      <c r="F1956" s="100" t="s">
        <v>70</v>
      </c>
      <c r="G1956" s="100" t="s">
        <v>678</v>
      </c>
      <c r="H1956" s="100" t="s">
        <v>1117</v>
      </c>
      <c r="I1956" s="100" t="s">
        <v>73</v>
      </c>
      <c r="J1956" s="100">
        <v>100</v>
      </c>
      <c r="K1956" s="99" t="str">
        <f t="shared" si="91"/>
        <v>1</v>
      </c>
      <c r="L1956" s="99" t="str">
        <f t="shared" si="90"/>
        <v xml:space="preserve">24/7/ 12 hours onsite SLA support requried </v>
      </c>
      <c r="P1956"/>
      <c r="Q1956"/>
      <c r="R1956"/>
      <c r="S1956" s="22"/>
      <c r="T1956"/>
      <c r="U1956" s="100" t="str">
        <f t="shared" si="89"/>
        <v>No</v>
      </c>
      <c r="V1956"/>
      <c r="W1956"/>
      <c r="X1956"/>
      <c r="Y1956"/>
      <c r="Z1956"/>
      <c r="AA1956"/>
      <c r="AB1956" s="100" t="s">
        <v>74</v>
      </c>
      <c r="AC1956" s="100" t="s">
        <v>661</v>
      </c>
      <c r="AD1956"/>
      <c r="AE1956"/>
      <c r="AF1956"/>
      <c r="AG1956"/>
      <c r="AH1956"/>
      <c r="AI1956"/>
      <c r="AJ1956" s="22"/>
      <c r="AK1956" s="22"/>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s="100" t="str">
        <f>VLOOKUP(H1956,Sheet1!A:B,2,FALSE)</f>
        <v>Full PRMA</v>
      </c>
      <c r="BO1956" s="117"/>
      <c r="BP1956" s="117"/>
      <c r="BQ1956" s="117"/>
      <c r="BR1956" s="117"/>
      <c r="BS1956" s="117"/>
      <c r="BT1956" s="117"/>
      <c r="BU1956" s="117"/>
      <c r="BW1956" s="100" t="s">
        <v>1001</v>
      </c>
    </row>
    <row r="1957" spans="1:75" s="100" customFormat="1" ht="15" customHeight="1">
      <c r="A1957" s="99" t="e">
        <f>IF(E1957="","",VLOOKUP(E1957,[4]List!BC:BD,2,FALSE))</f>
        <v>#N/A</v>
      </c>
      <c r="B1957" s="99" t="e">
        <f>IF(F1957="Gateway","SDWAN Gateway",IF(E1957="","",VLOOKUP(E1957,[4]List!BC:BE,3,FALSE)))</f>
        <v>#N/A</v>
      </c>
      <c r="C1957" s="99" t="e">
        <f>IF(F1957="Gateway","SDWAN Gateway",IF(E1957="","",VLOOKUP(E1957,[4]List!BC:BF,4,FALSE)))</f>
        <v>#N/A</v>
      </c>
      <c r="D1957" s="100">
        <v>4817</v>
      </c>
      <c r="E1957" s="101" t="s">
        <v>69</v>
      </c>
      <c r="F1957" s="100" t="s">
        <v>70</v>
      </c>
      <c r="G1957" s="100" t="s">
        <v>678</v>
      </c>
      <c r="H1957" s="100" t="s">
        <v>1118</v>
      </c>
      <c r="I1957" s="100" t="s">
        <v>73</v>
      </c>
      <c r="J1957" s="100">
        <v>100</v>
      </c>
      <c r="K1957" s="99" t="str">
        <f t="shared" si="91"/>
        <v>1</v>
      </c>
      <c r="L1957" s="99" t="str">
        <f t="shared" si="90"/>
        <v xml:space="preserve">24/7/ 12 hours onsite SLA support requried </v>
      </c>
      <c r="P1957"/>
      <c r="Q1957"/>
      <c r="R1957"/>
      <c r="S1957" s="22"/>
      <c r="T1957"/>
      <c r="U1957" s="100" t="e">
        <f t="shared" si="89"/>
        <v>#N/A</v>
      </c>
      <c r="V1957"/>
      <c r="W1957"/>
      <c r="X1957"/>
      <c r="Y1957"/>
      <c r="Z1957"/>
      <c r="AA1957"/>
      <c r="AB1957" s="100" t="s">
        <v>74</v>
      </c>
      <c r="AC1957" s="100" t="s">
        <v>661</v>
      </c>
      <c r="AD1957"/>
      <c r="AE1957"/>
      <c r="AF1957"/>
      <c r="AG1957"/>
      <c r="AH1957"/>
      <c r="AI1957"/>
      <c r="AJ1957" s="22"/>
      <c r="AK1957" s="22"/>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s="100" t="e">
        <f>VLOOKUP(H1957,Sheet1!A:B,2,FALSE)</f>
        <v>#N/A</v>
      </c>
      <c r="BO1957" s="117"/>
      <c r="BP1957" s="117"/>
      <c r="BQ1957" s="117"/>
      <c r="BR1957" s="117"/>
      <c r="BS1957" s="117"/>
      <c r="BT1957" s="117"/>
      <c r="BU1957" s="117"/>
      <c r="BW1957" s="100" t="s">
        <v>1001</v>
      </c>
    </row>
    <row r="1958" spans="1:75" s="100" customFormat="1" ht="15" customHeight="1">
      <c r="A1958" s="99" t="e">
        <f>IF(E1958="","",VLOOKUP(E1958,[4]List!BC:BD,2,FALSE))</f>
        <v>#N/A</v>
      </c>
      <c r="B1958" s="99" t="e">
        <f>IF(F1958="Gateway","SDWAN Gateway",IF(E1958="","",VLOOKUP(E1958,[4]List!BC:BE,3,FALSE)))</f>
        <v>#N/A</v>
      </c>
      <c r="C1958" s="99" t="e">
        <f>IF(F1958="Gateway","SDWAN Gateway",IF(E1958="","",VLOOKUP(E1958,[4]List!BC:BF,4,FALSE)))</f>
        <v>#N/A</v>
      </c>
      <c r="D1958" s="100">
        <v>4819</v>
      </c>
      <c r="E1958" s="101" t="s">
        <v>69</v>
      </c>
      <c r="F1958" s="100" t="s">
        <v>70</v>
      </c>
      <c r="G1958" s="100" t="s">
        <v>678</v>
      </c>
      <c r="H1958" s="100" t="s">
        <v>1013</v>
      </c>
      <c r="I1958" s="100" t="s">
        <v>73</v>
      </c>
      <c r="J1958" s="100">
        <v>100</v>
      </c>
      <c r="K1958" s="99" t="str">
        <f t="shared" si="91"/>
        <v>1</v>
      </c>
      <c r="L1958" s="99" t="str">
        <f t="shared" si="90"/>
        <v xml:space="preserve">24/7/ 12 hours onsite SLA support requried </v>
      </c>
      <c r="P1958"/>
      <c r="Q1958"/>
      <c r="R1958"/>
      <c r="S1958" s="22"/>
      <c r="T1958"/>
      <c r="U1958" s="100" t="e">
        <f t="shared" si="89"/>
        <v>#N/A</v>
      </c>
      <c r="V1958"/>
      <c r="W1958"/>
      <c r="X1958"/>
      <c r="Y1958"/>
      <c r="Z1958"/>
      <c r="AA1958"/>
      <c r="AB1958" s="100" t="s">
        <v>74</v>
      </c>
      <c r="AC1958" s="100" t="s">
        <v>661</v>
      </c>
      <c r="AD1958"/>
      <c r="AE1958"/>
      <c r="AF1958"/>
      <c r="AG1958"/>
      <c r="AH1958"/>
      <c r="AI1958"/>
      <c r="AJ1958" s="22"/>
      <c r="AK1958" s="22"/>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s="100" t="e">
        <f>VLOOKUP(H1958,Sheet1!A:B,2,FALSE)</f>
        <v>#N/A</v>
      </c>
      <c r="BO1958" s="117"/>
      <c r="BP1958" s="117"/>
      <c r="BQ1958" s="117"/>
      <c r="BR1958" s="117"/>
      <c r="BS1958" s="117"/>
      <c r="BT1958" s="117"/>
      <c r="BU1958" s="117"/>
      <c r="BW1958" s="100" t="s">
        <v>1001</v>
      </c>
    </row>
    <row r="1959" spans="1:75" ht="15" hidden="1" customHeight="1">
      <c r="A1959" s="20" t="str">
        <f>IF(E1959="","",VLOOKUP(E1959,[3]List!BC:BD,2,FALSE))</f>
        <v>[Main RC] SD-WAN with Firewall (Fortinet) (Non-taxable)</v>
      </c>
      <c r="B1959" s="20">
        <f>IF(F1959="Gateway","SDWAN Gateway",IF(E1959="","",VLOOKUP(E1959,[3]List!BC:BE,3,FALSE)))</f>
        <v>19408513</v>
      </c>
      <c r="C1959" s="20">
        <f>IF(F1959="Gateway","SDWAN Gateway",IF(E1959="","",VLOOKUP(E1959,[3]List!BC:BF,4,FALSE)))</f>
        <v>19408267</v>
      </c>
      <c r="D1959">
        <v>4836</v>
      </c>
      <c r="E1959" s="21" t="s">
        <v>69</v>
      </c>
      <c r="F1959" t="s">
        <v>70</v>
      </c>
      <c r="G1959" t="s">
        <v>808</v>
      </c>
      <c r="H1959" t="s">
        <v>809</v>
      </c>
      <c r="I1959" t="s">
        <v>73</v>
      </c>
      <c r="J1959">
        <v>100</v>
      </c>
      <c r="K1959" s="20" t="str">
        <f t="shared" si="91"/>
        <v>1</v>
      </c>
      <c r="L1959" s="20" t="str">
        <f t="shared" si="90"/>
        <v xml:space="preserve">24/7/ 12 hours onsite SLA support requried </v>
      </c>
      <c r="U1959" t="e">
        <f t="shared" si="89"/>
        <v>#N/A</v>
      </c>
      <c r="AB1959" t="s">
        <v>74</v>
      </c>
      <c r="AC1959" t="s">
        <v>661</v>
      </c>
      <c r="BM1959" s="41" t="e">
        <f>VLOOKUP(H1959,Sheet1!A:B,2,FALSE)</f>
        <v>#N/A</v>
      </c>
      <c r="BO1959"/>
      <c r="BP1959"/>
      <c r="BQ1959"/>
      <c r="BR1959"/>
      <c r="BS1959"/>
      <c r="BT1959"/>
      <c r="BU1959"/>
    </row>
    <row r="1960" spans="1:75" ht="15" hidden="1" customHeight="1">
      <c r="A1960" s="20" t="str">
        <f>IF(E1960="","",VLOOKUP(E1960,[3]List!BC:BD,2,FALSE))</f>
        <v>[Main RC] SD-WAN with Firewall (Fortinet) (Non-taxable)</v>
      </c>
      <c r="B1960" s="20">
        <f>IF(F1960="Gateway","SDWAN Gateway",IF(E1960="","",VLOOKUP(E1960,[3]List!BC:BE,3,FALSE)))</f>
        <v>19408513</v>
      </c>
      <c r="C1960" s="20">
        <f>IF(F1960="Gateway","SDWAN Gateway",IF(E1960="","",VLOOKUP(E1960,[3]List!BC:BF,4,FALSE)))</f>
        <v>19408267</v>
      </c>
      <c r="D1960">
        <v>4842</v>
      </c>
      <c r="E1960" s="21" t="s">
        <v>69</v>
      </c>
      <c r="F1960" t="s">
        <v>70</v>
      </c>
      <c r="G1960" t="s">
        <v>803</v>
      </c>
      <c r="H1960" t="s">
        <v>810</v>
      </c>
      <c r="I1960" t="s">
        <v>73</v>
      </c>
      <c r="J1960">
        <v>100</v>
      </c>
      <c r="K1960" s="20" t="str">
        <f t="shared" si="91"/>
        <v>1</v>
      </c>
      <c r="L1960" s="20" t="str">
        <f t="shared" si="90"/>
        <v xml:space="preserve">24/7/ 12 hours onsite SLA support requried </v>
      </c>
      <c r="U1960" t="e">
        <f t="shared" si="89"/>
        <v>#N/A</v>
      </c>
      <c r="AB1960" t="s">
        <v>74</v>
      </c>
      <c r="AC1960" t="s">
        <v>661</v>
      </c>
      <c r="BM1960" s="41" t="e">
        <f>VLOOKUP(H1960,Sheet1!A:B,2,FALSE)</f>
        <v>#N/A</v>
      </c>
      <c r="BO1960"/>
      <c r="BP1960"/>
      <c r="BQ1960"/>
      <c r="BR1960"/>
      <c r="BS1960"/>
      <c r="BT1960"/>
      <c r="BU1960"/>
    </row>
    <row r="1961" spans="1:75" ht="15" hidden="1" customHeight="1">
      <c r="A1961" s="20" t="str">
        <f>IF(E1961="","",VLOOKUP(E1961,[3]List!BC:BD,2,FALSE))</f>
        <v>[Main RC] SD-WAN with Firewall (Fortinet) (Non-taxable)</v>
      </c>
      <c r="B1961" s="20">
        <f>IF(F1961="Gateway","SDWAN Gateway",IF(E1961="","",VLOOKUP(E1961,[3]List!BC:BE,3,FALSE)))</f>
        <v>19408513</v>
      </c>
      <c r="C1961" s="20">
        <f>IF(F1961="Gateway","SDWAN Gateway",IF(E1961="","",VLOOKUP(E1961,[3]List!BC:BF,4,FALSE)))</f>
        <v>19408267</v>
      </c>
      <c r="D1961">
        <v>4850</v>
      </c>
      <c r="E1961" s="21" t="s">
        <v>69</v>
      </c>
      <c r="F1961" t="s">
        <v>70</v>
      </c>
      <c r="G1961" t="s">
        <v>811</v>
      </c>
      <c r="H1961" t="s">
        <v>812</v>
      </c>
      <c r="I1961" t="s">
        <v>73</v>
      </c>
      <c r="J1961">
        <v>100</v>
      </c>
      <c r="K1961" s="20" t="str">
        <f t="shared" si="91"/>
        <v>1</v>
      </c>
      <c r="L1961" s="20" t="str">
        <f t="shared" si="90"/>
        <v xml:space="preserve">24/7/ 12 hours onsite SLA support requried </v>
      </c>
      <c r="U1961" t="e">
        <f t="shared" si="89"/>
        <v>#N/A</v>
      </c>
      <c r="AB1961" t="s">
        <v>74</v>
      </c>
      <c r="AC1961" t="s">
        <v>661</v>
      </c>
      <c r="BM1961" s="41" t="e">
        <f>VLOOKUP(H1961,Sheet1!A:B,2,FALSE)</f>
        <v>#N/A</v>
      </c>
      <c r="BO1961"/>
      <c r="BP1961"/>
      <c r="BQ1961"/>
      <c r="BR1961"/>
      <c r="BS1961"/>
      <c r="BT1961"/>
      <c r="BU1961"/>
    </row>
    <row r="1962" spans="1:75" ht="15" hidden="1" customHeight="1">
      <c r="A1962" s="20" t="str">
        <f>IF(E1962="","",VLOOKUP(E1962,[3]List!BC:BD,2,FALSE))</f>
        <v>[Main RC] SD-WAN with Firewall (Fortinet) (Non-taxable)</v>
      </c>
      <c r="B1962" s="20">
        <f>IF(F1962="Gateway","SDWAN Gateway",IF(E1962="","",VLOOKUP(E1962,[3]List!BC:BE,3,FALSE)))</f>
        <v>19408513</v>
      </c>
      <c r="C1962" s="20">
        <f>IF(F1962="Gateway","SDWAN Gateway",IF(E1962="","",VLOOKUP(E1962,[3]List!BC:BF,4,FALSE)))</f>
        <v>19408267</v>
      </c>
      <c r="D1962">
        <v>4852</v>
      </c>
      <c r="E1962" s="21" t="s">
        <v>69</v>
      </c>
      <c r="F1962" t="s">
        <v>70</v>
      </c>
      <c r="G1962" t="s">
        <v>813</v>
      </c>
      <c r="H1962" t="s">
        <v>814</v>
      </c>
      <c r="I1962" t="s">
        <v>73</v>
      </c>
      <c r="J1962">
        <v>100</v>
      </c>
      <c r="K1962" s="20" t="str">
        <f t="shared" si="91"/>
        <v>1</v>
      </c>
      <c r="L1962" s="20" t="str">
        <f t="shared" si="90"/>
        <v xml:space="preserve">24/7/ 12 hours onsite SLA support requried </v>
      </c>
      <c r="U1962" t="e">
        <f t="shared" si="89"/>
        <v>#N/A</v>
      </c>
      <c r="AB1962" t="s">
        <v>74</v>
      </c>
      <c r="AC1962" t="s">
        <v>661</v>
      </c>
      <c r="BM1962" s="41" t="e">
        <f>VLOOKUP(H1962,Sheet1!A:B,2,FALSE)</f>
        <v>#N/A</v>
      </c>
      <c r="BO1962"/>
      <c r="BP1962"/>
      <c r="BQ1962"/>
      <c r="BR1962"/>
      <c r="BS1962"/>
      <c r="BT1962"/>
      <c r="BU1962"/>
    </row>
    <row r="1963" spans="1:75" ht="15" hidden="1" customHeight="1">
      <c r="A1963" s="20" t="str">
        <f>IF(E1963="","",VLOOKUP(E1963,[3]List!BC:BD,2,FALSE))</f>
        <v>[Main RC] SD-WAN with Firewall (Fortinet) (Non-taxable)</v>
      </c>
      <c r="B1963" s="20">
        <f>IF(F1963="Gateway","SDWAN Gateway",IF(E1963="","",VLOOKUP(E1963,[3]List!BC:BE,3,FALSE)))</f>
        <v>19408513</v>
      </c>
      <c r="C1963" s="20">
        <f>IF(F1963="Gateway","SDWAN Gateway",IF(E1963="","",VLOOKUP(E1963,[3]List!BC:BF,4,FALSE)))</f>
        <v>19408267</v>
      </c>
      <c r="D1963">
        <v>4859</v>
      </c>
      <c r="E1963" s="21" t="s">
        <v>69</v>
      </c>
      <c r="F1963" t="s">
        <v>70</v>
      </c>
      <c r="G1963" t="s">
        <v>787</v>
      </c>
      <c r="H1963" t="s">
        <v>815</v>
      </c>
      <c r="I1963" t="s">
        <v>73</v>
      </c>
      <c r="J1963">
        <v>100</v>
      </c>
      <c r="K1963" s="20" t="str">
        <f t="shared" si="91"/>
        <v>1</v>
      </c>
      <c r="L1963" s="20" t="str">
        <f t="shared" si="90"/>
        <v xml:space="preserve">24/7/ 12 hours onsite SLA support requried </v>
      </c>
      <c r="U1963" t="e">
        <f t="shared" si="89"/>
        <v>#N/A</v>
      </c>
      <c r="AB1963" t="s">
        <v>74</v>
      </c>
      <c r="AC1963" t="s">
        <v>661</v>
      </c>
      <c r="BM1963" s="41" t="e">
        <f>VLOOKUP(H1963,Sheet1!A:B,2,FALSE)</f>
        <v>#N/A</v>
      </c>
      <c r="BO1963"/>
      <c r="BP1963"/>
      <c r="BQ1963"/>
      <c r="BR1963"/>
      <c r="BS1963"/>
      <c r="BT1963"/>
      <c r="BU1963"/>
    </row>
    <row r="1964" spans="1:75" ht="15" hidden="1" customHeight="1">
      <c r="A1964" s="20" t="str">
        <f>IF(E1964="","",VLOOKUP(E1964,[3]List!BC:BD,2,FALSE))</f>
        <v>[Main RC] SD-WAN with Firewall (Fortinet) (Non-taxable)</v>
      </c>
      <c r="B1964" s="20">
        <f>IF(F1964="Gateway","SDWAN Gateway",IF(E1964="","",VLOOKUP(E1964,[3]List!BC:BE,3,FALSE)))</f>
        <v>19408513</v>
      </c>
      <c r="C1964" s="20">
        <f>IF(F1964="Gateway","SDWAN Gateway",IF(E1964="","",VLOOKUP(E1964,[3]List!BC:BF,4,FALSE)))</f>
        <v>19408267</v>
      </c>
      <c r="D1964">
        <v>4864</v>
      </c>
      <c r="E1964" s="21" t="s">
        <v>69</v>
      </c>
      <c r="F1964" t="s">
        <v>70</v>
      </c>
      <c r="G1964" t="s">
        <v>687</v>
      </c>
      <c r="H1964" t="s">
        <v>816</v>
      </c>
      <c r="I1964" t="s">
        <v>73</v>
      </c>
      <c r="J1964">
        <v>100</v>
      </c>
      <c r="K1964" s="20" t="str">
        <f t="shared" si="91"/>
        <v>1</v>
      </c>
      <c r="L1964" s="20" t="str">
        <f t="shared" si="90"/>
        <v xml:space="preserve">24/7/ 12 hours onsite SLA support requried </v>
      </c>
      <c r="U1964" t="e">
        <f t="shared" si="89"/>
        <v>#N/A</v>
      </c>
      <c r="AB1964" t="s">
        <v>74</v>
      </c>
      <c r="AC1964" t="s">
        <v>661</v>
      </c>
      <c r="BM1964" s="41" t="e">
        <f>VLOOKUP(H1964,Sheet1!A:B,2,FALSE)</f>
        <v>#N/A</v>
      </c>
      <c r="BO1964"/>
      <c r="BP1964"/>
      <c r="BQ1964"/>
      <c r="BR1964"/>
      <c r="BS1964"/>
      <c r="BT1964"/>
      <c r="BU1964"/>
    </row>
    <row r="1965" spans="1:75" ht="15" hidden="1" customHeight="1">
      <c r="D1965">
        <v>5000</v>
      </c>
      <c r="E1965" s="21" t="s">
        <v>69</v>
      </c>
      <c r="G1965" s="31" t="s">
        <v>817</v>
      </c>
      <c r="H1965" t="s">
        <v>818</v>
      </c>
      <c r="I1965" t="s">
        <v>140</v>
      </c>
      <c r="J1965">
        <v>1000</v>
      </c>
      <c r="K1965" s="20" t="str">
        <f t="shared" si="91"/>
        <v>2</v>
      </c>
      <c r="L1965" s="20" t="str">
        <f t="shared" si="90"/>
        <v>24/7/ 6 hours onsite support required</v>
      </c>
      <c r="BM1965"/>
      <c r="BO1965"/>
      <c r="BP1965"/>
      <c r="BQ1965"/>
      <c r="BR1965"/>
      <c r="BS1965"/>
      <c r="BT1965"/>
      <c r="BU1965"/>
    </row>
    <row r="1966" spans="1:75" ht="15" hidden="1" customHeight="1">
      <c r="D1966">
        <v>5000</v>
      </c>
      <c r="E1966" s="21" t="s">
        <v>69</v>
      </c>
      <c r="G1966" s="31" t="s">
        <v>817</v>
      </c>
      <c r="H1966" t="s">
        <v>818</v>
      </c>
      <c r="I1966" t="s">
        <v>140</v>
      </c>
      <c r="J1966">
        <v>1000</v>
      </c>
      <c r="K1966" s="20" t="str">
        <f t="shared" si="91"/>
        <v>2</v>
      </c>
      <c r="L1966" s="20" t="str">
        <f t="shared" si="90"/>
        <v>24/7/ 6 hours onsite support required</v>
      </c>
      <c r="BM1966"/>
      <c r="BO1966"/>
      <c r="BP1966"/>
      <c r="BQ1966"/>
      <c r="BR1966"/>
      <c r="BS1966"/>
      <c r="BT1966"/>
      <c r="BU1966"/>
    </row>
    <row r="1967" spans="1:75" ht="15" hidden="1" customHeight="1">
      <c r="A1967" s="20" t="str">
        <f>IF(E1967="","",VLOOKUP(E1967,[3]List!BC:BD,2,FALSE))</f>
        <v>[Main RC] SD-WAN with Firewall (Fortinet) (Non-taxable)</v>
      </c>
      <c r="B1967" s="20">
        <f>IF(F1967="Gateway","SDWAN Gateway",IF(E1967="","",VLOOKUP(E1967,[3]List!BC:BE,3,FALSE)))</f>
        <v>19408513</v>
      </c>
      <c r="C1967" s="20">
        <f>IF(F1967="Gateway","SDWAN Gateway",IF(E1967="","",VLOOKUP(E1967,[3]List!BC:BF,4,FALSE)))</f>
        <v>19408267</v>
      </c>
      <c r="D1967">
        <v>5005</v>
      </c>
      <c r="E1967" s="21" t="s">
        <v>69</v>
      </c>
      <c r="G1967" s="31" t="s">
        <v>819</v>
      </c>
      <c r="H1967" t="s">
        <v>820</v>
      </c>
      <c r="I1967" t="s">
        <v>140</v>
      </c>
      <c r="J1967">
        <v>500</v>
      </c>
      <c r="K1967" s="20" t="str">
        <f t="shared" si="91"/>
        <v>1</v>
      </c>
      <c r="L1967" s="20" t="str">
        <f t="shared" si="90"/>
        <v>24/7/ 6 hours onsite support required</v>
      </c>
      <c r="BM1967"/>
      <c r="BO1967"/>
      <c r="BP1967"/>
      <c r="BQ1967"/>
      <c r="BR1967"/>
      <c r="BS1967"/>
      <c r="BT1967"/>
      <c r="BU1967"/>
    </row>
    <row r="1968" spans="1:75" ht="15" hidden="1" customHeight="1">
      <c r="A1968" s="20" t="str">
        <f>IF(E1968="","",VLOOKUP(E1968,[3]List!BC:BD,2,FALSE))</f>
        <v>[Main RC] SD-WAN with Firewall (Fortinet) (Non-taxable)</v>
      </c>
      <c r="B1968" s="20">
        <f>IF(F1968="Gateway","SDWAN Gateway",IF(E1968="","",VLOOKUP(E1968,[3]List!BC:BE,3,FALSE)))</f>
        <v>19408513</v>
      </c>
      <c r="C1968" s="20">
        <f>IF(F1968="Gateway","SDWAN Gateway",IF(E1968="","",VLOOKUP(E1968,[3]List!BC:BF,4,FALSE)))</f>
        <v>19408267</v>
      </c>
      <c r="D1968">
        <v>5005</v>
      </c>
      <c r="E1968" s="21" t="s">
        <v>69</v>
      </c>
      <c r="G1968" s="31" t="s">
        <v>819</v>
      </c>
      <c r="H1968" t="s">
        <v>820</v>
      </c>
      <c r="I1968" t="s">
        <v>140</v>
      </c>
      <c r="J1968">
        <v>500</v>
      </c>
      <c r="K1968" s="20" t="str">
        <f t="shared" si="91"/>
        <v>1</v>
      </c>
      <c r="L1968" s="20" t="str">
        <f t="shared" si="90"/>
        <v>24/7/ 6 hours onsite support required</v>
      </c>
      <c r="BM1968"/>
      <c r="BO1968"/>
      <c r="BP1968"/>
      <c r="BQ1968"/>
      <c r="BR1968"/>
      <c r="BS1968"/>
      <c r="BT1968"/>
      <c r="BU1968"/>
    </row>
    <row r="1969" spans="1:37" customFormat="1" ht="15" hidden="1" customHeight="1">
      <c r="A1969" s="20" t="str">
        <f>IF(E1969="","",VLOOKUP(E1969,[3]List!BC:BD,2,FALSE))</f>
        <v>[Main RC] SD-WAN with Firewall (Fortinet) (Non-taxable)</v>
      </c>
      <c r="B1969" s="20">
        <f>IF(F1969="Gateway","SDWAN Gateway",IF(E1969="","",VLOOKUP(E1969,[3]List!BC:BE,3,FALSE)))</f>
        <v>19408513</v>
      </c>
      <c r="C1969" s="20">
        <f>IF(F1969="Gateway","SDWAN Gateway",IF(E1969="","",VLOOKUP(E1969,[3]List!BC:BF,4,FALSE)))</f>
        <v>19408267</v>
      </c>
      <c r="D1969">
        <v>5007</v>
      </c>
      <c r="E1969" s="21" t="s">
        <v>69</v>
      </c>
      <c r="G1969" t="s">
        <v>817</v>
      </c>
      <c r="H1969" t="s">
        <v>821</v>
      </c>
      <c r="I1969" t="s">
        <v>73</v>
      </c>
      <c r="J1969">
        <v>500</v>
      </c>
      <c r="K1969" s="20" t="str">
        <f t="shared" si="91"/>
        <v>1</v>
      </c>
      <c r="L1969" s="20" t="str">
        <f t="shared" si="90"/>
        <v xml:space="preserve">24/7/ 12 hours onsite SLA support requried </v>
      </c>
      <c r="S1969" s="22"/>
      <c r="AJ1969" s="22"/>
      <c r="AK1969" s="22"/>
    </row>
    <row r="1970" spans="1:37" customFormat="1" ht="15" hidden="1" customHeight="1">
      <c r="A1970" s="20" t="str">
        <f>IF(E1970="","",VLOOKUP(E1970,[3]List!BC:BD,2,FALSE))</f>
        <v>[Main RC] SD-WAN with Firewall (Fortinet) (Non-taxable)</v>
      </c>
      <c r="B1970" s="20">
        <f>IF(F1970="Gateway","SDWAN Gateway",IF(E1970="","",VLOOKUP(E1970,[3]List!BC:BE,3,FALSE)))</f>
        <v>19408513</v>
      </c>
      <c r="C1970" s="20">
        <f>IF(F1970="Gateway","SDWAN Gateway",IF(E1970="","",VLOOKUP(E1970,[3]List!BC:BF,4,FALSE)))</f>
        <v>19408267</v>
      </c>
      <c r="D1970">
        <v>5008</v>
      </c>
      <c r="E1970" s="21" t="s">
        <v>69</v>
      </c>
      <c r="G1970" t="s">
        <v>817</v>
      </c>
      <c r="H1970" t="s">
        <v>822</v>
      </c>
      <c r="I1970" t="s">
        <v>73</v>
      </c>
      <c r="J1970">
        <v>100</v>
      </c>
      <c r="K1970" s="20" t="str">
        <f t="shared" si="91"/>
        <v>1</v>
      </c>
      <c r="L1970" s="20" t="str">
        <f t="shared" si="90"/>
        <v xml:space="preserve">24/7/ 12 hours onsite SLA support requried </v>
      </c>
      <c r="S1970" s="22"/>
      <c r="AJ1970" s="22"/>
      <c r="AK1970" s="22"/>
    </row>
    <row r="1971" spans="1:37" customFormat="1" ht="15" hidden="1" customHeight="1">
      <c r="A1971" s="20" t="str">
        <f>IF(E1971="","",VLOOKUP(E1971,[3]List!BC:BD,2,FALSE))</f>
        <v>[Main RC] SD-WAN with Firewall (Fortinet) (Non-taxable)</v>
      </c>
      <c r="B1971" s="20">
        <f>IF(F1971="Gateway","SDWAN Gateway",IF(E1971="","",VLOOKUP(E1971,[3]List!BC:BE,3,FALSE)))</f>
        <v>19408513</v>
      </c>
      <c r="C1971" s="20">
        <f>IF(F1971="Gateway","SDWAN Gateway",IF(E1971="","",VLOOKUP(E1971,[3]List!BC:BF,4,FALSE)))</f>
        <v>19408267</v>
      </c>
      <c r="D1971">
        <v>5009</v>
      </c>
      <c r="E1971" s="21" t="s">
        <v>69</v>
      </c>
      <c r="G1971" s="31" t="s">
        <v>817</v>
      </c>
      <c r="H1971" t="s">
        <v>823</v>
      </c>
      <c r="I1971" t="s">
        <v>140</v>
      </c>
      <c r="J1971">
        <v>500</v>
      </c>
      <c r="K1971" s="20" t="str">
        <f t="shared" si="91"/>
        <v>1</v>
      </c>
      <c r="L1971" s="20" t="str">
        <f t="shared" si="90"/>
        <v>24/7/ 6 hours onsite support required</v>
      </c>
      <c r="S1971" s="22"/>
      <c r="AJ1971" s="22"/>
      <c r="AK1971" s="22"/>
    </row>
    <row r="1972" spans="1:37" customFormat="1" ht="15" hidden="1" customHeight="1">
      <c r="A1972" s="20" t="str">
        <f>IF(E1972="","",VLOOKUP(E1972,[3]List!BC:BD,2,FALSE))</f>
        <v>[Main RC] SD-WAN with Firewall (Fortinet) (Non-taxable)</v>
      </c>
      <c r="B1972" s="20">
        <f>IF(F1972="Gateway","SDWAN Gateway",IF(E1972="","",VLOOKUP(E1972,[3]List!BC:BE,3,FALSE)))</f>
        <v>19408513</v>
      </c>
      <c r="C1972" s="20">
        <f>IF(F1972="Gateway","SDWAN Gateway",IF(E1972="","",VLOOKUP(E1972,[3]List!BC:BF,4,FALSE)))</f>
        <v>19408267</v>
      </c>
      <c r="D1972">
        <v>5009</v>
      </c>
      <c r="E1972" s="21" t="s">
        <v>69</v>
      </c>
      <c r="G1972" s="31" t="s">
        <v>817</v>
      </c>
      <c r="H1972" t="s">
        <v>823</v>
      </c>
      <c r="I1972" t="s">
        <v>140</v>
      </c>
      <c r="J1972">
        <v>500</v>
      </c>
      <c r="K1972" s="20" t="str">
        <f t="shared" si="91"/>
        <v>1</v>
      </c>
      <c r="L1972" s="20" t="str">
        <f t="shared" si="90"/>
        <v>24/7/ 6 hours onsite support required</v>
      </c>
      <c r="S1972" s="22"/>
      <c r="AJ1972" s="22"/>
      <c r="AK1972" s="22"/>
    </row>
    <row r="1973" spans="1:37" customFormat="1" ht="15" hidden="1" customHeight="1">
      <c r="A1973" s="20" t="str">
        <f>IF(E1973="","",VLOOKUP(E1973,[3]List!BC:BD,2,FALSE))</f>
        <v>[Main RC] SD-WAN with Firewall (Fortinet) (Non-taxable)</v>
      </c>
      <c r="B1973" s="20">
        <f>IF(F1973="Gateway","SDWAN Gateway",IF(E1973="","",VLOOKUP(E1973,[3]List!BC:BE,3,FALSE)))</f>
        <v>19408513</v>
      </c>
      <c r="C1973" s="20">
        <f>IF(F1973="Gateway","SDWAN Gateway",IF(E1973="","",VLOOKUP(E1973,[3]List!BC:BF,4,FALSE)))</f>
        <v>19408267</v>
      </c>
      <c r="D1973">
        <v>5010</v>
      </c>
      <c r="E1973" s="21" t="s">
        <v>69</v>
      </c>
      <c r="G1973" t="s">
        <v>817</v>
      </c>
      <c r="H1973" t="s">
        <v>824</v>
      </c>
      <c r="I1973" t="s">
        <v>73</v>
      </c>
      <c r="J1973">
        <v>500</v>
      </c>
      <c r="K1973" s="20" t="str">
        <f t="shared" si="91"/>
        <v>1</v>
      </c>
      <c r="L1973" s="20" t="str">
        <f t="shared" si="90"/>
        <v xml:space="preserve">24/7/ 12 hours onsite SLA support requried </v>
      </c>
      <c r="S1973" s="22"/>
      <c r="AJ1973" s="22"/>
      <c r="AK1973" s="22"/>
    </row>
    <row r="1974" spans="1:37" customFormat="1" ht="15" hidden="1" customHeight="1">
      <c r="A1974" s="20" t="str">
        <f>IF(E1974="","",VLOOKUP(E1974,[3]List!BC:BD,2,FALSE))</f>
        <v>[Main RC] SD-WAN with Firewall (Fortinet) (Non-taxable)</v>
      </c>
      <c r="B1974" s="20">
        <f>IF(F1974="Gateway","SDWAN Gateway",IF(E1974="","",VLOOKUP(E1974,[3]List!BC:BE,3,FALSE)))</f>
        <v>19408513</v>
      </c>
      <c r="C1974" s="20">
        <f>IF(F1974="Gateway","SDWAN Gateway",IF(E1974="","",VLOOKUP(E1974,[3]List!BC:BF,4,FALSE)))</f>
        <v>19408267</v>
      </c>
      <c r="D1974">
        <v>5012</v>
      </c>
      <c r="E1974" s="21" t="s">
        <v>69</v>
      </c>
      <c r="G1974" t="s">
        <v>817</v>
      </c>
      <c r="H1974" t="s">
        <v>825</v>
      </c>
      <c r="I1974" t="s">
        <v>73</v>
      </c>
      <c r="J1974">
        <v>500</v>
      </c>
      <c r="K1974" s="20" t="str">
        <f t="shared" si="91"/>
        <v>1</v>
      </c>
      <c r="L1974" s="20" t="str">
        <f t="shared" si="90"/>
        <v xml:space="preserve">24/7/ 12 hours onsite SLA support requried </v>
      </c>
      <c r="S1974" s="22"/>
      <c r="AJ1974" s="22"/>
      <c r="AK1974" s="22"/>
    </row>
    <row r="1975" spans="1:37" customFormat="1" ht="15" hidden="1" customHeight="1">
      <c r="A1975" s="20" t="str">
        <f>IF(E1975="","",VLOOKUP(E1975,[3]List!BC:BD,2,FALSE))</f>
        <v>[Main RC] SD-WAN with Firewall (Fortinet) (Non-taxable)</v>
      </c>
      <c r="B1975" s="20">
        <f>IF(F1975="Gateway","SDWAN Gateway",IF(E1975="","",VLOOKUP(E1975,[3]List!BC:BE,3,FALSE)))</f>
        <v>19408513</v>
      </c>
      <c r="C1975" s="20">
        <f>IF(F1975="Gateway","SDWAN Gateway",IF(E1975="","",VLOOKUP(E1975,[3]List!BC:BF,4,FALSE)))</f>
        <v>19408267</v>
      </c>
      <c r="D1975">
        <v>5014</v>
      </c>
      <c r="E1975" s="21" t="s">
        <v>69</v>
      </c>
      <c r="G1975" t="s">
        <v>817</v>
      </c>
      <c r="H1975" t="s">
        <v>826</v>
      </c>
      <c r="I1975" t="s">
        <v>73</v>
      </c>
      <c r="J1975">
        <v>500</v>
      </c>
      <c r="K1975" s="20" t="str">
        <f t="shared" si="91"/>
        <v>1</v>
      </c>
      <c r="L1975" s="20" t="str">
        <f t="shared" si="90"/>
        <v xml:space="preserve">24/7/ 12 hours onsite SLA support requried </v>
      </c>
      <c r="S1975" s="22"/>
      <c r="AJ1975" s="22"/>
      <c r="AK1975" s="22"/>
    </row>
    <row r="1976" spans="1:37" customFormat="1" ht="15" hidden="1" customHeight="1">
      <c r="A1976" s="20" t="str">
        <f>IF(E1976="","",VLOOKUP(E1976,[3]List!BC:BD,2,FALSE))</f>
        <v>[Main RC] SD-WAN with Firewall (Fortinet) (Non-taxable)</v>
      </c>
      <c r="B1976" s="20">
        <f>IF(F1976="Gateway","SDWAN Gateway",IF(E1976="","",VLOOKUP(E1976,[3]List!BC:BE,3,FALSE)))</f>
        <v>19408513</v>
      </c>
      <c r="C1976" s="20">
        <f>IF(F1976="Gateway","SDWAN Gateway",IF(E1976="","",VLOOKUP(E1976,[3]List!BC:BF,4,FALSE)))</f>
        <v>19408267</v>
      </c>
      <c r="D1976">
        <v>5019</v>
      </c>
      <c r="E1976" s="21" t="s">
        <v>69</v>
      </c>
      <c r="G1976" t="s">
        <v>817</v>
      </c>
      <c r="H1976" t="s">
        <v>827</v>
      </c>
      <c r="I1976" t="s">
        <v>73</v>
      </c>
      <c r="J1976">
        <v>500</v>
      </c>
      <c r="K1976" s="20" t="str">
        <f t="shared" si="91"/>
        <v>1</v>
      </c>
      <c r="L1976" s="20" t="str">
        <f t="shared" si="90"/>
        <v xml:space="preserve">24/7/ 12 hours onsite SLA support requried </v>
      </c>
      <c r="S1976" s="22"/>
      <c r="AJ1976" s="22"/>
      <c r="AK1976" s="22"/>
    </row>
    <row r="1977" spans="1:37" customFormat="1" ht="15" hidden="1" customHeight="1">
      <c r="D1977">
        <v>5023</v>
      </c>
      <c r="E1977" s="21" t="s">
        <v>69</v>
      </c>
      <c r="G1977" s="31" t="s">
        <v>817</v>
      </c>
      <c r="H1977" t="s">
        <v>828</v>
      </c>
      <c r="I1977" t="s">
        <v>140</v>
      </c>
      <c r="J1977">
        <v>1000</v>
      </c>
      <c r="K1977" s="20" t="str">
        <f t="shared" si="91"/>
        <v>2</v>
      </c>
      <c r="L1977" s="20" t="str">
        <f t="shared" si="90"/>
        <v>24/7/ 6 hours onsite support required</v>
      </c>
      <c r="S1977" s="22"/>
      <c r="AJ1977" s="22"/>
      <c r="AK1977" s="22"/>
    </row>
    <row r="1978" spans="1:37" customFormat="1" ht="15" hidden="1" customHeight="1">
      <c r="D1978">
        <v>5023</v>
      </c>
      <c r="E1978" s="21" t="s">
        <v>69</v>
      </c>
      <c r="G1978" s="31" t="s">
        <v>817</v>
      </c>
      <c r="H1978" t="s">
        <v>828</v>
      </c>
      <c r="I1978" t="s">
        <v>140</v>
      </c>
      <c r="J1978">
        <v>1000</v>
      </c>
      <c r="K1978" s="20" t="str">
        <f t="shared" si="91"/>
        <v>2</v>
      </c>
      <c r="L1978" s="20" t="str">
        <f t="shared" si="90"/>
        <v>24/7/ 6 hours onsite support required</v>
      </c>
      <c r="S1978" s="22"/>
      <c r="AJ1978" s="22"/>
      <c r="AK1978" s="22"/>
    </row>
    <row r="1979" spans="1:37" customFormat="1" ht="15" hidden="1" customHeight="1">
      <c r="A1979" s="20" t="str">
        <f>IF(E1979="","",VLOOKUP(E1979,[3]List!BC:BD,2,FALSE))</f>
        <v>[Main RC] SD-WAN with Firewall (Fortinet) (Non-taxable)</v>
      </c>
      <c r="B1979" s="20">
        <f>IF(F1979="Gateway","SDWAN Gateway",IF(E1979="","",VLOOKUP(E1979,[3]List!BC:BE,3,FALSE)))</f>
        <v>19408513</v>
      </c>
      <c r="C1979" s="20">
        <f>IF(F1979="Gateway","SDWAN Gateway",IF(E1979="","",VLOOKUP(E1979,[3]List!BC:BF,4,FALSE)))</f>
        <v>19408267</v>
      </c>
      <c r="D1979">
        <v>5025</v>
      </c>
      <c r="E1979" s="21" t="s">
        <v>69</v>
      </c>
      <c r="G1979" t="s">
        <v>817</v>
      </c>
      <c r="H1979" t="s">
        <v>829</v>
      </c>
      <c r="I1979" t="s">
        <v>73</v>
      </c>
      <c r="J1979">
        <v>500</v>
      </c>
      <c r="K1979" s="20" t="str">
        <f t="shared" si="91"/>
        <v>1</v>
      </c>
      <c r="L1979" s="20" t="str">
        <f t="shared" si="90"/>
        <v xml:space="preserve">24/7/ 12 hours onsite SLA support requried </v>
      </c>
      <c r="S1979" s="22"/>
      <c r="AJ1979" s="22"/>
      <c r="AK1979" s="22"/>
    </row>
    <row r="1980" spans="1:37" customFormat="1" ht="15" hidden="1" customHeight="1">
      <c r="A1980" s="20" t="str">
        <f>IF(E1980="","",VLOOKUP(E1980,[3]List!BC:BD,2,FALSE))</f>
        <v>[Main RC] SD-WAN with Firewall (Fortinet) (Non-taxable)</v>
      </c>
      <c r="B1980" s="20">
        <f>IF(F1980="Gateway","SDWAN Gateway",IF(E1980="","",VLOOKUP(E1980,[3]List!BC:BE,3,FALSE)))</f>
        <v>19408513</v>
      </c>
      <c r="C1980" s="20">
        <f>IF(F1980="Gateway","SDWAN Gateway",IF(E1980="","",VLOOKUP(E1980,[3]List!BC:BF,4,FALSE)))</f>
        <v>19408267</v>
      </c>
      <c r="D1980">
        <v>5030</v>
      </c>
      <c r="E1980" s="21" t="s">
        <v>69</v>
      </c>
      <c r="G1980" t="s">
        <v>817</v>
      </c>
      <c r="H1980" t="s">
        <v>830</v>
      </c>
      <c r="I1980" t="s">
        <v>73</v>
      </c>
      <c r="J1980">
        <v>100</v>
      </c>
      <c r="K1980" s="20" t="str">
        <f t="shared" si="91"/>
        <v>1</v>
      </c>
      <c r="L1980" s="20" t="str">
        <f t="shared" si="90"/>
        <v xml:space="preserve">24/7/ 12 hours onsite SLA support requried </v>
      </c>
      <c r="S1980" s="22"/>
      <c r="AJ1980" s="22"/>
      <c r="AK1980" s="22"/>
    </row>
    <row r="1981" spans="1:37" customFormat="1" ht="15" hidden="1" customHeight="1">
      <c r="A1981" s="20" t="str">
        <f>IF(E1981="","",VLOOKUP(E1981,[3]List!BC:BD,2,FALSE))</f>
        <v>[Main RC] SD-WAN with Firewall (Fortinet) (Non-taxable)</v>
      </c>
      <c r="B1981" s="20">
        <f>IF(F1981="Gateway","SDWAN Gateway",IF(E1981="","",VLOOKUP(E1981,[3]List!BC:BE,3,FALSE)))</f>
        <v>19408513</v>
      </c>
      <c r="C1981" s="20">
        <f>IF(F1981="Gateway","SDWAN Gateway",IF(E1981="","",VLOOKUP(E1981,[3]List!BC:BF,4,FALSE)))</f>
        <v>19408267</v>
      </c>
      <c r="D1981">
        <v>5032</v>
      </c>
      <c r="E1981" s="21" t="s">
        <v>69</v>
      </c>
      <c r="G1981" t="s">
        <v>831</v>
      </c>
      <c r="H1981" t="s">
        <v>832</v>
      </c>
      <c r="I1981" t="s">
        <v>73</v>
      </c>
      <c r="J1981">
        <v>100</v>
      </c>
      <c r="K1981" s="20" t="str">
        <f t="shared" si="91"/>
        <v>1</v>
      </c>
      <c r="L1981" s="20" t="str">
        <f t="shared" si="90"/>
        <v xml:space="preserve">24/7/ 12 hours onsite SLA support requried </v>
      </c>
      <c r="S1981" s="22"/>
      <c r="AJ1981" s="22"/>
      <c r="AK1981" s="22"/>
    </row>
    <row r="1982" spans="1:37" customFormat="1" ht="15" hidden="1" customHeight="1">
      <c r="A1982" s="20" t="str">
        <f>IF(E1982="","",VLOOKUP(E1982,[3]List!BC:BD,2,FALSE))</f>
        <v>[Main RC] SD-WAN with Firewall (Fortinet) (Non-taxable)</v>
      </c>
      <c r="B1982" s="20">
        <f>IF(F1982="Gateway","SDWAN Gateway",IF(E1982="","",VLOOKUP(E1982,[3]List!BC:BE,3,FALSE)))</f>
        <v>19408513</v>
      </c>
      <c r="C1982" s="20">
        <f>IF(F1982="Gateway","SDWAN Gateway",IF(E1982="","",VLOOKUP(E1982,[3]List!BC:BF,4,FALSE)))</f>
        <v>19408267</v>
      </c>
      <c r="D1982">
        <v>5034</v>
      </c>
      <c r="E1982" s="21" t="s">
        <v>69</v>
      </c>
      <c r="G1982" t="s">
        <v>817</v>
      </c>
      <c r="H1982" t="s">
        <v>833</v>
      </c>
      <c r="I1982" t="s">
        <v>73</v>
      </c>
      <c r="J1982">
        <v>100</v>
      </c>
      <c r="K1982" s="20" t="str">
        <f t="shared" si="91"/>
        <v>1</v>
      </c>
      <c r="L1982" s="20" t="str">
        <f t="shared" si="90"/>
        <v xml:space="preserve">24/7/ 12 hours onsite SLA support requried </v>
      </c>
      <c r="S1982" s="22"/>
      <c r="AJ1982" s="22"/>
      <c r="AK1982" s="22"/>
    </row>
    <row r="1983" spans="1:37" customFormat="1" ht="15" hidden="1" customHeight="1">
      <c r="A1983" s="20" t="str">
        <f>IF(E1983="","",VLOOKUP(E1983,[3]List!BC:BD,2,FALSE))</f>
        <v>[Main RC] SD-WAN with Firewall (Fortinet) (Non-taxable)</v>
      </c>
      <c r="B1983" s="20">
        <f>IF(F1983="Gateway","SDWAN Gateway",IF(E1983="","",VLOOKUP(E1983,[3]List!BC:BE,3,FALSE)))</f>
        <v>19408513</v>
      </c>
      <c r="C1983" s="20">
        <f>IF(F1983="Gateway","SDWAN Gateway",IF(E1983="","",VLOOKUP(E1983,[3]List!BC:BF,4,FALSE)))</f>
        <v>19408267</v>
      </c>
      <c r="D1983">
        <v>5036</v>
      </c>
      <c r="E1983" s="21" t="s">
        <v>69</v>
      </c>
      <c r="G1983" t="s">
        <v>817</v>
      </c>
      <c r="H1983" t="s">
        <v>834</v>
      </c>
      <c r="I1983" t="s">
        <v>73</v>
      </c>
      <c r="J1983">
        <v>100</v>
      </c>
      <c r="K1983" s="20" t="str">
        <f t="shared" si="91"/>
        <v>1</v>
      </c>
      <c r="L1983" s="20" t="str">
        <f t="shared" si="90"/>
        <v xml:space="preserve">24/7/ 12 hours onsite SLA support requried </v>
      </c>
      <c r="S1983" s="22"/>
      <c r="AJ1983" s="22"/>
      <c r="AK1983" s="22"/>
    </row>
    <row r="1984" spans="1:37" customFormat="1" ht="15" hidden="1" customHeight="1">
      <c r="D1984">
        <v>5039</v>
      </c>
      <c r="E1984" s="21" t="s">
        <v>69</v>
      </c>
      <c r="G1984" s="31" t="s">
        <v>817</v>
      </c>
      <c r="H1984" t="s">
        <v>835</v>
      </c>
      <c r="I1984" t="s">
        <v>140</v>
      </c>
      <c r="J1984">
        <v>1000</v>
      </c>
      <c r="K1984" s="20" t="str">
        <f t="shared" si="91"/>
        <v>2</v>
      </c>
      <c r="L1984" s="20" t="str">
        <f t="shared" si="90"/>
        <v>24/7/ 6 hours onsite support required</v>
      </c>
      <c r="S1984" s="22"/>
      <c r="AJ1984" s="22"/>
      <c r="AK1984" s="22"/>
    </row>
    <row r="1985" spans="1:37" customFormat="1" ht="15" hidden="1" customHeight="1">
      <c r="D1985">
        <v>5039</v>
      </c>
      <c r="E1985" s="21" t="s">
        <v>69</v>
      </c>
      <c r="G1985" s="31" t="s">
        <v>817</v>
      </c>
      <c r="H1985" t="s">
        <v>835</v>
      </c>
      <c r="I1985" t="s">
        <v>140</v>
      </c>
      <c r="J1985">
        <v>1000</v>
      </c>
      <c r="K1985" s="20" t="str">
        <f t="shared" si="91"/>
        <v>2</v>
      </c>
      <c r="L1985" s="20" t="str">
        <f t="shared" si="90"/>
        <v>24/7/ 6 hours onsite support required</v>
      </c>
      <c r="S1985" s="22"/>
      <c r="AJ1985" s="22"/>
      <c r="AK1985" s="22"/>
    </row>
    <row r="1986" spans="1:37" customFormat="1" ht="15" hidden="1" customHeight="1">
      <c r="A1986" s="20" t="str">
        <f>IF(E1986="","",VLOOKUP(E1986,[3]List!BC:BD,2,FALSE))</f>
        <v>[Main RC] SD-WAN with Firewall (Fortinet) (Non-taxable)</v>
      </c>
      <c r="B1986" s="20">
        <f>IF(F1986="Gateway","SDWAN Gateway",IF(E1986="","",VLOOKUP(E1986,[3]List!BC:BE,3,FALSE)))</f>
        <v>19408513</v>
      </c>
      <c r="C1986" s="20">
        <f>IF(F1986="Gateway","SDWAN Gateway",IF(E1986="","",VLOOKUP(E1986,[3]List!BC:BF,4,FALSE)))</f>
        <v>19408267</v>
      </c>
      <c r="D1986">
        <v>5041</v>
      </c>
      <c r="E1986" s="21" t="s">
        <v>69</v>
      </c>
      <c r="G1986" t="s">
        <v>817</v>
      </c>
      <c r="H1986" t="s">
        <v>836</v>
      </c>
      <c r="I1986" t="s">
        <v>73</v>
      </c>
      <c r="J1986">
        <v>500</v>
      </c>
      <c r="K1986" s="20" t="str">
        <f t="shared" si="91"/>
        <v>1</v>
      </c>
      <c r="L1986" s="20" t="str">
        <f t="shared" si="90"/>
        <v xml:space="preserve">24/7/ 12 hours onsite SLA support requried </v>
      </c>
      <c r="S1986" s="22"/>
      <c r="AJ1986" s="22"/>
      <c r="AK1986" s="22"/>
    </row>
    <row r="1987" spans="1:37" customFormat="1" ht="15" hidden="1" customHeight="1">
      <c r="A1987" s="20" t="str">
        <f>IF(E1987="","",VLOOKUP(E1987,[3]List!BC:BD,2,FALSE))</f>
        <v>[Main RC] SD-WAN with Firewall (Fortinet) (Non-taxable)</v>
      </c>
      <c r="B1987" s="20">
        <f>IF(F1987="Gateway","SDWAN Gateway",IF(E1987="","",VLOOKUP(E1987,[3]List!BC:BE,3,FALSE)))</f>
        <v>19408513</v>
      </c>
      <c r="C1987" s="20">
        <f>IF(F1987="Gateway","SDWAN Gateway",IF(E1987="","",VLOOKUP(E1987,[3]List!BC:BF,4,FALSE)))</f>
        <v>19408267</v>
      </c>
      <c r="D1987">
        <v>5042</v>
      </c>
      <c r="E1987" s="21" t="s">
        <v>69</v>
      </c>
      <c r="G1987" t="s">
        <v>817</v>
      </c>
      <c r="H1987" t="s">
        <v>837</v>
      </c>
      <c r="I1987" t="s">
        <v>73</v>
      </c>
      <c r="J1987">
        <v>500</v>
      </c>
      <c r="K1987" s="20" t="str">
        <f t="shared" si="91"/>
        <v>1</v>
      </c>
      <c r="L1987" s="20" t="str">
        <f t="shared" si="90"/>
        <v xml:space="preserve">24/7/ 12 hours onsite SLA support requried </v>
      </c>
      <c r="S1987" s="22"/>
      <c r="AJ1987" s="22"/>
      <c r="AK1987" s="22"/>
    </row>
    <row r="1988" spans="1:37" customFormat="1" ht="15" hidden="1" customHeight="1">
      <c r="A1988" s="20" t="str">
        <f>IF(E1988="","",VLOOKUP(E1988,[3]List!BC:BD,2,FALSE))</f>
        <v>[Main RC] SD-WAN with Firewall (Fortinet) (Non-taxable)</v>
      </c>
      <c r="B1988" s="20">
        <f>IF(F1988="Gateway","SDWAN Gateway",IF(E1988="","",VLOOKUP(E1988,[3]List!BC:BE,3,FALSE)))</f>
        <v>19408513</v>
      </c>
      <c r="C1988" s="20">
        <f>IF(F1988="Gateway","SDWAN Gateway",IF(E1988="","",VLOOKUP(E1988,[3]List!BC:BF,4,FALSE)))</f>
        <v>19408267</v>
      </c>
      <c r="D1988">
        <v>5043</v>
      </c>
      <c r="E1988" s="21" t="s">
        <v>69</v>
      </c>
      <c r="G1988" s="31" t="s">
        <v>817</v>
      </c>
      <c r="H1988" t="s">
        <v>838</v>
      </c>
      <c r="I1988" t="s">
        <v>140</v>
      </c>
      <c r="J1988">
        <v>500</v>
      </c>
      <c r="K1988" s="20" t="str">
        <f t="shared" si="91"/>
        <v>1</v>
      </c>
      <c r="L1988" s="20" t="str">
        <f t="shared" ref="L1988:L2051" si="92">IF(I1988="non-redundant","24/7/ 12 hours onsite SLA support requried ","24/7/ 6 hours onsite support required")</f>
        <v>24/7/ 6 hours onsite support required</v>
      </c>
      <c r="S1988" s="22"/>
      <c r="AJ1988" s="22"/>
      <c r="AK1988" s="22"/>
    </row>
    <row r="1989" spans="1:37" customFormat="1" ht="15" hidden="1" customHeight="1">
      <c r="A1989" s="20" t="str">
        <f>IF(E1989="","",VLOOKUP(E1989,[3]List!BC:BD,2,FALSE))</f>
        <v>[Main RC] SD-WAN with Firewall (Fortinet) (Non-taxable)</v>
      </c>
      <c r="B1989" s="20">
        <f>IF(F1989="Gateway","SDWAN Gateway",IF(E1989="","",VLOOKUP(E1989,[3]List!BC:BE,3,FALSE)))</f>
        <v>19408513</v>
      </c>
      <c r="C1989" s="20">
        <f>IF(F1989="Gateway","SDWAN Gateway",IF(E1989="","",VLOOKUP(E1989,[3]List!BC:BF,4,FALSE)))</f>
        <v>19408267</v>
      </c>
      <c r="D1989">
        <v>5043</v>
      </c>
      <c r="E1989" s="21" t="s">
        <v>69</v>
      </c>
      <c r="G1989" s="31" t="s">
        <v>817</v>
      </c>
      <c r="H1989" t="s">
        <v>838</v>
      </c>
      <c r="I1989" t="s">
        <v>140</v>
      </c>
      <c r="J1989">
        <v>500</v>
      </c>
      <c r="K1989" s="20" t="str">
        <f t="shared" ref="K1989:K2052" si="93">IF(J1989&lt;900, "1", "2")</f>
        <v>1</v>
      </c>
      <c r="L1989" s="20" t="str">
        <f t="shared" si="92"/>
        <v>24/7/ 6 hours onsite support required</v>
      </c>
      <c r="S1989" s="22"/>
      <c r="AJ1989" s="22"/>
      <c r="AK1989" s="22"/>
    </row>
    <row r="1990" spans="1:37" customFormat="1" ht="15" hidden="1" customHeight="1">
      <c r="A1990" s="20" t="str">
        <f>IF(E1990="","",VLOOKUP(E1990,[3]List!BC:BD,2,FALSE))</f>
        <v>[Main RC] SD-WAN with Firewall (Fortinet) (Non-taxable)</v>
      </c>
      <c r="B1990" s="20">
        <f>IF(F1990="Gateway","SDWAN Gateway",IF(E1990="","",VLOOKUP(E1990,[3]List!BC:BE,3,FALSE)))</f>
        <v>19408513</v>
      </c>
      <c r="C1990" s="20">
        <f>IF(F1990="Gateway","SDWAN Gateway",IF(E1990="","",VLOOKUP(E1990,[3]List!BC:BF,4,FALSE)))</f>
        <v>19408267</v>
      </c>
      <c r="D1990">
        <v>5044</v>
      </c>
      <c r="E1990" s="21" t="s">
        <v>69</v>
      </c>
      <c r="G1990" s="31" t="s">
        <v>817</v>
      </c>
      <c r="H1990" t="s">
        <v>839</v>
      </c>
      <c r="I1990" t="s">
        <v>140</v>
      </c>
      <c r="J1990">
        <v>500</v>
      </c>
      <c r="K1990" s="20" t="str">
        <f t="shared" si="93"/>
        <v>1</v>
      </c>
      <c r="L1990" s="20" t="str">
        <f t="shared" si="92"/>
        <v>24/7/ 6 hours onsite support required</v>
      </c>
      <c r="S1990" s="22"/>
      <c r="AJ1990" s="22"/>
      <c r="AK1990" s="22"/>
    </row>
    <row r="1991" spans="1:37" customFormat="1" ht="15" hidden="1" customHeight="1">
      <c r="A1991" s="20" t="str">
        <f>IF(E1991="","",VLOOKUP(E1991,[3]List!BC:BD,2,FALSE))</f>
        <v>[Main RC] SD-WAN with Firewall (Fortinet) (Non-taxable)</v>
      </c>
      <c r="B1991" s="20">
        <f>IF(F1991="Gateway","SDWAN Gateway",IF(E1991="","",VLOOKUP(E1991,[3]List!BC:BE,3,FALSE)))</f>
        <v>19408513</v>
      </c>
      <c r="C1991" s="20">
        <f>IF(F1991="Gateway","SDWAN Gateway",IF(E1991="","",VLOOKUP(E1991,[3]List!BC:BF,4,FALSE)))</f>
        <v>19408267</v>
      </c>
      <c r="D1991">
        <v>5044</v>
      </c>
      <c r="E1991" s="21" t="s">
        <v>69</v>
      </c>
      <c r="G1991" s="31" t="s">
        <v>817</v>
      </c>
      <c r="H1991" t="s">
        <v>839</v>
      </c>
      <c r="I1991" t="s">
        <v>140</v>
      </c>
      <c r="J1991">
        <v>500</v>
      </c>
      <c r="K1991" s="20" t="str">
        <f t="shared" si="93"/>
        <v>1</v>
      </c>
      <c r="L1991" s="20" t="str">
        <f t="shared" si="92"/>
        <v>24/7/ 6 hours onsite support required</v>
      </c>
      <c r="S1991" s="22"/>
      <c r="AJ1991" s="22"/>
      <c r="AK1991" s="22"/>
    </row>
    <row r="1992" spans="1:37" customFormat="1" ht="15" hidden="1" customHeight="1">
      <c r="A1992" s="20" t="str">
        <f>IF(E1992="","",VLOOKUP(E1992,[3]List!BC:BD,2,FALSE))</f>
        <v>[Main RC] SD-WAN with Firewall (Fortinet) (Non-taxable)</v>
      </c>
      <c r="B1992" s="20">
        <f>IF(F1992="Gateway","SDWAN Gateway",IF(E1992="","",VLOOKUP(E1992,[3]List!BC:BE,3,FALSE)))</f>
        <v>19408513</v>
      </c>
      <c r="C1992" s="20">
        <f>IF(F1992="Gateway","SDWAN Gateway",IF(E1992="","",VLOOKUP(E1992,[3]List!BC:BF,4,FALSE)))</f>
        <v>19408267</v>
      </c>
      <c r="D1992">
        <v>5048</v>
      </c>
      <c r="E1992" s="21" t="s">
        <v>69</v>
      </c>
      <c r="G1992" t="s">
        <v>817</v>
      </c>
      <c r="H1992" t="s">
        <v>840</v>
      </c>
      <c r="I1992" t="s">
        <v>73</v>
      </c>
      <c r="J1992">
        <v>100</v>
      </c>
      <c r="K1992" s="20" t="str">
        <f t="shared" si="93"/>
        <v>1</v>
      </c>
      <c r="L1992" s="20" t="str">
        <f t="shared" si="92"/>
        <v xml:space="preserve">24/7/ 12 hours onsite SLA support requried </v>
      </c>
      <c r="S1992" s="22"/>
      <c r="AJ1992" s="22"/>
      <c r="AK1992" s="22"/>
    </row>
    <row r="1993" spans="1:37" customFormat="1" ht="15" hidden="1" customHeight="1">
      <c r="A1993" s="20" t="str">
        <f>IF(E1993="","",VLOOKUP(E1993,[3]List!BC:BD,2,FALSE))</f>
        <v>[Main RC] SD-WAN with Firewall (Fortinet) (Non-taxable)</v>
      </c>
      <c r="B1993" s="20">
        <f>IF(F1993="Gateway","SDWAN Gateway",IF(E1993="","",VLOOKUP(E1993,[3]List!BC:BE,3,FALSE)))</f>
        <v>19408513</v>
      </c>
      <c r="C1993" s="20">
        <f>IF(F1993="Gateway","SDWAN Gateway",IF(E1993="","",VLOOKUP(E1993,[3]List!BC:BF,4,FALSE)))</f>
        <v>19408267</v>
      </c>
      <c r="D1993">
        <v>5050</v>
      </c>
      <c r="E1993" s="21" t="s">
        <v>69</v>
      </c>
      <c r="G1993" t="s">
        <v>817</v>
      </c>
      <c r="H1993" t="s">
        <v>841</v>
      </c>
      <c r="I1993" t="s">
        <v>73</v>
      </c>
      <c r="J1993">
        <v>500</v>
      </c>
      <c r="K1993" s="20" t="str">
        <f t="shared" si="93"/>
        <v>1</v>
      </c>
      <c r="L1993" s="20" t="str">
        <f t="shared" si="92"/>
        <v xml:space="preserve">24/7/ 12 hours onsite SLA support requried </v>
      </c>
      <c r="S1993" s="22"/>
      <c r="AJ1993" s="22"/>
      <c r="AK1993" s="22"/>
    </row>
    <row r="1994" spans="1:37" customFormat="1" ht="15" hidden="1" customHeight="1">
      <c r="D1994">
        <v>5052</v>
      </c>
      <c r="E1994" s="21" t="s">
        <v>69</v>
      </c>
      <c r="G1994" s="31" t="s">
        <v>819</v>
      </c>
      <c r="H1994" t="s">
        <v>842</v>
      </c>
      <c r="I1994" t="s">
        <v>140</v>
      </c>
      <c r="J1994">
        <v>1000</v>
      </c>
      <c r="K1994" s="20" t="str">
        <f t="shared" si="93"/>
        <v>2</v>
      </c>
      <c r="L1994" s="20" t="str">
        <f t="shared" si="92"/>
        <v>24/7/ 6 hours onsite support required</v>
      </c>
      <c r="S1994" s="22"/>
      <c r="AJ1994" s="22"/>
      <c r="AK1994" s="22"/>
    </row>
    <row r="1995" spans="1:37" customFormat="1" ht="15" hidden="1" customHeight="1">
      <c r="D1995">
        <v>5052</v>
      </c>
      <c r="E1995" s="21" t="s">
        <v>69</v>
      </c>
      <c r="G1995" s="31" t="s">
        <v>819</v>
      </c>
      <c r="H1995" t="s">
        <v>842</v>
      </c>
      <c r="I1995" t="s">
        <v>140</v>
      </c>
      <c r="J1995">
        <v>1000</v>
      </c>
      <c r="K1995" s="20" t="str">
        <f t="shared" si="93"/>
        <v>2</v>
      </c>
      <c r="L1995" s="20" t="str">
        <f t="shared" si="92"/>
        <v>24/7/ 6 hours onsite support required</v>
      </c>
      <c r="S1995" s="22"/>
      <c r="AJ1995" s="22"/>
      <c r="AK1995" s="22"/>
    </row>
    <row r="1996" spans="1:37" customFormat="1" ht="15" hidden="1" customHeight="1">
      <c r="A1996" s="20" t="str">
        <f>IF(E1996="","",VLOOKUP(E1996,[3]List!BC:BD,2,FALSE))</f>
        <v>[Main RC] SD-WAN with Firewall (Fortinet) (Non-taxable)</v>
      </c>
      <c r="B1996" s="20">
        <f>IF(F1996="Gateway","SDWAN Gateway",IF(E1996="","",VLOOKUP(E1996,[3]List!BC:BE,3,FALSE)))</f>
        <v>19408513</v>
      </c>
      <c r="C1996" s="20">
        <f>IF(F1996="Gateway","SDWAN Gateway",IF(E1996="","",VLOOKUP(E1996,[3]List!BC:BF,4,FALSE)))</f>
        <v>19408267</v>
      </c>
      <c r="D1996">
        <v>5053</v>
      </c>
      <c r="E1996" s="21" t="s">
        <v>69</v>
      </c>
      <c r="G1996" t="s">
        <v>819</v>
      </c>
      <c r="H1996" t="s">
        <v>843</v>
      </c>
      <c r="I1996" t="s">
        <v>73</v>
      </c>
      <c r="J1996">
        <v>500</v>
      </c>
      <c r="K1996" s="20" t="str">
        <f t="shared" si="93"/>
        <v>1</v>
      </c>
      <c r="L1996" s="20" t="str">
        <f t="shared" si="92"/>
        <v xml:space="preserve">24/7/ 12 hours onsite SLA support requried </v>
      </c>
      <c r="S1996" s="22"/>
      <c r="AJ1996" s="22"/>
      <c r="AK1996" s="22"/>
    </row>
    <row r="1997" spans="1:37" customFormat="1" ht="15" hidden="1" customHeight="1">
      <c r="A1997" s="20" t="str">
        <f>IF(E1997="","",VLOOKUP(E1997,[3]List!BC:BD,2,FALSE))</f>
        <v>[Main RC] SD-WAN with Firewall (Fortinet) (Non-taxable)</v>
      </c>
      <c r="B1997" s="20">
        <f>IF(F1997="Gateway","SDWAN Gateway",IF(E1997="","",VLOOKUP(E1997,[3]List!BC:BE,3,FALSE)))</f>
        <v>19408513</v>
      </c>
      <c r="C1997" s="20">
        <f>IF(F1997="Gateway","SDWAN Gateway",IF(E1997="","",VLOOKUP(E1997,[3]List!BC:BF,4,FALSE)))</f>
        <v>19408267</v>
      </c>
      <c r="D1997">
        <v>5054</v>
      </c>
      <c r="E1997" s="21" t="s">
        <v>69</v>
      </c>
      <c r="G1997" t="s">
        <v>819</v>
      </c>
      <c r="H1997" t="s">
        <v>844</v>
      </c>
      <c r="I1997" t="s">
        <v>73</v>
      </c>
      <c r="J1997">
        <v>100</v>
      </c>
      <c r="K1997" s="20" t="str">
        <f t="shared" si="93"/>
        <v>1</v>
      </c>
      <c r="L1997" s="20" t="str">
        <f t="shared" si="92"/>
        <v xml:space="preserve">24/7/ 12 hours onsite SLA support requried </v>
      </c>
      <c r="S1997" s="22"/>
      <c r="AJ1997" s="22"/>
      <c r="AK1997" s="22"/>
    </row>
    <row r="1998" spans="1:37" customFormat="1" ht="15" hidden="1" customHeight="1">
      <c r="A1998" s="20" t="str">
        <f>IF(E1998="","",VLOOKUP(E1998,[3]List!BC:BD,2,FALSE))</f>
        <v>[Main RC] SD-WAN with Firewall (Fortinet) (Non-taxable)</v>
      </c>
      <c r="B1998" s="20">
        <f>IF(F1998="Gateway","SDWAN Gateway",IF(E1998="","",VLOOKUP(E1998,[3]List!BC:BE,3,FALSE)))</f>
        <v>19408513</v>
      </c>
      <c r="C1998" s="20">
        <f>IF(F1998="Gateway","SDWAN Gateway",IF(E1998="","",VLOOKUP(E1998,[3]List!BC:BF,4,FALSE)))</f>
        <v>19408267</v>
      </c>
      <c r="D1998">
        <v>5055</v>
      </c>
      <c r="E1998" s="21" t="s">
        <v>69</v>
      </c>
      <c r="G1998" t="s">
        <v>817</v>
      </c>
      <c r="H1998" t="s">
        <v>845</v>
      </c>
      <c r="I1998" t="s">
        <v>73</v>
      </c>
      <c r="J1998">
        <v>500</v>
      </c>
      <c r="K1998" s="20" t="str">
        <f t="shared" si="93"/>
        <v>1</v>
      </c>
      <c r="L1998" s="20" t="str">
        <f t="shared" si="92"/>
        <v xml:space="preserve">24/7/ 12 hours onsite SLA support requried </v>
      </c>
      <c r="S1998" s="22"/>
      <c r="AJ1998" s="22"/>
      <c r="AK1998" s="22"/>
    </row>
    <row r="1999" spans="1:37" customFormat="1" ht="15" hidden="1" customHeight="1">
      <c r="A1999" s="20" t="str">
        <f>IF(E1999="","",VLOOKUP(E1999,[3]List!BC:BD,2,FALSE))</f>
        <v>[Main RC] SD-WAN with Firewall (Fortinet) (Non-taxable)</v>
      </c>
      <c r="B1999" s="20">
        <f>IF(F1999="Gateway","SDWAN Gateway",IF(E1999="","",VLOOKUP(E1999,[3]List!BC:BE,3,FALSE)))</f>
        <v>19408513</v>
      </c>
      <c r="C1999" s="20">
        <f>IF(F1999="Gateway","SDWAN Gateway",IF(E1999="","",VLOOKUP(E1999,[3]List!BC:BF,4,FALSE)))</f>
        <v>19408267</v>
      </c>
      <c r="D1999">
        <v>5062</v>
      </c>
      <c r="E1999" s="21" t="s">
        <v>69</v>
      </c>
      <c r="G1999" t="s">
        <v>817</v>
      </c>
      <c r="H1999" t="s">
        <v>846</v>
      </c>
      <c r="I1999" t="s">
        <v>73</v>
      </c>
      <c r="J1999">
        <v>500</v>
      </c>
      <c r="K1999" s="20" t="str">
        <f t="shared" si="93"/>
        <v>1</v>
      </c>
      <c r="L1999" s="20" t="str">
        <f t="shared" si="92"/>
        <v xml:space="preserve">24/7/ 12 hours onsite SLA support requried </v>
      </c>
      <c r="S1999" s="22"/>
      <c r="AJ1999" s="22"/>
      <c r="AK1999" s="22"/>
    </row>
    <row r="2000" spans="1:37" customFormat="1" ht="15" hidden="1" customHeight="1">
      <c r="A2000" s="20" t="str">
        <f>IF(E2000="","",VLOOKUP(E2000,[3]List!BC:BD,2,FALSE))</f>
        <v>[Main RC] SD-WAN with Firewall (Fortinet) (Non-taxable)</v>
      </c>
      <c r="B2000" s="20">
        <f>IF(F2000="Gateway","SDWAN Gateway",IF(E2000="","",VLOOKUP(E2000,[3]List!BC:BE,3,FALSE)))</f>
        <v>19408513</v>
      </c>
      <c r="C2000" s="20">
        <f>IF(F2000="Gateway","SDWAN Gateway",IF(E2000="","",VLOOKUP(E2000,[3]List!BC:BF,4,FALSE)))</f>
        <v>19408267</v>
      </c>
      <c r="D2000">
        <v>5063</v>
      </c>
      <c r="E2000" s="21" t="s">
        <v>69</v>
      </c>
      <c r="G2000" t="s">
        <v>817</v>
      </c>
      <c r="H2000" t="s">
        <v>847</v>
      </c>
      <c r="I2000" t="s">
        <v>73</v>
      </c>
      <c r="J2000">
        <v>500</v>
      </c>
      <c r="K2000" s="20" t="str">
        <f t="shared" si="93"/>
        <v>1</v>
      </c>
      <c r="L2000" s="20" t="str">
        <f t="shared" si="92"/>
        <v xml:space="preserve">24/7/ 12 hours onsite SLA support requried </v>
      </c>
      <c r="S2000" s="22"/>
      <c r="AJ2000" s="22"/>
      <c r="AK2000" s="22"/>
    </row>
    <row r="2001" spans="1:37" customFormat="1" ht="15" hidden="1" customHeight="1">
      <c r="A2001" s="20" t="str">
        <f>IF(E2001="","",VLOOKUP(E2001,[3]List!BC:BD,2,FALSE))</f>
        <v>[Main RC] SD-WAN with Firewall (Fortinet) (Non-taxable)</v>
      </c>
      <c r="B2001" s="20">
        <f>IF(F2001="Gateway","SDWAN Gateway",IF(E2001="","",VLOOKUP(E2001,[3]List!BC:BE,3,FALSE)))</f>
        <v>19408513</v>
      </c>
      <c r="C2001" s="20">
        <f>IF(F2001="Gateway","SDWAN Gateway",IF(E2001="","",VLOOKUP(E2001,[3]List!BC:BF,4,FALSE)))</f>
        <v>19408267</v>
      </c>
      <c r="D2001">
        <v>5065</v>
      </c>
      <c r="E2001" s="21" t="s">
        <v>69</v>
      </c>
      <c r="G2001" s="31" t="s">
        <v>817</v>
      </c>
      <c r="H2001" t="s">
        <v>848</v>
      </c>
      <c r="I2001" t="s">
        <v>140</v>
      </c>
      <c r="J2001">
        <v>500</v>
      </c>
      <c r="K2001" s="20" t="str">
        <f t="shared" si="93"/>
        <v>1</v>
      </c>
      <c r="L2001" s="20" t="str">
        <f t="shared" si="92"/>
        <v>24/7/ 6 hours onsite support required</v>
      </c>
      <c r="S2001" s="22"/>
      <c r="AJ2001" s="22"/>
      <c r="AK2001" s="22"/>
    </row>
    <row r="2002" spans="1:37" customFormat="1" ht="15" hidden="1" customHeight="1">
      <c r="A2002" s="20" t="str">
        <f>IF(E2002="","",VLOOKUP(E2002,[3]List!BC:BD,2,FALSE))</f>
        <v>[Main RC] SD-WAN with Firewall (Fortinet) (Non-taxable)</v>
      </c>
      <c r="B2002" s="20">
        <f>IF(F2002="Gateway","SDWAN Gateway",IF(E2002="","",VLOOKUP(E2002,[3]List!BC:BE,3,FALSE)))</f>
        <v>19408513</v>
      </c>
      <c r="C2002" s="20">
        <f>IF(F2002="Gateway","SDWAN Gateway",IF(E2002="","",VLOOKUP(E2002,[3]List!BC:BF,4,FALSE)))</f>
        <v>19408267</v>
      </c>
      <c r="D2002">
        <v>5065</v>
      </c>
      <c r="E2002" s="21" t="s">
        <v>69</v>
      </c>
      <c r="G2002" s="31" t="s">
        <v>817</v>
      </c>
      <c r="H2002" t="s">
        <v>848</v>
      </c>
      <c r="I2002" t="s">
        <v>140</v>
      </c>
      <c r="J2002">
        <v>500</v>
      </c>
      <c r="K2002" s="20" t="str">
        <f t="shared" si="93"/>
        <v>1</v>
      </c>
      <c r="L2002" s="20" t="str">
        <f t="shared" si="92"/>
        <v>24/7/ 6 hours onsite support required</v>
      </c>
      <c r="S2002" s="22"/>
      <c r="AJ2002" s="22"/>
      <c r="AK2002" s="22"/>
    </row>
    <row r="2003" spans="1:37" customFormat="1" ht="15" hidden="1" customHeight="1">
      <c r="A2003" s="20" t="str">
        <f>IF(E2003="","",VLOOKUP(E2003,[3]List!BC:BD,2,FALSE))</f>
        <v>[Main RC] SD-WAN with Firewall (Fortinet) (Non-taxable)</v>
      </c>
      <c r="B2003" s="20">
        <f>IF(F2003="Gateway","SDWAN Gateway",IF(E2003="","",VLOOKUP(E2003,[3]List!BC:BE,3,FALSE)))</f>
        <v>19408513</v>
      </c>
      <c r="C2003" s="20">
        <f>IF(F2003="Gateway","SDWAN Gateway",IF(E2003="","",VLOOKUP(E2003,[3]List!BC:BF,4,FALSE)))</f>
        <v>19408267</v>
      </c>
      <c r="D2003">
        <v>5066</v>
      </c>
      <c r="E2003" s="21" t="s">
        <v>69</v>
      </c>
      <c r="G2003" t="s">
        <v>831</v>
      </c>
      <c r="H2003" t="s">
        <v>849</v>
      </c>
      <c r="I2003" t="s">
        <v>73</v>
      </c>
      <c r="J2003">
        <v>100</v>
      </c>
      <c r="K2003" s="20" t="str">
        <f t="shared" si="93"/>
        <v>1</v>
      </c>
      <c r="L2003" s="20" t="str">
        <f t="shared" si="92"/>
        <v xml:space="preserve">24/7/ 12 hours onsite SLA support requried </v>
      </c>
      <c r="S2003" s="22"/>
      <c r="AJ2003" s="22"/>
      <c r="AK2003" s="22"/>
    </row>
    <row r="2004" spans="1:37" customFormat="1" ht="15" hidden="1" customHeight="1">
      <c r="A2004" s="20" t="str">
        <f>IF(E2004="","",VLOOKUP(E2004,[3]List!BC:BD,2,FALSE))</f>
        <v>[Main RC] SD-WAN with Firewall (Fortinet) (Non-taxable)</v>
      </c>
      <c r="B2004" s="20">
        <f>IF(F2004="Gateway","SDWAN Gateway",IF(E2004="","",VLOOKUP(E2004,[3]List!BC:BE,3,FALSE)))</f>
        <v>19408513</v>
      </c>
      <c r="C2004" s="20">
        <f>IF(F2004="Gateway","SDWAN Gateway",IF(E2004="","",VLOOKUP(E2004,[3]List!BC:BF,4,FALSE)))</f>
        <v>19408267</v>
      </c>
      <c r="D2004">
        <v>5067</v>
      </c>
      <c r="E2004" s="21" t="s">
        <v>69</v>
      </c>
      <c r="G2004" t="s">
        <v>817</v>
      </c>
      <c r="H2004" t="s">
        <v>850</v>
      </c>
      <c r="I2004" t="s">
        <v>73</v>
      </c>
      <c r="J2004">
        <v>100</v>
      </c>
      <c r="K2004" s="20" t="str">
        <f t="shared" si="93"/>
        <v>1</v>
      </c>
      <c r="L2004" s="20" t="str">
        <f t="shared" si="92"/>
        <v xml:space="preserve">24/7/ 12 hours onsite SLA support requried </v>
      </c>
      <c r="S2004" s="22"/>
      <c r="AJ2004" s="22"/>
      <c r="AK2004" s="22"/>
    </row>
    <row r="2005" spans="1:37" customFormat="1" ht="15" hidden="1" customHeight="1">
      <c r="A2005" s="20" t="str">
        <f>IF(E2005="","",VLOOKUP(E2005,[3]List!BC:BD,2,FALSE))</f>
        <v>[Main RC] SD-WAN with Firewall (Fortinet) (Non-taxable)</v>
      </c>
      <c r="B2005" s="20">
        <f>IF(F2005="Gateway","SDWAN Gateway",IF(E2005="","",VLOOKUP(E2005,[3]List!BC:BE,3,FALSE)))</f>
        <v>19408513</v>
      </c>
      <c r="C2005" s="20">
        <f>IF(F2005="Gateway","SDWAN Gateway",IF(E2005="","",VLOOKUP(E2005,[3]List!BC:BF,4,FALSE)))</f>
        <v>19408267</v>
      </c>
      <c r="D2005">
        <v>5069</v>
      </c>
      <c r="E2005" s="21" t="s">
        <v>69</v>
      </c>
      <c r="G2005" t="s">
        <v>819</v>
      </c>
      <c r="H2005" t="s">
        <v>851</v>
      </c>
      <c r="I2005" t="s">
        <v>73</v>
      </c>
      <c r="J2005">
        <v>500</v>
      </c>
      <c r="K2005" s="20" t="str">
        <f t="shared" si="93"/>
        <v>1</v>
      </c>
      <c r="L2005" s="20" t="str">
        <f t="shared" si="92"/>
        <v xml:space="preserve">24/7/ 12 hours onsite SLA support requried </v>
      </c>
      <c r="S2005" s="22"/>
      <c r="AJ2005" s="22"/>
      <c r="AK2005" s="22"/>
    </row>
    <row r="2006" spans="1:37" customFormat="1" ht="15" hidden="1" customHeight="1">
      <c r="A2006" s="20" t="str">
        <f>IF(E2006="","",VLOOKUP(E2006,[3]List!BC:BD,2,FALSE))</f>
        <v>[Main RC] SD-WAN with Firewall (Fortinet) (Non-taxable)</v>
      </c>
      <c r="B2006" s="20">
        <f>IF(F2006="Gateway","SDWAN Gateway",IF(E2006="","",VLOOKUP(E2006,[3]List!BC:BE,3,FALSE)))</f>
        <v>19408513</v>
      </c>
      <c r="C2006" s="20">
        <f>IF(F2006="Gateway","SDWAN Gateway",IF(E2006="","",VLOOKUP(E2006,[3]List!BC:BF,4,FALSE)))</f>
        <v>19408267</v>
      </c>
      <c r="D2006">
        <v>5072</v>
      </c>
      <c r="E2006" s="21" t="s">
        <v>69</v>
      </c>
      <c r="G2006" t="s">
        <v>831</v>
      </c>
      <c r="H2006" t="s">
        <v>852</v>
      </c>
      <c r="I2006" t="s">
        <v>73</v>
      </c>
      <c r="J2006">
        <v>500</v>
      </c>
      <c r="K2006" s="20" t="str">
        <f t="shared" si="93"/>
        <v>1</v>
      </c>
      <c r="L2006" s="20" t="str">
        <f t="shared" si="92"/>
        <v xml:space="preserve">24/7/ 12 hours onsite SLA support requried </v>
      </c>
      <c r="S2006" s="22"/>
      <c r="AJ2006" s="22"/>
      <c r="AK2006" s="22"/>
    </row>
    <row r="2007" spans="1:37" customFormat="1" ht="15" hidden="1" customHeight="1">
      <c r="A2007" s="20" t="str">
        <f>IF(E2007="","",VLOOKUP(E2007,[3]List!BC:BD,2,FALSE))</f>
        <v>[Main RC] SD-WAN with Firewall (Fortinet) (Non-taxable)</v>
      </c>
      <c r="B2007" s="20">
        <f>IF(F2007="Gateway","SDWAN Gateway",IF(E2007="","",VLOOKUP(E2007,[3]List!BC:BE,3,FALSE)))</f>
        <v>19408513</v>
      </c>
      <c r="C2007" s="20">
        <f>IF(F2007="Gateway","SDWAN Gateway",IF(E2007="","",VLOOKUP(E2007,[3]List!BC:BF,4,FALSE)))</f>
        <v>19408267</v>
      </c>
      <c r="D2007">
        <v>5075</v>
      </c>
      <c r="E2007" s="21" t="s">
        <v>69</v>
      </c>
      <c r="G2007" t="s">
        <v>817</v>
      </c>
      <c r="H2007" t="s">
        <v>853</v>
      </c>
      <c r="I2007" t="s">
        <v>73</v>
      </c>
      <c r="J2007">
        <v>100</v>
      </c>
      <c r="K2007" s="20" t="str">
        <f t="shared" si="93"/>
        <v>1</v>
      </c>
      <c r="L2007" s="20" t="str">
        <f t="shared" si="92"/>
        <v xml:space="preserve">24/7/ 12 hours onsite SLA support requried </v>
      </c>
      <c r="S2007" s="22"/>
      <c r="AJ2007" s="22"/>
      <c r="AK2007" s="22"/>
    </row>
    <row r="2008" spans="1:37" customFormat="1" ht="15" hidden="1" customHeight="1">
      <c r="A2008" s="20" t="str">
        <f>IF(E2008="","",VLOOKUP(E2008,[3]List!BC:BD,2,FALSE))</f>
        <v>[Main RC] SD-WAN with Firewall (Fortinet) (Non-taxable)</v>
      </c>
      <c r="B2008" s="20">
        <f>IF(F2008="Gateway","SDWAN Gateway",IF(E2008="","",VLOOKUP(E2008,[3]List!BC:BE,3,FALSE)))</f>
        <v>19408513</v>
      </c>
      <c r="C2008" s="20">
        <f>IF(F2008="Gateway","SDWAN Gateway",IF(E2008="","",VLOOKUP(E2008,[3]List!BC:BF,4,FALSE)))</f>
        <v>19408267</v>
      </c>
      <c r="D2008">
        <v>5077</v>
      </c>
      <c r="E2008" s="21" t="s">
        <v>69</v>
      </c>
      <c r="G2008" t="s">
        <v>819</v>
      </c>
      <c r="H2008" t="s">
        <v>854</v>
      </c>
      <c r="I2008" t="s">
        <v>73</v>
      </c>
      <c r="J2008">
        <v>100</v>
      </c>
      <c r="K2008" s="20" t="str">
        <f t="shared" si="93"/>
        <v>1</v>
      </c>
      <c r="L2008" s="20" t="str">
        <f t="shared" si="92"/>
        <v xml:space="preserve">24/7/ 12 hours onsite SLA support requried </v>
      </c>
      <c r="S2008" s="22"/>
      <c r="AJ2008" s="22"/>
      <c r="AK2008" s="22"/>
    </row>
    <row r="2009" spans="1:37" customFormat="1" ht="15" hidden="1" customHeight="1">
      <c r="A2009" s="20" t="str">
        <f>IF(E2009="","",VLOOKUP(E2009,[3]List!BC:BD,2,FALSE))</f>
        <v>[Main RC] SD-WAN with Firewall (Fortinet) (Non-taxable)</v>
      </c>
      <c r="B2009" s="20">
        <f>IF(F2009="Gateway","SDWAN Gateway",IF(E2009="","",VLOOKUP(E2009,[3]List!BC:BE,3,FALSE)))</f>
        <v>19408513</v>
      </c>
      <c r="C2009" s="20">
        <f>IF(F2009="Gateway","SDWAN Gateway",IF(E2009="","",VLOOKUP(E2009,[3]List!BC:BF,4,FALSE)))</f>
        <v>19408267</v>
      </c>
      <c r="D2009">
        <v>5083</v>
      </c>
      <c r="E2009" s="21" t="s">
        <v>69</v>
      </c>
      <c r="G2009" t="s">
        <v>817</v>
      </c>
      <c r="H2009" t="s">
        <v>855</v>
      </c>
      <c r="I2009" t="s">
        <v>73</v>
      </c>
      <c r="J2009">
        <v>100</v>
      </c>
      <c r="K2009" s="20" t="str">
        <f t="shared" si="93"/>
        <v>1</v>
      </c>
      <c r="L2009" s="20" t="str">
        <f t="shared" si="92"/>
        <v xml:space="preserve">24/7/ 12 hours onsite SLA support requried </v>
      </c>
      <c r="S2009" s="22"/>
      <c r="AJ2009" s="22"/>
      <c r="AK2009" s="22"/>
    </row>
    <row r="2010" spans="1:37" customFormat="1" ht="15" hidden="1" customHeight="1">
      <c r="A2010" s="20" t="str">
        <f>IF(E2010="","",VLOOKUP(E2010,[3]List!BC:BD,2,FALSE))</f>
        <v>[Main RC] SD-WAN with Firewall (Fortinet) (Non-taxable)</v>
      </c>
      <c r="B2010" s="20">
        <f>IF(F2010="Gateway","SDWAN Gateway",IF(E2010="","",VLOOKUP(E2010,[3]List!BC:BE,3,FALSE)))</f>
        <v>19408513</v>
      </c>
      <c r="C2010" s="20">
        <f>IF(F2010="Gateway","SDWAN Gateway",IF(E2010="","",VLOOKUP(E2010,[3]List!BC:BF,4,FALSE)))</f>
        <v>19408267</v>
      </c>
      <c r="D2010">
        <v>5087</v>
      </c>
      <c r="E2010" s="21" t="s">
        <v>69</v>
      </c>
      <c r="G2010" t="s">
        <v>817</v>
      </c>
      <c r="H2010" t="s">
        <v>856</v>
      </c>
      <c r="I2010" t="s">
        <v>73</v>
      </c>
      <c r="J2010">
        <v>500</v>
      </c>
      <c r="K2010" s="20" t="str">
        <f t="shared" si="93"/>
        <v>1</v>
      </c>
      <c r="L2010" s="20" t="str">
        <f t="shared" si="92"/>
        <v xml:space="preserve">24/7/ 12 hours onsite SLA support requried </v>
      </c>
      <c r="S2010" s="22"/>
      <c r="AJ2010" s="22"/>
      <c r="AK2010" s="22"/>
    </row>
    <row r="2011" spans="1:37" customFormat="1" ht="15" hidden="1" customHeight="1">
      <c r="A2011" s="20" t="str">
        <f>IF(E2011="","",VLOOKUP(E2011,[3]List!BC:BD,2,FALSE))</f>
        <v>[Main RC] SD-WAN with Firewall (Fortinet) (Non-taxable)</v>
      </c>
      <c r="B2011" s="20">
        <f>IF(F2011="Gateway","SDWAN Gateway",IF(E2011="","",VLOOKUP(E2011,[3]List!BC:BE,3,FALSE)))</f>
        <v>19408513</v>
      </c>
      <c r="C2011" s="20">
        <f>IF(F2011="Gateway","SDWAN Gateway",IF(E2011="","",VLOOKUP(E2011,[3]List!BC:BF,4,FALSE)))</f>
        <v>19408267</v>
      </c>
      <c r="D2011">
        <v>5088</v>
      </c>
      <c r="E2011" s="21" t="s">
        <v>69</v>
      </c>
      <c r="G2011" t="s">
        <v>817</v>
      </c>
      <c r="H2011" t="s">
        <v>857</v>
      </c>
      <c r="I2011" t="s">
        <v>73</v>
      </c>
      <c r="J2011">
        <v>100</v>
      </c>
      <c r="K2011" s="20" t="str">
        <f t="shared" si="93"/>
        <v>1</v>
      </c>
      <c r="L2011" s="20" t="str">
        <f t="shared" si="92"/>
        <v xml:space="preserve">24/7/ 12 hours onsite SLA support requried </v>
      </c>
      <c r="S2011" s="22"/>
      <c r="AJ2011" s="22"/>
      <c r="AK2011" s="22"/>
    </row>
    <row r="2012" spans="1:37" customFormat="1" ht="15" hidden="1" customHeight="1">
      <c r="D2012">
        <v>5090</v>
      </c>
      <c r="E2012" s="21" t="s">
        <v>69</v>
      </c>
      <c r="G2012" s="31" t="s">
        <v>817</v>
      </c>
      <c r="H2012" t="s">
        <v>858</v>
      </c>
      <c r="I2012" t="s">
        <v>140</v>
      </c>
      <c r="J2012">
        <v>2000</v>
      </c>
      <c r="K2012" s="20" t="str">
        <f t="shared" si="93"/>
        <v>2</v>
      </c>
      <c r="L2012" s="20" t="str">
        <f t="shared" si="92"/>
        <v>24/7/ 6 hours onsite support required</v>
      </c>
      <c r="S2012" s="22"/>
      <c r="AJ2012" s="22"/>
      <c r="AK2012" s="22"/>
    </row>
    <row r="2013" spans="1:37" customFormat="1" ht="15" hidden="1" customHeight="1">
      <c r="D2013">
        <v>5090</v>
      </c>
      <c r="E2013" s="21" t="s">
        <v>69</v>
      </c>
      <c r="G2013" s="31" t="s">
        <v>817</v>
      </c>
      <c r="H2013" t="s">
        <v>858</v>
      </c>
      <c r="I2013" t="s">
        <v>140</v>
      </c>
      <c r="J2013">
        <v>2000</v>
      </c>
      <c r="K2013" s="20" t="str">
        <f t="shared" si="93"/>
        <v>2</v>
      </c>
      <c r="L2013" s="20" t="str">
        <f t="shared" si="92"/>
        <v>24/7/ 6 hours onsite support required</v>
      </c>
      <c r="S2013" s="22"/>
      <c r="AJ2013" s="22"/>
      <c r="AK2013" s="22"/>
    </row>
    <row r="2014" spans="1:37" customFormat="1" ht="15" hidden="1" customHeight="1">
      <c r="A2014" s="20" t="str">
        <f>IF(E2014="","",VLOOKUP(E2014,[3]List!BC:BD,2,FALSE))</f>
        <v>[Main RC] SD-WAN with Firewall (Fortinet) (Non-taxable)</v>
      </c>
      <c r="B2014" s="20">
        <f>IF(F2014="Gateway","SDWAN Gateway",IF(E2014="","",VLOOKUP(E2014,[3]List!BC:BE,3,FALSE)))</f>
        <v>19408513</v>
      </c>
      <c r="C2014" s="20">
        <f>IF(F2014="Gateway","SDWAN Gateway",IF(E2014="","",VLOOKUP(E2014,[3]List!BC:BF,4,FALSE)))</f>
        <v>19408267</v>
      </c>
      <c r="D2014">
        <v>5091</v>
      </c>
      <c r="E2014" s="21" t="s">
        <v>69</v>
      </c>
      <c r="G2014" t="s">
        <v>819</v>
      </c>
      <c r="H2014" t="s">
        <v>859</v>
      </c>
      <c r="I2014" t="s">
        <v>73</v>
      </c>
      <c r="J2014">
        <v>100</v>
      </c>
      <c r="K2014" s="20" t="str">
        <f t="shared" si="93"/>
        <v>1</v>
      </c>
      <c r="L2014" s="20" t="str">
        <f t="shared" si="92"/>
        <v xml:space="preserve">24/7/ 12 hours onsite SLA support requried </v>
      </c>
      <c r="S2014" s="22"/>
      <c r="AJ2014" s="22"/>
      <c r="AK2014" s="22"/>
    </row>
    <row r="2015" spans="1:37" customFormat="1" ht="15" hidden="1" customHeight="1">
      <c r="A2015" s="20" t="str">
        <f>IF(E2015="","",VLOOKUP(E2015,[3]List!BC:BD,2,FALSE))</f>
        <v>[Main RC] SD-WAN with Firewall (Fortinet) (Non-taxable)</v>
      </c>
      <c r="B2015" s="20">
        <f>IF(F2015="Gateway","SDWAN Gateway",IF(E2015="","",VLOOKUP(E2015,[3]List!BC:BE,3,FALSE)))</f>
        <v>19408513</v>
      </c>
      <c r="C2015" s="20">
        <f>IF(F2015="Gateway","SDWAN Gateway",IF(E2015="","",VLOOKUP(E2015,[3]List!BC:BF,4,FALSE)))</f>
        <v>19408267</v>
      </c>
      <c r="D2015">
        <v>5100</v>
      </c>
      <c r="E2015" s="21" t="s">
        <v>69</v>
      </c>
      <c r="G2015" t="s">
        <v>819</v>
      </c>
      <c r="H2015" t="s">
        <v>860</v>
      </c>
      <c r="I2015" t="s">
        <v>73</v>
      </c>
      <c r="J2015">
        <v>500</v>
      </c>
      <c r="K2015" s="20" t="str">
        <f t="shared" si="93"/>
        <v>1</v>
      </c>
      <c r="L2015" s="20" t="str">
        <f t="shared" si="92"/>
        <v xml:space="preserve">24/7/ 12 hours onsite SLA support requried </v>
      </c>
      <c r="S2015" s="22"/>
      <c r="AJ2015" s="22"/>
      <c r="AK2015" s="22"/>
    </row>
    <row r="2016" spans="1:37" customFormat="1" ht="15" hidden="1" customHeight="1">
      <c r="D2016">
        <v>5104</v>
      </c>
      <c r="E2016" s="21" t="s">
        <v>69</v>
      </c>
      <c r="G2016" s="31" t="s">
        <v>819</v>
      </c>
      <c r="H2016" t="s">
        <v>861</v>
      </c>
      <c r="I2016" t="s">
        <v>140</v>
      </c>
      <c r="J2016">
        <v>1000</v>
      </c>
      <c r="K2016" s="20" t="str">
        <f t="shared" si="93"/>
        <v>2</v>
      </c>
      <c r="L2016" s="20" t="str">
        <f t="shared" si="92"/>
        <v>24/7/ 6 hours onsite support required</v>
      </c>
      <c r="S2016" s="22"/>
      <c r="AJ2016" s="22"/>
      <c r="AK2016" s="22"/>
    </row>
    <row r="2017" spans="1:37" customFormat="1" ht="15" hidden="1" customHeight="1">
      <c r="D2017">
        <v>5104</v>
      </c>
      <c r="E2017" s="21" t="s">
        <v>69</v>
      </c>
      <c r="G2017" s="31" t="s">
        <v>819</v>
      </c>
      <c r="H2017" t="s">
        <v>861</v>
      </c>
      <c r="I2017" t="s">
        <v>140</v>
      </c>
      <c r="J2017">
        <v>1000</v>
      </c>
      <c r="K2017" s="20" t="str">
        <f t="shared" si="93"/>
        <v>2</v>
      </c>
      <c r="L2017" s="20" t="str">
        <f t="shared" si="92"/>
        <v>24/7/ 6 hours onsite support required</v>
      </c>
      <c r="S2017" s="22"/>
      <c r="AJ2017" s="22"/>
      <c r="AK2017" s="22"/>
    </row>
    <row r="2018" spans="1:37" customFormat="1" ht="15" hidden="1" customHeight="1">
      <c r="D2018">
        <v>5107</v>
      </c>
      <c r="E2018" s="21" t="s">
        <v>69</v>
      </c>
      <c r="G2018" s="31" t="s">
        <v>819</v>
      </c>
      <c r="H2018" t="s">
        <v>862</v>
      </c>
      <c r="I2018" t="s">
        <v>140</v>
      </c>
      <c r="J2018">
        <v>1000</v>
      </c>
      <c r="K2018" s="20" t="str">
        <f t="shared" si="93"/>
        <v>2</v>
      </c>
      <c r="L2018" s="20" t="str">
        <f t="shared" si="92"/>
        <v>24/7/ 6 hours onsite support required</v>
      </c>
      <c r="S2018" s="22"/>
      <c r="AJ2018" s="22"/>
      <c r="AK2018" s="22"/>
    </row>
    <row r="2019" spans="1:37" customFormat="1" ht="15" hidden="1" customHeight="1">
      <c r="D2019">
        <v>5107</v>
      </c>
      <c r="E2019" s="21" t="s">
        <v>69</v>
      </c>
      <c r="G2019" s="31" t="s">
        <v>819</v>
      </c>
      <c r="H2019" t="s">
        <v>862</v>
      </c>
      <c r="I2019" t="s">
        <v>140</v>
      </c>
      <c r="J2019">
        <v>1000</v>
      </c>
      <c r="K2019" s="20" t="str">
        <f t="shared" si="93"/>
        <v>2</v>
      </c>
      <c r="L2019" s="20" t="str">
        <f t="shared" si="92"/>
        <v>24/7/ 6 hours onsite support required</v>
      </c>
      <c r="S2019" s="22"/>
      <c r="AJ2019" s="22"/>
      <c r="AK2019" s="22"/>
    </row>
    <row r="2020" spans="1:37" customFormat="1" ht="15" hidden="1" customHeight="1">
      <c r="A2020" s="20" t="str">
        <f>IF(E2020="","",VLOOKUP(E2020,[3]List!BC:BD,2,FALSE))</f>
        <v>[Main RC] SD-WAN with Firewall (Fortinet) (Non-taxable)</v>
      </c>
      <c r="B2020" s="20">
        <f>IF(F2020="Gateway","SDWAN Gateway",IF(E2020="","",VLOOKUP(E2020,[3]List!BC:BE,3,FALSE)))</f>
        <v>19408513</v>
      </c>
      <c r="C2020" s="20">
        <f>IF(F2020="Gateway","SDWAN Gateway",IF(E2020="","",VLOOKUP(E2020,[3]List!BC:BF,4,FALSE)))</f>
        <v>19408267</v>
      </c>
      <c r="D2020">
        <v>5108</v>
      </c>
      <c r="E2020" s="21" t="s">
        <v>69</v>
      </c>
      <c r="G2020" s="31" t="s">
        <v>819</v>
      </c>
      <c r="H2020" t="s">
        <v>863</v>
      </c>
      <c r="I2020" t="s">
        <v>140</v>
      </c>
      <c r="J2020">
        <v>500</v>
      </c>
      <c r="K2020" s="20" t="str">
        <f t="shared" si="93"/>
        <v>1</v>
      </c>
      <c r="L2020" s="20" t="str">
        <f t="shared" si="92"/>
        <v>24/7/ 6 hours onsite support required</v>
      </c>
      <c r="S2020" s="22"/>
      <c r="AJ2020" s="22"/>
      <c r="AK2020" s="22"/>
    </row>
    <row r="2021" spans="1:37" customFormat="1" ht="15" hidden="1" customHeight="1">
      <c r="A2021" s="20" t="str">
        <f>IF(E2021="","",VLOOKUP(E2021,[3]List!BC:BD,2,FALSE))</f>
        <v>[Main RC] SD-WAN with Firewall (Fortinet) (Non-taxable)</v>
      </c>
      <c r="B2021" s="20">
        <f>IF(F2021="Gateway","SDWAN Gateway",IF(E2021="","",VLOOKUP(E2021,[3]List!BC:BE,3,FALSE)))</f>
        <v>19408513</v>
      </c>
      <c r="C2021" s="20">
        <f>IF(F2021="Gateway","SDWAN Gateway",IF(E2021="","",VLOOKUP(E2021,[3]List!BC:BF,4,FALSE)))</f>
        <v>19408267</v>
      </c>
      <c r="D2021">
        <v>5108</v>
      </c>
      <c r="E2021" s="21" t="s">
        <v>69</v>
      </c>
      <c r="G2021" s="31" t="s">
        <v>819</v>
      </c>
      <c r="H2021" t="s">
        <v>863</v>
      </c>
      <c r="I2021" t="s">
        <v>140</v>
      </c>
      <c r="J2021">
        <v>500</v>
      </c>
      <c r="K2021" s="20" t="str">
        <f t="shared" si="93"/>
        <v>1</v>
      </c>
      <c r="L2021" s="20" t="str">
        <f t="shared" si="92"/>
        <v>24/7/ 6 hours onsite support required</v>
      </c>
      <c r="S2021" s="22"/>
      <c r="AJ2021" s="22"/>
      <c r="AK2021" s="22"/>
    </row>
    <row r="2022" spans="1:37" customFormat="1" ht="15" hidden="1" customHeight="1">
      <c r="A2022" s="20" t="str">
        <f>IF(E2022="","",VLOOKUP(E2022,[3]List!BC:BD,2,FALSE))</f>
        <v>[Main RC] SD-WAN with Firewall (Fortinet) (Non-taxable)</v>
      </c>
      <c r="B2022" s="20">
        <f>IF(F2022="Gateway","SDWAN Gateway",IF(E2022="","",VLOOKUP(E2022,[3]List!BC:BE,3,FALSE)))</f>
        <v>19408513</v>
      </c>
      <c r="C2022" s="20">
        <f>IF(F2022="Gateway","SDWAN Gateway",IF(E2022="","",VLOOKUP(E2022,[3]List!BC:BF,4,FALSE)))</f>
        <v>19408267</v>
      </c>
      <c r="D2022">
        <v>5110</v>
      </c>
      <c r="E2022" s="21" t="s">
        <v>69</v>
      </c>
      <c r="G2022" t="s">
        <v>817</v>
      </c>
      <c r="H2022" t="s">
        <v>864</v>
      </c>
      <c r="I2022" t="s">
        <v>73</v>
      </c>
      <c r="J2022">
        <v>100</v>
      </c>
      <c r="K2022" s="20" t="str">
        <f t="shared" si="93"/>
        <v>1</v>
      </c>
      <c r="L2022" s="20" t="str">
        <f t="shared" si="92"/>
        <v xml:space="preserve">24/7/ 12 hours onsite SLA support requried </v>
      </c>
      <c r="S2022" s="22"/>
      <c r="AJ2022" s="22"/>
      <c r="AK2022" s="22"/>
    </row>
    <row r="2023" spans="1:37" customFormat="1" ht="15" hidden="1" customHeight="1">
      <c r="A2023" s="20" t="str">
        <f>IF(E2023="","",VLOOKUP(E2023,[3]List!BC:BD,2,FALSE))</f>
        <v>[Main RC] SD-WAN with Firewall (Fortinet) (Non-taxable)</v>
      </c>
      <c r="B2023" s="20">
        <f>IF(F2023="Gateway","SDWAN Gateway",IF(E2023="","",VLOOKUP(E2023,[3]List!BC:BE,3,FALSE)))</f>
        <v>19408513</v>
      </c>
      <c r="C2023" s="20">
        <f>IF(F2023="Gateway","SDWAN Gateway",IF(E2023="","",VLOOKUP(E2023,[3]List!BC:BF,4,FALSE)))</f>
        <v>19408267</v>
      </c>
      <c r="D2023">
        <v>5112</v>
      </c>
      <c r="E2023" s="21" t="s">
        <v>69</v>
      </c>
      <c r="G2023" t="s">
        <v>831</v>
      </c>
      <c r="H2023" t="s">
        <v>865</v>
      </c>
      <c r="I2023" t="s">
        <v>73</v>
      </c>
      <c r="J2023">
        <v>500</v>
      </c>
      <c r="K2023" s="20" t="str">
        <f t="shared" si="93"/>
        <v>1</v>
      </c>
      <c r="L2023" s="20" t="str">
        <f t="shared" si="92"/>
        <v xml:space="preserve">24/7/ 12 hours onsite SLA support requried </v>
      </c>
      <c r="S2023" s="22"/>
      <c r="AJ2023" s="22"/>
      <c r="AK2023" s="22"/>
    </row>
    <row r="2024" spans="1:37" customFormat="1" ht="15" hidden="1" customHeight="1">
      <c r="A2024" s="20" t="str">
        <f>IF(E2024="","",VLOOKUP(E2024,[3]List!BC:BD,2,FALSE))</f>
        <v>[Main RC] SD-WAN with Firewall (Fortinet) (Non-taxable)</v>
      </c>
      <c r="B2024" s="20">
        <f>IF(F2024="Gateway","SDWAN Gateway",IF(E2024="","",VLOOKUP(E2024,[3]List!BC:BE,3,FALSE)))</f>
        <v>19408513</v>
      </c>
      <c r="C2024" s="20">
        <f>IF(F2024="Gateway","SDWAN Gateway",IF(E2024="","",VLOOKUP(E2024,[3]List!BC:BF,4,FALSE)))</f>
        <v>19408267</v>
      </c>
      <c r="D2024">
        <v>5113</v>
      </c>
      <c r="E2024" s="21" t="s">
        <v>69</v>
      </c>
      <c r="G2024" t="s">
        <v>817</v>
      </c>
      <c r="H2024" t="s">
        <v>866</v>
      </c>
      <c r="I2024" t="s">
        <v>73</v>
      </c>
      <c r="J2024">
        <v>500</v>
      </c>
      <c r="K2024" s="20" t="str">
        <f t="shared" si="93"/>
        <v>1</v>
      </c>
      <c r="L2024" s="20" t="str">
        <f t="shared" si="92"/>
        <v xml:space="preserve">24/7/ 12 hours onsite SLA support requried </v>
      </c>
      <c r="S2024" s="22"/>
      <c r="AJ2024" s="22"/>
      <c r="AK2024" s="22"/>
    </row>
    <row r="2025" spans="1:37" customFormat="1" ht="15" hidden="1" customHeight="1">
      <c r="A2025" s="20" t="str">
        <f>IF(E2025="","",VLOOKUP(E2025,[3]List!BC:BD,2,FALSE))</f>
        <v>[Main RC] SD-WAN with Firewall (Fortinet) (Non-taxable)</v>
      </c>
      <c r="B2025" s="20">
        <f>IF(F2025="Gateway","SDWAN Gateway",IF(E2025="","",VLOOKUP(E2025,[3]List!BC:BE,3,FALSE)))</f>
        <v>19408513</v>
      </c>
      <c r="C2025" s="20">
        <f>IF(F2025="Gateway","SDWAN Gateway",IF(E2025="","",VLOOKUP(E2025,[3]List!BC:BF,4,FALSE)))</f>
        <v>19408267</v>
      </c>
      <c r="D2025">
        <v>5115</v>
      </c>
      <c r="E2025" s="21" t="s">
        <v>69</v>
      </c>
      <c r="G2025" t="s">
        <v>817</v>
      </c>
      <c r="H2025" t="s">
        <v>867</v>
      </c>
      <c r="I2025" t="s">
        <v>73</v>
      </c>
      <c r="J2025">
        <v>100</v>
      </c>
      <c r="K2025" s="20" t="str">
        <f t="shared" si="93"/>
        <v>1</v>
      </c>
      <c r="L2025" s="20" t="str">
        <f t="shared" si="92"/>
        <v xml:space="preserve">24/7/ 12 hours onsite SLA support requried </v>
      </c>
      <c r="S2025" s="22"/>
      <c r="AJ2025" s="22"/>
      <c r="AK2025" s="22"/>
    </row>
    <row r="2026" spans="1:37" customFormat="1" ht="15" hidden="1" customHeight="1">
      <c r="A2026" s="20" t="str">
        <f>IF(E2026="","",VLOOKUP(E2026,[3]List!BC:BD,2,FALSE))</f>
        <v>[Main RC] SD-WAN with Firewall (Fortinet) (Non-taxable)</v>
      </c>
      <c r="B2026" s="20">
        <f>IF(F2026="Gateway","SDWAN Gateway",IF(E2026="","",VLOOKUP(E2026,[3]List!BC:BE,3,FALSE)))</f>
        <v>19408513</v>
      </c>
      <c r="C2026" s="20">
        <f>IF(F2026="Gateway","SDWAN Gateway",IF(E2026="","",VLOOKUP(E2026,[3]List!BC:BF,4,FALSE)))</f>
        <v>19408267</v>
      </c>
      <c r="D2026">
        <v>5117</v>
      </c>
      <c r="E2026" s="21" t="s">
        <v>69</v>
      </c>
      <c r="G2026" t="s">
        <v>817</v>
      </c>
      <c r="H2026" t="s">
        <v>868</v>
      </c>
      <c r="I2026" t="s">
        <v>73</v>
      </c>
      <c r="J2026">
        <v>100</v>
      </c>
      <c r="K2026" s="20" t="str">
        <f t="shared" si="93"/>
        <v>1</v>
      </c>
      <c r="L2026" s="20" t="str">
        <f t="shared" si="92"/>
        <v xml:space="preserve">24/7/ 12 hours onsite SLA support requried </v>
      </c>
      <c r="S2026" s="22"/>
      <c r="AJ2026" s="22"/>
      <c r="AK2026" s="22"/>
    </row>
    <row r="2027" spans="1:37" customFormat="1" ht="15" hidden="1" customHeight="1">
      <c r="A2027" s="20" t="str">
        <f>IF(E2027="","",VLOOKUP(E2027,[3]List!BC:BD,2,FALSE))</f>
        <v>[Main RC] SD-WAN with Firewall (Fortinet) (Non-taxable)</v>
      </c>
      <c r="B2027" s="20">
        <f>IF(F2027="Gateway","SDWAN Gateway",IF(E2027="","",VLOOKUP(E2027,[3]List!BC:BE,3,FALSE)))</f>
        <v>19408513</v>
      </c>
      <c r="C2027" s="20">
        <f>IF(F2027="Gateway","SDWAN Gateway",IF(E2027="","",VLOOKUP(E2027,[3]List!BC:BF,4,FALSE)))</f>
        <v>19408267</v>
      </c>
      <c r="D2027">
        <v>5122</v>
      </c>
      <c r="E2027" s="21" t="s">
        <v>69</v>
      </c>
      <c r="G2027" t="s">
        <v>817</v>
      </c>
      <c r="H2027" t="s">
        <v>869</v>
      </c>
      <c r="I2027" t="s">
        <v>73</v>
      </c>
      <c r="J2027">
        <v>500</v>
      </c>
      <c r="K2027" s="20" t="str">
        <f t="shared" si="93"/>
        <v>1</v>
      </c>
      <c r="L2027" s="20" t="str">
        <f t="shared" si="92"/>
        <v xml:space="preserve">24/7/ 12 hours onsite SLA support requried </v>
      </c>
      <c r="S2027" s="22"/>
      <c r="AJ2027" s="22"/>
      <c r="AK2027" s="22"/>
    </row>
    <row r="2028" spans="1:37" customFormat="1" ht="15" hidden="1" customHeight="1">
      <c r="A2028" s="20" t="str">
        <f>IF(E2028="","",VLOOKUP(E2028,[3]List!BC:BD,2,FALSE))</f>
        <v>[Main RC] SD-WAN with Firewall (Fortinet) (Non-taxable)</v>
      </c>
      <c r="B2028" s="20">
        <f>IF(F2028="Gateway","SDWAN Gateway",IF(E2028="","",VLOOKUP(E2028,[3]List!BC:BE,3,FALSE)))</f>
        <v>19408513</v>
      </c>
      <c r="C2028" s="20">
        <f>IF(F2028="Gateway","SDWAN Gateway",IF(E2028="","",VLOOKUP(E2028,[3]List!BC:BF,4,FALSE)))</f>
        <v>19408267</v>
      </c>
      <c r="D2028">
        <v>5129</v>
      </c>
      <c r="E2028" s="21" t="s">
        <v>69</v>
      </c>
      <c r="G2028" t="s">
        <v>817</v>
      </c>
      <c r="H2028" t="s">
        <v>870</v>
      </c>
      <c r="I2028" t="s">
        <v>73</v>
      </c>
      <c r="J2028">
        <v>500</v>
      </c>
      <c r="K2028" s="20" t="str">
        <f t="shared" si="93"/>
        <v>1</v>
      </c>
      <c r="L2028" s="20" t="str">
        <f t="shared" si="92"/>
        <v xml:space="preserve">24/7/ 12 hours onsite SLA support requried </v>
      </c>
      <c r="S2028" s="22"/>
      <c r="AJ2028" s="22"/>
      <c r="AK2028" s="22"/>
    </row>
    <row r="2029" spans="1:37" customFormat="1" ht="15" hidden="1" customHeight="1">
      <c r="A2029" s="20" t="str">
        <f>IF(E2029="","",VLOOKUP(E2029,[3]List!BC:BD,2,FALSE))</f>
        <v>[Main RC] SD-WAN with Firewall (Fortinet) (Non-taxable)</v>
      </c>
      <c r="B2029" s="20">
        <f>IF(F2029="Gateway","SDWAN Gateway",IF(E2029="","",VLOOKUP(E2029,[3]List!BC:BE,3,FALSE)))</f>
        <v>19408513</v>
      </c>
      <c r="C2029" s="20">
        <f>IF(F2029="Gateway","SDWAN Gateway",IF(E2029="","",VLOOKUP(E2029,[3]List!BC:BF,4,FALSE)))</f>
        <v>19408267</v>
      </c>
      <c r="D2029">
        <v>5132</v>
      </c>
      <c r="E2029" s="21" t="s">
        <v>69</v>
      </c>
      <c r="G2029" t="s">
        <v>831</v>
      </c>
      <c r="H2029" t="s">
        <v>871</v>
      </c>
      <c r="I2029" t="s">
        <v>73</v>
      </c>
      <c r="J2029">
        <v>100</v>
      </c>
      <c r="K2029" s="20" t="str">
        <f t="shared" si="93"/>
        <v>1</v>
      </c>
      <c r="L2029" s="20" t="str">
        <f t="shared" si="92"/>
        <v xml:space="preserve">24/7/ 12 hours onsite SLA support requried </v>
      </c>
      <c r="S2029" s="22"/>
      <c r="AJ2029" s="22"/>
      <c r="AK2029" s="22"/>
    </row>
    <row r="2030" spans="1:37" customFormat="1" ht="15" hidden="1" customHeight="1">
      <c r="A2030" s="20" t="str">
        <f>IF(E2030="","",VLOOKUP(E2030,[3]List!BC:BD,2,FALSE))</f>
        <v>[Main RC] SD-WAN with Firewall (Fortinet) (Non-taxable)</v>
      </c>
      <c r="B2030" s="20">
        <f>IF(F2030="Gateway","SDWAN Gateway",IF(E2030="","",VLOOKUP(E2030,[3]List!BC:BE,3,FALSE)))</f>
        <v>19408513</v>
      </c>
      <c r="C2030" s="20">
        <f>IF(F2030="Gateway","SDWAN Gateway",IF(E2030="","",VLOOKUP(E2030,[3]List!BC:BF,4,FALSE)))</f>
        <v>19408267</v>
      </c>
      <c r="D2030">
        <v>5155</v>
      </c>
      <c r="E2030" s="21" t="s">
        <v>69</v>
      </c>
      <c r="G2030" t="s">
        <v>817</v>
      </c>
      <c r="H2030" t="s">
        <v>872</v>
      </c>
      <c r="I2030" t="s">
        <v>73</v>
      </c>
      <c r="J2030">
        <v>100</v>
      </c>
      <c r="K2030" s="20" t="str">
        <f t="shared" si="93"/>
        <v>1</v>
      </c>
      <c r="L2030" s="20" t="str">
        <f t="shared" si="92"/>
        <v xml:space="preserve">24/7/ 12 hours onsite SLA support requried </v>
      </c>
      <c r="S2030" s="22"/>
      <c r="AJ2030" s="22"/>
      <c r="AK2030" s="22"/>
    </row>
    <row r="2031" spans="1:37" customFormat="1" ht="15" hidden="1" customHeight="1">
      <c r="A2031" s="20" t="str">
        <f>IF(E2031="","",VLOOKUP(E2031,[3]List!BC:BD,2,FALSE))</f>
        <v>[Main RC] SD-WAN with Firewall (Fortinet) (Non-taxable)</v>
      </c>
      <c r="B2031" s="20">
        <f>IF(F2031="Gateway","SDWAN Gateway",IF(E2031="","",VLOOKUP(E2031,[3]List!BC:BE,3,FALSE)))</f>
        <v>19408513</v>
      </c>
      <c r="C2031" s="20">
        <f>IF(F2031="Gateway","SDWAN Gateway",IF(E2031="","",VLOOKUP(E2031,[3]List!BC:BF,4,FALSE)))</f>
        <v>19408267</v>
      </c>
      <c r="D2031">
        <v>5156</v>
      </c>
      <c r="E2031" s="21" t="s">
        <v>69</v>
      </c>
      <c r="G2031" t="s">
        <v>817</v>
      </c>
      <c r="H2031" t="s">
        <v>873</v>
      </c>
      <c r="I2031" t="s">
        <v>73</v>
      </c>
      <c r="J2031">
        <v>100</v>
      </c>
      <c r="K2031" s="20" t="str">
        <f t="shared" si="93"/>
        <v>1</v>
      </c>
      <c r="L2031" s="20" t="str">
        <f t="shared" si="92"/>
        <v xml:space="preserve">24/7/ 12 hours onsite SLA support requried </v>
      </c>
      <c r="S2031" s="22"/>
      <c r="AJ2031" s="22"/>
      <c r="AK2031" s="22"/>
    </row>
    <row r="2032" spans="1:37" customFormat="1" ht="15" hidden="1" customHeight="1">
      <c r="A2032" s="20" t="str">
        <f>IF(E2032="","",VLOOKUP(E2032,[3]List!BC:BD,2,FALSE))</f>
        <v>[Main RC] SD-WAN with Firewall (Fortinet) (Non-taxable)</v>
      </c>
      <c r="B2032" s="20">
        <f>IF(F2032="Gateway","SDWAN Gateway",IF(E2032="","",VLOOKUP(E2032,[3]List!BC:BE,3,FALSE)))</f>
        <v>19408513</v>
      </c>
      <c r="C2032" s="20">
        <f>IF(F2032="Gateway","SDWAN Gateway",IF(E2032="","",VLOOKUP(E2032,[3]List!BC:BF,4,FALSE)))</f>
        <v>19408267</v>
      </c>
      <c r="D2032">
        <v>5157</v>
      </c>
      <c r="E2032" s="21" t="s">
        <v>69</v>
      </c>
      <c r="G2032" t="s">
        <v>819</v>
      </c>
      <c r="H2032" t="s">
        <v>874</v>
      </c>
      <c r="I2032" t="s">
        <v>73</v>
      </c>
      <c r="J2032">
        <v>100</v>
      </c>
      <c r="K2032" s="20" t="str">
        <f t="shared" si="93"/>
        <v>1</v>
      </c>
      <c r="L2032" s="20" t="str">
        <f t="shared" si="92"/>
        <v xml:space="preserve">24/7/ 12 hours onsite SLA support requried </v>
      </c>
      <c r="S2032" s="22"/>
      <c r="AJ2032" s="22"/>
      <c r="AK2032" s="22"/>
    </row>
    <row r="2033" spans="1:37" customFormat="1" ht="15" hidden="1" customHeight="1">
      <c r="A2033" s="20" t="str">
        <f>IF(E2033="","",VLOOKUP(E2033,[3]List!BC:BD,2,FALSE))</f>
        <v>[Main RC] SD-WAN with Firewall (Fortinet) (Non-taxable)</v>
      </c>
      <c r="B2033" s="20">
        <f>IF(F2033="Gateway","SDWAN Gateway",IF(E2033="","",VLOOKUP(E2033,[3]List!BC:BE,3,FALSE)))</f>
        <v>19408513</v>
      </c>
      <c r="C2033" s="20">
        <f>IF(F2033="Gateway","SDWAN Gateway",IF(E2033="","",VLOOKUP(E2033,[3]List!BC:BF,4,FALSE)))</f>
        <v>19408267</v>
      </c>
      <c r="D2033">
        <v>5158</v>
      </c>
      <c r="E2033" s="21" t="s">
        <v>69</v>
      </c>
      <c r="G2033" t="s">
        <v>817</v>
      </c>
      <c r="H2033" t="s">
        <v>875</v>
      </c>
      <c r="I2033" t="s">
        <v>73</v>
      </c>
      <c r="J2033">
        <v>100</v>
      </c>
      <c r="K2033" s="20" t="str">
        <f t="shared" si="93"/>
        <v>1</v>
      </c>
      <c r="L2033" s="20" t="str">
        <f t="shared" si="92"/>
        <v xml:space="preserve">24/7/ 12 hours onsite SLA support requried </v>
      </c>
      <c r="S2033" s="22"/>
      <c r="AJ2033" s="22"/>
      <c r="AK2033" s="22"/>
    </row>
    <row r="2034" spans="1:37" customFormat="1" ht="15" hidden="1" customHeight="1">
      <c r="A2034" s="20" t="str">
        <f>IF(E2034="","",VLOOKUP(E2034,[3]List!BC:BD,2,FALSE))</f>
        <v>[Main RC] SD-WAN with Firewall (Fortinet) (Non-taxable)</v>
      </c>
      <c r="B2034" s="20">
        <f>IF(F2034="Gateway","SDWAN Gateway",IF(E2034="","",VLOOKUP(E2034,[3]List!BC:BE,3,FALSE)))</f>
        <v>19408513</v>
      </c>
      <c r="C2034" s="20">
        <f>IF(F2034="Gateway","SDWAN Gateway",IF(E2034="","",VLOOKUP(E2034,[3]List!BC:BF,4,FALSE)))</f>
        <v>19408267</v>
      </c>
      <c r="D2034">
        <v>5160</v>
      </c>
      <c r="E2034" s="21" t="s">
        <v>69</v>
      </c>
      <c r="G2034" t="s">
        <v>817</v>
      </c>
      <c r="H2034" t="s">
        <v>876</v>
      </c>
      <c r="I2034" t="s">
        <v>73</v>
      </c>
      <c r="J2034">
        <v>500</v>
      </c>
      <c r="K2034" s="20" t="str">
        <f t="shared" si="93"/>
        <v>1</v>
      </c>
      <c r="L2034" s="20" t="str">
        <f t="shared" si="92"/>
        <v xml:space="preserve">24/7/ 12 hours onsite SLA support requried </v>
      </c>
      <c r="S2034" s="22"/>
      <c r="AJ2034" s="22"/>
      <c r="AK2034" s="22"/>
    </row>
    <row r="2035" spans="1:37" customFormat="1" ht="15" hidden="1" customHeight="1">
      <c r="A2035" s="20" t="str">
        <f>IF(E2035="","",VLOOKUP(E2035,[3]List!BC:BD,2,FALSE))</f>
        <v>[Main RC] SD-WAN with Firewall (Fortinet) (Non-taxable)</v>
      </c>
      <c r="B2035" s="20">
        <f>IF(F2035="Gateway","SDWAN Gateway",IF(E2035="","",VLOOKUP(E2035,[3]List!BC:BE,3,FALSE)))</f>
        <v>19408513</v>
      </c>
      <c r="C2035" s="20">
        <f>IF(F2035="Gateway","SDWAN Gateway",IF(E2035="","",VLOOKUP(E2035,[3]List!BC:BF,4,FALSE)))</f>
        <v>19408267</v>
      </c>
      <c r="D2035">
        <v>5161</v>
      </c>
      <c r="E2035" s="21" t="s">
        <v>69</v>
      </c>
      <c r="G2035" s="31"/>
      <c r="H2035" t="s">
        <v>877</v>
      </c>
      <c r="I2035" t="s">
        <v>140</v>
      </c>
      <c r="J2035">
        <v>500</v>
      </c>
      <c r="K2035" s="20" t="str">
        <f t="shared" si="93"/>
        <v>1</v>
      </c>
      <c r="L2035" s="20" t="str">
        <f t="shared" si="92"/>
        <v>24/7/ 6 hours onsite support required</v>
      </c>
      <c r="S2035" s="22"/>
      <c r="AJ2035" s="22"/>
      <c r="AK2035" s="22"/>
    </row>
    <row r="2036" spans="1:37" customFormat="1" ht="15" hidden="1" customHeight="1">
      <c r="A2036" s="20" t="str">
        <f>IF(E2036="","",VLOOKUP(E2036,[3]List!BC:BD,2,FALSE))</f>
        <v>[Main RC] SD-WAN with Firewall (Fortinet) (Non-taxable)</v>
      </c>
      <c r="B2036" s="20">
        <f>IF(F2036="Gateway","SDWAN Gateway",IF(E2036="","",VLOOKUP(E2036,[3]List!BC:BE,3,FALSE)))</f>
        <v>19408513</v>
      </c>
      <c r="C2036" s="20">
        <f>IF(F2036="Gateway","SDWAN Gateway",IF(E2036="","",VLOOKUP(E2036,[3]List!BC:BF,4,FALSE)))</f>
        <v>19408267</v>
      </c>
      <c r="D2036">
        <v>5161</v>
      </c>
      <c r="E2036" s="21" t="s">
        <v>69</v>
      </c>
      <c r="G2036" s="31"/>
      <c r="H2036" t="s">
        <v>877</v>
      </c>
      <c r="I2036" t="s">
        <v>140</v>
      </c>
      <c r="J2036">
        <v>500</v>
      </c>
      <c r="K2036" s="20" t="str">
        <f t="shared" si="93"/>
        <v>1</v>
      </c>
      <c r="L2036" s="20" t="str">
        <f t="shared" si="92"/>
        <v>24/7/ 6 hours onsite support required</v>
      </c>
      <c r="S2036" s="22"/>
      <c r="AJ2036" s="22"/>
      <c r="AK2036" s="22"/>
    </row>
    <row r="2037" spans="1:37" customFormat="1" ht="15" hidden="1" customHeight="1">
      <c r="A2037" s="20" t="str">
        <f>IF(E2037="","",VLOOKUP(E2037,[3]List!BC:BD,2,FALSE))</f>
        <v>[Main RC] SD-WAN with Firewall (Fortinet) (Non-taxable)</v>
      </c>
      <c r="B2037" s="20">
        <f>IF(F2037="Gateway","SDWAN Gateway",IF(E2037="","",VLOOKUP(E2037,[3]List!BC:BE,3,FALSE)))</f>
        <v>19408513</v>
      </c>
      <c r="C2037" s="20">
        <f>IF(F2037="Gateway","SDWAN Gateway",IF(E2037="","",VLOOKUP(E2037,[3]List!BC:BF,4,FALSE)))</f>
        <v>19408267</v>
      </c>
      <c r="D2037">
        <v>5165</v>
      </c>
      <c r="E2037" s="21" t="s">
        <v>69</v>
      </c>
      <c r="G2037" s="31" t="s">
        <v>817</v>
      </c>
      <c r="H2037" t="s">
        <v>878</v>
      </c>
      <c r="I2037" t="s">
        <v>140</v>
      </c>
      <c r="J2037">
        <v>500</v>
      </c>
      <c r="K2037" s="20" t="str">
        <f t="shared" si="93"/>
        <v>1</v>
      </c>
      <c r="L2037" s="20" t="str">
        <f t="shared" si="92"/>
        <v>24/7/ 6 hours onsite support required</v>
      </c>
      <c r="S2037" s="22"/>
      <c r="AJ2037" s="22"/>
      <c r="AK2037" s="22"/>
    </row>
    <row r="2038" spans="1:37" customFormat="1" ht="15" hidden="1" customHeight="1">
      <c r="A2038" s="20" t="str">
        <f>IF(E2038="","",VLOOKUP(E2038,[3]List!BC:BD,2,FALSE))</f>
        <v>[Main RC] SD-WAN with Firewall (Fortinet) (Non-taxable)</v>
      </c>
      <c r="B2038" s="20">
        <f>IF(F2038="Gateway","SDWAN Gateway",IF(E2038="","",VLOOKUP(E2038,[3]List!BC:BE,3,FALSE)))</f>
        <v>19408513</v>
      </c>
      <c r="C2038" s="20">
        <f>IF(F2038="Gateway","SDWAN Gateway",IF(E2038="","",VLOOKUP(E2038,[3]List!BC:BF,4,FALSE)))</f>
        <v>19408267</v>
      </c>
      <c r="D2038">
        <v>5165</v>
      </c>
      <c r="E2038" s="21" t="s">
        <v>69</v>
      </c>
      <c r="G2038" s="31" t="s">
        <v>817</v>
      </c>
      <c r="H2038" t="s">
        <v>878</v>
      </c>
      <c r="I2038" t="s">
        <v>140</v>
      </c>
      <c r="J2038">
        <v>500</v>
      </c>
      <c r="K2038" s="20" t="str">
        <f t="shared" si="93"/>
        <v>1</v>
      </c>
      <c r="L2038" s="20" t="str">
        <f t="shared" si="92"/>
        <v>24/7/ 6 hours onsite support required</v>
      </c>
      <c r="S2038" s="22"/>
      <c r="AJ2038" s="22"/>
      <c r="AK2038" s="22"/>
    </row>
    <row r="2039" spans="1:37" customFormat="1" ht="15" hidden="1" customHeight="1">
      <c r="A2039" s="20" t="str">
        <f>IF(E2039="","",VLOOKUP(E2039,[3]List!BC:BD,2,FALSE))</f>
        <v>[Main RC] SD-WAN with Firewall (Fortinet) (Non-taxable)</v>
      </c>
      <c r="B2039" s="20">
        <f>IF(F2039="Gateway","SDWAN Gateway",IF(E2039="","",VLOOKUP(E2039,[3]List!BC:BE,3,FALSE)))</f>
        <v>19408513</v>
      </c>
      <c r="C2039" s="20">
        <f>IF(F2039="Gateway","SDWAN Gateway",IF(E2039="","",VLOOKUP(E2039,[3]List!BC:BF,4,FALSE)))</f>
        <v>19408267</v>
      </c>
      <c r="D2039">
        <v>5174</v>
      </c>
      <c r="E2039" s="21" t="s">
        <v>69</v>
      </c>
      <c r="G2039" t="s">
        <v>817</v>
      </c>
      <c r="H2039" t="s">
        <v>879</v>
      </c>
      <c r="I2039" t="s">
        <v>73</v>
      </c>
      <c r="J2039">
        <v>100</v>
      </c>
      <c r="K2039" s="20" t="str">
        <f t="shared" si="93"/>
        <v>1</v>
      </c>
      <c r="L2039" s="20" t="str">
        <f t="shared" si="92"/>
        <v xml:space="preserve">24/7/ 12 hours onsite SLA support requried </v>
      </c>
      <c r="S2039" s="22"/>
      <c r="AJ2039" s="22"/>
      <c r="AK2039" s="22"/>
    </row>
    <row r="2040" spans="1:37" customFormat="1" ht="15" hidden="1" customHeight="1">
      <c r="A2040" s="20" t="str">
        <f>IF(E2040="","",VLOOKUP(E2040,[3]List!BC:BD,2,FALSE))</f>
        <v>[Main RC] SD-WAN with Firewall (Fortinet) (Non-taxable)</v>
      </c>
      <c r="B2040" s="20">
        <f>IF(F2040="Gateway","SDWAN Gateway",IF(E2040="","",VLOOKUP(E2040,[3]List!BC:BE,3,FALSE)))</f>
        <v>19408513</v>
      </c>
      <c r="C2040" s="20">
        <f>IF(F2040="Gateway","SDWAN Gateway",IF(E2040="","",VLOOKUP(E2040,[3]List!BC:BF,4,FALSE)))</f>
        <v>19408267</v>
      </c>
      <c r="D2040">
        <v>5176</v>
      </c>
      <c r="E2040" s="21" t="s">
        <v>69</v>
      </c>
      <c r="G2040" s="31" t="s">
        <v>819</v>
      </c>
      <c r="H2040" t="s">
        <v>880</v>
      </c>
      <c r="I2040" t="s">
        <v>140</v>
      </c>
      <c r="J2040">
        <v>500</v>
      </c>
      <c r="K2040" s="20" t="str">
        <f t="shared" si="93"/>
        <v>1</v>
      </c>
      <c r="L2040" s="20" t="str">
        <f t="shared" si="92"/>
        <v>24/7/ 6 hours onsite support required</v>
      </c>
      <c r="S2040" s="22"/>
      <c r="AJ2040" s="22"/>
      <c r="AK2040" s="22"/>
    </row>
    <row r="2041" spans="1:37" customFormat="1" ht="15" hidden="1" customHeight="1">
      <c r="A2041" s="20" t="str">
        <f>IF(E2041="","",VLOOKUP(E2041,[3]List!BC:BD,2,FALSE))</f>
        <v>[Main RC] SD-WAN with Firewall (Fortinet) (Non-taxable)</v>
      </c>
      <c r="B2041" s="20">
        <f>IF(F2041="Gateway","SDWAN Gateway",IF(E2041="","",VLOOKUP(E2041,[3]List!BC:BE,3,FALSE)))</f>
        <v>19408513</v>
      </c>
      <c r="C2041" s="20">
        <f>IF(F2041="Gateway","SDWAN Gateway",IF(E2041="","",VLOOKUP(E2041,[3]List!BC:BF,4,FALSE)))</f>
        <v>19408267</v>
      </c>
      <c r="D2041">
        <v>5176</v>
      </c>
      <c r="E2041" s="21" t="s">
        <v>69</v>
      </c>
      <c r="G2041" s="31" t="s">
        <v>819</v>
      </c>
      <c r="H2041" t="s">
        <v>880</v>
      </c>
      <c r="I2041" t="s">
        <v>140</v>
      </c>
      <c r="J2041">
        <v>500</v>
      </c>
      <c r="K2041" s="20" t="str">
        <f t="shared" si="93"/>
        <v>1</v>
      </c>
      <c r="L2041" s="20" t="str">
        <f t="shared" si="92"/>
        <v>24/7/ 6 hours onsite support required</v>
      </c>
      <c r="S2041" s="22"/>
      <c r="AJ2041" s="22"/>
      <c r="AK2041" s="22"/>
    </row>
    <row r="2042" spans="1:37" customFormat="1" ht="15" hidden="1" customHeight="1">
      <c r="A2042" s="20" t="str">
        <f>IF(E2042="","",VLOOKUP(E2042,[3]List!BC:BD,2,FALSE))</f>
        <v>[Main RC] SD-WAN with Firewall (Fortinet) (Non-taxable)</v>
      </c>
      <c r="B2042" s="20">
        <f>IF(F2042="Gateway","SDWAN Gateway",IF(E2042="","",VLOOKUP(E2042,[3]List!BC:BE,3,FALSE)))</f>
        <v>19408513</v>
      </c>
      <c r="C2042" s="20">
        <f>IF(F2042="Gateway","SDWAN Gateway",IF(E2042="","",VLOOKUP(E2042,[3]List!BC:BF,4,FALSE)))</f>
        <v>19408267</v>
      </c>
      <c r="D2042">
        <v>5178</v>
      </c>
      <c r="E2042" s="21" t="s">
        <v>69</v>
      </c>
      <c r="G2042" t="s">
        <v>817</v>
      </c>
      <c r="H2042" t="s">
        <v>881</v>
      </c>
      <c r="I2042" t="s">
        <v>73</v>
      </c>
      <c r="J2042">
        <v>100</v>
      </c>
      <c r="K2042" s="20" t="str">
        <f t="shared" si="93"/>
        <v>1</v>
      </c>
      <c r="L2042" s="20" t="str">
        <f t="shared" si="92"/>
        <v xml:space="preserve">24/7/ 12 hours onsite SLA support requried </v>
      </c>
      <c r="S2042" s="22"/>
      <c r="AJ2042" s="22"/>
      <c r="AK2042" s="22"/>
    </row>
    <row r="2043" spans="1:37" customFormat="1" ht="15" hidden="1" customHeight="1">
      <c r="A2043" s="20" t="str">
        <f>IF(E2043="","",VLOOKUP(E2043,[3]List!BC:BD,2,FALSE))</f>
        <v>[Main RC] SD-WAN with Firewall (Fortinet) (Non-taxable)</v>
      </c>
      <c r="B2043" s="20">
        <f>IF(F2043="Gateway","SDWAN Gateway",IF(E2043="","",VLOOKUP(E2043,[3]List!BC:BE,3,FALSE)))</f>
        <v>19408513</v>
      </c>
      <c r="C2043" s="20">
        <f>IF(F2043="Gateway","SDWAN Gateway",IF(E2043="","",VLOOKUP(E2043,[3]List!BC:BF,4,FALSE)))</f>
        <v>19408267</v>
      </c>
      <c r="D2043">
        <v>5181</v>
      </c>
      <c r="E2043" s="21" t="s">
        <v>69</v>
      </c>
      <c r="G2043" t="s">
        <v>817</v>
      </c>
      <c r="H2043" t="s">
        <v>864</v>
      </c>
      <c r="I2043" t="s">
        <v>73</v>
      </c>
      <c r="J2043">
        <v>100</v>
      </c>
      <c r="K2043" s="20" t="str">
        <f t="shared" si="93"/>
        <v>1</v>
      </c>
      <c r="L2043" s="20" t="str">
        <f t="shared" si="92"/>
        <v xml:space="preserve">24/7/ 12 hours onsite SLA support requried </v>
      </c>
      <c r="S2043" s="22"/>
      <c r="AJ2043" s="22"/>
      <c r="AK2043" s="22"/>
    </row>
    <row r="2044" spans="1:37" customFormat="1" ht="15" hidden="1" customHeight="1">
      <c r="D2044">
        <v>5186</v>
      </c>
      <c r="E2044" s="21" t="s">
        <v>69</v>
      </c>
      <c r="G2044" s="31" t="s">
        <v>817</v>
      </c>
      <c r="H2044" t="s">
        <v>882</v>
      </c>
      <c r="I2044" t="s">
        <v>140</v>
      </c>
      <c r="J2044">
        <v>1000</v>
      </c>
      <c r="K2044" s="20" t="str">
        <f t="shared" si="93"/>
        <v>2</v>
      </c>
      <c r="L2044" s="20" t="str">
        <f t="shared" si="92"/>
        <v>24/7/ 6 hours onsite support required</v>
      </c>
      <c r="S2044" s="22"/>
      <c r="AJ2044" s="22"/>
      <c r="AK2044" s="22"/>
    </row>
    <row r="2045" spans="1:37" customFormat="1" ht="15" hidden="1" customHeight="1">
      <c r="D2045">
        <v>5186</v>
      </c>
      <c r="E2045" s="21" t="s">
        <v>69</v>
      </c>
      <c r="G2045" s="31" t="s">
        <v>817</v>
      </c>
      <c r="H2045" t="s">
        <v>882</v>
      </c>
      <c r="I2045" t="s">
        <v>140</v>
      </c>
      <c r="J2045">
        <v>1000</v>
      </c>
      <c r="K2045" s="20" t="str">
        <f t="shared" si="93"/>
        <v>2</v>
      </c>
      <c r="L2045" s="20" t="str">
        <f t="shared" si="92"/>
        <v>24/7/ 6 hours onsite support required</v>
      </c>
      <c r="S2045" s="22"/>
      <c r="AJ2045" s="22"/>
      <c r="AK2045" s="22"/>
    </row>
    <row r="2046" spans="1:37" customFormat="1" ht="15" hidden="1" customHeight="1">
      <c r="A2046" s="20" t="str">
        <f>IF(E2046="","",VLOOKUP(E2046,[3]List!BC:BD,2,FALSE))</f>
        <v>[Main RC] SD-WAN with Firewall (Fortinet) (Non-taxable)</v>
      </c>
      <c r="B2046" s="20">
        <f>IF(F2046="Gateway","SDWAN Gateway",IF(E2046="","",VLOOKUP(E2046,[3]List!BC:BE,3,FALSE)))</f>
        <v>19408513</v>
      </c>
      <c r="C2046" s="20">
        <f>IF(F2046="Gateway","SDWAN Gateway",IF(E2046="","",VLOOKUP(E2046,[3]List!BC:BF,4,FALSE)))</f>
        <v>19408267</v>
      </c>
      <c r="D2046">
        <v>5212</v>
      </c>
      <c r="E2046" s="21" t="s">
        <v>69</v>
      </c>
      <c r="G2046" t="s">
        <v>817</v>
      </c>
      <c r="H2046" t="s">
        <v>883</v>
      </c>
      <c r="I2046" t="s">
        <v>73</v>
      </c>
      <c r="J2046">
        <v>500</v>
      </c>
      <c r="K2046" s="20" t="str">
        <f t="shared" si="93"/>
        <v>1</v>
      </c>
      <c r="L2046" s="20" t="str">
        <f t="shared" si="92"/>
        <v xml:space="preserve">24/7/ 12 hours onsite SLA support requried </v>
      </c>
      <c r="S2046" s="22"/>
      <c r="AJ2046" s="22"/>
      <c r="AK2046" s="22"/>
    </row>
    <row r="2047" spans="1:37" customFormat="1" ht="15" hidden="1" customHeight="1">
      <c r="D2047">
        <v>5220</v>
      </c>
      <c r="E2047" s="21" t="s">
        <v>69</v>
      </c>
      <c r="G2047" s="31" t="s">
        <v>819</v>
      </c>
      <c r="H2047" t="s">
        <v>884</v>
      </c>
      <c r="I2047" t="s">
        <v>140</v>
      </c>
      <c r="J2047">
        <v>1000</v>
      </c>
      <c r="K2047" s="20" t="str">
        <f t="shared" si="93"/>
        <v>2</v>
      </c>
      <c r="L2047" s="20" t="str">
        <f t="shared" si="92"/>
        <v>24/7/ 6 hours onsite support required</v>
      </c>
      <c r="S2047" s="22"/>
      <c r="AJ2047" s="22"/>
      <c r="AK2047" s="22"/>
    </row>
    <row r="2048" spans="1:37" customFormat="1" ht="15" hidden="1" customHeight="1">
      <c r="D2048">
        <v>5220</v>
      </c>
      <c r="E2048" s="21" t="s">
        <v>69</v>
      </c>
      <c r="G2048" s="31" t="s">
        <v>819</v>
      </c>
      <c r="H2048" t="s">
        <v>884</v>
      </c>
      <c r="I2048" t="s">
        <v>140</v>
      </c>
      <c r="J2048">
        <v>1000</v>
      </c>
      <c r="K2048" s="20" t="str">
        <f t="shared" si="93"/>
        <v>2</v>
      </c>
      <c r="L2048" s="20" t="str">
        <f t="shared" si="92"/>
        <v>24/7/ 6 hours onsite support required</v>
      </c>
      <c r="S2048" s="22"/>
      <c r="AJ2048" s="22"/>
      <c r="AK2048" s="22"/>
    </row>
    <row r="2049" spans="1:37" customFormat="1" ht="15" hidden="1" customHeight="1">
      <c r="A2049" s="20" t="str">
        <f>IF(E2049="","",VLOOKUP(E2049,[3]List!BC:BD,2,FALSE))</f>
        <v>[Main RC] SD-WAN with Firewall (Fortinet) (Non-taxable)</v>
      </c>
      <c r="B2049" s="20">
        <f>IF(F2049="Gateway","SDWAN Gateway",IF(E2049="","",VLOOKUP(E2049,[3]List!BC:BE,3,FALSE)))</f>
        <v>19408513</v>
      </c>
      <c r="C2049" s="20">
        <f>IF(F2049="Gateway","SDWAN Gateway",IF(E2049="","",VLOOKUP(E2049,[3]List!BC:BF,4,FALSE)))</f>
        <v>19408267</v>
      </c>
      <c r="D2049">
        <v>5221</v>
      </c>
      <c r="E2049" s="21" t="s">
        <v>69</v>
      </c>
      <c r="G2049" t="s">
        <v>817</v>
      </c>
      <c r="H2049" t="s">
        <v>885</v>
      </c>
      <c r="I2049" t="s">
        <v>73</v>
      </c>
      <c r="J2049">
        <v>100</v>
      </c>
      <c r="K2049" s="20" t="str">
        <f t="shared" si="93"/>
        <v>1</v>
      </c>
      <c r="L2049" s="20" t="str">
        <f t="shared" si="92"/>
        <v xml:space="preserve">24/7/ 12 hours onsite SLA support requried </v>
      </c>
      <c r="S2049" s="22"/>
      <c r="AJ2049" s="22"/>
      <c r="AK2049" s="22"/>
    </row>
    <row r="2050" spans="1:37" customFormat="1" ht="15" hidden="1" customHeight="1">
      <c r="A2050" s="20" t="str">
        <f>IF(E2050="","",VLOOKUP(E2050,[3]List!BC:BD,2,FALSE))</f>
        <v>[Main RC] SD-WAN with Firewall (Fortinet) (Non-taxable)</v>
      </c>
      <c r="B2050" s="20">
        <f>IF(F2050="Gateway","SDWAN Gateway",IF(E2050="","",VLOOKUP(E2050,[3]List!BC:BE,3,FALSE)))</f>
        <v>19408513</v>
      </c>
      <c r="C2050" s="20">
        <f>IF(F2050="Gateway","SDWAN Gateway",IF(E2050="","",VLOOKUP(E2050,[3]List!BC:BF,4,FALSE)))</f>
        <v>19408267</v>
      </c>
      <c r="D2050">
        <v>5222</v>
      </c>
      <c r="E2050" s="21" t="s">
        <v>69</v>
      </c>
      <c r="G2050" s="31" t="s">
        <v>817</v>
      </c>
      <c r="H2050" t="s">
        <v>886</v>
      </c>
      <c r="I2050" t="s">
        <v>140</v>
      </c>
      <c r="J2050">
        <v>500</v>
      </c>
      <c r="K2050" s="20" t="str">
        <f t="shared" si="93"/>
        <v>1</v>
      </c>
      <c r="L2050" s="20" t="str">
        <f t="shared" si="92"/>
        <v>24/7/ 6 hours onsite support required</v>
      </c>
      <c r="S2050" s="22"/>
      <c r="AJ2050" s="22"/>
      <c r="AK2050" s="22"/>
    </row>
    <row r="2051" spans="1:37" customFormat="1" ht="15" hidden="1" customHeight="1">
      <c r="A2051" s="20" t="str">
        <f>IF(E2051="","",VLOOKUP(E2051,[3]List!BC:BD,2,FALSE))</f>
        <v>[Main RC] SD-WAN with Firewall (Fortinet) (Non-taxable)</v>
      </c>
      <c r="B2051" s="20">
        <f>IF(F2051="Gateway","SDWAN Gateway",IF(E2051="","",VLOOKUP(E2051,[3]List!BC:BE,3,FALSE)))</f>
        <v>19408513</v>
      </c>
      <c r="C2051" s="20">
        <f>IF(F2051="Gateway","SDWAN Gateway",IF(E2051="","",VLOOKUP(E2051,[3]List!BC:BF,4,FALSE)))</f>
        <v>19408267</v>
      </c>
      <c r="D2051">
        <v>5222</v>
      </c>
      <c r="E2051" s="21" t="s">
        <v>69</v>
      </c>
      <c r="G2051" s="31" t="s">
        <v>817</v>
      </c>
      <c r="H2051" t="s">
        <v>886</v>
      </c>
      <c r="I2051" t="s">
        <v>140</v>
      </c>
      <c r="J2051">
        <v>500</v>
      </c>
      <c r="K2051" s="20" t="str">
        <f t="shared" si="93"/>
        <v>1</v>
      </c>
      <c r="L2051" s="20" t="str">
        <f t="shared" si="92"/>
        <v>24/7/ 6 hours onsite support required</v>
      </c>
      <c r="S2051" s="22"/>
      <c r="AJ2051" s="22"/>
      <c r="AK2051" s="22"/>
    </row>
    <row r="2052" spans="1:37" customFormat="1" ht="15" hidden="1" customHeight="1">
      <c r="A2052" s="20" t="str">
        <f>IF(E2052="","",VLOOKUP(E2052,[3]List!BC:BD,2,FALSE))</f>
        <v>[Main RC] SD-WAN with Firewall (Fortinet) (Non-taxable)</v>
      </c>
      <c r="B2052" s="20">
        <f>IF(F2052="Gateway","SDWAN Gateway",IF(E2052="","",VLOOKUP(E2052,[3]List!BC:BE,3,FALSE)))</f>
        <v>19408513</v>
      </c>
      <c r="C2052" s="20">
        <f>IF(F2052="Gateway","SDWAN Gateway",IF(E2052="","",VLOOKUP(E2052,[3]List!BC:BF,4,FALSE)))</f>
        <v>19408267</v>
      </c>
      <c r="D2052">
        <v>5223</v>
      </c>
      <c r="E2052" s="21" t="s">
        <v>69</v>
      </c>
      <c r="G2052" t="s">
        <v>817</v>
      </c>
      <c r="H2052" t="s">
        <v>887</v>
      </c>
      <c r="I2052" t="s">
        <v>73</v>
      </c>
      <c r="J2052">
        <v>100</v>
      </c>
      <c r="K2052" s="20" t="str">
        <f t="shared" si="93"/>
        <v>1</v>
      </c>
      <c r="L2052" s="20" t="str">
        <f t="shared" ref="L2052:L2098" si="94">IF(I2052="non-redundant","24/7/ 12 hours onsite SLA support requried ","24/7/ 6 hours onsite support required")</f>
        <v xml:space="preserve">24/7/ 12 hours onsite SLA support requried </v>
      </c>
      <c r="S2052" s="22"/>
      <c r="AJ2052" s="22"/>
      <c r="AK2052" s="22"/>
    </row>
    <row r="2053" spans="1:37" customFormat="1" ht="15" hidden="1" customHeight="1">
      <c r="A2053" s="20" t="str">
        <f>IF(E2053="","",VLOOKUP(E2053,[3]List!BC:BD,2,FALSE))</f>
        <v>[Main RC] SD-WAN with Firewall (Fortinet) (Non-taxable)</v>
      </c>
      <c r="B2053" s="20">
        <f>IF(F2053="Gateway","SDWAN Gateway",IF(E2053="","",VLOOKUP(E2053,[3]List!BC:BE,3,FALSE)))</f>
        <v>19408513</v>
      </c>
      <c r="C2053" s="20">
        <f>IF(F2053="Gateway","SDWAN Gateway",IF(E2053="","",VLOOKUP(E2053,[3]List!BC:BF,4,FALSE)))</f>
        <v>19408267</v>
      </c>
      <c r="D2053">
        <v>5234</v>
      </c>
      <c r="E2053" s="21" t="s">
        <v>69</v>
      </c>
      <c r="G2053" t="s">
        <v>831</v>
      </c>
      <c r="H2053" t="s">
        <v>888</v>
      </c>
      <c r="I2053" t="s">
        <v>73</v>
      </c>
      <c r="J2053">
        <v>100</v>
      </c>
      <c r="K2053" s="20" t="str">
        <f t="shared" ref="K2053:K2099" si="95">IF(J2053&lt;900, "1", "2")</f>
        <v>1</v>
      </c>
      <c r="L2053" s="20" t="str">
        <f t="shared" si="94"/>
        <v xml:space="preserve">24/7/ 12 hours onsite SLA support requried </v>
      </c>
      <c r="S2053" s="22"/>
      <c r="AJ2053" s="22"/>
      <c r="AK2053" s="22"/>
    </row>
    <row r="2054" spans="1:37" customFormat="1" ht="15" hidden="1" customHeight="1">
      <c r="D2054">
        <v>5235</v>
      </c>
      <c r="E2054" s="21" t="s">
        <v>69</v>
      </c>
      <c r="G2054" s="31" t="s">
        <v>819</v>
      </c>
      <c r="H2054" t="s">
        <v>889</v>
      </c>
      <c r="I2054" t="s">
        <v>140</v>
      </c>
      <c r="J2054">
        <v>1000</v>
      </c>
      <c r="K2054" s="20" t="str">
        <f t="shared" si="95"/>
        <v>2</v>
      </c>
      <c r="L2054" s="20" t="str">
        <f t="shared" si="94"/>
        <v>24/7/ 6 hours onsite support required</v>
      </c>
      <c r="S2054" s="22"/>
      <c r="AJ2054" s="22"/>
      <c r="AK2054" s="22"/>
    </row>
    <row r="2055" spans="1:37" customFormat="1" ht="15" hidden="1" customHeight="1">
      <c r="D2055">
        <v>5235</v>
      </c>
      <c r="E2055" s="21" t="s">
        <v>69</v>
      </c>
      <c r="G2055" s="31" t="s">
        <v>819</v>
      </c>
      <c r="H2055" t="s">
        <v>889</v>
      </c>
      <c r="I2055" t="s">
        <v>140</v>
      </c>
      <c r="J2055">
        <v>1000</v>
      </c>
      <c r="K2055" s="20" t="str">
        <f t="shared" si="95"/>
        <v>2</v>
      </c>
      <c r="L2055" s="20" t="str">
        <f t="shared" si="94"/>
        <v>24/7/ 6 hours onsite support required</v>
      </c>
      <c r="S2055" s="22"/>
      <c r="AJ2055" s="22"/>
      <c r="AK2055" s="22"/>
    </row>
    <row r="2056" spans="1:37" customFormat="1" ht="15" hidden="1" customHeight="1">
      <c r="A2056" s="20" t="str">
        <f>IF(E2056="","",VLOOKUP(E2056,[3]List!BC:BD,2,FALSE))</f>
        <v>[Main RC] SD-WAN with Firewall (Fortinet) (Non-taxable)</v>
      </c>
      <c r="B2056" s="20">
        <f>IF(F2056="Gateway","SDWAN Gateway",IF(E2056="","",VLOOKUP(E2056,[3]List!BC:BE,3,FALSE)))</f>
        <v>19408513</v>
      </c>
      <c r="C2056" s="20">
        <f>IF(F2056="Gateway","SDWAN Gateway",IF(E2056="","",VLOOKUP(E2056,[3]List!BC:BF,4,FALSE)))</f>
        <v>19408267</v>
      </c>
      <c r="D2056">
        <v>5236</v>
      </c>
      <c r="E2056" s="21" t="s">
        <v>69</v>
      </c>
      <c r="G2056" t="s">
        <v>817</v>
      </c>
      <c r="H2056" t="s">
        <v>890</v>
      </c>
      <c r="I2056" t="s">
        <v>73</v>
      </c>
      <c r="J2056">
        <v>500</v>
      </c>
      <c r="K2056" s="20" t="str">
        <f t="shared" si="95"/>
        <v>1</v>
      </c>
      <c r="L2056" s="20" t="str">
        <f t="shared" si="94"/>
        <v xml:space="preserve">24/7/ 12 hours onsite SLA support requried </v>
      </c>
      <c r="S2056" s="22"/>
      <c r="AJ2056" s="22"/>
      <c r="AK2056" s="22"/>
    </row>
    <row r="2057" spans="1:37" customFormat="1" ht="15" hidden="1" customHeight="1">
      <c r="A2057" s="20" t="str">
        <f>IF(E2057="","",VLOOKUP(E2057,[3]List!BC:BD,2,FALSE))</f>
        <v>[Main RC] SD-WAN with Firewall (Fortinet) (Non-taxable)</v>
      </c>
      <c r="B2057" s="20">
        <f>IF(F2057="Gateway","SDWAN Gateway",IF(E2057="","",VLOOKUP(E2057,[3]List!BC:BE,3,FALSE)))</f>
        <v>19408513</v>
      </c>
      <c r="C2057" s="20">
        <f>IF(F2057="Gateway","SDWAN Gateway",IF(E2057="","",VLOOKUP(E2057,[3]List!BC:BF,4,FALSE)))</f>
        <v>19408267</v>
      </c>
      <c r="D2057">
        <v>5237</v>
      </c>
      <c r="E2057" s="21" t="s">
        <v>69</v>
      </c>
      <c r="G2057" t="s">
        <v>817</v>
      </c>
      <c r="H2057" t="s">
        <v>891</v>
      </c>
      <c r="I2057" t="s">
        <v>73</v>
      </c>
      <c r="J2057">
        <v>100</v>
      </c>
      <c r="K2057" s="20" t="str">
        <f t="shared" si="95"/>
        <v>1</v>
      </c>
      <c r="L2057" s="20" t="str">
        <f t="shared" si="94"/>
        <v xml:space="preserve">24/7/ 12 hours onsite SLA support requried </v>
      </c>
      <c r="S2057" s="22"/>
      <c r="AJ2057" s="22"/>
      <c r="AK2057" s="22"/>
    </row>
    <row r="2058" spans="1:37" customFormat="1" ht="15" hidden="1" customHeight="1">
      <c r="A2058" s="20" t="str">
        <f>IF(E2058="","",VLOOKUP(E2058,[3]List!BC:BD,2,FALSE))</f>
        <v>[Main RC] SD-WAN with Firewall (Fortinet) (Non-taxable)</v>
      </c>
      <c r="B2058" s="20">
        <f>IF(F2058="Gateway","SDWAN Gateway",IF(E2058="","",VLOOKUP(E2058,[3]List!BC:BE,3,FALSE)))</f>
        <v>19408513</v>
      </c>
      <c r="C2058" s="20">
        <f>IF(F2058="Gateway","SDWAN Gateway",IF(E2058="","",VLOOKUP(E2058,[3]List!BC:BF,4,FALSE)))</f>
        <v>19408267</v>
      </c>
      <c r="D2058">
        <v>5244</v>
      </c>
      <c r="E2058" s="21" t="s">
        <v>69</v>
      </c>
      <c r="G2058" t="s">
        <v>817</v>
      </c>
      <c r="H2058" t="s">
        <v>892</v>
      </c>
      <c r="I2058" t="s">
        <v>73</v>
      </c>
      <c r="J2058">
        <v>100</v>
      </c>
      <c r="K2058" s="20" t="str">
        <f t="shared" si="95"/>
        <v>1</v>
      </c>
      <c r="L2058" s="20" t="str">
        <f t="shared" si="94"/>
        <v xml:space="preserve">24/7/ 12 hours onsite SLA support requried </v>
      </c>
      <c r="S2058" s="22"/>
      <c r="AJ2058" s="22"/>
      <c r="AK2058" s="22"/>
    </row>
    <row r="2059" spans="1:37" customFormat="1" ht="15" hidden="1" customHeight="1">
      <c r="A2059" s="20" t="str">
        <f>IF(E2059="","",VLOOKUP(E2059,[3]List!BC:BD,2,FALSE))</f>
        <v>[Main RC] SD-WAN with Firewall (Fortinet) (Non-taxable)</v>
      </c>
      <c r="B2059" s="20">
        <f>IF(F2059="Gateway","SDWAN Gateway",IF(E2059="","",VLOOKUP(E2059,[3]List!BC:BE,3,FALSE)))</f>
        <v>19408513</v>
      </c>
      <c r="C2059" s="20">
        <f>IF(F2059="Gateway","SDWAN Gateway",IF(E2059="","",VLOOKUP(E2059,[3]List!BC:BF,4,FALSE)))</f>
        <v>19408267</v>
      </c>
      <c r="D2059">
        <v>5256</v>
      </c>
      <c r="E2059" s="21" t="s">
        <v>69</v>
      </c>
      <c r="G2059" t="s">
        <v>817</v>
      </c>
      <c r="H2059" t="s">
        <v>893</v>
      </c>
      <c r="I2059" t="s">
        <v>73</v>
      </c>
      <c r="J2059">
        <v>500</v>
      </c>
      <c r="K2059" s="20" t="str">
        <f t="shared" si="95"/>
        <v>1</v>
      </c>
      <c r="L2059" s="20" t="str">
        <f t="shared" si="94"/>
        <v xml:space="preserve">24/7/ 12 hours onsite SLA support requried </v>
      </c>
      <c r="S2059" s="22"/>
      <c r="AJ2059" s="22"/>
      <c r="AK2059" s="22"/>
    </row>
    <row r="2060" spans="1:37" customFormat="1" ht="15" hidden="1" customHeight="1">
      <c r="D2060">
        <v>5257</v>
      </c>
      <c r="E2060" s="21" t="s">
        <v>69</v>
      </c>
      <c r="G2060" s="31" t="s">
        <v>817</v>
      </c>
      <c r="H2060" t="s">
        <v>894</v>
      </c>
      <c r="I2060" t="s">
        <v>140</v>
      </c>
      <c r="J2060">
        <v>1000</v>
      </c>
      <c r="K2060" s="20" t="str">
        <f t="shared" si="95"/>
        <v>2</v>
      </c>
      <c r="L2060" s="20" t="str">
        <f t="shared" si="94"/>
        <v>24/7/ 6 hours onsite support required</v>
      </c>
      <c r="S2060" s="22"/>
      <c r="AJ2060" s="22"/>
      <c r="AK2060" s="22"/>
    </row>
    <row r="2061" spans="1:37" customFormat="1" ht="15" hidden="1" customHeight="1">
      <c r="D2061">
        <v>5257</v>
      </c>
      <c r="E2061" s="21" t="s">
        <v>69</v>
      </c>
      <c r="G2061" s="31" t="s">
        <v>817</v>
      </c>
      <c r="H2061" t="s">
        <v>894</v>
      </c>
      <c r="I2061" t="s">
        <v>140</v>
      </c>
      <c r="J2061">
        <v>1000</v>
      </c>
      <c r="K2061" s="20" t="str">
        <f t="shared" si="95"/>
        <v>2</v>
      </c>
      <c r="L2061" s="20" t="str">
        <f t="shared" si="94"/>
        <v>24/7/ 6 hours onsite support required</v>
      </c>
      <c r="S2061" s="22"/>
      <c r="AJ2061" s="22"/>
      <c r="AK2061" s="22"/>
    </row>
    <row r="2062" spans="1:37" customFormat="1" ht="15" hidden="1" customHeight="1">
      <c r="A2062" s="20" t="str">
        <f>IF(E2062="","",VLOOKUP(E2062,[3]List!BC:BD,2,FALSE))</f>
        <v>[Main RC] SD-WAN with Firewall (Fortinet) (Non-taxable)</v>
      </c>
      <c r="B2062" s="20">
        <f>IF(F2062="Gateway","SDWAN Gateway",IF(E2062="","",VLOOKUP(E2062,[3]List!BC:BE,3,FALSE)))</f>
        <v>19408513</v>
      </c>
      <c r="C2062" s="20">
        <f>IF(F2062="Gateway","SDWAN Gateway",IF(E2062="","",VLOOKUP(E2062,[3]List!BC:BF,4,FALSE)))</f>
        <v>19408267</v>
      </c>
      <c r="D2062">
        <v>5258</v>
      </c>
      <c r="E2062" s="21" t="s">
        <v>69</v>
      </c>
      <c r="G2062" t="s">
        <v>831</v>
      </c>
      <c r="H2062" t="s">
        <v>895</v>
      </c>
      <c r="I2062" t="s">
        <v>73</v>
      </c>
      <c r="J2062">
        <v>500</v>
      </c>
      <c r="K2062" s="20" t="str">
        <f t="shared" si="95"/>
        <v>1</v>
      </c>
      <c r="L2062" s="20" t="str">
        <f t="shared" si="94"/>
        <v xml:space="preserve">24/7/ 12 hours onsite SLA support requried </v>
      </c>
      <c r="S2062" s="22"/>
      <c r="AJ2062" s="22"/>
      <c r="AK2062" s="22"/>
    </row>
    <row r="2063" spans="1:37" customFormat="1" ht="15" hidden="1" customHeight="1">
      <c r="A2063" s="20" t="str">
        <f>IF(E2063="","",VLOOKUP(E2063,[3]List!BC:BD,2,FALSE))</f>
        <v>[Main RC] SD-WAN with Firewall (Fortinet) (Non-taxable)</v>
      </c>
      <c r="B2063" s="20">
        <f>IF(F2063="Gateway","SDWAN Gateway",IF(E2063="","",VLOOKUP(E2063,[3]List!BC:BE,3,FALSE)))</f>
        <v>19408513</v>
      </c>
      <c r="C2063" s="20">
        <f>IF(F2063="Gateway","SDWAN Gateway",IF(E2063="","",VLOOKUP(E2063,[3]List!BC:BF,4,FALSE)))</f>
        <v>19408267</v>
      </c>
      <c r="D2063">
        <v>5259</v>
      </c>
      <c r="E2063" s="21" t="s">
        <v>69</v>
      </c>
      <c r="G2063" t="s">
        <v>817</v>
      </c>
      <c r="H2063" t="s">
        <v>896</v>
      </c>
      <c r="I2063" t="s">
        <v>73</v>
      </c>
      <c r="J2063">
        <v>500</v>
      </c>
      <c r="K2063" s="20" t="str">
        <f t="shared" si="95"/>
        <v>1</v>
      </c>
      <c r="L2063" s="20" t="str">
        <f t="shared" si="94"/>
        <v xml:space="preserve">24/7/ 12 hours onsite SLA support requried </v>
      </c>
      <c r="S2063" s="22"/>
      <c r="AJ2063" s="22"/>
      <c r="AK2063" s="22"/>
    </row>
    <row r="2064" spans="1:37" customFormat="1" ht="15" hidden="1" customHeight="1">
      <c r="A2064" s="20" t="str">
        <f>IF(E2064="","",VLOOKUP(E2064,[3]List!BC:BD,2,FALSE))</f>
        <v>[Main RC] SD-WAN with Firewall (Fortinet) (Non-taxable)</v>
      </c>
      <c r="B2064" s="20">
        <f>IF(F2064="Gateway","SDWAN Gateway",IF(E2064="","",VLOOKUP(E2064,[3]List!BC:BE,3,FALSE)))</f>
        <v>19408513</v>
      </c>
      <c r="C2064" s="20">
        <f>IF(F2064="Gateway","SDWAN Gateway",IF(E2064="","",VLOOKUP(E2064,[3]List!BC:BF,4,FALSE)))</f>
        <v>19408267</v>
      </c>
      <c r="D2064">
        <v>5260</v>
      </c>
      <c r="E2064" s="21" t="s">
        <v>69</v>
      </c>
      <c r="G2064" t="s">
        <v>817</v>
      </c>
      <c r="H2064" t="s">
        <v>897</v>
      </c>
      <c r="I2064" t="s">
        <v>73</v>
      </c>
      <c r="J2064">
        <v>500</v>
      </c>
      <c r="K2064" s="20" t="str">
        <f t="shared" si="95"/>
        <v>1</v>
      </c>
      <c r="L2064" s="20" t="str">
        <f t="shared" si="94"/>
        <v xml:space="preserve">24/7/ 12 hours onsite SLA support requried </v>
      </c>
      <c r="S2064" s="22"/>
      <c r="AJ2064" s="22"/>
      <c r="AK2064" s="22"/>
    </row>
    <row r="2065" spans="1:37" customFormat="1" ht="15" hidden="1" customHeight="1">
      <c r="A2065" s="20" t="str">
        <f>IF(E2065="","",VLOOKUP(E2065,[3]List!BC:BD,2,FALSE))</f>
        <v>[Main RC] SD-WAN with Firewall (Fortinet) (Non-taxable)</v>
      </c>
      <c r="B2065" s="20">
        <f>IF(F2065="Gateway","SDWAN Gateway",IF(E2065="","",VLOOKUP(E2065,[3]List!BC:BE,3,FALSE)))</f>
        <v>19408513</v>
      </c>
      <c r="C2065" s="20">
        <f>IF(F2065="Gateway","SDWAN Gateway",IF(E2065="","",VLOOKUP(E2065,[3]List!BC:BF,4,FALSE)))</f>
        <v>19408267</v>
      </c>
      <c r="D2065">
        <v>5261</v>
      </c>
      <c r="E2065" s="21" t="s">
        <v>69</v>
      </c>
      <c r="G2065" t="s">
        <v>817</v>
      </c>
      <c r="H2065" t="s">
        <v>898</v>
      </c>
      <c r="I2065" t="s">
        <v>73</v>
      </c>
      <c r="J2065">
        <v>500</v>
      </c>
      <c r="K2065" s="20" t="str">
        <f t="shared" si="95"/>
        <v>1</v>
      </c>
      <c r="L2065" s="20" t="str">
        <f t="shared" si="94"/>
        <v xml:space="preserve">24/7/ 12 hours onsite SLA support requried </v>
      </c>
      <c r="S2065" s="22"/>
      <c r="AJ2065" s="22"/>
      <c r="AK2065" s="22"/>
    </row>
    <row r="2066" spans="1:37" customFormat="1" ht="15" hidden="1" customHeight="1">
      <c r="A2066" s="20" t="str">
        <f>IF(E2066="","",VLOOKUP(E2066,[3]List!BC:BD,2,FALSE))</f>
        <v>[Main RC] SD-WAN with Firewall (Fortinet) (Non-taxable)</v>
      </c>
      <c r="B2066" s="20">
        <f>IF(F2066="Gateway","SDWAN Gateway",IF(E2066="","",VLOOKUP(E2066,[3]List!BC:BE,3,FALSE)))</f>
        <v>19408513</v>
      </c>
      <c r="C2066" s="20">
        <f>IF(F2066="Gateway","SDWAN Gateway",IF(E2066="","",VLOOKUP(E2066,[3]List!BC:BF,4,FALSE)))</f>
        <v>19408267</v>
      </c>
      <c r="D2066">
        <v>5262</v>
      </c>
      <c r="E2066" s="21" t="s">
        <v>69</v>
      </c>
      <c r="G2066" t="s">
        <v>817</v>
      </c>
      <c r="H2066" t="s">
        <v>899</v>
      </c>
      <c r="I2066" t="s">
        <v>73</v>
      </c>
      <c r="J2066">
        <v>500</v>
      </c>
      <c r="K2066" s="20" t="str">
        <f t="shared" si="95"/>
        <v>1</v>
      </c>
      <c r="L2066" s="20" t="str">
        <f t="shared" si="94"/>
        <v xml:space="preserve">24/7/ 12 hours onsite SLA support requried </v>
      </c>
      <c r="S2066" s="22"/>
      <c r="AJ2066" s="22"/>
      <c r="AK2066" s="22"/>
    </row>
    <row r="2067" spans="1:37" customFormat="1" ht="15" hidden="1" customHeight="1">
      <c r="A2067" s="20" t="str">
        <f>IF(E2067="","",VLOOKUP(E2067,[3]List!BC:BD,2,FALSE))</f>
        <v>[Main RC] SD-WAN with Firewall (Fortinet) (Non-taxable)</v>
      </c>
      <c r="B2067" s="20">
        <f>IF(F2067="Gateway","SDWAN Gateway",IF(E2067="","",VLOOKUP(E2067,[3]List!BC:BE,3,FALSE)))</f>
        <v>19408513</v>
      </c>
      <c r="C2067" s="20">
        <f>IF(F2067="Gateway","SDWAN Gateway",IF(E2067="","",VLOOKUP(E2067,[3]List!BC:BF,4,FALSE)))</f>
        <v>19408267</v>
      </c>
      <c r="D2067">
        <v>5263</v>
      </c>
      <c r="E2067" s="21" t="s">
        <v>69</v>
      </c>
      <c r="G2067" t="s">
        <v>817</v>
      </c>
      <c r="H2067" t="s">
        <v>900</v>
      </c>
      <c r="I2067" t="s">
        <v>73</v>
      </c>
      <c r="J2067">
        <v>500</v>
      </c>
      <c r="K2067" s="20" t="str">
        <f t="shared" si="95"/>
        <v>1</v>
      </c>
      <c r="L2067" s="20" t="str">
        <f t="shared" si="94"/>
        <v xml:space="preserve">24/7/ 12 hours onsite SLA support requried </v>
      </c>
      <c r="S2067" s="22"/>
      <c r="AJ2067" s="22"/>
      <c r="AK2067" s="22"/>
    </row>
    <row r="2068" spans="1:37" customFormat="1" ht="15" hidden="1" customHeight="1">
      <c r="A2068" s="20" t="str">
        <f>IF(E2068="","",VLOOKUP(E2068,[3]List!BC:BD,2,FALSE))</f>
        <v>[Main RC] SD-WAN with Firewall (Fortinet) (Non-taxable)</v>
      </c>
      <c r="B2068" s="20">
        <f>IF(F2068="Gateway","SDWAN Gateway",IF(E2068="","",VLOOKUP(E2068,[3]List!BC:BE,3,FALSE)))</f>
        <v>19408513</v>
      </c>
      <c r="C2068" s="20">
        <f>IF(F2068="Gateway","SDWAN Gateway",IF(E2068="","",VLOOKUP(E2068,[3]List!BC:BF,4,FALSE)))</f>
        <v>19408267</v>
      </c>
      <c r="D2068">
        <v>5264</v>
      </c>
      <c r="E2068" s="21" t="s">
        <v>69</v>
      </c>
      <c r="G2068" t="s">
        <v>817</v>
      </c>
      <c r="H2068" t="s">
        <v>901</v>
      </c>
      <c r="I2068" t="s">
        <v>73</v>
      </c>
      <c r="J2068">
        <v>500</v>
      </c>
      <c r="K2068" s="20" t="str">
        <f t="shared" si="95"/>
        <v>1</v>
      </c>
      <c r="L2068" s="20" t="str">
        <f t="shared" si="94"/>
        <v xml:space="preserve">24/7/ 12 hours onsite SLA support requried </v>
      </c>
      <c r="S2068" s="22"/>
      <c r="AJ2068" s="22"/>
      <c r="AK2068" s="22"/>
    </row>
    <row r="2069" spans="1:37" customFormat="1" ht="15" hidden="1" customHeight="1">
      <c r="A2069" s="20" t="str">
        <f>IF(E2069="","",VLOOKUP(E2069,[3]List!BC:BD,2,FALSE))</f>
        <v>[Main RC] SD-WAN with Firewall (Fortinet) (Non-taxable)</v>
      </c>
      <c r="B2069" s="20">
        <f>IF(F2069="Gateway","SDWAN Gateway",IF(E2069="","",VLOOKUP(E2069,[3]List!BC:BE,3,FALSE)))</f>
        <v>19408513</v>
      </c>
      <c r="C2069" s="20">
        <f>IF(F2069="Gateway","SDWAN Gateway",IF(E2069="","",VLOOKUP(E2069,[3]List!BC:BF,4,FALSE)))</f>
        <v>19408267</v>
      </c>
      <c r="D2069">
        <v>5265</v>
      </c>
      <c r="E2069" s="21" t="s">
        <v>69</v>
      </c>
      <c r="G2069" t="s">
        <v>817</v>
      </c>
      <c r="H2069" t="s">
        <v>902</v>
      </c>
      <c r="I2069" t="s">
        <v>73</v>
      </c>
      <c r="J2069">
        <v>500</v>
      </c>
      <c r="K2069" s="20" t="str">
        <f t="shared" si="95"/>
        <v>1</v>
      </c>
      <c r="L2069" s="20" t="str">
        <f t="shared" si="94"/>
        <v xml:space="preserve">24/7/ 12 hours onsite SLA support requried </v>
      </c>
      <c r="S2069" s="22"/>
      <c r="AJ2069" s="22"/>
      <c r="AK2069" s="22"/>
    </row>
    <row r="2070" spans="1:37" customFormat="1" ht="15" hidden="1" customHeight="1">
      <c r="A2070" s="20" t="str">
        <f>IF(E2070="","",VLOOKUP(E2070,[3]List!BC:BD,2,FALSE))</f>
        <v>[Main RC] SD-WAN with Firewall (Fortinet) (Non-taxable)</v>
      </c>
      <c r="B2070" s="20">
        <f>IF(F2070="Gateway","SDWAN Gateway",IF(E2070="","",VLOOKUP(E2070,[3]List!BC:BE,3,FALSE)))</f>
        <v>19408513</v>
      </c>
      <c r="C2070" s="20">
        <f>IF(F2070="Gateway","SDWAN Gateway",IF(E2070="","",VLOOKUP(E2070,[3]List!BC:BF,4,FALSE)))</f>
        <v>19408267</v>
      </c>
      <c r="D2070">
        <v>5266</v>
      </c>
      <c r="E2070" s="21" t="s">
        <v>69</v>
      </c>
      <c r="G2070" t="s">
        <v>817</v>
      </c>
      <c r="H2070" t="s">
        <v>903</v>
      </c>
      <c r="I2070" t="s">
        <v>73</v>
      </c>
      <c r="J2070">
        <v>500</v>
      </c>
      <c r="K2070" s="20" t="str">
        <f t="shared" si="95"/>
        <v>1</v>
      </c>
      <c r="L2070" s="20" t="str">
        <f t="shared" si="94"/>
        <v xml:space="preserve">24/7/ 12 hours onsite SLA support requried </v>
      </c>
      <c r="S2070" s="22"/>
      <c r="AJ2070" s="22"/>
      <c r="AK2070" s="22"/>
    </row>
    <row r="2071" spans="1:37" customFormat="1" ht="15" hidden="1" customHeight="1">
      <c r="A2071" s="20" t="str">
        <f>IF(E2071="","",VLOOKUP(E2071,[3]List!BC:BD,2,FALSE))</f>
        <v>[Main RC] SD-WAN with Firewall (Fortinet) (Non-taxable)</v>
      </c>
      <c r="B2071" s="20">
        <f>IF(F2071="Gateway","SDWAN Gateway",IF(E2071="","",VLOOKUP(E2071,[3]List!BC:BE,3,FALSE)))</f>
        <v>19408513</v>
      </c>
      <c r="C2071" s="20">
        <f>IF(F2071="Gateway","SDWAN Gateway",IF(E2071="","",VLOOKUP(E2071,[3]List!BC:BF,4,FALSE)))</f>
        <v>19408267</v>
      </c>
      <c r="D2071">
        <v>5269</v>
      </c>
      <c r="E2071" s="21" t="s">
        <v>69</v>
      </c>
      <c r="G2071" t="s">
        <v>817</v>
      </c>
      <c r="H2071" t="s">
        <v>904</v>
      </c>
      <c r="I2071" t="s">
        <v>73</v>
      </c>
      <c r="J2071">
        <v>500</v>
      </c>
      <c r="K2071" s="20" t="str">
        <f t="shared" si="95"/>
        <v>1</v>
      </c>
      <c r="L2071" s="20" t="str">
        <f t="shared" si="94"/>
        <v xml:space="preserve">24/7/ 12 hours onsite SLA support requried </v>
      </c>
      <c r="S2071" s="22"/>
      <c r="AJ2071" s="22"/>
      <c r="AK2071" s="22"/>
    </row>
    <row r="2072" spans="1:37" customFormat="1" ht="15" hidden="1" customHeight="1">
      <c r="A2072" s="20" t="str">
        <f>IF(E2072="","",VLOOKUP(E2072,[3]List!BC:BD,2,FALSE))</f>
        <v>[Main RC] SD-WAN with Firewall (Fortinet) (Non-taxable)</v>
      </c>
      <c r="B2072" s="20">
        <f>IF(F2072="Gateway","SDWAN Gateway",IF(E2072="","",VLOOKUP(E2072,[3]List!BC:BE,3,FALSE)))</f>
        <v>19408513</v>
      </c>
      <c r="C2072" s="20">
        <f>IF(F2072="Gateway","SDWAN Gateway",IF(E2072="","",VLOOKUP(E2072,[3]List!BC:BF,4,FALSE)))</f>
        <v>19408267</v>
      </c>
      <c r="D2072">
        <v>5270</v>
      </c>
      <c r="E2072" s="21" t="s">
        <v>69</v>
      </c>
      <c r="G2072" t="s">
        <v>817</v>
      </c>
      <c r="H2072" t="s">
        <v>905</v>
      </c>
      <c r="I2072" t="s">
        <v>73</v>
      </c>
      <c r="J2072">
        <v>100</v>
      </c>
      <c r="K2072" s="20" t="str">
        <f t="shared" si="95"/>
        <v>1</v>
      </c>
      <c r="L2072" s="20" t="str">
        <f t="shared" si="94"/>
        <v xml:space="preserve">24/7/ 12 hours onsite SLA support requried </v>
      </c>
      <c r="S2072" s="22"/>
      <c r="AJ2072" s="22"/>
      <c r="AK2072" s="22"/>
    </row>
    <row r="2073" spans="1:37" customFormat="1" ht="15" hidden="1" customHeight="1">
      <c r="A2073" s="20" t="str">
        <f>IF(E2073="","",VLOOKUP(E2073,[3]List!BC:BD,2,FALSE))</f>
        <v>[Main RC] SD-WAN with Firewall (Fortinet) (Non-taxable)</v>
      </c>
      <c r="B2073" s="20">
        <f>IF(F2073="Gateway","SDWAN Gateway",IF(E2073="","",VLOOKUP(E2073,[3]List!BC:BE,3,FALSE)))</f>
        <v>19408513</v>
      </c>
      <c r="C2073" s="20">
        <f>IF(F2073="Gateway","SDWAN Gateway",IF(E2073="","",VLOOKUP(E2073,[3]List!BC:BF,4,FALSE)))</f>
        <v>19408267</v>
      </c>
      <c r="D2073">
        <v>5271</v>
      </c>
      <c r="E2073" s="21" t="s">
        <v>69</v>
      </c>
      <c r="G2073" t="s">
        <v>817</v>
      </c>
      <c r="H2073" t="s">
        <v>906</v>
      </c>
      <c r="I2073" t="s">
        <v>73</v>
      </c>
      <c r="J2073">
        <v>500</v>
      </c>
      <c r="K2073" s="20" t="str">
        <f t="shared" si="95"/>
        <v>1</v>
      </c>
      <c r="L2073" s="20" t="str">
        <f t="shared" si="94"/>
        <v xml:space="preserve">24/7/ 12 hours onsite SLA support requried </v>
      </c>
      <c r="S2073" s="22"/>
      <c r="AJ2073" s="22"/>
      <c r="AK2073" s="22"/>
    </row>
    <row r="2074" spans="1:37" customFormat="1" ht="15" hidden="1" customHeight="1">
      <c r="A2074" s="20" t="str">
        <f>IF(E2074="","",VLOOKUP(E2074,[3]List!BC:BD,2,FALSE))</f>
        <v>[Main RC] SD-WAN with Firewall (Fortinet) (Non-taxable)</v>
      </c>
      <c r="B2074" s="20">
        <f>IF(F2074="Gateway","SDWAN Gateway",IF(E2074="","",VLOOKUP(E2074,[3]List!BC:BE,3,FALSE)))</f>
        <v>19408513</v>
      </c>
      <c r="C2074" s="20">
        <f>IF(F2074="Gateway","SDWAN Gateway",IF(E2074="","",VLOOKUP(E2074,[3]List!BC:BF,4,FALSE)))</f>
        <v>19408267</v>
      </c>
      <c r="D2074">
        <v>5274</v>
      </c>
      <c r="E2074" s="21" t="s">
        <v>69</v>
      </c>
      <c r="G2074" t="s">
        <v>817</v>
      </c>
      <c r="H2074" t="s">
        <v>907</v>
      </c>
      <c r="I2074" t="s">
        <v>73</v>
      </c>
      <c r="J2074">
        <v>500</v>
      </c>
      <c r="K2074" s="20" t="str">
        <f t="shared" si="95"/>
        <v>1</v>
      </c>
      <c r="L2074" s="20" t="str">
        <f t="shared" si="94"/>
        <v xml:space="preserve">24/7/ 12 hours onsite SLA support requried </v>
      </c>
      <c r="S2074" s="22"/>
      <c r="AJ2074" s="22"/>
      <c r="AK2074" s="22"/>
    </row>
    <row r="2075" spans="1:37" customFormat="1" ht="15" hidden="1" customHeight="1">
      <c r="A2075" s="20" t="str">
        <f>IF(E2075="","",VLOOKUP(E2075,[3]List!BC:BD,2,FALSE))</f>
        <v>[Main RC] SD-WAN with Firewall (Fortinet) (Non-taxable)</v>
      </c>
      <c r="B2075" s="20">
        <f>IF(F2075="Gateway","SDWAN Gateway",IF(E2075="","",VLOOKUP(E2075,[3]List!BC:BE,3,FALSE)))</f>
        <v>19408513</v>
      </c>
      <c r="C2075" s="20">
        <f>IF(F2075="Gateway","SDWAN Gateway",IF(E2075="","",VLOOKUP(E2075,[3]List!BC:BF,4,FALSE)))</f>
        <v>19408267</v>
      </c>
      <c r="D2075">
        <v>5279</v>
      </c>
      <c r="E2075" s="21" t="s">
        <v>69</v>
      </c>
      <c r="G2075" t="s">
        <v>817</v>
      </c>
      <c r="H2075" t="s">
        <v>908</v>
      </c>
      <c r="I2075" t="s">
        <v>73</v>
      </c>
      <c r="J2075">
        <v>500</v>
      </c>
      <c r="K2075" s="20" t="str">
        <f t="shared" si="95"/>
        <v>1</v>
      </c>
      <c r="L2075" s="20" t="str">
        <f t="shared" si="94"/>
        <v xml:space="preserve">24/7/ 12 hours onsite SLA support requried </v>
      </c>
      <c r="S2075" s="22"/>
      <c r="AJ2075" s="22"/>
      <c r="AK2075" s="22"/>
    </row>
    <row r="2076" spans="1:37" customFormat="1" ht="15" hidden="1" customHeight="1">
      <c r="A2076" s="20" t="str">
        <f>IF(E2076="","",VLOOKUP(E2076,[3]List!BC:BD,2,FALSE))</f>
        <v>[Main RC] SD-WAN with Firewall (Fortinet) (Non-taxable)</v>
      </c>
      <c r="B2076" s="20">
        <f>IF(F2076="Gateway","SDWAN Gateway",IF(E2076="","",VLOOKUP(E2076,[3]List!BC:BE,3,FALSE)))</f>
        <v>19408513</v>
      </c>
      <c r="C2076" s="20">
        <f>IF(F2076="Gateway","SDWAN Gateway",IF(E2076="","",VLOOKUP(E2076,[3]List!BC:BF,4,FALSE)))</f>
        <v>19408267</v>
      </c>
      <c r="D2076">
        <v>5282</v>
      </c>
      <c r="E2076" s="21" t="s">
        <v>69</v>
      </c>
      <c r="G2076" t="s">
        <v>817</v>
      </c>
      <c r="H2076" t="s">
        <v>909</v>
      </c>
      <c r="I2076" t="s">
        <v>73</v>
      </c>
      <c r="J2076">
        <v>500</v>
      </c>
      <c r="K2076" s="20" t="str">
        <f t="shared" si="95"/>
        <v>1</v>
      </c>
      <c r="L2076" s="20" t="str">
        <f t="shared" si="94"/>
        <v xml:space="preserve">24/7/ 12 hours onsite SLA support requried </v>
      </c>
      <c r="S2076" s="22"/>
      <c r="AJ2076" s="22"/>
      <c r="AK2076" s="22"/>
    </row>
    <row r="2077" spans="1:37" customFormat="1" ht="15" hidden="1" customHeight="1">
      <c r="A2077" s="20" t="str">
        <f>IF(E2077="","",VLOOKUP(E2077,[3]List!BC:BD,2,FALSE))</f>
        <v>[Main RC] SD-WAN with Firewall (Fortinet) (Non-taxable)</v>
      </c>
      <c r="B2077" s="20">
        <f>IF(F2077="Gateway","SDWAN Gateway",IF(E2077="","",VLOOKUP(E2077,[3]List!BC:BE,3,FALSE)))</f>
        <v>19408513</v>
      </c>
      <c r="C2077" s="20">
        <f>IF(F2077="Gateway","SDWAN Gateway",IF(E2077="","",VLOOKUP(E2077,[3]List!BC:BF,4,FALSE)))</f>
        <v>19408267</v>
      </c>
      <c r="D2077">
        <v>5283</v>
      </c>
      <c r="E2077" s="21" t="s">
        <v>69</v>
      </c>
      <c r="G2077" t="s">
        <v>831</v>
      </c>
      <c r="H2077" t="s">
        <v>910</v>
      </c>
      <c r="I2077" t="s">
        <v>73</v>
      </c>
      <c r="J2077">
        <v>100</v>
      </c>
      <c r="K2077" s="20" t="str">
        <f t="shared" si="95"/>
        <v>1</v>
      </c>
      <c r="L2077" s="20" t="str">
        <f t="shared" si="94"/>
        <v xml:space="preserve">24/7/ 12 hours onsite SLA support requried </v>
      </c>
      <c r="S2077" s="22"/>
      <c r="AJ2077" s="22"/>
      <c r="AK2077" s="22"/>
    </row>
    <row r="2078" spans="1:37" customFormat="1" ht="15" hidden="1" customHeight="1">
      <c r="A2078" s="20" t="str">
        <f>IF(E2078="","",VLOOKUP(E2078,[3]List!BC:BD,2,FALSE))</f>
        <v>[Main RC] SD-WAN with Firewall (Fortinet) (Non-taxable)</v>
      </c>
      <c r="B2078" s="20">
        <f>IF(F2078="Gateway","SDWAN Gateway",IF(E2078="","",VLOOKUP(E2078,[3]List!BC:BE,3,FALSE)))</f>
        <v>19408513</v>
      </c>
      <c r="C2078" s="20">
        <f>IF(F2078="Gateway","SDWAN Gateway",IF(E2078="","",VLOOKUP(E2078,[3]List!BC:BF,4,FALSE)))</f>
        <v>19408267</v>
      </c>
      <c r="D2078">
        <v>5285</v>
      </c>
      <c r="E2078" s="21" t="s">
        <v>69</v>
      </c>
      <c r="G2078" t="s">
        <v>817</v>
      </c>
      <c r="H2078" t="s">
        <v>911</v>
      </c>
      <c r="I2078" t="s">
        <v>73</v>
      </c>
      <c r="J2078">
        <v>500</v>
      </c>
      <c r="K2078" s="20" t="str">
        <f t="shared" si="95"/>
        <v>1</v>
      </c>
      <c r="L2078" s="20" t="str">
        <f t="shared" si="94"/>
        <v xml:space="preserve">24/7/ 12 hours onsite SLA support requried </v>
      </c>
      <c r="S2078" s="22"/>
      <c r="AJ2078" s="22"/>
      <c r="AK2078" s="22"/>
    </row>
    <row r="2079" spans="1:37" customFormat="1" ht="15" hidden="1" customHeight="1">
      <c r="A2079" s="20" t="str">
        <f>IF(E2079="","",VLOOKUP(E2079,[3]List!BC:BD,2,FALSE))</f>
        <v>[Main RC] SD-WAN with Firewall (Fortinet) (Non-taxable)</v>
      </c>
      <c r="B2079" s="20">
        <f>IF(F2079="Gateway","SDWAN Gateway",IF(E2079="","",VLOOKUP(E2079,[3]List!BC:BE,3,FALSE)))</f>
        <v>19408513</v>
      </c>
      <c r="C2079" s="20">
        <f>IF(F2079="Gateway","SDWAN Gateway",IF(E2079="","",VLOOKUP(E2079,[3]List!BC:BF,4,FALSE)))</f>
        <v>19408267</v>
      </c>
      <c r="D2079">
        <v>7004</v>
      </c>
      <c r="E2079" s="21" t="s">
        <v>69</v>
      </c>
      <c r="G2079" s="31" t="s">
        <v>912</v>
      </c>
      <c r="H2079" t="s">
        <v>913</v>
      </c>
      <c r="I2079" t="s">
        <v>140</v>
      </c>
      <c r="J2079">
        <v>500</v>
      </c>
      <c r="K2079" s="20" t="str">
        <f t="shared" si="95"/>
        <v>1</v>
      </c>
      <c r="L2079" s="20" t="str">
        <f t="shared" si="94"/>
        <v>24/7/ 6 hours onsite support required</v>
      </c>
      <c r="S2079" s="22"/>
      <c r="AJ2079" s="22"/>
      <c r="AK2079" s="22"/>
    </row>
    <row r="2080" spans="1:37" customFormat="1" ht="15" hidden="1" customHeight="1">
      <c r="A2080" s="20" t="str">
        <f>IF(E2080="","",VLOOKUP(E2080,[3]List!BC:BD,2,FALSE))</f>
        <v>[Main RC] SD-WAN with Firewall (Fortinet) (Non-taxable)</v>
      </c>
      <c r="B2080" s="20">
        <f>IF(F2080="Gateway","SDWAN Gateway",IF(E2080="","",VLOOKUP(E2080,[3]List!BC:BE,3,FALSE)))</f>
        <v>19408513</v>
      </c>
      <c r="C2080" s="20">
        <f>IF(F2080="Gateway","SDWAN Gateway",IF(E2080="","",VLOOKUP(E2080,[3]List!BC:BF,4,FALSE)))</f>
        <v>19408267</v>
      </c>
      <c r="D2080">
        <v>7004</v>
      </c>
      <c r="E2080" s="21" t="s">
        <v>69</v>
      </c>
      <c r="G2080" s="31" t="s">
        <v>912</v>
      </c>
      <c r="H2080" t="s">
        <v>913</v>
      </c>
      <c r="I2080" t="s">
        <v>140</v>
      </c>
      <c r="J2080">
        <v>500</v>
      </c>
      <c r="K2080" s="20" t="str">
        <f t="shared" si="95"/>
        <v>1</v>
      </c>
      <c r="L2080" s="20" t="str">
        <f t="shared" si="94"/>
        <v>24/7/ 6 hours onsite support required</v>
      </c>
      <c r="S2080" s="22"/>
      <c r="AJ2080" s="22"/>
      <c r="AK2080" s="22"/>
    </row>
    <row r="2081" spans="1:37" customFormat="1" ht="15" hidden="1" customHeight="1">
      <c r="D2081">
        <v>7007</v>
      </c>
      <c r="E2081" s="21" t="s">
        <v>69</v>
      </c>
      <c r="G2081" s="31" t="s">
        <v>912</v>
      </c>
      <c r="H2081" t="s">
        <v>914</v>
      </c>
      <c r="I2081" t="s">
        <v>140</v>
      </c>
      <c r="J2081">
        <v>1000</v>
      </c>
      <c r="K2081" s="20" t="str">
        <f t="shared" si="95"/>
        <v>2</v>
      </c>
      <c r="L2081" s="20" t="str">
        <f t="shared" si="94"/>
        <v>24/7/ 6 hours onsite support required</v>
      </c>
      <c r="S2081" s="22"/>
      <c r="AJ2081" s="22"/>
      <c r="AK2081" s="22"/>
    </row>
    <row r="2082" spans="1:37" customFormat="1" ht="15" hidden="1" customHeight="1">
      <c r="D2082">
        <v>7007</v>
      </c>
      <c r="E2082" s="21" t="s">
        <v>69</v>
      </c>
      <c r="G2082" s="31" t="s">
        <v>912</v>
      </c>
      <c r="H2082" t="s">
        <v>914</v>
      </c>
      <c r="I2082" t="s">
        <v>140</v>
      </c>
      <c r="J2082">
        <v>1000</v>
      </c>
      <c r="K2082" s="20" t="str">
        <f t="shared" si="95"/>
        <v>2</v>
      </c>
      <c r="L2082" s="20" t="str">
        <f t="shared" si="94"/>
        <v>24/7/ 6 hours onsite support required</v>
      </c>
      <c r="S2082" s="22"/>
      <c r="AJ2082" s="22"/>
      <c r="AK2082" s="22"/>
    </row>
    <row r="2083" spans="1:37" customFormat="1" ht="15" hidden="1" customHeight="1">
      <c r="A2083" s="20" t="str">
        <f>IF(E2083="","",VLOOKUP(E2083,[3]List!BC:BD,2,FALSE))</f>
        <v>[Main RC] SD-WAN with Firewall (Fortinet) (Non-taxable)</v>
      </c>
      <c r="B2083" s="20">
        <f>IF(F2083="Gateway","SDWAN Gateway",IF(E2083="","",VLOOKUP(E2083,[3]List!BC:BE,3,FALSE)))</f>
        <v>19408513</v>
      </c>
      <c r="C2083" s="20">
        <f>IF(F2083="Gateway","SDWAN Gateway",IF(E2083="","",VLOOKUP(E2083,[3]List!BC:BF,4,FALSE)))</f>
        <v>19408267</v>
      </c>
      <c r="D2083">
        <v>7012</v>
      </c>
      <c r="E2083" s="21" t="s">
        <v>69</v>
      </c>
      <c r="G2083" t="s">
        <v>915</v>
      </c>
      <c r="H2083" t="s">
        <v>916</v>
      </c>
      <c r="I2083" t="s">
        <v>73</v>
      </c>
      <c r="J2083">
        <v>100</v>
      </c>
      <c r="K2083" s="20" t="str">
        <f t="shared" si="95"/>
        <v>1</v>
      </c>
      <c r="L2083" s="20" t="str">
        <f t="shared" si="94"/>
        <v xml:space="preserve">24/7/ 12 hours onsite SLA support requried </v>
      </c>
      <c r="S2083" s="22"/>
      <c r="AJ2083" s="22"/>
      <c r="AK2083" s="22"/>
    </row>
    <row r="2084" spans="1:37" customFormat="1" ht="15" hidden="1" customHeight="1">
      <c r="A2084" s="20" t="str">
        <f>IF(E2084="","",VLOOKUP(E2084,[3]List!BC:BD,2,FALSE))</f>
        <v>[Main RC] SD-WAN with Firewall (Fortinet) (Non-taxable)</v>
      </c>
      <c r="B2084" s="20">
        <f>IF(F2084="Gateway","SDWAN Gateway",IF(E2084="","",VLOOKUP(E2084,[3]List!BC:BE,3,FALSE)))</f>
        <v>19408513</v>
      </c>
      <c r="C2084" s="20">
        <f>IF(F2084="Gateway","SDWAN Gateway",IF(E2084="","",VLOOKUP(E2084,[3]List!BC:BF,4,FALSE)))</f>
        <v>19408267</v>
      </c>
      <c r="D2084">
        <v>7013</v>
      </c>
      <c r="E2084" s="21" t="s">
        <v>69</v>
      </c>
      <c r="G2084" s="31" t="s">
        <v>912</v>
      </c>
      <c r="H2084" t="s">
        <v>917</v>
      </c>
      <c r="I2084" t="s">
        <v>140</v>
      </c>
      <c r="J2084">
        <v>500</v>
      </c>
      <c r="K2084" s="20" t="str">
        <f t="shared" si="95"/>
        <v>1</v>
      </c>
      <c r="L2084" s="20" t="str">
        <f t="shared" si="94"/>
        <v>24/7/ 6 hours onsite support required</v>
      </c>
      <c r="S2084" s="22"/>
      <c r="AJ2084" s="22"/>
      <c r="AK2084" s="22"/>
    </row>
    <row r="2085" spans="1:37" customFormat="1" ht="15" hidden="1" customHeight="1">
      <c r="A2085" s="20" t="str">
        <f>IF(E2085="","",VLOOKUP(E2085,[3]List!BC:BD,2,FALSE))</f>
        <v>[Main RC] SD-WAN with Firewall (Fortinet) (Non-taxable)</v>
      </c>
      <c r="B2085" s="20">
        <f>IF(F2085="Gateway","SDWAN Gateway",IF(E2085="","",VLOOKUP(E2085,[3]List!BC:BE,3,FALSE)))</f>
        <v>19408513</v>
      </c>
      <c r="C2085" s="20">
        <f>IF(F2085="Gateway","SDWAN Gateway",IF(E2085="","",VLOOKUP(E2085,[3]List!BC:BF,4,FALSE)))</f>
        <v>19408267</v>
      </c>
      <c r="D2085">
        <v>7013</v>
      </c>
      <c r="E2085" s="21" t="s">
        <v>69</v>
      </c>
      <c r="G2085" s="31" t="s">
        <v>912</v>
      </c>
      <c r="H2085" t="s">
        <v>917</v>
      </c>
      <c r="I2085" t="s">
        <v>140</v>
      </c>
      <c r="J2085">
        <v>500</v>
      </c>
      <c r="K2085" s="20" t="str">
        <f t="shared" si="95"/>
        <v>1</v>
      </c>
      <c r="L2085" s="20" t="str">
        <f t="shared" si="94"/>
        <v>24/7/ 6 hours onsite support required</v>
      </c>
      <c r="S2085" s="22"/>
      <c r="AJ2085" s="22"/>
      <c r="AK2085" s="22"/>
    </row>
    <row r="2086" spans="1:37" customFormat="1" ht="15" hidden="1" customHeight="1">
      <c r="A2086" s="20" t="str">
        <f>IF(E2086="","",VLOOKUP(E2086,[3]List!BC:BD,2,FALSE))</f>
        <v>[Main RC] SD-WAN with Firewall (Fortinet) (Non-taxable)</v>
      </c>
      <c r="B2086" s="20">
        <f>IF(F2086="Gateway","SDWAN Gateway",IF(E2086="","",VLOOKUP(E2086,[3]List!BC:BE,3,FALSE)))</f>
        <v>19408513</v>
      </c>
      <c r="C2086" s="20">
        <f>IF(F2086="Gateway","SDWAN Gateway",IF(E2086="","",VLOOKUP(E2086,[3]List!BC:BF,4,FALSE)))</f>
        <v>19408267</v>
      </c>
      <c r="D2086">
        <v>7016</v>
      </c>
      <c r="E2086" s="21" t="s">
        <v>69</v>
      </c>
      <c r="G2086" t="s">
        <v>918</v>
      </c>
      <c r="H2086" t="s">
        <v>919</v>
      </c>
      <c r="I2086" t="s">
        <v>73</v>
      </c>
      <c r="J2086">
        <v>100</v>
      </c>
      <c r="K2086" s="20" t="str">
        <f t="shared" si="95"/>
        <v>1</v>
      </c>
      <c r="L2086" s="20" t="str">
        <f t="shared" si="94"/>
        <v xml:space="preserve">24/7/ 12 hours onsite SLA support requried </v>
      </c>
      <c r="S2086" s="22"/>
      <c r="AJ2086" s="22"/>
      <c r="AK2086" s="22"/>
    </row>
    <row r="2087" spans="1:37" customFormat="1" ht="15" hidden="1" customHeight="1">
      <c r="A2087" s="20" t="str">
        <f>IF(E2087="","",VLOOKUP(E2087,[3]List!BC:BD,2,FALSE))</f>
        <v>[Main RC] SD-WAN with Firewall (Fortinet) (Non-taxable)</v>
      </c>
      <c r="B2087" s="20">
        <f>IF(F2087="Gateway","SDWAN Gateway",IF(E2087="","",VLOOKUP(E2087,[3]List!BC:BE,3,FALSE)))</f>
        <v>19408513</v>
      </c>
      <c r="C2087" s="20">
        <f>IF(F2087="Gateway","SDWAN Gateway",IF(E2087="","",VLOOKUP(E2087,[3]List!BC:BF,4,FALSE)))</f>
        <v>19408267</v>
      </c>
      <c r="D2087">
        <v>7021</v>
      </c>
      <c r="E2087" s="21" t="s">
        <v>69</v>
      </c>
      <c r="G2087" t="s">
        <v>912</v>
      </c>
      <c r="H2087" t="s">
        <v>920</v>
      </c>
      <c r="I2087" t="s">
        <v>73</v>
      </c>
      <c r="J2087">
        <v>100</v>
      </c>
      <c r="K2087" s="20" t="str">
        <f t="shared" si="95"/>
        <v>1</v>
      </c>
      <c r="L2087" s="20" t="str">
        <f t="shared" si="94"/>
        <v xml:space="preserve">24/7/ 12 hours onsite SLA support requried </v>
      </c>
      <c r="S2087" s="22"/>
      <c r="AJ2087" s="22"/>
      <c r="AK2087" s="22"/>
    </row>
    <row r="2088" spans="1:37" customFormat="1" ht="15" hidden="1" customHeight="1">
      <c r="A2088" s="20" t="str">
        <f>IF(E2088="","",VLOOKUP(E2088,[3]List!BC:BD,2,FALSE))</f>
        <v>[Main RC] SD-WAN with Firewall (Fortinet) (Non-taxable)</v>
      </c>
      <c r="B2088" s="20">
        <f>IF(F2088="Gateway","SDWAN Gateway",IF(E2088="","",VLOOKUP(E2088,[3]List!BC:BE,3,FALSE)))</f>
        <v>19408513</v>
      </c>
      <c r="C2088" s="20">
        <f>IF(F2088="Gateway","SDWAN Gateway",IF(E2088="","",VLOOKUP(E2088,[3]List!BC:BF,4,FALSE)))</f>
        <v>19408267</v>
      </c>
      <c r="D2088">
        <v>7031</v>
      </c>
      <c r="E2088" s="21" t="s">
        <v>69</v>
      </c>
      <c r="G2088" t="s">
        <v>921</v>
      </c>
      <c r="H2088" t="s">
        <v>922</v>
      </c>
      <c r="I2088" t="s">
        <v>73</v>
      </c>
      <c r="J2088">
        <v>100</v>
      </c>
      <c r="K2088" s="20" t="str">
        <f t="shared" si="95"/>
        <v>1</v>
      </c>
      <c r="L2088" s="20" t="str">
        <f t="shared" si="94"/>
        <v xml:space="preserve">24/7/ 12 hours onsite SLA support requried </v>
      </c>
      <c r="S2088" s="22"/>
      <c r="AJ2088" s="22"/>
      <c r="AK2088" s="22"/>
    </row>
    <row r="2089" spans="1:37" customFormat="1" ht="15" hidden="1" customHeight="1">
      <c r="A2089" s="20" t="str">
        <f>IF(E2089="","",VLOOKUP(E2089,[3]List!BC:BD,2,FALSE))</f>
        <v>[Main RC] SD-WAN with Firewall (Fortinet) (Non-taxable)</v>
      </c>
      <c r="B2089" s="20">
        <f>IF(F2089="Gateway","SDWAN Gateway",IF(E2089="","",VLOOKUP(E2089,[3]List!BC:BE,3,FALSE)))</f>
        <v>19408513</v>
      </c>
      <c r="C2089" s="20">
        <f>IF(F2089="Gateway","SDWAN Gateway",IF(E2089="","",VLOOKUP(E2089,[3]List!BC:BF,4,FALSE)))</f>
        <v>19408267</v>
      </c>
      <c r="D2089">
        <v>7037</v>
      </c>
      <c r="E2089" s="21" t="s">
        <v>69</v>
      </c>
      <c r="G2089" t="s">
        <v>912</v>
      </c>
      <c r="H2089" t="s">
        <v>923</v>
      </c>
      <c r="I2089" t="s">
        <v>73</v>
      </c>
      <c r="J2089">
        <v>100</v>
      </c>
      <c r="K2089" s="20" t="str">
        <f t="shared" si="95"/>
        <v>1</v>
      </c>
      <c r="L2089" s="20" t="str">
        <f t="shared" si="94"/>
        <v xml:space="preserve">24/7/ 12 hours onsite SLA support requried </v>
      </c>
      <c r="S2089" s="22"/>
      <c r="AJ2089" s="22"/>
      <c r="AK2089" s="22"/>
    </row>
    <row r="2090" spans="1:37" customFormat="1" ht="15" hidden="1" customHeight="1">
      <c r="A2090" s="20" t="str">
        <f>IF(E2090="","",VLOOKUP(E2090,[3]List!BC:BD,2,FALSE))</f>
        <v>[Main RC] SD-WAN with Firewall (Fortinet) (Non-taxable)</v>
      </c>
      <c r="B2090" s="20">
        <f>IF(F2090="Gateway","SDWAN Gateway",IF(E2090="","",VLOOKUP(E2090,[3]List!BC:BE,3,FALSE)))</f>
        <v>19408513</v>
      </c>
      <c r="C2090" s="20">
        <f>IF(F2090="Gateway","SDWAN Gateway",IF(E2090="","",VLOOKUP(E2090,[3]List!BC:BF,4,FALSE)))</f>
        <v>19408267</v>
      </c>
      <c r="D2090">
        <v>7038</v>
      </c>
      <c r="E2090" s="21" t="s">
        <v>69</v>
      </c>
      <c r="G2090" t="s">
        <v>924</v>
      </c>
      <c r="H2090" t="s">
        <v>925</v>
      </c>
      <c r="I2090" t="s">
        <v>73</v>
      </c>
      <c r="J2090">
        <v>100</v>
      </c>
      <c r="K2090" s="20" t="str">
        <f t="shared" si="95"/>
        <v>1</v>
      </c>
      <c r="L2090" s="20" t="str">
        <f t="shared" si="94"/>
        <v xml:space="preserve">24/7/ 12 hours onsite SLA support requried </v>
      </c>
      <c r="S2090" s="22"/>
      <c r="AJ2090" s="22"/>
      <c r="AK2090" s="22"/>
    </row>
    <row r="2091" spans="1:37" customFormat="1" ht="15" hidden="1" customHeight="1">
      <c r="A2091" s="20" t="str">
        <f>IF(E2091="","",VLOOKUP(E2091,[3]List!BC:BD,2,FALSE))</f>
        <v>[Main RC] SD-WAN with Firewall (Fortinet) (Non-taxable)</v>
      </c>
      <c r="B2091" s="20">
        <f>IF(F2091="Gateway","SDWAN Gateway",IF(E2091="","",VLOOKUP(E2091,[3]List!BC:BE,3,FALSE)))</f>
        <v>19408513</v>
      </c>
      <c r="C2091" s="20">
        <f>IF(F2091="Gateway","SDWAN Gateway",IF(E2091="","",VLOOKUP(E2091,[3]List!BC:BF,4,FALSE)))</f>
        <v>19408267</v>
      </c>
      <c r="D2091">
        <v>7057</v>
      </c>
      <c r="E2091" s="21" t="s">
        <v>69</v>
      </c>
      <c r="G2091" t="s">
        <v>912</v>
      </c>
      <c r="H2091" t="s">
        <v>926</v>
      </c>
      <c r="I2091" t="s">
        <v>73</v>
      </c>
      <c r="J2091">
        <v>100</v>
      </c>
      <c r="K2091" s="20" t="str">
        <f t="shared" si="95"/>
        <v>1</v>
      </c>
      <c r="L2091" s="20" t="str">
        <f t="shared" si="94"/>
        <v xml:space="preserve">24/7/ 12 hours onsite SLA support requried </v>
      </c>
      <c r="S2091" s="22"/>
      <c r="AJ2091" s="22"/>
      <c r="AK2091" s="22"/>
    </row>
    <row r="2092" spans="1:37" customFormat="1" ht="15" hidden="1" customHeight="1">
      <c r="A2092" s="20" t="str">
        <f>IF(E2092="","",VLOOKUP(E2092,[3]List!BC:BD,2,FALSE))</f>
        <v>[Main RC] SD-WAN with Firewall (Fortinet) (Non-taxable)</v>
      </c>
      <c r="B2092" s="20">
        <f>IF(F2092="Gateway","SDWAN Gateway",IF(E2092="","",VLOOKUP(E2092,[3]List!BC:BE,3,FALSE)))</f>
        <v>19408513</v>
      </c>
      <c r="C2092" s="20">
        <f>IF(F2092="Gateway","SDWAN Gateway",IF(E2092="","",VLOOKUP(E2092,[3]List!BC:BF,4,FALSE)))</f>
        <v>19408267</v>
      </c>
      <c r="D2092">
        <v>7058</v>
      </c>
      <c r="E2092" s="21" t="s">
        <v>69</v>
      </c>
      <c r="G2092" s="31" t="s">
        <v>927</v>
      </c>
      <c r="H2092" t="s">
        <v>928</v>
      </c>
      <c r="I2092" t="s">
        <v>140</v>
      </c>
      <c r="J2092">
        <v>500</v>
      </c>
      <c r="K2092" s="20" t="str">
        <f t="shared" si="95"/>
        <v>1</v>
      </c>
      <c r="L2092" s="20" t="str">
        <f t="shared" si="94"/>
        <v>24/7/ 6 hours onsite support required</v>
      </c>
      <c r="S2092" s="22"/>
      <c r="AJ2092" s="22"/>
      <c r="AK2092" s="22"/>
    </row>
    <row r="2093" spans="1:37" customFormat="1" ht="15" hidden="1" customHeight="1">
      <c r="A2093" s="20" t="str">
        <f>IF(E2093="","",VLOOKUP(E2093,[3]List!BC:BD,2,FALSE))</f>
        <v>[Main RC] SD-WAN with Firewall (Fortinet) (Non-taxable)</v>
      </c>
      <c r="B2093" s="20">
        <f>IF(F2093="Gateway","SDWAN Gateway",IF(E2093="","",VLOOKUP(E2093,[3]List!BC:BE,3,FALSE)))</f>
        <v>19408513</v>
      </c>
      <c r="C2093" s="20">
        <f>IF(F2093="Gateway","SDWAN Gateway",IF(E2093="","",VLOOKUP(E2093,[3]List!BC:BF,4,FALSE)))</f>
        <v>19408267</v>
      </c>
      <c r="D2093">
        <v>7058</v>
      </c>
      <c r="E2093" s="21" t="s">
        <v>69</v>
      </c>
      <c r="G2093" s="31" t="s">
        <v>927</v>
      </c>
      <c r="H2093" t="s">
        <v>928</v>
      </c>
      <c r="I2093" t="s">
        <v>140</v>
      </c>
      <c r="J2093">
        <v>500</v>
      </c>
      <c r="K2093" s="20" t="str">
        <f t="shared" si="95"/>
        <v>1</v>
      </c>
      <c r="L2093" s="20" t="str">
        <f t="shared" si="94"/>
        <v>24/7/ 6 hours onsite support required</v>
      </c>
      <c r="S2093" s="22"/>
      <c r="AJ2093" s="22"/>
      <c r="AK2093" s="22"/>
    </row>
    <row r="2094" spans="1:37" customFormat="1" ht="15" hidden="1" customHeight="1">
      <c r="A2094" s="20" t="str">
        <f>IF(E2094="","",VLOOKUP(E2094,[3]List!BC:BD,2,FALSE))</f>
        <v>[Main RC] SD-WAN with Firewall (Fortinet) (Non-taxable)</v>
      </c>
      <c r="B2094" s="20">
        <f>IF(F2094="Gateway","SDWAN Gateway",IF(E2094="","",VLOOKUP(E2094,[3]List!BC:BE,3,FALSE)))</f>
        <v>19408513</v>
      </c>
      <c r="C2094" s="20">
        <f>IF(F2094="Gateway","SDWAN Gateway",IF(E2094="","",VLOOKUP(E2094,[3]List!BC:BF,4,FALSE)))</f>
        <v>19408267</v>
      </c>
      <c r="D2094">
        <v>7059</v>
      </c>
      <c r="E2094" s="21" t="s">
        <v>69</v>
      </c>
      <c r="G2094" t="s">
        <v>918</v>
      </c>
      <c r="H2094" t="s">
        <v>929</v>
      </c>
      <c r="I2094" t="s">
        <v>73</v>
      </c>
      <c r="J2094">
        <v>100</v>
      </c>
      <c r="K2094" s="20" t="str">
        <f t="shared" si="95"/>
        <v>1</v>
      </c>
      <c r="L2094" s="20" t="str">
        <f t="shared" si="94"/>
        <v xml:space="preserve">24/7/ 12 hours onsite SLA support requried </v>
      </c>
      <c r="S2094" s="22"/>
      <c r="AJ2094" s="22"/>
      <c r="AK2094" s="22"/>
    </row>
    <row r="2095" spans="1:37" customFormat="1" ht="15" hidden="1" customHeight="1">
      <c r="A2095" s="20" t="str">
        <f>IF(E2095="","",VLOOKUP(E2095,[3]List!BC:BD,2,FALSE))</f>
        <v>[Main RC] SD-WAN with Firewall (Fortinet) (Non-taxable)</v>
      </c>
      <c r="B2095" s="20">
        <f>IF(F2095="Gateway","SDWAN Gateway",IF(E2095="","",VLOOKUP(E2095,[3]List!BC:BE,3,FALSE)))</f>
        <v>19408513</v>
      </c>
      <c r="C2095" s="20">
        <f>IF(F2095="Gateway","SDWAN Gateway",IF(E2095="","",VLOOKUP(E2095,[3]List!BC:BF,4,FALSE)))</f>
        <v>19408267</v>
      </c>
      <c r="D2095">
        <v>7064</v>
      </c>
      <c r="E2095" s="21" t="s">
        <v>69</v>
      </c>
      <c r="G2095" t="s">
        <v>930</v>
      </c>
      <c r="H2095" t="s">
        <v>931</v>
      </c>
      <c r="I2095" t="s">
        <v>73</v>
      </c>
      <c r="J2095">
        <v>100</v>
      </c>
      <c r="K2095" s="20" t="str">
        <f t="shared" si="95"/>
        <v>1</v>
      </c>
      <c r="L2095" s="20" t="str">
        <f t="shared" si="94"/>
        <v xml:space="preserve">24/7/ 12 hours onsite SLA support requried </v>
      </c>
      <c r="S2095" s="22"/>
      <c r="AJ2095" s="22"/>
      <c r="AK2095" s="22"/>
    </row>
    <row r="2096" spans="1:37" customFormat="1" ht="15" hidden="1" customHeight="1">
      <c r="A2096" s="20" t="str">
        <f>IF(E2096="","",VLOOKUP(E2096,[3]List!BC:BD,2,FALSE))</f>
        <v>[Main RC] SD-WAN with Firewall (Fortinet) (Non-taxable)</v>
      </c>
      <c r="B2096" s="20">
        <f>IF(F2096="Gateway","SDWAN Gateway",IF(E2096="","",VLOOKUP(E2096,[3]List!BC:BE,3,FALSE)))</f>
        <v>19408513</v>
      </c>
      <c r="C2096" s="20">
        <f>IF(F2096="Gateway","SDWAN Gateway",IF(E2096="","",VLOOKUP(E2096,[3]List!BC:BF,4,FALSE)))</f>
        <v>19408267</v>
      </c>
      <c r="D2096">
        <v>7066</v>
      </c>
      <c r="E2096" s="21" t="s">
        <v>69</v>
      </c>
      <c r="G2096" t="s">
        <v>930</v>
      </c>
      <c r="H2096" t="s">
        <v>932</v>
      </c>
      <c r="I2096" t="s">
        <v>73</v>
      </c>
      <c r="J2096">
        <v>100</v>
      </c>
      <c r="K2096" s="20" t="str">
        <f t="shared" si="95"/>
        <v>1</v>
      </c>
      <c r="L2096" s="20" t="str">
        <f t="shared" si="94"/>
        <v xml:space="preserve">24/7/ 12 hours onsite SLA support requried </v>
      </c>
      <c r="S2096" s="22"/>
      <c r="AJ2096" s="22"/>
      <c r="AK2096" s="22"/>
    </row>
    <row r="2097" spans="1:37" customFormat="1" ht="15" hidden="1" customHeight="1">
      <c r="A2097" s="20" t="str">
        <f>IF(E2097="","",VLOOKUP(E2097,[3]List!BC:BD,2,FALSE))</f>
        <v>[Main RC] SD-WAN with Firewall (Fortinet) (Non-taxable)</v>
      </c>
      <c r="B2097" s="20">
        <f>IF(F2097="Gateway","SDWAN Gateway",IF(E2097="","",VLOOKUP(E2097,[3]List!BC:BE,3,FALSE)))</f>
        <v>19408513</v>
      </c>
      <c r="C2097" s="20">
        <f>IF(F2097="Gateway","SDWAN Gateway",IF(E2097="","",VLOOKUP(E2097,[3]List!BC:BF,4,FALSE)))</f>
        <v>19408267</v>
      </c>
      <c r="D2097">
        <v>7067</v>
      </c>
      <c r="E2097" s="21" t="s">
        <v>69</v>
      </c>
      <c r="G2097" t="s">
        <v>930</v>
      </c>
      <c r="H2097" t="s">
        <v>933</v>
      </c>
      <c r="I2097" t="s">
        <v>73</v>
      </c>
      <c r="J2097">
        <v>100</v>
      </c>
      <c r="K2097" s="20" t="str">
        <f t="shared" si="95"/>
        <v>1</v>
      </c>
      <c r="L2097" s="20" t="str">
        <f t="shared" si="94"/>
        <v xml:space="preserve">24/7/ 12 hours onsite SLA support requried </v>
      </c>
      <c r="S2097" s="22"/>
      <c r="AJ2097" s="22"/>
      <c r="AK2097" s="22"/>
    </row>
    <row r="2098" spans="1:37" customFormat="1" ht="15" hidden="1" customHeight="1">
      <c r="A2098" s="20" t="str">
        <f>IF(E2098="","",VLOOKUP(E2098,[3]List!BC:BD,2,FALSE))</f>
        <v>[Main RC] SD-WAN with Firewall (Fortinet) (Non-taxable)</v>
      </c>
      <c r="B2098" s="20">
        <f>IF(F2098="Gateway","SDWAN Gateway",IF(E2098="","",VLOOKUP(E2098,[3]List!BC:BE,3,FALSE)))</f>
        <v>19408513</v>
      </c>
      <c r="C2098" s="20">
        <f>IF(F2098="Gateway","SDWAN Gateway",IF(E2098="","",VLOOKUP(E2098,[3]List!BC:BF,4,FALSE)))</f>
        <v>19408267</v>
      </c>
      <c r="D2098">
        <v>7068</v>
      </c>
      <c r="E2098" s="21" t="s">
        <v>69</v>
      </c>
      <c r="G2098" t="s">
        <v>930</v>
      </c>
      <c r="H2098" t="s">
        <v>934</v>
      </c>
      <c r="I2098" t="s">
        <v>73</v>
      </c>
      <c r="J2098">
        <v>100</v>
      </c>
      <c r="K2098" s="20" t="str">
        <f t="shared" si="95"/>
        <v>1</v>
      </c>
      <c r="L2098" s="20" t="str">
        <f t="shared" si="94"/>
        <v xml:space="preserve">24/7/ 12 hours onsite SLA support requried </v>
      </c>
      <c r="S2098" s="22"/>
      <c r="AJ2098" s="22"/>
      <c r="AK2098" s="22"/>
    </row>
    <row r="2099" spans="1:37" customFormat="1" ht="15" hidden="1" customHeight="1">
      <c r="A2099" s="20" t="str">
        <f>IF(E2099="","",VLOOKUP(E2099,[3]List!BC:BD,2,FALSE))</f>
        <v>[Main RC] SD-WAN with Firewall (Fortinet) (Non-taxable)</v>
      </c>
      <c r="B2099" s="20">
        <f>IF(F2099="Gateway","SDWAN Gateway",IF(E2099="","",VLOOKUP(E2099,[3]List!BC:BE,3,FALSE)))</f>
        <v>19408513</v>
      </c>
      <c r="C2099" s="20">
        <f>IF(F2099="Gateway","SDWAN Gateway",IF(E2099="","",VLOOKUP(E2099,[3]List!BC:BF,4,FALSE)))</f>
        <v>19408267</v>
      </c>
      <c r="D2099">
        <v>7070</v>
      </c>
      <c r="E2099" s="21" t="s">
        <v>69</v>
      </c>
      <c r="G2099" t="s">
        <v>918</v>
      </c>
      <c r="H2099" t="s">
        <v>935</v>
      </c>
      <c r="I2099" t="s">
        <v>73</v>
      </c>
      <c r="J2099">
        <v>500</v>
      </c>
      <c r="K2099" s="20" t="str">
        <f t="shared" si="95"/>
        <v>1</v>
      </c>
      <c r="L2099" s="20" t="str">
        <f>IF(I2099="non-redundant","24/7/ 12 hours onsite SLA support requried ","24/7/ 6 hours onsite support required")</f>
        <v xml:space="preserve">24/7/ 12 hours onsite SLA support requried </v>
      </c>
      <c r="S2099" s="22"/>
      <c r="AJ2099" s="22"/>
      <c r="AK2099" s="22"/>
    </row>
    <row r="2100" spans="1:37" customFormat="1" ht="15" hidden="1" customHeight="1">
      <c r="A2100" s="20" t="str">
        <f>IF(E2100="","",VLOOKUP(E2100,[3]List!BC:BD,2,FALSE))</f>
        <v/>
      </c>
      <c r="B2100" s="20" t="str">
        <f>IF(F2100="Gateway","SDWAN Gateway",IF(E2100="","",VLOOKUP(E2100,[3]List!BC:BE,3,FALSE)))</f>
        <v/>
      </c>
      <c r="C2100" s="20" t="str">
        <f>IF(F2100="Gateway","SDWAN Gateway",IF(E2100="","",VLOOKUP(E2100,[3]List!BC:BF,4,FALSE)))</f>
        <v/>
      </c>
      <c r="I2100" t="s">
        <v>938</v>
      </c>
      <c r="S2100" s="22"/>
      <c r="AJ2100" s="22"/>
      <c r="AK2100" s="22"/>
    </row>
    <row r="2101" spans="1:37" customFormat="1" ht="15" hidden="1" customHeight="1">
      <c r="A2101" s="20" t="str">
        <f>IF(E2101="","",VLOOKUP(E2101,[3]List!BC:BD,2,FALSE))</f>
        <v/>
      </c>
      <c r="B2101" s="20" t="str">
        <f>IF(F2101="Gateway","SDWAN Gateway",IF(E2101="","",VLOOKUP(E2101,[3]List!BC:BE,3,FALSE)))</f>
        <v/>
      </c>
      <c r="C2101" s="20" t="str">
        <f>IF(F2101="Gateway","SDWAN Gateway",IF(E2101="","",VLOOKUP(E2101,[3]List!BC:BF,4,FALSE)))</f>
        <v/>
      </c>
      <c r="I2101" t="s">
        <v>938</v>
      </c>
      <c r="S2101" s="22"/>
      <c r="AJ2101" s="22"/>
      <c r="AK2101" s="22"/>
    </row>
    <row r="2102" spans="1:37" customFormat="1" ht="15" hidden="1" customHeight="1">
      <c r="A2102" s="20" t="str">
        <f>IF(E2102="","",VLOOKUP(E2102,[3]List!BC:BD,2,FALSE))</f>
        <v/>
      </c>
      <c r="B2102" s="20" t="str">
        <f>IF(F2102="Gateway","SDWAN Gateway",IF(E2102="","",VLOOKUP(E2102,[3]List!BC:BE,3,FALSE)))</f>
        <v/>
      </c>
      <c r="C2102" s="20" t="str">
        <f>IF(F2102="Gateway","SDWAN Gateway",IF(E2102="","",VLOOKUP(E2102,[3]List!BC:BF,4,FALSE)))</f>
        <v/>
      </c>
      <c r="I2102" t="s">
        <v>938</v>
      </c>
      <c r="S2102" s="22"/>
      <c r="AJ2102" s="22"/>
      <c r="AK2102" s="22"/>
    </row>
    <row r="2103" spans="1:37" customFormat="1" ht="15" hidden="1" customHeight="1">
      <c r="A2103" s="20" t="str">
        <f>IF(E2103="","",VLOOKUP(E2103,[3]List!BC:BD,2,FALSE))</f>
        <v/>
      </c>
      <c r="B2103" s="20" t="str">
        <f>IF(F2103="Gateway","SDWAN Gateway",IF(E2103="","",VLOOKUP(E2103,[3]List!BC:BE,3,FALSE)))</f>
        <v/>
      </c>
      <c r="C2103" s="20" t="str">
        <f>IF(F2103="Gateway","SDWAN Gateway",IF(E2103="","",VLOOKUP(E2103,[3]List!BC:BF,4,FALSE)))</f>
        <v/>
      </c>
      <c r="I2103" t="s">
        <v>938</v>
      </c>
      <c r="S2103" s="22"/>
      <c r="AJ2103" s="22"/>
      <c r="AK2103" s="22"/>
    </row>
    <row r="2104" spans="1:37" customFormat="1" ht="15" hidden="1" customHeight="1">
      <c r="A2104" s="20" t="str">
        <f>IF(E2104="","",VLOOKUP(E2104,[3]List!BC:BD,2,FALSE))</f>
        <v/>
      </c>
      <c r="B2104" s="20" t="str">
        <f>IF(F2104="Gateway","SDWAN Gateway",IF(E2104="","",VLOOKUP(E2104,[3]List!BC:BE,3,FALSE)))</f>
        <v/>
      </c>
      <c r="C2104" s="20" t="str">
        <f>IF(F2104="Gateway","SDWAN Gateway",IF(E2104="","",VLOOKUP(E2104,[3]List!BC:BF,4,FALSE)))</f>
        <v/>
      </c>
      <c r="I2104" t="s">
        <v>938</v>
      </c>
      <c r="S2104" s="22"/>
      <c r="AJ2104" s="22"/>
      <c r="AK2104" s="22"/>
    </row>
    <row r="2105" spans="1:37" customFormat="1" ht="15" hidden="1" customHeight="1">
      <c r="A2105" s="20" t="str">
        <f>IF(E2105="","",VLOOKUP(E2105,[3]List!BC:BD,2,FALSE))</f>
        <v/>
      </c>
      <c r="B2105" s="20" t="str">
        <f>IF(F2105="Gateway","SDWAN Gateway",IF(E2105="","",VLOOKUP(E2105,[3]List!BC:BE,3,FALSE)))</f>
        <v/>
      </c>
      <c r="C2105" s="20" t="str">
        <f>IF(F2105="Gateway","SDWAN Gateway",IF(E2105="","",VLOOKUP(E2105,[3]List!BC:BF,4,FALSE)))</f>
        <v/>
      </c>
      <c r="I2105" t="s">
        <v>938</v>
      </c>
      <c r="S2105" s="22"/>
      <c r="AJ2105" s="22"/>
      <c r="AK2105" s="22"/>
    </row>
    <row r="2106" spans="1:37" customFormat="1" ht="15" hidden="1" customHeight="1">
      <c r="A2106" s="20" t="str">
        <f>IF(E2106="","",VLOOKUP(E2106,[3]List!BC:BD,2,FALSE))</f>
        <v/>
      </c>
      <c r="B2106" s="20" t="str">
        <f>IF(F2106="Gateway","SDWAN Gateway",IF(E2106="","",VLOOKUP(E2106,[3]List!BC:BE,3,FALSE)))</f>
        <v/>
      </c>
      <c r="C2106" s="20" t="str">
        <f>IF(F2106="Gateway","SDWAN Gateway",IF(E2106="","",VLOOKUP(E2106,[3]List!BC:BF,4,FALSE)))</f>
        <v/>
      </c>
      <c r="I2106" t="s">
        <v>938</v>
      </c>
      <c r="S2106" s="22"/>
      <c r="AJ2106" s="22"/>
      <c r="AK2106" s="22"/>
    </row>
    <row r="2107" spans="1:37" customFormat="1" ht="15" hidden="1" customHeight="1">
      <c r="A2107" s="20" t="str">
        <f>IF(E2107="","",VLOOKUP(E2107,[3]List!BC:BD,2,FALSE))</f>
        <v/>
      </c>
      <c r="B2107" s="20" t="str">
        <f>IF(F2107="Gateway","SDWAN Gateway",IF(E2107="","",VLOOKUP(E2107,[3]List!BC:BE,3,FALSE)))</f>
        <v/>
      </c>
      <c r="C2107" s="20" t="str">
        <f>IF(F2107="Gateway","SDWAN Gateway",IF(E2107="","",VLOOKUP(E2107,[3]List!BC:BF,4,FALSE)))</f>
        <v/>
      </c>
      <c r="I2107" t="s">
        <v>938</v>
      </c>
      <c r="S2107" s="22"/>
      <c r="AJ2107" s="22"/>
      <c r="AK2107" s="22"/>
    </row>
    <row r="2108" spans="1:37" customFormat="1" ht="15" hidden="1" customHeight="1">
      <c r="A2108" s="20" t="str">
        <f>IF(E2108="","",VLOOKUP(E2108,[3]List!BC:BD,2,FALSE))</f>
        <v/>
      </c>
      <c r="B2108" s="20" t="str">
        <f>IF(F2108="Gateway","SDWAN Gateway",IF(E2108="","",VLOOKUP(E2108,[3]List!BC:BE,3,FALSE)))</f>
        <v/>
      </c>
      <c r="C2108" s="20" t="str">
        <f>IF(F2108="Gateway","SDWAN Gateway",IF(E2108="","",VLOOKUP(E2108,[3]List!BC:BF,4,FALSE)))</f>
        <v/>
      </c>
      <c r="I2108" t="s">
        <v>938</v>
      </c>
      <c r="S2108" s="22"/>
      <c r="AJ2108" s="22"/>
      <c r="AK2108" s="22"/>
    </row>
    <row r="2109" spans="1:37" customFormat="1" ht="15" hidden="1" customHeight="1">
      <c r="A2109" s="20" t="str">
        <f>IF(E2109="","",VLOOKUP(E2109,[3]List!BC:BD,2,FALSE))</f>
        <v/>
      </c>
      <c r="B2109" s="20" t="str">
        <f>IF(F2109="Gateway","SDWAN Gateway",IF(E2109="","",VLOOKUP(E2109,[3]List!BC:BE,3,FALSE)))</f>
        <v/>
      </c>
      <c r="C2109" s="20" t="str">
        <f>IF(F2109="Gateway","SDWAN Gateway",IF(E2109="","",VLOOKUP(E2109,[3]List!BC:BF,4,FALSE)))</f>
        <v/>
      </c>
      <c r="I2109" t="s">
        <v>938</v>
      </c>
      <c r="S2109" s="22"/>
      <c r="AJ2109" s="22"/>
      <c r="AK2109" s="22"/>
    </row>
    <row r="2110" spans="1:37" customFormat="1" ht="15" hidden="1" customHeight="1">
      <c r="A2110" s="20" t="str">
        <f>IF(E2110="","",VLOOKUP(E2110,[3]List!BC:BD,2,FALSE))</f>
        <v/>
      </c>
      <c r="B2110" s="20" t="str">
        <f>IF(F2110="Gateway","SDWAN Gateway",IF(E2110="","",VLOOKUP(E2110,[3]List!BC:BE,3,FALSE)))</f>
        <v/>
      </c>
      <c r="C2110" s="20" t="str">
        <f>IF(F2110="Gateway","SDWAN Gateway",IF(E2110="","",VLOOKUP(E2110,[3]List!BC:BF,4,FALSE)))</f>
        <v/>
      </c>
      <c r="I2110" t="s">
        <v>938</v>
      </c>
      <c r="S2110" s="22"/>
      <c r="AJ2110" s="22"/>
      <c r="AK2110" s="22"/>
    </row>
    <row r="2111" spans="1:37" customFormat="1" ht="15" hidden="1" customHeight="1">
      <c r="A2111" s="20" t="str">
        <f>IF(E2111="","",VLOOKUP(E2111,[3]List!BC:BD,2,FALSE))</f>
        <v/>
      </c>
      <c r="B2111" s="20" t="str">
        <f>IF(F2111="Gateway","SDWAN Gateway",IF(E2111="","",VLOOKUP(E2111,[3]List!BC:BE,3,FALSE)))</f>
        <v/>
      </c>
      <c r="C2111" s="20" t="str">
        <f>IF(F2111="Gateway","SDWAN Gateway",IF(E2111="","",VLOOKUP(E2111,[3]List!BC:BF,4,FALSE)))</f>
        <v/>
      </c>
      <c r="I2111" t="s">
        <v>938</v>
      </c>
      <c r="S2111" s="22"/>
      <c r="AJ2111" s="22"/>
      <c r="AK2111" s="22"/>
    </row>
    <row r="2112" spans="1:37" customFormat="1" ht="15" hidden="1" customHeight="1">
      <c r="A2112" s="20" t="str">
        <f>IF(E2112="","",VLOOKUP(E2112,[3]List!BC:BD,2,FALSE))</f>
        <v/>
      </c>
      <c r="B2112" s="20" t="str">
        <f>IF(F2112="Gateway","SDWAN Gateway",IF(E2112="","",VLOOKUP(E2112,[3]List!BC:BE,3,FALSE)))</f>
        <v/>
      </c>
      <c r="C2112" s="20" t="str">
        <f>IF(F2112="Gateway","SDWAN Gateway",IF(E2112="","",VLOOKUP(E2112,[3]List!BC:BF,4,FALSE)))</f>
        <v/>
      </c>
      <c r="I2112" t="s">
        <v>938</v>
      </c>
      <c r="S2112" s="22"/>
      <c r="AJ2112" s="22"/>
      <c r="AK2112" s="22"/>
    </row>
    <row r="2113" spans="1:37" customFormat="1" ht="15" hidden="1" customHeight="1">
      <c r="A2113" s="20" t="str">
        <f>IF(E2113="","",VLOOKUP(E2113,[3]List!BC:BD,2,FALSE))</f>
        <v/>
      </c>
      <c r="B2113" s="20" t="str">
        <f>IF(F2113="Gateway","SDWAN Gateway",IF(E2113="","",VLOOKUP(E2113,[3]List!BC:BE,3,FALSE)))</f>
        <v/>
      </c>
      <c r="C2113" s="20" t="str">
        <f>IF(F2113="Gateway","SDWAN Gateway",IF(E2113="","",VLOOKUP(E2113,[3]List!BC:BF,4,FALSE)))</f>
        <v/>
      </c>
      <c r="I2113" t="s">
        <v>938</v>
      </c>
      <c r="S2113" s="22"/>
      <c r="AJ2113" s="22"/>
      <c r="AK2113" s="22"/>
    </row>
    <row r="2114" spans="1:37" customFormat="1" ht="15" hidden="1" customHeight="1">
      <c r="A2114" s="20" t="str">
        <f>IF(E2114="","",VLOOKUP(E2114,[3]List!BC:BD,2,FALSE))</f>
        <v/>
      </c>
      <c r="B2114" s="20" t="str">
        <f>IF(F2114="Gateway","SDWAN Gateway",IF(E2114="","",VLOOKUP(E2114,[3]List!BC:BE,3,FALSE)))</f>
        <v/>
      </c>
      <c r="C2114" s="20" t="str">
        <f>IF(F2114="Gateway","SDWAN Gateway",IF(E2114="","",VLOOKUP(E2114,[3]List!BC:BF,4,FALSE)))</f>
        <v/>
      </c>
      <c r="I2114" t="s">
        <v>938</v>
      </c>
      <c r="S2114" s="22"/>
      <c r="AJ2114" s="22"/>
      <c r="AK2114" s="22"/>
    </row>
    <row r="2115" spans="1:37" customFormat="1" ht="15" hidden="1" customHeight="1">
      <c r="A2115" s="20" t="str">
        <f>IF(E2115="","",VLOOKUP(E2115,[3]List!BC:BD,2,FALSE))</f>
        <v/>
      </c>
      <c r="B2115" s="20" t="str">
        <f>IF(F2115="Gateway","SDWAN Gateway",IF(E2115="","",VLOOKUP(E2115,[3]List!BC:BE,3,FALSE)))</f>
        <v/>
      </c>
      <c r="C2115" s="20" t="str">
        <f>IF(F2115="Gateway","SDWAN Gateway",IF(E2115="","",VLOOKUP(E2115,[3]List!BC:BF,4,FALSE)))</f>
        <v/>
      </c>
      <c r="I2115" t="s">
        <v>938</v>
      </c>
      <c r="S2115" s="22"/>
      <c r="AJ2115" s="22"/>
      <c r="AK2115" s="22"/>
    </row>
    <row r="2116" spans="1:37" customFormat="1" ht="15" hidden="1" customHeight="1">
      <c r="A2116" s="20" t="str">
        <f>IF(E2116="","",VLOOKUP(E2116,[3]List!BC:BD,2,FALSE))</f>
        <v/>
      </c>
      <c r="B2116" s="20" t="str">
        <f>IF(F2116="Gateway","SDWAN Gateway",IF(E2116="","",VLOOKUP(E2116,[3]List!BC:BE,3,FALSE)))</f>
        <v/>
      </c>
      <c r="C2116" s="20" t="str">
        <f>IF(F2116="Gateway","SDWAN Gateway",IF(E2116="","",VLOOKUP(E2116,[3]List!BC:BF,4,FALSE)))</f>
        <v/>
      </c>
      <c r="I2116" t="s">
        <v>938</v>
      </c>
      <c r="S2116" s="22"/>
      <c r="AJ2116" s="22"/>
      <c r="AK2116" s="22"/>
    </row>
    <row r="2117" spans="1:37" customFormat="1" ht="15" hidden="1" customHeight="1">
      <c r="A2117" s="20" t="str">
        <f>IF(E2117="","",VLOOKUP(E2117,[3]List!BC:BD,2,FALSE))</f>
        <v/>
      </c>
      <c r="B2117" s="20" t="str">
        <f>IF(F2117="Gateway","SDWAN Gateway",IF(E2117="","",VLOOKUP(E2117,[3]List!BC:BE,3,FALSE)))</f>
        <v/>
      </c>
      <c r="C2117" s="20" t="str">
        <f>IF(F2117="Gateway","SDWAN Gateway",IF(E2117="","",VLOOKUP(E2117,[3]List!BC:BF,4,FALSE)))</f>
        <v/>
      </c>
      <c r="I2117" t="s">
        <v>938</v>
      </c>
      <c r="S2117" s="22"/>
      <c r="AJ2117" s="22"/>
      <c r="AK2117" s="22"/>
    </row>
    <row r="2118" spans="1:37" customFormat="1" ht="15" hidden="1" customHeight="1">
      <c r="A2118" s="20" t="str">
        <f>IF(E2118="","",VLOOKUP(E2118,[3]List!BC:BD,2,FALSE))</f>
        <v/>
      </c>
      <c r="B2118" s="20" t="str">
        <f>IF(F2118="Gateway","SDWAN Gateway",IF(E2118="","",VLOOKUP(E2118,[3]List!BC:BE,3,FALSE)))</f>
        <v/>
      </c>
      <c r="C2118" s="20" t="str">
        <f>IF(F2118="Gateway","SDWAN Gateway",IF(E2118="","",VLOOKUP(E2118,[3]List!BC:BF,4,FALSE)))</f>
        <v/>
      </c>
      <c r="I2118" t="s">
        <v>938</v>
      </c>
      <c r="S2118" s="22"/>
      <c r="AJ2118" s="22"/>
      <c r="AK2118" s="22"/>
    </row>
    <row r="2119" spans="1:37" customFormat="1" ht="15" hidden="1" customHeight="1">
      <c r="A2119" s="20" t="str">
        <f>IF(E2119="","",VLOOKUP(E2119,[3]List!BC:BD,2,FALSE))</f>
        <v/>
      </c>
      <c r="B2119" s="20" t="str">
        <f>IF(F2119="Gateway","SDWAN Gateway",IF(E2119="","",VLOOKUP(E2119,[3]List!BC:BE,3,FALSE)))</f>
        <v/>
      </c>
      <c r="C2119" s="20" t="str">
        <f>IF(F2119="Gateway","SDWAN Gateway",IF(E2119="","",VLOOKUP(E2119,[3]List!BC:BF,4,FALSE)))</f>
        <v/>
      </c>
      <c r="I2119" t="s">
        <v>938</v>
      </c>
      <c r="S2119" s="22"/>
      <c r="AJ2119" s="22"/>
      <c r="AK2119" s="22"/>
    </row>
    <row r="2120" spans="1:37" customFormat="1" ht="15" hidden="1" customHeight="1">
      <c r="A2120" s="20" t="str">
        <f>IF(E2120="","",VLOOKUP(E2120,[3]List!BC:BD,2,FALSE))</f>
        <v/>
      </c>
      <c r="B2120" s="20" t="str">
        <f>IF(F2120="Gateway","SDWAN Gateway",IF(E2120="","",VLOOKUP(E2120,[3]List!BC:BE,3,FALSE)))</f>
        <v/>
      </c>
      <c r="C2120" s="20" t="str">
        <f>IF(F2120="Gateway","SDWAN Gateway",IF(E2120="","",VLOOKUP(E2120,[3]List!BC:BF,4,FALSE)))</f>
        <v/>
      </c>
      <c r="I2120" t="s">
        <v>938</v>
      </c>
      <c r="S2120" s="22"/>
      <c r="AJ2120" s="22"/>
      <c r="AK2120" s="22"/>
    </row>
    <row r="2121" spans="1:37" customFormat="1" ht="15" hidden="1" customHeight="1">
      <c r="A2121" s="20" t="str">
        <f>IF(E2121="","",VLOOKUP(E2121,[3]List!BC:BD,2,FALSE))</f>
        <v/>
      </c>
      <c r="B2121" s="20" t="str">
        <f>IF(F2121="Gateway","SDWAN Gateway",IF(E2121="","",VLOOKUP(E2121,[3]List!BC:BE,3,FALSE)))</f>
        <v/>
      </c>
      <c r="C2121" s="20" t="str">
        <f>IF(F2121="Gateway","SDWAN Gateway",IF(E2121="","",VLOOKUP(E2121,[3]List!BC:BF,4,FALSE)))</f>
        <v/>
      </c>
      <c r="I2121" t="s">
        <v>938</v>
      </c>
      <c r="S2121" s="22"/>
      <c r="AJ2121" s="22"/>
      <c r="AK2121" s="22"/>
    </row>
    <row r="2122" spans="1:37" customFormat="1" ht="15" hidden="1" customHeight="1">
      <c r="A2122" s="20" t="str">
        <f>IF(E2122="","",VLOOKUP(E2122,[3]List!BC:BD,2,FALSE))</f>
        <v/>
      </c>
      <c r="B2122" s="20" t="str">
        <f>IF(F2122="Gateway","SDWAN Gateway",IF(E2122="","",VLOOKUP(E2122,[3]List!BC:BE,3,FALSE)))</f>
        <v/>
      </c>
      <c r="C2122" s="20" t="str">
        <f>IF(F2122="Gateway","SDWAN Gateway",IF(E2122="","",VLOOKUP(E2122,[3]List!BC:BF,4,FALSE)))</f>
        <v/>
      </c>
      <c r="I2122" t="s">
        <v>938</v>
      </c>
      <c r="S2122" s="22"/>
      <c r="AJ2122" s="22"/>
      <c r="AK2122" s="22"/>
    </row>
    <row r="2123" spans="1:37" customFormat="1" ht="15" hidden="1" customHeight="1">
      <c r="A2123" s="20" t="str">
        <f>IF(E2123="","",VLOOKUP(E2123,[3]List!BC:BD,2,FALSE))</f>
        <v/>
      </c>
      <c r="B2123" s="20" t="str">
        <f>IF(F2123="Gateway","SDWAN Gateway",IF(E2123="","",VLOOKUP(E2123,[3]List!BC:BE,3,FALSE)))</f>
        <v/>
      </c>
      <c r="C2123" s="20" t="str">
        <f>IF(F2123="Gateway","SDWAN Gateway",IF(E2123="","",VLOOKUP(E2123,[3]List!BC:BF,4,FALSE)))</f>
        <v/>
      </c>
      <c r="I2123" t="s">
        <v>938</v>
      </c>
      <c r="S2123" s="22"/>
      <c r="AJ2123" s="22"/>
      <c r="AK2123" s="22"/>
    </row>
    <row r="2124" spans="1:37" customFormat="1" ht="15" hidden="1" customHeight="1">
      <c r="A2124" s="20" t="str">
        <f>IF(E2124="","",VLOOKUP(E2124,[3]List!BC:BD,2,FALSE))</f>
        <v/>
      </c>
      <c r="B2124" s="20" t="str">
        <f>IF(F2124="Gateway","SDWAN Gateway",IF(E2124="","",VLOOKUP(E2124,[3]List!BC:BE,3,FALSE)))</f>
        <v/>
      </c>
      <c r="C2124" s="20" t="str">
        <f>IF(F2124="Gateway","SDWAN Gateway",IF(E2124="","",VLOOKUP(E2124,[3]List!BC:BF,4,FALSE)))</f>
        <v/>
      </c>
      <c r="I2124" t="s">
        <v>938</v>
      </c>
      <c r="S2124" s="22"/>
      <c r="AJ2124" s="22"/>
      <c r="AK2124" s="22"/>
    </row>
    <row r="2125" spans="1:37" customFormat="1" ht="15" hidden="1" customHeight="1">
      <c r="A2125" s="20" t="str">
        <f>IF(E2125="","",VLOOKUP(E2125,[3]List!BC:BD,2,FALSE))</f>
        <v/>
      </c>
      <c r="B2125" s="20" t="str">
        <f>IF(F2125="Gateway","SDWAN Gateway",IF(E2125="","",VLOOKUP(E2125,[3]List!BC:BE,3,FALSE)))</f>
        <v/>
      </c>
      <c r="C2125" s="20" t="str">
        <f>IF(F2125="Gateway","SDWAN Gateway",IF(E2125="","",VLOOKUP(E2125,[3]List!BC:BF,4,FALSE)))</f>
        <v/>
      </c>
      <c r="I2125" t="s">
        <v>938</v>
      </c>
      <c r="S2125" s="22"/>
      <c r="AJ2125" s="22"/>
      <c r="AK2125" s="22"/>
    </row>
    <row r="2126" spans="1:37" customFormat="1" ht="15" hidden="1" customHeight="1">
      <c r="A2126" s="20" t="str">
        <f>IF(E2126="","",VLOOKUP(E2126,[3]List!BC:BD,2,FALSE))</f>
        <v/>
      </c>
      <c r="B2126" s="20" t="str">
        <f>IF(F2126="Gateway","SDWAN Gateway",IF(E2126="","",VLOOKUP(E2126,[3]List!BC:BE,3,FALSE)))</f>
        <v/>
      </c>
      <c r="C2126" s="20" t="str">
        <f>IF(F2126="Gateway","SDWAN Gateway",IF(E2126="","",VLOOKUP(E2126,[3]List!BC:BF,4,FALSE)))</f>
        <v/>
      </c>
      <c r="I2126" t="s">
        <v>938</v>
      </c>
      <c r="S2126" s="22"/>
      <c r="AJ2126" s="22"/>
      <c r="AK2126" s="22"/>
    </row>
    <row r="2127" spans="1:37" customFormat="1" ht="15" hidden="1" customHeight="1">
      <c r="A2127" s="20" t="str">
        <f>IF(E2127="","",VLOOKUP(E2127,[3]List!BC:BD,2,FALSE))</f>
        <v/>
      </c>
      <c r="B2127" s="20" t="str">
        <f>IF(F2127="Gateway","SDWAN Gateway",IF(E2127="","",VLOOKUP(E2127,[3]List!BC:BE,3,FALSE)))</f>
        <v/>
      </c>
      <c r="C2127" s="20" t="str">
        <f>IF(F2127="Gateway","SDWAN Gateway",IF(E2127="","",VLOOKUP(E2127,[3]List!BC:BF,4,FALSE)))</f>
        <v/>
      </c>
      <c r="I2127" t="s">
        <v>938</v>
      </c>
      <c r="S2127" s="22"/>
      <c r="AJ2127" s="22"/>
      <c r="AK2127" s="22"/>
    </row>
    <row r="2128" spans="1:37" customFormat="1" ht="15" hidden="1" customHeight="1">
      <c r="A2128" s="20" t="str">
        <f>IF(E2128="","",VLOOKUP(E2128,[3]List!BC:BD,2,FALSE))</f>
        <v/>
      </c>
      <c r="B2128" s="20" t="str">
        <f>IF(F2128="Gateway","SDWAN Gateway",IF(E2128="","",VLOOKUP(E2128,[3]List!BC:BE,3,FALSE)))</f>
        <v/>
      </c>
      <c r="C2128" s="20" t="str">
        <f>IF(F2128="Gateway","SDWAN Gateway",IF(E2128="","",VLOOKUP(E2128,[3]List!BC:BF,4,FALSE)))</f>
        <v/>
      </c>
      <c r="I2128" t="s">
        <v>938</v>
      </c>
      <c r="S2128" s="22"/>
      <c r="AJ2128" s="22"/>
      <c r="AK2128" s="22"/>
    </row>
    <row r="2129" spans="1:37" customFormat="1" ht="15" hidden="1" customHeight="1">
      <c r="A2129" s="20" t="str">
        <f>IF(E2129="","",VLOOKUP(E2129,[3]List!BC:BD,2,FALSE))</f>
        <v/>
      </c>
      <c r="B2129" s="20" t="str">
        <f>IF(F2129="Gateway","SDWAN Gateway",IF(E2129="","",VLOOKUP(E2129,[3]List!BC:BE,3,FALSE)))</f>
        <v/>
      </c>
      <c r="C2129" s="20" t="str">
        <f>IF(F2129="Gateway","SDWAN Gateway",IF(E2129="","",VLOOKUP(E2129,[3]List!BC:BF,4,FALSE)))</f>
        <v/>
      </c>
      <c r="I2129" t="s">
        <v>938</v>
      </c>
      <c r="S2129" s="22"/>
      <c r="AJ2129" s="22"/>
      <c r="AK2129" s="22"/>
    </row>
    <row r="2130" spans="1:37" customFormat="1" ht="15" hidden="1" customHeight="1">
      <c r="A2130" s="20" t="str">
        <f>IF(E2130="","",VLOOKUP(E2130,[3]List!BC:BD,2,FALSE))</f>
        <v/>
      </c>
      <c r="B2130" s="20" t="str">
        <f>IF(F2130="Gateway","SDWAN Gateway",IF(E2130="","",VLOOKUP(E2130,[3]List!BC:BE,3,FALSE)))</f>
        <v/>
      </c>
      <c r="C2130" s="20" t="str">
        <f>IF(F2130="Gateway","SDWAN Gateway",IF(E2130="","",VLOOKUP(E2130,[3]List!BC:BF,4,FALSE)))</f>
        <v/>
      </c>
      <c r="I2130" t="s">
        <v>938</v>
      </c>
      <c r="S2130" s="22"/>
      <c r="AJ2130" s="22"/>
      <c r="AK2130" s="22"/>
    </row>
    <row r="2131" spans="1:37" customFormat="1" ht="15" hidden="1" customHeight="1">
      <c r="A2131" s="20" t="str">
        <f>IF(E2131="","",VLOOKUP(E2131,[3]List!BC:BD,2,FALSE))</f>
        <v/>
      </c>
      <c r="B2131" s="20" t="str">
        <f>IF(F2131="Gateway","SDWAN Gateway",IF(E2131="","",VLOOKUP(E2131,[3]List!BC:BE,3,FALSE)))</f>
        <v/>
      </c>
      <c r="C2131" s="20" t="str">
        <f>IF(F2131="Gateway","SDWAN Gateway",IF(E2131="","",VLOOKUP(E2131,[3]List!BC:BF,4,FALSE)))</f>
        <v/>
      </c>
      <c r="I2131" t="s">
        <v>938</v>
      </c>
      <c r="S2131" s="22"/>
      <c r="AJ2131" s="22"/>
      <c r="AK2131" s="22"/>
    </row>
    <row r="2132" spans="1:37" customFormat="1" ht="15" hidden="1" customHeight="1">
      <c r="A2132" s="20" t="str">
        <f>IF(E2132="","",VLOOKUP(E2132,[3]List!BC:BD,2,FALSE))</f>
        <v/>
      </c>
      <c r="B2132" s="20" t="str">
        <f>IF(F2132="Gateway","SDWAN Gateway",IF(E2132="","",VLOOKUP(E2132,[3]List!BC:BE,3,FALSE)))</f>
        <v/>
      </c>
      <c r="C2132" s="20" t="str">
        <f>IF(F2132="Gateway","SDWAN Gateway",IF(E2132="","",VLOOKUP(E2132,[3]List!BC:BF,4,FALSE)))</f>
        <v/>
      </c>
      <c r="I2132" t="s">
        <v>938</v>
      </c>
      <c r="S2132" s="22"/>
      <c r="AJ2132" s="22"/>
      <c r="AK2132" s="22"/>
    </row>
    <row r="2133" spans="1:37" customFormat="1" ht="15" hidden="1" customHeight="1">
      <c r="A2133" s="20" t="str">
        <f>IF(E2133="","",VLOOKUP(E2133,[3]List!BC:BD,2,FALSE))</f>
        <v/>
      </c>
      <c r="B2133" s="20" t="str">
        <f>IF(F2133="Gateway","SDWAN Gateway",IF(E2133="","",VLOOKUP(E2133,[3]List!BC:BE,3,FALSE)))</f>
        <v/>
      </c>
      <c r="C2133" s="20" t="str">
        <f>IF(F2133="Gateway","SDWAN Gateway",IF(E2133="","",VLOOKUP(E2133,[3]List!BC:BF,4,FALSE)))</f>
        <v/>
      </c>
      <c r="I2133" t="s">
        <v>938</v>
      </c>
      <c r="S2133" s="22"/>
      <c r="AJ2133" s="22"/>
      <c r="AK2133" s="22"/>
    </row>
    <row r="2134" spans="1:37" customFormat="1" ht="15" hidden="1" customHeight="1">
      <c r="A2134" s="20" t="str">
        <f>IF(E2134="","",VLOOKUP(E2134,[3]List!BC:BD,2,FALSE))</f>
        <v/>
      </c>
      <c r="B2134" s="20" t="str">
        <f>IF(F2134="Gateway","SDWAN Gateway",IF(E2134="","",VLOOKUP(E2134,[3]List!BC:BE,3,FALSE)))</f>
        <v/>
      </c>
      <c r="C2134" s="20" t="str">
        <f>IF(F2134="Gateway","SDWAN Gateway",IF(E2134="","",VLOOKUP(E2134,[3]List!BC:BF,4,FALSE)))</f>
        <v/>
      </c>
      <c r="I2134" t="s">
        <v>938</v>
      </c>
      <c r="S2134" s="22"/>
      <c r="AJ2134" s="22"/>
      <c r="AK2134" s="22"/>
    </row>
    <row r="2135" spans="1:37" customFormat="1" ht="15" hidden="1" customHeight="1">
      <c r="A2135" s="20" t="str">
        <f>IF(E2135="","",VLOOKUP(E2135,[3]List!BC:BD,2,FALSE))</f>
        <v/>
      </c>
      <c r="B2135" s="20" t="str">
        <f>IF(F2135="Gateway","SDWAN Gateway",IF(E2135="","",VLOOKUP(E2135,[3]List!BC:BE,3,FALSE)))</f>
        <v/>
      </c>
      <c r="C2135" s="20" t="str">
        <f>IF(F2135="Gateway","SDWAN Gateway",IF(E2135="","",VLOOKUP(E2135,[3]List!BC:BF,4,FALSE)))</f>
        <v/>
      </c>
      <c r="I2135" t="s">
        <v>938</v>
      </c>
      <c r="S2135" s="22"/>
      <c r="AJ2135" s="22"/>
      <c r="AK2135" s="22"/>
    </row>
    <row r="2136" spans="1:37" customFormat="1" ht="15" hidden="1" customHeight="1">
      <c r="A2136" s="20" t="str">
        <f>IF(E2136="","",VLOOKUP(E2136,[3]List!BC:BD,2,FALSE))</f>
        <v/>
      </c>
      <c r="B2136" s="20" t="str">
        <f>IF(F2136="Gateway","SDWAN Gateway",IF(E2136="","",VLOOKUP(E2136,[3]List!BC:BE,3,FALSE)))</f>
        <v/>
      </c>
      <c r="C2136" s="20" t="str">
        <f>IF(F2136="Gateway","SDWAN Gateway",IF(E2136="","",VLOOKUP(E2136,[3]List!BC:BF,4,FALSE)))</f>
        <v/>
      </c>
      <c r="I2136" t="s">
        <v>938</v>
      </c>
      <c r="S2136" s="22"/>
      <c r="AJ2136" s="22"/>
      <c r="AK2136" s="22"/>
    </row>
    <row r="2137" spans="1:37" customFormat="1" ht="15" hidden="1" customHeight="1">
      <c r="A2137" s="20" t="str">
        <f>IF(E2137="","",VLOOKUP(E2137,[3]List!BC:BD,2,FALSE))</f>
        <v/>
      </c>
      <c r="B2137" s="20" t="str">
        <f>IF(F2137="Gateway","SDWAN Gateway",IF(E2137="","",VLOOKUP(E2137,[3]List!BC:BE,3,FALSE)))</f>
        <v/>
      </c>
      <c r="C2137" s="20" t="str">
        <f>IF(F2137="Gateway","SDWAN Gateway",IF(E2137="","",VLOOKUP(E2137,[3]List!BC:BF,4,FALSE)))</f>
        <v/>
      </c>
      <c r="I2137" t="s">
        <v>938</v>
      </c>
      <c r="S2137" s="22"/>
      <c r="AJ2137" s="22"/>
      <c r="AK2137" s="22"/>
    </row>
    <row r="2138" spans="1:37" customFormat="1" ht="15" hidden="1" customHeight="1">
      <c r="A2138" s="20" t="str">
        <f>IF(E2138="","",VLOOKUP(E2138,[3]List!BC:BD,2,FALSE))</f>
        <v/>
      </c>
      <c r="B2138" s="20" t="str">
        <f>IF(F2138="Gateway","SDWAN Gateway",IF(E2138="","",VLOOKUP(E2138,[3]List!BC:BE,3,FALSE)))</f>
        <v/>
      </c>
      <c r="C2138" s="20" t="str">
        <f>IF(F2138="Gateway","SDWAN Gateway",IF(E2138="","",VLOOKUP(E2138,[3]List!BC:BF,4,FALSE)))</f>
        <v/>
      </c>
      <c r="I2138" t="s">
        <v>938</v>
      </c>
      <c r="S2138" s="22"/>
      <c r="AJ2138" s="22"/>
      <c r="AK2138" s="22"/>
    </row>
    <row r="2139" spans="1:37" customFormat="1" ht="15" hidden="1" customHeight="1">
      <c r="A2139" s="20" t="str">
        <f>IF(E2139="","",VLOOKUP(E2139,[3]List!BC:BD,2,FALSE))</f>
        <v/>
      </c>
      <c r="B2139" s="20" t="str">
        <f>IF(F2139="Gateway","SDWAN Gateway",IF(E2139="","",VLOOKUP(E2139,[3]List!BC:BE,3,FALSE)))</f>
        <v/>
      </c>
      <c r="C2139" s="20" t="str">
        <f>IF(F2139="Gateway","SDWAN Gateway",IF(E2139="","",VLOOKUP(E2139,[3]List!BC:BF,4,FALSE)))</f>
        <v/>
      </c>
      <c r="I2139" t="s">
        <v>938</v>
      </c>
      <c r="S2139" s="22"/>
      <c r="AJ2139" s="22"/>
      <c r="AK2139" s="22"/>
    </row>
    <row r="2140" spans="1:37" customFormat="1" ht="15" hidden="1" customHeight="1">
      <c r="A2140" s="20" t="str">
        <f>IF(E2140="","",VLOOKUP(E2140,[3]List!BC:BD,2,FALSE))</f>
        <v/>
      </c>
      <c r="B2140" s="20" t="str">
        <f>IF(F2140="Gateway","SDWAN Gateway",IF(E2140="","",VLOOKUP(E2140,[3]List!BC:BE,3,FALSE)))</f>
        <v/>
      </c>
      <c r="C2140" s="20" t="str">
        <f>IF(F2140="Gateway","SDWAN Gateway",IF(E2140="","",VLOOKUP(E2140,[3]List!BC:BF,4,FALSE)))</f>
        <v/>
      </c>
      <c r="I2140" t="s">
        <v>938</v>
      </c>
      <c r="S2140" s="22"/>
      <c r="AJ2140" s="22"/>
      <c r="AK2140" s="22"/>
    </row>
    <row r="2141" spans="1:37" customFormat="1" ht="15" hidden="1" customHeight="1">
      <c r="A2141" s="20" t="str">
        <f>IF(E2141="","",VLOOKUP(E2141,[3]List!BC:BD,2,FALSE))</f>
        <v/>
      </c>
      <c r="B2141" s="20" t="str">
        <f>IF(F2141="Gateway","SDWAN Gateway",IF(E2141="","",VLOOKUP(E2141,[3]List!BC:BE,3,FALSE)))</f>
        <v/>
      </c>
      <c r="C2141" s="20" t="str">
        <f>IF(F2141="Gateway","SDWAN Gateway",IF(E2141="","",VLOOKUP(E2141,[3]List!BC:BF,4,FALSE)))</f>
        <v/>
      </c>
      <c r="I2141" t="s">
        <v>938</v>
      </c>
      <c r="S2141" s="22"/>
      <c r="AJ2141" s="22"/>
      <c r="AK2141" s="22"/>
    </row>
    <row r="2142" spans="1:37" customFormat="1" ht="15" hidden="1" customHeight="1">
      <c r="A2142" s="20" t="str">
        <f>IF(E2142="","",VLOOKUP(E2142,[3]List!BC:BD,2,FALSE))</f>
        <v/>
      </c>
      <c r="B2142" s="20" t="str">
        <f>IF(F2142="Gateway","SDWAN Gateway",IF(E2142="","",VLOOKUP(E2142,[3]List!BC:BE,3,FALSE)))</f>
        <v/>
      </c>
      <c r="C2142" s="20" t="str">
        <f>IF(F2142="Gateway","SDWAN Gateway",IF(E2142="","",VLOOKUP(E2142,[3]List!BC:BF,4,FALSE)))</f>
        <v/>
      </c>
      <c r="I2142" t="s">
        <v>938</v>
      </c>
      <c r="S2142" s="22"/>
      <c r="AJ2142" s="22"/>
      <c r="AK2142" s="22"/>
    </row>
    <row r="2143" spans="1:37" customFormat="1" ht="15" hidden="1" customHeight="1">
      <c r="A2143" s="20" t="str">
        <f>IF(E2143="","",VLOOKUP(E2143,[3]List!BC:BD,2,FALSE))</f>
        <v/>
      </c>
      <c r="B2143" s="20" t="str">
        <f>IF(F2143="Gateway","SDWAN Gateway",IF(E2143="","",VLOOKUP(E2143,[3]List!BC:BE,3,FALSE)))</f>
        <v/>
      </c>
      <c r="C2143" s="20" t="str">
        <f>IF(F2143="Gateway","SDWAN Gateway",IF(E2143="","",VLOOKUP(E2143,[3]List!BC:BF,4,FALSE)))</f>
        <v/>
      </c>
      <c r="I2143" t="s">
        <v>938</v>
      </c>
      <c r="S2143" s="22"/>
      <c r="AJ2143" s="22"/>
      <c r="AK2143" s="22"/>
    </row>
    <row r="2144" spans="1:37" customFormat="1" ht="15" hidden="1" customHeight="1">
      <c r="A2144" s="20" t="str">
        <f>IF(E2144="","",VLOOKUP(E2144,[3]List!BC:BD,2,FALSE))</f>
        <v/>
      </c>
      <c r="B2144" s="20" t="str">
        <f>IF(F2144="Gateway","SDWAN Gateway",IF(E2144="","",VLOOKUP(E2144,[3]List!BC:BE,3,FALSE)))</f>
        <v/>
      </c>
      <c r="C2144" s="20" t="str">
        <f>IF(F2144="Gateway","SDWAN Gateway",IF(E2144="","",VLOOKUP(E2144,[3]List!BC:BF,4,FALSE)))</f>
        <v/>
      </c>
      <c r="I2144" t="s">
        <v>938</v>
      </c>
      <c r="S2144" s="22"/>
      <c r="AJ2144" s="22"/>
      <c r="AK2144" s="22"/>
    </row>
    <row r="2145" spans="1:37" customFormat="1" ht="15" hidden="1" customHeight="1">
      <c r="A2145" s="20" t="str">
        <f>IF(E2145="","",VLOOKUP(E2145,[3]List!BC:BD,2,FALSE))</f>
        <v/>
      </c>
      <c r="B2145" s="20" t="str">
        <f>IF(F2145="Gateway","SDWAN Gateway",IF(E2145="","",VLOOKUP(E2145,[3]List!BC:BE,3,FALSE)))</f>
        <v/>
      </c>
      <c r="C2145" s="20" t="str">
        <f>IF(F2145="Gateway","SDWAN Gateway",IF(E2145="","",VLOOKUP(E2145,[3]List!BC:BF,4,FALSE)))</f>
        <v/>
      </c>
      <c r="I2145" t="s">
        <v>938</v>
      </c>
      <c r="S2145" s="22"/>
      <c r="AJ2145" s="22"/>
      <c r="AK2145" s="22"/>
    </row>
    <row r="2146" spans="1:37" customFormat="1" ht="15" hidden="1" customHeight="1">
      <c r="A2146" s="20" t="str">
        <f>IF(E2146="","",VLOOKUP(E2146,[3]List!BC:BD,2,FALSE))</f>
        <v/>
      </c>
      <c r="B2146" s="20" t="str">
        <f>IF(F2146="Gateway","SDWAN Gateway",IF(E2146="","",VLOOKUP(E2146,[3]List!BC:BE,3,FALSE)))</f>
        <v/>
      </c>
      <c r="C2146" s="20" t="str">
        <f>IF(F2146="Gateway","SDWAN Gateway",IF(E2146="","",VLOOKUP(E2146,[3]List!BC:BF,4,FALSE)))</f>
        <v/>
      </c>
      <c r="I2146" t="s">
        <v>938</v>
      </c>
      <c r="S2146" s="22"/>
      <c r="AJ2146" s="22"/>
      <c r="AK2146" s="22"/>
    </row>
    <row r="2147" spans="1:37" customFormat="1" ht="15" hidden="1" customHeight="1">
      <c r="A2147" s="20" t="str">
        <f>IF(E2147="","",VLOOKUP(E2147,[3]List!BC:BD,2,FALSE))</f>
        <v/>
      </c>
      <c r="B2147" s="20" t="str">
        <f>IF(F2147="Gateway","SDWAN Gateway",IF(E2147="","",VLOOKUP(E2147,[3]List!BC:BE,3,FALSE)))</f>
        <v/>
      </c>
      <c r="C2147" s="20" t="str">
        <f>IF(F2147="Gateway","SDWAN Gateway",IF(E2147="","",VLOOKUP(E2147,[3]List!BC:BF,4,FALSE)))</f>
        <v/>
      </c>
      <c r="I2147" t="s">
        <v>938</v>
      </c>
      <c r="S2147" s="22"/>
      <c r="AJ2147" s="22"/>
      <c r="AK2147" s="22"/>
    </row>
    <row r="2148" spans="1:37" customFormat="1" ht="15" hidden="1" customHeight="1">
      <c r="A2148" s="20" t="str">
        <f>IF(E2148="","",VLOOKUP(E2148,[3]List!BC:BD,2,FALSE))</f>
        <v/>
      </c>
      <c r="B2148" s="20" t="str">
        <f>IF(F2148="Gateway","SDWAN Gateway",IF(E2148="","",VLOOKUP(E2148,[3]List!BC:BE,3,FALSE)))</f>
        <v/>
      </c>
      <c r="C2148" s="20" t="str">
        <f>IF(F2148="Gateway","SDWAN Gateway",IF(E2148="","",VLOOKUP(E2148,[3]List!BC:BF,4,FALSE)))</f>
        <v/>
      </c>
      <c r="I2148" t="s">
        <v>938</v>
      </c>
      <c r="S2148" s="22"/>
      <c r="AJ2148" s="22"/>
      <c r="AK2148" s="22"/>
    </row>
    <row r="2149" spans="1:37" customFormat="1" ht="15" hidden="1" customHeight="1">
      <c r="A2149" s="20" t="str">
        <f>IF(E2149="","",VLOOKUP(E2149,[3]List!BC:BD,2,FALSE))</f>
        <v/>
      </c>
      <c r="B2149" s="20" t="str">
        <f>IF(F2149="Gateway","SDWAN Gateway",IF(E2149="","",VLOOKUP(E2149,[3]List!BC:BE,3,FALSE)))</f>
        <v/>
      </c>
      <c r="C2149" s="20" t="str">
        <f>IF(F2149="Gateway","SDWAN Gateway",IF(E2149="","",VLOOKUP(E2149,[3]List!BC:BF,4,FALSE)))</f>
        <v/>
      </c>
      <c r="I2149" t="s">
        <v>938</v>
      </c>
      <c r="S2149" s="22"/>
      <c r="AJ2149" s="22"/>
      <c r="AK2149" s="22"/>
    </row>
    <row r="2150" spans="1:37" customFormat="1" ht="15" hidden="1" customHeight="1">
      <c r="A2150" s="20" t="str">
        <f>IF(E2150="","",VLOOKUP(E2150,[3]List!BC:BD,2,FALSE))</f>
        <v/>
      </c>
      <c r="B2150" s="20" t="str">
        <f>IF(F2150="Gateway","SDWAN Gateway",IF(E2150="","",VLOOKUP(E2150,[3]List!BC:BE,3,FALSE)))</f>
        <v/>
      </c>
      <c r="C2150" s="20" t="str">
        <f>IF(F2150="Gateway","SDWAN Gateway",IF(E2150="","",VLOOKUP(E2150,[3]List!BC:BF,4,FALSE)))</f>
        <v/>
      </c>
      <c r="I2150" t="s">
        <v>938</v>
      </c>
      <c r="S2150" s="22"/>
      <c r="AJ2150" s="22"/>
      <c r="AK2150" s="22"/>
    </row>
    <row r="2151" spans="1:37" customFormat="1" ht="15" hidden="1" customHeight="1">
      <c r="A2151" s="20" t="str">
        <f>IF(E2151="","",VLOOKUP(E2151,[3]List!BC:BD,2,FALSE))</f>
        <v/>
      </c>
      <c r="B2151" s="20" t="str">
        <f>IF(F2151="Gateway","SDWAN Gateway",IF(E2151="","",VLOOKUP(E2151,[3]List!BC:BE,3,FALSE)))</f>
        <v/>
      </c>
      <c r="C2151" s="20" t="str">
        <f>IF(F2151="Gateway","SDWAN Gateway",IF(E2151="","",VLOOKUP(E2151,[3]List!BC:BF,4,FALSE)))</f>
        <v/>
      </c>
      <c r="I2151" t="s">
        <v>938</v>
      </c>
      <c r="S2151" s="22"/>
      <c r="AJ2151" s="22"/>
      <c r="AK2151" s="22"/>
    </row>
    <row r="2152" spans="1:37" customFormat="1" ht="15" hidden="1" customHeight="1">
      <c r="A2152" s="20" t="str">
        <f>IF(E2152="","",VLOOKUP(E2152,[3]List!BC:BD,2,FALSE))</f>
        <v/>
      </c>
      <c r="B2152" s="20" t="str">
        <f>IF(F2152="Gateway","SDWAN Gateway",IF(E2152="","",VLOOKUP(E2152,[3]List!BC:BE,3,FALSE)))</f>
        <v/>
      </c>
      <c r="C2152" s="20" t="str">
        <f>IF(F2152="Gateway","SDWAN Gateway",IF(E2152="","",VLOOKUP(E2152,[3]List!BC:BF,4,FALSE)))</f>
        <v/>
      </c>
      <c r="I2152" t="s">
        <v>938</v>
      </c>
      <c r="S2152" s="22"/>
      <c r="AJ2152" s="22"/>
      <c r="AK2152" s="22"/>
    </row>
    <row r="2153" spans="1:37" customFormat="1" ht="15" hidden="1" customHeight="1">
      <c r="A2153" s="20" t="str">
        <f>IF(E2153="","",VLOOKUP(E2153,[3]List!BC:BD,2,FALSE))</f>
        <v/>
      </c>
      <c r="B2153" s="20" t="str">
        <f>IF(F2153="Gateway","SDWAN Gateway",IF(E2153="","",VLOOKUP(E2153,[3]List!BC:BE,3,FALSE)))</f>
        <v/>
      </c>
      <c r="C2153" s="20" t="str">
        <f>IF(F2153="Gateway","SDWAN Gateway",IF(E2153="","",VLOOKUP(E2153,[3]List!BC:BF,4,FALSE)))</f>
        <v/>
      </c>
      <c r="I2153" t="s">
        <v>938</v>
      </c>
      <c r="S2153" s="22"/>
      <c r="AJ2153" s="22"/>
      <c r="AK2153" s="22"/>
    </row>
    <row r="2154" spans="1:37" customFormat="1" ht="15" hidden="1" customHeight="1">
      <c r="A2154" s="20" t="str">
        <f>IF(E2154="","",VLOOKUP(E2154,[3]List!BC:BD,2,FALSE))</f>
        <v/>
      </c>
      <c r="B2154" s="20" t="str">
        <f>IF(F2154="Gateway","SDWAN Gateway",IF(E2154="","",VLOOKUP(E2154,[3]List!BC:BE,3,FALSE)))</f>
        <v/>
      </c>
      <c r="C2154" s="20" t="str">
        <f>IF(F2154="Gateway","SDWAN Gateway",IF(E2154="","",VLOOKUP(E2154,[3]List!BC:BF,4,FALSE)))</f>
        <v/>
      </c>
      <c r="I2154" t="s">
        <v>938</v>
      </c>
      <c r="S2154" s="22"/>
      <c r="AJ2154" s="22"/>
      <c r="AK2154" s="22"/>
    </row>
    <row r="2155" spans="1:37" customFormat="1" ht="15" hidden="1" customHeight="1">
      <c r="A2155" s="20" t="str">
        <f>IF(E2155="","",VLOOKUP(E2155,[3]List!BC:BD,2,FALSE))</f>
        <v/>
      </c>
      <c r="B2155" s="20" t="str">
        <f>IF(F2155="Gateway","SDWAN Gateway",IF(E2155="","",VLOOKUP(E2155,[3]List!BC:BE,3,FALSE)))</f>
        <v/>
      </c>
      <c r="C2155" s="20" t="str">
        <f>IF(F2155="Gateway","SDWAN Gateway",IF(E2155="","",VLOOKUP(E2155,[3]List!BC:BF,4,FALSE)))</f>
        <v/>
      </c>
      <c r="I2155" t="s">
        <v>938</v>
      </c>
      <c r="S2155" s="22"/>
      <c r="AJ2155" s="22"/>
      <c r="AK2155" s="22"/>
    </row>
    <row r="2156" spans="1:37" customFormat="1" ht="15" hidden="1" customHeight="1">
      <c r="A2156" s="20" t="str">
        <f>IF(E2156="","",VLOOKUP(E2156,[3]List!BC:BD,2,FALSE))</f>
        <v/>
      </c>
      <c r="B2156" s="20" t="str">
        <f>IF(F2156="Gateway","SDWAN Gateway",IF(E2156="","",VLOOKUP(E2156,[3]List!BC:BE,3,FALSE)))</f>
        <v/>
      </c>
      <c r="C2156" s="20" t="str">
        <f>IF(F2156="Gateway","SDWAN Gateway",IF(E2156="","",VLOOKUP(E2156,[3]List!BC:BF,4,FALSE)))</f>
        <v/>
      </c>
      <c r="I2156" t="s">
        <v>938</v>
      </c>
      <c r="S2156" s="22"/>
      <c r="AJ2156" s="22"/>
      <c r="AK2156" s="22"/>
    </row>
    <row r="2157" spans="1:37" customFormat="1" ht="15" hidden="1" customHeight="1">
      <c r="A2157" s="20" t="str">
        <f>IF(E2157="","",VLOOKUP(E2157,[3]List!BC:BD,2,FALSE))</f>
        <v/>
      </c>
      <c r="B2157" s="20" t="str">
        <f>IF(F2157="Gateway","SDWAN Gateway",IF(E2157="","",VLOOKUP(E2157,[3]List!BC:BE,3,FALSE)))</f>
        <v/>
      </c>
      <c r="C2157" s="20" t="str">
        <f>IF(F2157="Gateway","SDWAN Gateway",IF(E2157="","",VLOOKUP(E2157,[3]List!BC:BF,4,FALSE)))</f>
        <v/>
      </c>
      <c r="I2157" t="s">
        <v>938</v>
      </c>
      <c r="S2157" s="22"/>
      <c r="AJ2157" s="22"/>
      <c r="AK2157" s="22"/>
    </row>
    <row r="2158" spans="1:37" customFormat="1" ht="15" hidden="1" customHeight="1">
      <c r="A2158" s="20" t="str">
        <f>IF(E2158="","",VLOOKUP(E2158,[3]List!BC:BD,2,FALSE))</f>
        <v/>
      </c>
      <c r="B2158" s="20" t="str">
        <f>IF(F2158="Gateway","SDWAN Gateway",IF(E2158="","",VLOOKUP(E2158,[3]List!BC:BE,3,FALSE)))</f>
        <v/>
      </c>
      <c r="C2158" s="20" t="str">
        <f>IF(F2158="Gateway","SDWAN Gateway",IF(E2158="","",VLOOKUP(E2158,[3]List!BC:BF,4,FALSE)))</f>
        <v/>
      </c>
      <c r="I2158" t="s">
        <v>938</v>
      </c>
      <c r="S2158" s="22"/>
      <c r="AJ2158" s="22"/>
      <c r="AK2158" s="22"/>
    </row>
    <row r="2159" spans="1:37" customFormat="1" ht="15" hidden="1" customHeight="1">
      <c r="A2159" s="20" t="str">
        <f>IF(E2159="","",VLOOKUP(E2159,[3]List!BC:BD,2,FALSE))</f>
        <v/>
      </c>
      <c r="B2159" s="20" t="str">
        <f>IF(F2159="Gateway","SDWAN Gateway",IF(E2159="","",VLOOKUP(E2159,[3]List!BC:BE,3,FALSE)))</f>
        <v/>
      </c>
      <c r="C2159" s="20" t="str">
        <f>IF(F2159="Gateway","SDWAN Gateway",IF(E2159="","",VLOOKUP(E2159,[3]List!BC:BF,4,FALSE)))</f>
        <v/>
      </c>
      <c r="I2159" t="s">
        <v>938</v>
      </c>
      <c r="S2159" s="22"/>
      <c r="AJ2159" s="22"/>
      <c r="AK2159" s="22"/>
    </row>
    <row r="2160" spans="1:37" customFormat="1" ht="15" hidden="1" customHeight="1">
      <c r="A2160" s="20" t="str">
        <f>IF(E2160="","",VLOOKUP(E2160,[3]List!BC:BD,2,FALSE))</f>
        <v/>
      </c>
      <c r="B2160" s="20" t="str">
        <f>IF(F2160="Gateway","SDWAN Gateway",IF(E2160="","",VLOOKUP(E2160,[3]List!BC:BE,3,FALSE)))</f>
        <v/>
      </c>
      <c r="C2160" s="20" t="str">
        <f>IF(F2160="Gateway","SDWAN Gateway",IF(E2160="","",VLOOKUP(E2160,[3]List!BC:BF,4,FALSE)))</f>
        <v/>
      </c>
      <c r="I2160" t="s">
        <v>938</v>
      </c>
      <c r="S2160" s="22"/>
      <c r="AJ2160" s="22"/>
      <c r="AK2160" s="22"/>
    </row>
    <row r="2161" spans="1:37" customFormat="1" ht="15" hidden="1" customHeight="1">
      <c r="A2161" s="20" t="str">
        <f>IF(E2161="","",VLOOKUP(E2161,[3]List!BC:BD,2,FALSE))</f>
        <v/>
      </c>
      <c r="B2161" s="20" t="str">
        <f>IF(F2161="Gateway","SDWAN Gateway",IF(E2161="","",VLOOKUP(E2161,[3]List!BC:BE,3,FALSE)))</f>
        <v/>
      </c>
      <c r="C2161" s="20" t="str">
        <f>IF(F2161="Gateway","SDWAN Gateway",IF(E2161="","",VLOOKUP(E2161,[3]List!BC:BF,4,FALSE)))</f>
        <v/>
      </c>
      <c r="I2161" t="s">
        <v>938</v>
      </c>
      <c r="S2161" s="22"/>
      <c r="AJ2161" s="22"/>
      <c r="AK2161" s="22"/>
    </row>
    <row r="2162" spans="1:37" customFormat="1" ht="15" hidden="1" customHeight="1">
      <c r="A2162" s="20" t="str">
        <f>IF(E2162="","",VLOOKUP(E2162,[3]List!BC:BD,2,FALSE))</f>
        <v/>
      </c>
      <c r="B2162" s="20" t="str">
        <f>IF(F2162="Gateway","SDWAN Gateway",IF(E2162="","",VLOOKUP(E2162,[3]List!BC:BE,3,FALSE)))</f>
        <v/>
      </c>
      <c r="C2162" s="20" t="str">
        <f>IF(F2162="Gateway","SDWAN Gateway",IF(E2162="","",VLOOKUP(E2162,[3]List!BC:BF,4,FALSE)))</f>
        <v/>
      </c>
      <c r="I2162" t="s">
        <v>938</v>
      </c>
      <c r="S2162" s="22"/>
      <c r="AJ2162" s="22"/>
      <c r="AK2162" s="22"/>
    </row>
    <row r="2163" spans="1:37" customFormat="1" ht="15" hidden="1" customHeight="1">
      <c r="A2163" s="20" t="str">
        <f>IF(E2163="","",VLOOKUP(E2163,[3]List!BC:BD,2,FALSE))</f>
        <v/>
      </c>
      <c r="B2163" s="20" t="str">
        <f>IF(F2163="Gateway","SDWAN Gateway",IF(E2163="","",VLOOKUP(E2163,[3]List!BC:BE,3,FALSE)))</f>
        <v/>
      </c>
      <c r="C2163" s="20" t="str">
        <f>IF(F2163="Gateway","SDWAN Gateway",IF(E2163="","",VLOOKUP(E2163,[3]List!BC:BF,4,FALSE)))</f>
        <v/>
      </c>
      <c r="I2163" t="s">
        <v>938</v>
      </c>
      <c r="S2163" s="22"/>
      <c r="AJ2163" s="22"/>
      <c r="AK2163" s="22"/>
    </row>
    <row r="2164" spans="1:37" customFormat="1" ht="15" hidden="1" customHeight="1">
      <c r="A2164" s="20" t="str">
        <f>IF(E2164="","",VLOOKUP(E2164,[3]List!BC:BD,2,FALSE))</f>
        <v/>
      </c>
      <c r="B2164" s="20" t="str">
        <f>IF(F2164="Gateway","SDWAN Gateway",IF(E2164="","",VLOOKUP(E2164,[3]List!BC:BE,3,FALSE)))</f>
        <v/>
      </c>
      <c r="C2164" s="20" t="str">
        <f>IF(F2164="Gateway","SDWAN Gateway",IF(E2164="","",VLOOKUP(E2164,[3]List!BC:BF,4,FALSE)))</f>
        <v/>
      </c>
      <c r="I2164" t="s">
        <v>938</v>
      </c>
      <c r="S2164" s="22"/>
      <c r="AJ2164" s="22"/>
      <c r="AK2164" s="22"/>
    </row>
    <row r="2165" spans="1:37" customFormat="1" ht="15" hidden="1" customHeight="1">
      <c r="A2165" s="20" t="str">
        <f>IF(E2165="","",VLOOKUP(E2165,[3]List!BC:BD,2,FALSE))</f>
        <v/>
      </c>
      <c r="B2165" s="20" t="str">
        <f>IF(F2165="Gateway","SDWAN Gateway",IF(E2165="","",VLOOKUP(E2165,[3]List!BC:BE,3,FALSE)))</f>
        <v/>
      </c>
      <c r="C2165" s="20" t="str">
        <f>IF(F2165="Gateway","SDWAN Gateway",IF(E2165="","",VLOOKUP(E2165,[3]List!BC:BF,4,FALSE)))</f>
        <v/>
      </c>
      <c r="I2165" t="s">
        <v>938</v>
      </c>
      <c r="S2165" s="22"/>
      <c r="AJ2165" s="22"/>
      <c r="AK2165" s="22"/>
    </row>
    <row r="2166" spans="1:37" customFormat="1" ht="15" hidden="1" customHeight="1">
      <c r="A2166" s="20" t="str">
        <f>IF(E2166="","",VLOOKUP(E2166,[3]List!BC:BD,2,FALSE))</f>
        <v/>
      </c>
      <c r="B2166" s="20" t="str">
        <f>IF(F2166="Gateway","SDWAN Gateway",IF(E2166="","",VLOOKUP(E2166,[3]List!BC:BE,3,FALSE)))</f>
        <v/>
      </c>
      <c r="C2166" s="20" t="str">
        <f>IF(F2166="Gateway","SDWAN Gateway",IF(E2166="","",VLOOKUP(E2166,[3]List!BC:BF,4,FALSE)))</f>
        <v/>
      </c>
      <c r="I2166" t="s">
        <v>938</v>
      </c>
      <c r="S2166" s="22"/>
      <c r="AJ2166" s="22"/>
      <c r="AK2166" s="22"/>
    </row>
    <row r="2167" spans="1:37" customFormat="1" ht="15" hidden="1" customHeight="1">
      <c r="A2167" s="20" t="str">
        <f>IF(E2167="","",VLOOKUP(E2167,[3]List!BC:BD,2,FALSE))</f>
        <v/>
      </c>
      <c r="B2167" s="20" t="str">
        <f>IF(F2167="Gateway","SDWAN Gateway",IF(E2167="","",VLOOKUP(E2167,[3]List!BC:BE,3,FALSE)))</f>
        <v/>
      </c>
      <c r="C2167" s="20" t="str">
        <f>IF(F2167="Gateway","SDWAN Gateway",IF(E2167="","",VLOOKUP(E2167,[3]List!BC:BF,4,FALSE)))</f>
        <v/>
      </c>
      <c r="I2167" t="s">
        <v>938</v>
      </c>
      <c r="S2167" s="22"/>
      <c r="AJ2167" s="22"/>
      <c r="AK2167" s="22"/>
    </row>
    <row r="2168" spans="1:37" customFormat="1" ht="15" hidden="1" customHeight="1">
      <c r="A2168" s="20" t="str">
        <f>IF(E2168="","",VLOOKUP(E2168,[3]List!BC:BD,2,FALSE))</f>
        <v/>
      </c>
      <c r="B2168" s="20" t="str">
        <f>IF(F2168="Gateway","SDWAN Gateway",IF(E2168="","",VLOOKUP(E2168,[3]List!BC:BE,3,FALSE)))</f>
        <v/>
      </c>
      <c r="C2168" s="20" t="str">
        <f>IF(F2168="Gateway","SDWAN Gateway",IF(E2168="","",VLOOKUP(E2168,[3]List!BC:BF,4,FALSE)))</f>
        <v/>
      </c>
      <c r="I2168" t="s">
        <v>938</v>
      </c>
      <c r="S2168" s="22"/>
      <c r="AJ2168" s="22"/>
      <c r="AK2168" s="22"/>
    </row>
    <row r="2169" spans="1:37" customFormat="1" ht="15" hidden="1" customHeight="1">
      <c r="A2169" s="20" t="str">
        <f>IF(E2169="","",VLOOKUP(E2169,[3]List!BC:BD,2,FALSE))</f>
        <v/>
      </c>
      <c r="B2169" s="20" t="str">
        <f>IF(F2169="Gateway","SDWAN Gateway",IF(E2169="","",VLOOKUP(E2169,[3]List!BC:BE,3,FALSE)))</f>
        <v/>
      </c>
      <c r="C2169" s="20" t="str">
        <f>IF(F2169="Gateway","SDWAN Gateway",IF(E2169="","",VLOOKUP(E2169,[3]List!BC:BF,4,FALSE)))</f>
        <v/>
      </c>
      <c r="I2169" t="s">
        <v>938</v>
      </c>
      <c r="S2169" s="22"/>
      <c r="AJ2169" s="22"/>
      <c r="AK2169" s="22"/>
    </row>
    <row r="2170" spans="1:37" customFormat="1" ht="15" hidden="1" customHeight="1">
      <c r="A2170" s="20" t="str">
        <f>IF(E2170="","",VLOOKUP(E2170,[3]List!BC:BD,2,FALSE))</f>
        <v/>
      </c>
      <c r="B2170" s="20" t="str">
        <f>IF(F2170="Gateway","SDWAN Gateway",IF(E2170="","",VLOOKUP(E2170,[3]List!BC:BE,3,FALSE)))</f>
        <v/>
      </c>
      <c r="C2170" s="20" t="str">
        <f>IF(F2170="Gateway","SDWAN Gateway",IF(E2170="","",VLOOKUP(E2170,[3]List!BC:BF,4,FALSE)))</f>
        <v/>
      </c>
      <c r="I2170" t="s">
        <v>938</v>
      </c>
      <c r="S2170" s="22"/>
      <c r="AJ2170" s="22"/>
      <c r="AK2170" s="22"/>
    </row>
    <row r="2171" spans="1:37" customFormat="1" ht="15" hidden="1" customHeight="1">
      <c r="A2171" s="20" t="str">
        <f>IF(E2171="","",VLOOKUP(E2171,[3]List!BC:BD,2,FALSE))</f>
        <v/>
      </c>
      <c r="B2171" s="20" t="str">
        <f>IF(F2171="Gateway","SDWAN Gateway",IF(E2171="","",VLOOKUP(E2171,[3]List!BC:BE,3,FALSE)))</f>
        <v/>
      </c>
      <c r="C2171" s="20" t="str">
        <f>IF(F2171="Gateway","SDWAN Gateway",IF(E2171="","",VLOOKUP(E2171,[3]List!BC:BF,4,FALSE)))</f>
        <v/>
      </c>
      <c r="I2171" t="s">
        <v>938</v>
      </c>
      <c r="S2171" s="22"/>
      <c r="AJ2171" s="22"/>
      <c r="AK2171" s="22"/>
    </row>
    <row r="2172" spans="1:37" customFormat="1" ht="15" hidden="1" customHeight="1">
      <c r="A2172" s="20" t="str">
        <f>IF(E2172="","",VLOOKUP(E2172,[3]List!BC:BD,2,FALSE))</f>
        <v/>
      </c>
      <c r="B2172" s="20" t="str">
        <f>IF(F2172="Gateway","SDWAN Gateway",IF(E2172="","",VLOOKUP(E2172,[3]List!BC:BE,3,FALSE)))</f>
        <v/>
      </c>
      <c r="C2172" s="20" t="str">
        <f>IF(F2172="Gateway","SDWAN Gateway",IF(E2172="","",VLOOKUP(E2172,[3]List!BC:BF,4,FALSE)))</f>
        <v/>
      </c>
      <c r="I2172" t="s">
        <v>938</v>
      </c>
      <c r="S2172" s="22"/>
      <c r="AJ2172" s="22"/>
      <c r="AK2172" s="22"/>
    </row>
    <row r="2173" spans="1:37" customFormat="1" ht="15" hidden="1" customHeight="1">
      <c r="A2173" s="20" t="str">
        <f>IF(E2173="","",VLOOKUP(E2173,[3]List!BC:BD,2,FALSE))</f>
        <v/>
      </c>
      <c r="B2173" s="20" t="str">
        <f>IF(F2173="Gateway","SDWAN Gateway",IF(E2173="","",VLOOKUP(E2173,[3]List!BC:BE,3,FALSE)))</f>
        <v/>
      </c>
      <c r="C2173" s="20" t="str">
        <f>IF(F2173="Gateway","SDWAN Gateway",IF(E2173="","",VLOOKUP(E2173,[3]List!BC:BF,4,FALSE)))</f>
        <v/>
      </c>
      <c r="I2173" t="s">
        <v>938</v>
      </c>
      <c r="S2173" s="22"/>
      <c r="AJ2173" s="22"/>
      <c r="AK2173" s="22"/>
    </row>
    <row r="2174" spans="1:37" customFormat="1" ht="15" hidden="1" customHeight="1">
      <c r="A2174" s="20" t="str">
        <f>IF(E2174="","",VLOOKUP(E2174,[3]List!BC:BD,2,FALSE))</f>
        <v/>
      </c>
      <c r="B2174" s="20" t="str">
        <f>IF(F2174="Gateway","SDWAN Gateway",IF(E2174="","",VLOOKUP(E2174,[3]List!BC:BE,3,FALSE)))</f>
        <v/>
      </c>
      <c r="C2174" s="20" t="str">
        <f>IF(F2174="Gateway","SDWAN Gateway",IF(E2174="","",VLOOKUP(E2174,[3]List!BC:BF,4,FALSE)))</f>
        <v/>
      </c>
      <c r="I2174" t="s">
        <v>938</v>
      </c>
      <c r="S2174" s="22"/>
      <c r="AJ2174" s="22"/>
      <c r="AK2174" s="22"/>
    </row>
    <row r="2175" spans="1:37" customFormat="1" ht="15" hidden="1" customHeight="1">
      <c r="A2175" s="20" t="str">
        <f>IF(E2175="","",VLOOKUP(E2175,[3]List!BC:BD,2,FALSE))</f>
        <v/>
      </c>
      <c r="B2175" s="20" t="str">
        <f>IF(F2175="Gateway","SDWAN Gateway",IF(E2175="","",VLOOKUP(E2175,[3]List!BC:BE,3,FALSE)))</f>
        <v/>
      </c>
      <c r="C2175" s="20" t="str">
        <f>IF(F2175="Gateway","SDWAN Gateway",IF(E2175="","",VLOOKUP(E2175,[3]List!BC:BF,4,FALSE)))</f>
        <v/>
      </c>
      <c r="I2175" t="s">
        <v>938</v>
      </c>
      <c r="S2175" s="22"/>
      <c r="AJ2175" s="22"/>
      <c r="AK2175" s="22"/>
    </row>
    <row r="2176" spans="1:37" customFormat="1" ht="15" hidden="1" customHeight="1">
      <c r="A2176" s="20" t="str">
        <f>IF(E2176="","",VLOOKUP(E2176,[3]List!BC:BD,2,FALSE))</f>
        <v/>
      </c>
      <c r="B2176" s="20" t="str">
        <f>IF(F2176="Gateway","SDWAN Gateway",IF(E2176="","",VLOOKUP(E2176,[3]List!BC:BE,3,FALSE)))</f>
        <v/>
      </c>
      <c r="C2176" s="20" t="str">
        <f>IF(F2176="Gateway","SDWAN Gateway",IF(E2176="","",VLOOKUP(E2176,[3]List!BC:BF,4,FALSE)))</f>
        <v/>
      </c>
      <c r="I2176" t="s">
        <v>938</v>
      </c>
      <c r="S2176" s="22"/>
      <c r="AJ2176" s="22"/>
      <c r="AK2176" s="22"/>
    </row>
    <row r="2177" spans="1:37" customFormat="1" ht="15" hidden="1" customHeight="1">
      <c r="A2177" s="20" t="str">
        <f>IF(E2177="","",VLOOKUP(E2177,[3]List!BC:BD,2,FALSE))</f>
        <v/>
      </c>
      <c r="B2177" s="20" t="str">
        <f>IF(F2177="Gateway","SDWAN Gateway",IF(E2177="","",VLOOKUP(E2177,[3]List!BC:BE,3,FALSE)))</f>
        <v/>
      </c>
      <c r="C2177" s="20" t="str">
        <f>IF(F2177="Gateway","SDWAN Gateway",IF(E2177="","",VLOOKUP(E2177,[3]List!BC:BF,4,FALSE)))</f>
        <v/>
      </c>
      <c r="I2177" t="s">
        <v>938</v>
      </c>
      <c r="S2177" s="22"/>
      <c r="AJ2177" s="22"/>
      <c r="AK2177" s="22"/>
    </row>
    <row r="2178" spans="1:37" customFormat="1" ht="15" hidden="1" customHeight="1">
      <c r="A2178" s="20" t="str">
        <f>IF(E2178="","",VLOOKUP(E2178,[3]List!BC:BD,2,FALSE))</f>
        <v/>
      </c>
      <c r="B2178" s="20" t="str">
        <f>IF(F2178="Gateway","SDWAN Gateway",IF(E2178="","",VLOOKUP(E2178,[3]List!BC:BE,3,FALSE)))</f>
        <v/>
      </c>
      <c r="C2178" s="20" t="str">
        <f>IF(F2178="Gateway","SDWAN Gateway",IF(E2178="","",VLOOKUP(E2178,[3]List!BC:BF,4,FALSE)))</f>
        <v/>
      </c>
      <c r="I2178" t="s">
        <v>938</v>
      </c>
      <c r="S2178" s="22"/>
      <c r="AJ2178" s="22"/>
      <c r="AK2178" s="22"/>
    </row>
    <row r="2179" spans="1:37" customFormat="1" ht="15" hidden="1" customHeight="1">
      <c r="A2179" s="20" t="str">
        <f>IF(E2179="","",VLOOKUP(E2179,[3]List!BC:BD,2,FALSE))</f>
        <v/>
      </c>
      <c r="B2179" s="20" t="str">
        <f>IF(F2179="Gateway","SDWAN Gateway",IF(E2179="","",VLOOKUP(E2179,[3]List!BC:BE,3,FALSE)))</f>
        <v/>
      </c>
      <c r="C2179" s="20" t="str">
        <f>IF(F2179="Gateway","SDWAN Gateway",IF(E2179="","",VLOOKUP(E2179,[3]List!BC:BF,4,FALSE)))</f>
        <v/>
      </c>
      <c r="I2179" t="s">
        <v>938</v>
      </c>
      <c r="S2179" s="22"/>
      <c r="AJ2179" s="22"/>
      <c r="AK2179" s="22"/>
    </row>
    <row r="2180" spans="1:37" customFormat="1" ht="15" hidden="1" customHeight="1">
      <c r="A2180" s="20" t="str">
        <f>IF(E2180="","",VLOOKUP(E2180,[3]List!BC:BD,2,FALSE))</f>
        <v/>
      </c>
      <c r="B2180" s="20" t="str">
        <f>IF(F2180="Gateway","SDWAN Gateway",IF(E2180="","",VLOOKUP(E2180,[3]List!BC:BE,3,FALSE)))</f>
        <v/>
      </c>
      <c r="C2180" s="20" t="str">
        <f>IF(F2180="Gateway","SDWAN Gateway",IF(E2180="","",VLOOKUP(E2180,[3]List!BC:BF,4,FALSE)))</f>
        <v/>
      </c>
      <c r="I2180" t="s">
        <v>938</v>
      </c>
      <c r="S2180" s="22"/>
      <c r="AJ2180" s="22"/>
      <c r="AK2180" s="22"/>
    </row>
    <row r="2181" spans="1:37" customFormat="1" ht="15" hidden="1" customHeight="1">
      <c r="A2181" s="20" t="str">
        <f>IF(E2181="","",VLOOKUP(E2181,[3]List!BC:BD,2,FALSE))</f>
        <v/>
      </c>
      <c r="B2181" s="20" t="str">
        <f>IF(F2181="Gateway","SDWAN Gateway",IF(E2181="","",VLOOKUP(E2181,[3]List!BC:BE,3,FALSE)))</f>
        <v/>
      </c>
      <c r="C2181" s="20" t="str">
        <f>IF(F2181="Gateway","SDWAN Gateway",IF(E2181="","",VLOOKUP(E2181,[3]List!BC:BF,4,FALSE)))</f>
        <v/>
      </c>
      <c r="I2181" t="s">
        <v>938</v>
      </c>
      <c r="S2181" s="22"/>
      <c r="AJ2181" s="22"/>
      <c r="AK2181" s="22"/>
    </row>
    <row r="2182" spans="1:37" customFormat="1" ht="15" hidden="1" customHeight="1">
      <c r="A2182" s="20" t="str">
        <f>IF(E2182="","",VLOOKUP(E2182,[3]List!BC:BD,2,FALSE))</f>
        <v/>
      </c>
      <c r="B2182" s="20" t="str">
        <f>IF(F2182="Gateway","SDWAN Gateway",IF(E2182="","",VLOOKUP(E2182,[3]List!BC:BE,3,FALSE)))</f>
        <v/>
      </c>
      <c r="C2182" s="20" t="str">
        <f>IF(F2182="Gateway","SDWAN Gateway",IF(E2182="","",VLOOKUP(E2182,[3]List!BC:BF,4,FALSE)))</f>
        <v/>
      </c>
      <c r="I2182" t="s">
        <v>938</v>
      </c>
      <c r="S2182" s="22"/>
      <c r="AJ2182" s="22"/>
      <c r="AK2182" s="22"/>
    </row>
    <row r="2183" spans="1:37" customFormat="1" ht="15" hidden="1" customHeight="1">
      <c r="A2183" s="20" t="str">
        <f>IF(E2183="","",VLOOKUP(E2183,[3]List!BC:BD,2,FALSE))</f>
        <v/>
      </c>
      <c r="B2183" s="20" t="str">
        <f>IF(F2183="Gateway","SDWAN Gateway",IF(E2183="","",VLOOKUP(E2183,[3]List!BC:BE,3,FALSE)))</f>
        <v/>
      </c>
      <c r="C2183" s="20" t="str">
        <f>IF(F2183="Gateway","SDWAN Gateway",IF(E2183="","",VLOOKUP(E2183,[3]List!BC:BF,4,FALSE)))</f>
        <v/>
      </c>
      <c r="I2183" t="s">
        <v>938</v>
      </c>
      <c r="S2183" s="22"/>
      <c r="AJ2183" s="22"/>
      <c r="AK2183" s="22"/>
    </row>
    <row r="2184" spans="1:37" customFormat="1" ht="15" hidden="1" customHeight="1">
      <c r="A2184" s="20" t="str">
        <f>IF(E2184="","",VLOOKUP(E2184,[3]List!BC:BD,2,FALSE))</f>
        <v/>
      </c>
      <c r="B2184" s="20" t="str">
        <f>IF(F2184="Gateway","SDWAN Gateway",IF(E2184="","",VLOOKUP(E2184,[3]List!BC:BE,3,FALSE)))</f>
        <v/>
      </c>
      <c r="C2184" s="20" t="str">
        <f>IF(F2184="Gateway","SDWAN Gateway",IF(E2184="","",VLOOKUP(E2184,[3]List!BC:BF,4,FALSE)))</f>
        <v/>
      </c>
      <c r="I2184" t="s">
        <v>938</v>
      </c>
      <c r="S2184" s="22"/>
      <c r="AJ2184" s="22"/>
      <c r="AK2184" s="22"/>
    </row>
    <row r="2185" spans="1:37" customFormat="1" ht="15" hidden="1" customHeight="1">
      <c r="A2185" s="20" t="str">
        <f>IF(E2185="","",VLOOKUP(E2185,[3]List!BC:BD,2,FALSE))</f>
        <v/>
      </c>
      <c r="B2185" s="20" t="str">
        <f>IF(F2185="Gateway","SDWAN Gateway",IF(E2185="","",VLOOKUP(E2185,[3]List!BC:BE,3,FALSE)))</f>
        <v/>
      </c>
      <c r="C2185" s="20" t="str">
        <f>IF(F2185="Gateway","SDWAN Gateway",IF(E2185="","",VLOOKUP(E2185,[3]List!BC:BF,4,FALSE)))</f>
        <v/>
      </c>
      <c r="I2185" t="s">
        <v>938</v>
      </c>
      <c r="S2185" s="22"/>
      <c r="AJ2185" s="22"/>
      <c r="AK2185" s="22"/>
    </row>
    <row r="2186" spans="1:37" customFormat="1" ht="15" hidden="1" customHeight="1">
      <c r="A2186" s="20" t="str">
        <f>IF(E2186="","",VLOOKUP(E2186,[3]List!BC:BD,2,FALSE))</f>
        <v/>
      </c>
      <c r="B2186" s="20" t="str">
        <f>IF(F2186="Gateway","SDWAN Gateway",IF(E2186="","",VLOOKUP(E2186,[3]List!BC:BE,3,FALSE)))</f>
        <v/>
      </c>
      <c r="C2186" s="20" t="str">
        <f>IF(F2186="Gateway","SDWAN Gateway",IF(E2186="","",VLOOKUP(E2186,[3]List!BC:BF,4,FALSE)))</f>
        <v/>
      </c>
      <c r="I2186" t="s">
        <v>938</v>
      </c>
      <c r="S2186" s="22"/>
      <c r="AJ2186" s="22"/>
      <c r="AK2186" s="22"/>
    </row>
    <row r="2187" spans="1:37" customFormat="1" ht="15" hidden="1" customHeight="1">
      <c r="A2187" s="20" t="str">
        <f>IF(E2187="","",VLOOKUP(E2187,[3]List!BC:BD,2,FALSE))</f>
        <v/>
      </c>
      <c r="B2187" s="20" t="str">
        <f>IF(F2187="Gateway","SDWAN Gateway",IF(E2187="","",VLOOKUP(E2187,[3]List!BC:BE,3,FALSE)))</f>
        <v/>
      </c>
      <c r="C2187" s="20" t="str">
        <f>IF(F2187="Gateway","SDWAN Gateway",IF(E2187="","",VLOOKUP(E2187,[3]List!BC:BF,4,FALSE)))</f>
        <v/>
      </c>
      <c r="I2187" t="s">
        <v>938</v>
      </c>
      <c r="S2187" s="22"/>
      <c r="AJ2187" s="22"/>
      <c r="AK2187" s="22"/>
    </row>
    <row r="2188" spans="1:37" customFormat="1" ht="15" hidden="1" customHeight="1">
      <c r="A2188" s="20" t="str">
        <f>IF(E2188="","",VLOOKUP(E2188,[3]List!BC:BD,2,FALSE))</f>
        <v/>
      </c>
      <c r="B2188" s="20" t="str">
        <f>IF(F2188="Gateway","SDWAN Gateway",IF(E2188="","",VLOOKUP(E2188,[3]List!BC:BE,3,FALSE)))</f>
        <v/>
      </c>
      <c r="C2188" s="20" t="str">
        <f>IF(F2188="Gateway","SDWAN Gateway",IF(E2188="","",VLOOKUP(E2188,[3]List!BC:BF,4,FALSE)))</f>
        <v/>
      </c>
      <c r="I2188" t="s">
        <v>938</v>
      </c>
      <c r="S2188" s="22"/>
      <c r="AJ2188" s="22"/>
      <c r="AK2188" s="22"/>
    </row>
    <row r="2189" spans="1:37" customFormat="1" ht="15" hidden="1" customHeight="1">
      <c r="A2189" s="20" t="str">
        <f>IF(E2189="","",VLOOKUP(E2189,[3]List!BC:BD,2,FALSE))</f>
        <v/>
      </c>
      <c r="B2189" s="20" t="str">
        <f>IF(F2189="Gateway","SDWAN Gateway",IF(E2189="","",VLOOKUP(E2189,[3]List!BC:BE,3,FALSE)))</f>
        <v/>
      </c>
      <c r="C2189" s="20" t="str">
        <f>IF(F2189="Gateway","SDWAN Gateway",IF(E2189="","",VLOOKUP(E2189,[3]List!BC:BF,4,FALSE)))</f>
        <v/>
      </c>
      <c r="I2189" t="s">
        <v>938</v>
      </c>
      <c r="S2189" s="22"/>
      <c r="AJ2189" s="22"/>
      <c r="AK2189" s="22"/>
    </row>
    <row r="2190" spans="1:37" customFormat="1" ht="15" hidden="1" customHeight="1">
      <c r="A2190" s="20" t="str">
        <f>IF(E2190="","",VLOOKUP(E2190,[3]List!BC:BD,2,FALSE))</f>
        <v/>
      </c>
      <c r="B2190" s="20" t="str">
        <f>IF(F2190="Gateway","SDWAN Gateway",IF(E2190="","",VLOOKUP(E2190,[3]List!BC:BE,3,FALSE)))</f>
        <v/>
      </c>
      <c r="C2190" s="20" t="str">
        <f>IF(F2190="Gateway","SDWAN Gateway",IF(E2190="","",VLOOKUP(E2190,[3]List!BC:BF,4,FALSE)))</f>
        <v/>
      </c>
      <c r="I2190" t="s">
        <v>938</v>
      </c>
      <c r="S2190" s="22"/>
      <c r="AJ2190" s="22"/>
      <c r="AK2190" s="22"/>
    </row>
    <row r="2191" spans="1:37" customFormat="1" ht="15" hidden="1" customHeight="1">
      <c r="A2191" s="20" t="str">
        <f>IF(E2191="","",VLOOKUP(E2191,[3]List!BC:BD,2,FALSE))</f>
        <v/>
      </c>
      <c r="B2191" s="20" t="str">
        <f>IF(F2191="Gateway","SDWAN Gateway",IF(E2191="","",VLOOKUP(E2191,[3]List!BC:BE,3,FALSE)))</f>
        <v/>
      </c>
      <c r="C2191" s="20" t="str">
        <f>IF(F2191="Gateway","SDWAN Gateway",IF(E2191="","",VLOOKUP(E2191,[3]List!BC:BF,4,FALSE)))</f>
        <v/>
      </c>
      <c r="I2191" t="s">
        <v>938</v>
      </c>
      <c r="S2191" s="22"/>
      <c r="AJ2191" s="22"/>
      <c r="AK2191" s="22"/>
    </row>
    <row r="2192" spans="1:37" customFormat="1" ht="15" hidden="1" customHeight="1">
      <c r="A2192" s="20" t="str">
        <f>IF(E2192="","",VLOOKUP(E2192,[3]List!BC:BD,2,FALSE))</f>
        <v/>
      </c>
      <c r="B2192" s="20" t="str">
        <f>IF(F2192="Gateway","SDWAN Gateway",IF(E2192="","",VLOOKUP(E2192,[3]List!BC:BE,3,FALSE)))</f>
        <v/>
      </c>
      <c r="C2192" s="20" t="str">
        <f>IF(F2192="Gateway","SDWAN Gateway",IF(E2192="","",VLOOKUP(E2192,[3]List!BC:BF,4,FALSE)))</f>
        <v/>
      </c>
      <c r="I2192" t="s">
        <v>938</v>
      </c>
      <c r="S2192" s="22"/>
      <c r="AJ2192" s="22"/>
      <c r="AK2192" s="22"/>
    </row>
    <row r="2193" spans="1:37" customFormat="1" ht="15" hidden="1" customHeight="1">
      <c r="A2193" s="20" t="str">
        <f>IF(E2193="","",VLOOKUP(E2193,[3]List!BC:BD,2,FALSE))</f>
        <v/>
      </c>
      <c r="B2193" s="20" t="str">
        <f>IF(F2193="Gateway","SDWAN Gateway",IF(E2193="","",VLOOKUP(E2193,[3]List!BC:BE,3,FALSE)))</f>
        <v/>
      </c>
      <c r="C2193" s="20" t="str">
        <f>IF(F2193="Gateway","SDWAN Gateway",IF(E2193="","",VLOOKUP(E2193,[3]List!BC:BF,4,FALSE)))</f>
        <v/>
      </c>
      <c r="I2193" t="s">
        <v>938</v>
      </c>
      <c r="S2193" s="22"/>
      <c r="AJ2193" s="22"/>
      <c r="AK2193" s="22"/>
    </row>
    <row r="2194" spans="1:37" customFormat="1" ht="15" hidden="1" customHeight="1">
      <c r="A2194" s="20" t="str">
        <f>IF(E2194="","",VLOOKUP(E2194,[3]List!BC:BD,2,FALSE))</f>
        <v/>
      </c>
      <c r="B2194" s="20" t="str">
        <f>IF(F2194="Gateway","SDWAN Gateway",IF(E2194="","",VLOOKUP(E2194,[3]List!BC:BE,3,FALSE)))</f>
        <v/>
      </c>
      <c r="C2194" s="20" t="str">
        <f>IF(F2194="Gateway","SDWAN Gateway",IF(E2194="","",VLOOKUP(E2194,[3]List!BC:BF,4,FALSE)))</f>
        <v/>
      </c>
      <c r="I2194" t="s">
        <v>938</v>
      </c>
      <c r="S2194" s="22"/>
      <c r="AJ2194" s="22"/>
      <c r="AK2194" s="22"/>
    </row>
    <row r="2195" spans="1:37" customFormat="1" ht="15" hidden="1" customHeight="1">
      <c r="A2195" s="20" t="str">
        <f>IF(E2195="","",VLOOKUP(E2195,[3]List!BC:BD,2,FALSE))</f>
        <v/>
      </c>
      <c r="B2195" s="20" t="str">
        <f>IF(F2195="Gateway","SDWAN Gateway",IF(E2195="","",VLOOKUP(E2195,[3]List!BC:BE,3,FALSE)))</f>
        <v/>
      </c>
      <c r="C2195" s="20" t="str">
        <f>IF(F2195="Gateway","SDWAN Gateway",IF(E2195="","",VLOOKUP(E2195,[3]List!BC:BF,4,FALSE)))</f>
        <v/>
      </c>
      <c r="I2195" t="s">
        <v>938</v>
      </c>
      <c r="S2195" s="22"/>
      <c r="AJ2195" s="22"/>
      <c r="AK2195" s="22"/>
    </row>
    <row r="2196" spans="1:37" customFormat="1" ht="15" hidden="1" customHeight="1">
      <c r="A2196" s="20" t="str">
        <f>IF(E2196="","",VLOOKUP(E2196,[3]List!BC:BD,2,FALSE))</f>
        <v/>
      </c>
      <c r="B2196" s="20" t="str">
        <f>IF(F2196="Gateway","SDWAN Gateway",IF(E2196="","",VLOOKUP(E2196,[3]List!BC:BE,3,FALSE)))</f>
        <v/>
      </c>
      <c r="C2196" s="20" t="str">
        <f>IF(F2196="Gateway","SDWAN Gateway",IF(E2196="","",VLOOKUP(E2196,[3]List!BC:BF,4,FALSE)))</f>
        <v/>
      </c>
      <c r="I2196" t="s">
        <v>938</v>
      </c>
      <c r="S2196" s="22"/>
      <c r="AJ2196" s="22"/>
      <c r="AK2196" s="22"/>
    </row>
    <row r="2197" spans="1:37" customFormat="1" ht="15" hidden="1" customHeight="1">
      <c r="A2197" s="20" t="str">
        <f>IF(E2197="","",VLOOKUP(E2197,[3]List!BC:BD,2,FALSE))</f>
        <v/>
      </c>
      <c r="B2197" s="20" t="str">
        <f>IF(F2197="Gateway","SDWAN Gateway",IF(E2197="","",VLOOKUP(E2197,[3]List!BC:BE,3,FALSE)))</f>
        <v/>
      </c>
      <c r="C2197" s="20" t="str">
        <f>IF(F2197="Gateway","SDWAN Gateway",IF(E2197="","",VLOOKUP(E2197,[3]List!BC:BF,4,FALSE)))</f>
        <v/>
      </c>
      <c r="I2197" t="s">
        <v>938</v>
      </c>
      <c r="S2197" s="22"/>
      <c r="AJ2197" s="22"/>
      <c r="AK2197" s="22"/>
    </row>
    <row r="2198" spans="1:37" customFormat="1" ht="15" hidden="1" customHeight="1">
      <c r="A2198" s="20" t="str">
        <f>IF(E2198="","",VLOOKUP(E2198,[3]List!BC:BD,2,FALSE))</f>
        <v/>
      </c>
      <c r="B2198" s="20" t="str">
        <f>IF(F2198="Gateway","SDWAN Gateway",IF(E2198="","",VLOOKUP(E2198,[3]List!BC:BE,3,FALSE)))</f>
        <v/>
      </c>
      <c r="C2198" s="20" t="str">
        <f>IF(F2198="Gateway","SDWAN Gateway",IF(E2198="","",VLOOKUP(E2198,[3]List!BC:BF,4,FALSE)))</f>
        <v/>
      </c>
      <c r="I2198" t="s">
        <v>938</v>
      </c>
      <c r="S2198" s="22"/>
      <c r="AJ2198" s="22"/>
      <c r="AK2198" s="22"/>
    </row>
    <row r="2199" spans="1:37" customFormat="1" ht="15" hidden="1" customHeight="1">
      <c r="A2199" s="20" t="str">
        <f>IF(E2199="","",VLOOKUP(E2199,[3]List!BC:BD,2,FALSE))</f>
        <v/>
      </c>
      <c r="B2199" s="20" t="str">
        <f>IF(F2199="Gateway","SDWAN Gateway",IF(E2199="","",VLOOKUP(E2199,[3]List!BC:BE,3,FALSE)))</f>
        <v/>
      </c>
      <c r="C2199" s="20" t="str">
        <f>IF(F2199="Gateway","SDWAN Gateway",IF(E2199="","",VLOOKUP(E2199,[3]List!BC:BF,4,FALSE)))</f>
        <v/>
      </c>
      <c r="I2199" t="s">
        <v>938</v>
      </c>
      <c r="S2199" s="22"/>
      <c r="AJ2199" s="22"/>
      <c r="AK2199" s="22"/>
    </row>
    <row r="2200" spans="1:37" customFormat="1" ht="15" hidden="1" customHeight="1">
      <c r="A2200" s="20" t="str">
        <f>IF(E2200="","",VLOOKUP(E2200,[3]List!BC:BD,2,FALSE))</f>
        <v/>
      </c>
      <c r="B2200" s="20" t="str">
        <f>IF(F2200="Gateway","SDWAN Gateway",IF(E2200="","",VLOOKUP(E2200,[3]List!BC:BE,3,FALSE)))</f>
        <v/>
      </c>
      <c r="C2200" s="20" t="str">
        <f>IF(F2200="Gateway","SDWAN Gateway",IF(E2200="","",VLOOKUP(E2200,[3]List!BC:BF,4,FALSE)))</f>
        <v/>
      </c>
      <c r="I2200" t="s">
        <v>938</v>
      </c>
      <c r="S2200" s="22"/>
      <c r="AJ2200" s="22"/>
      <c r="AK2200" s="22"/>
    </row>
    <row r="2201" spans="1:37" customFormat="1" ht="15" hidden="1" customHeight="1">
      <c r="A2201" s="20" t="str">
        <f>IF(E2201="","",VLOOKUP(E2201,[3]List!BC:BD,2,FALSE))</f>
        <v/>
      </c>
      <c r="B2201" s="20" t="str">
        <f>IF(F2201="Gateway","SDWAN Gateway",IF(E2201="","",VLOOKUP(E2201,[3]List!BC:BE,3,FALSE)))</f>
        <v/>
      </c>
      <c r="C2201" s="20" t="str">
        <f>IF(F2201="Gateway","SDWAN Gateway",IF(E2201="","",VLOOKUP(E2201,[3]List!BC:BF,4,FALSE)))</f>
        <v/>
      </c>
      <c r="I2201" t="s">
        <v>938</v>
      </c>
      <c r="S2201" s="22"/>
      <c r="AJ2201" s="22"/>
      <c r="AK2201" s="22"/>
    </row>
    <row r="2202" spans="1:37" customFormat="1" ht="15" hidden="1" customHeight="1">
      <c r="A2202" s="20" t="str">
        <f>IF(E2202="","",VLOOKUP(E2202,[3]List!BC:BD,2,FALSE))</f>
        <v/>
      </c>
      <c r="B2202" s="20" t="str">
        <f>IF(F2202="Gateway","SDWAN Gateway",IF(E2202="","",VLOOKUP(E2202,[3]List!BC:BE,3,FALSE)))</f>
        <v/>
      </c>
      <c r="C2202" s="20" t="str">
        <f>IF(F2202="Gateway","SDWAN Gateway",IF(E2202="","",VLOOKUP(E2202,[3]List!BC:BF,4,FALSE)))</f>
        <v/>
      </c>
      <c r="I2202" t="s">
        <v>938</v>
      </c>
      <c r="S2202" s="22"/>
      <c r="AJ2202" s="22"/>
      <c r="AK2202" s="22"/>
    </row>
    <row r="2203" spans="1:37" customFormat="1" ht="15" hidden="1" customHeight="1">
      <c r="A2203" s="20" t="str">
        <f>IF(E2203="","",VLOOKUP(E2203,[3]List!BC:BD,2,FALSE))</f>
        <v/>
      </c>
      <c r="B2203" s="20" t="str">
        <f>IF(F2203="Gateway","SDWAN Gateway",IF(E2203="","",VLOOKUP(E2203,[3]List!BC:BE,3,FALSE)))</f>
        <v/>
      </c>
      <c r="C2203" s="20" t="str">
        <f>IF(F2203="Gateway","SDWAN Gateway",IF(E2203="","",VLOOKUP(E2203,[3]List!BC:BF,4,FALSE)))</f>
        <v/>
      </c>
      <c r="I2203" t="s">
        <v>938</v>
      </c>
      <c r="S2203" s="22"/>
      <c r="AJ2203" s="22"/>
      <c r="AK2203" s="22"/>
    </row>
    <row r="2204" spans="1:37" customFormat="1" ht="15" hidden="1" customHeight="1">
      <c r="A2204" s="20" t="str">
        <f>IF(E2204="","",VLOOKUP(E2204,[3]List!BC:BD,2,FALSE))</f>
        <v/>
      </c>
      <c r="B2204" s="20" t="str">
        <f>IF(F2204="Gateway","SDWAN Gateway",IF(E2204="","",VLOOKUP(E2204,[3]List!BC:BE,3,FALSE)))</f>
        <v/>
      </c>
      <c r="C2204" s="20" t="str">
        <f>IF(F2204="Gateway","SDWAN Gateway",IF(E2204="","",VLOOKUP(E2204,[3]List!BC:BF,4,FALSE)))</f>
        <v/>
      </c>
      <c r="I2204" t="s">
        <v>938</v>
      </c>
      <c r="S2204" s="22"/>
      <c r="AJ2204" s="22"/>
      <c r="AK2204" s="22"/>
    </row>
    <row r="2205" spans="1:37" customFormat="1" ht="15" hidden="1" customHeight="1">
      <c r="A2205" s="20" t="str">
        <f>IF(E2205="","",VLOOKUP(E2205,[3]List!BC:BD,2,FALSE))</f>
        <v/>
      </c>
      <c r="B2205" s="20" t="str">
        <f>IF(F2205="Gateway","SDWAN Gateway",IF(E2205="","",VLOOKUP(E2205,[3]List!BC:BE,3,FALSE)))</f>
        <v/>
      </c>
      <c r="C2205" s="20" t="str">
        <f>IF(F2205="Gateway","SDWAN Gateway",IF(E2205="","",VLOOKUP(E2205,[3]List!BC:BF,4,FALSE)))</f>
        <v/>
      </c>
      <c r="I2205" t="s">
        <v>938</v>
      </c>
      <c r="S2205" s="22"/>
      <c r="AJ2205" s="22"/>
      <c r="AK2205" s="22"/>
    </row>
    <row r="2206" spans="1:37" customFormat="1" ht="15" hidden="1" customHeight="1">
      <c r="A2206" s="20" t="str">
        <f>IF(E2206="","",VLOOKUP(E2206,[3]List!BC:BD,2,FALSE))</f>
        <v/>
      </c>
      <c r="B2206" s="20" t="str">
        <f>IF(F2206="Gateway","SDWAN Gateway",IF(E2206="","",VLOOKUP(E2206,[3]List!BC:BE,3,FALSE)))</f>
        <v/>
      </c>
      <c r="C2206" s="20" t="str">
        <f>IF(F2206="Gateway","SDWAN Gateway",IF(E2206="","",VLOOKUP(E2206,[3]List!BC:BF,4,FALSE)))</f>
        <v/>
      </c>
      <c r="I2206" t="s">
        <v>938</v>
      </c>
      <c r="S2206" s="22"/>
      <c r="AJ2206" s="22"/>
      <c r="AK2206" s="22"/>
    </row>
    <row r="2207" spans="1:37" customFormat="1" ht="15" hidden="1" customHeight="1">
      <c r="A2207" s="20" t="str">
        <f>IF(E2207="","",VLOOKUP(E2207,[3]List!BC:BD,2,FALSE))</f>
        <v/>
      </c>
      <c r="B2207" s="20" t="str">
        <f>IF(F2207="Gateway","SDWAN Gateway",IF(E2207="","",VLOOKUP(E2207,[3]List!BC:BE,3,FALSE)))</f>
        <v/>
      </c>
      <c r="C2207" s="20" t="str">
        <f>IF(F2207="Gateway","SDWAN Gateway",IF(E2207="","",VLOOKUP(E2207,[3]List!BC:BF,4,FALSE)))</f>
        <v/>
      </c>
      <c r="I2207" t="s">
        <v>938</v>
      </c>
      <c r="S2207" s="22"/>
      <c r="AJ2207" s="22"/>
      <c r="AK2207" s="22"/>
    </row>
    <row r="2208" spans="1:37" customFormat="1" ht="15" hidden="1" customHeight="1">
      <c r="A2208" s="20" t="str">
        <f>IF(E2208="","",VLOOKUP(E2208,[3]List!BC:BD,2,FALSE))</f>
        <v/>
      </c>
      <c r="B2208" s="20" t="str">
        <f>IF(F2208="Gateway","SDWAN Gateway",IF(E2208="","",VLOOKUP(E2208,[3]List!BC:BE,3,FALSE)))</f>
        <v/>
      </c>
      <c r="C2208" s="20" t="str">
        <f>IF(F2208="Gateway","SDWAN Gateway",IF(E2208="","",VLOOKUP(E2208,[3]List!BC:BF,4,FALSE)))</f>
        <v/>
      </c>
      <c r="I2208" t="s">
        <v>938</v>
      </c>
      <c r="S2208" s="22"/>
      <c r="AJ2208" s="22"/>
      <c r="AK2208" s="22"/>
    </row>
    <row r="2209" spans="1:37" customFormat="1" ht="15" hidden="1" customHeight="1">
      <c r="A2209" s="20" t="str">
        <f>IF(E2209="","",VLOOKUP(E2209,[3]List!BC:BD,2,FALSE))</f>
        <v/>
      </c>
      <c r="B2209" s="20" t="str">
        <f>IF(F2209="Gateway","SDWAN Gateway",IF(E2209="","",VLOOKUP(E2209,[3]List!BC:BE,3,FALSE)))</f>
        <v/>
      </c>
      <c r="C2209" s="20" t="str">
        <f>IF(F2209="Gateway","SDWAN Gateway",IF(E2209="","",VLOOKUP(E2209,[3]List!BC:BF,4,FALSE)))</f>
        <v/>
      </c>
      <c r="I2209" t="s">
        <v>938</v>
      </c>
      <c r="S2209" s="22"/>
      <c r="AJ2209" s="22"/>
      <c r="AK2209" s="22"/>
    </row>
    <row r="2210" spans="1:37" customFormat="1" ht="15" hidden="1" customHeight="1">
      <c r="A2210" s="20" t="str">
        <f>IF(E2210="","",VLOOKUP(E2210,[3]List!BC:BD,2,FALSE))</f>
        <v/>
      </c>
      <c r="B2210" s="20" t="str">
        <f>IF(F2210="Gateway","SDWAN Gateway",IF(E2210="","",VLOOKUP(E2210,[3]List!BC:BE,3,FALSE)))</f>
        <v/>
      </c>
      <c r="C2210" s="20" t="str">
        <f>IF(F2210="Gateway","SDWAN Gateway",IF(E2210="","",VLOOKUP(E2210,[3]List!BC:BF,4,FALSE)))</f>
        <v/>
      </c>
      <c r="I2210" t="s">
        <v>938</v>
      </c>
      <c r="S2210" s="22"/>
      <c r="AJ2210" s="22"/>
      <c r="AK2210" s="22"/>
    </row>
    <row r="2211" spans="1:37" customFormat="1" ht="15" hidden="1" customHeight="1">
      <c r="A2211" s="20" t="str">
        <f>IF(E2211="","",VLOOKUP(E2211,[3]List!BC:BD,2,FALSE))</f>
        <v/>
      </c>
      <c r="B2211" s="20" t="str">
        <f>IF(F2211="Gateway","SDWAN Gateway",IF(E2211="","",VLOOKUP(E2211,[3]List!BC:BE,3,FALSE)))</f>
        <v/>
      </c>
      <c r="C2211" s="20" t="str">
        <f>IF(F2211="Gateway","SDWAN Gateway",IF(E2211="","",VLOOKUP(E2211,[3]List!BC:BF,4,FALSE)))</f>
        <v/>
      </c>
      <c r="I2211" t="s">
        <v>938</v>
      </c>
      <c r="S2211" s="22"/>
      <c r="AJ2211" s="22"/>
      <c r="AK2211" s="22"/>
    </row>
    <row r="2212" spans="1:37" customFormat="1" ht="15" hidden="1" customHeight="1">
      <c r="A2212" s="20" t="str">
        <f>IF(E2212="","",VLOOKUP(E2212,[3]List!BC:BD,2,FALSE))</f>
        <v/>
      </c>
      <c r="B2212" s="20" t="str">
        <f>IF(F2212="Gateway","SDWAN Gateway",IF(E2212="","",VLOOKUP(E2212,[3]List!BC:BE,3,FALSE)))</f>
        <v/>
      </c>
      <c r="C2212" s="20" t="str">
        <f>IF(F2212="Gateway","SDWAN Gateway",IF(E2212="","",VLOOKUP(E2212,[3]List!BC:BF,4,FALSE)))</f>
        <v/>
      </c>
      <c r="I2212" t="s">
        <v>938</v>
      </c>
      <c r="S2212" s="22"/>
      <c r="AJ2212" s="22"/>
      <c r="AK2212" s="22"/>
    </row>
    <row r="2213" spans="1:37" customFormat="1" ht="15" hidden="1" customHeight="1">
      <c r="A2213" s="20" t="str">
        <f>IF(E2213="","",VLOOKUP(E2213,[3]List!BC:BD,2,FALSE))</f>
        <v/>
      </c>
      <c r="B2213" s="20" t="str">
        <f>IF(F2213="Gateway","SDWAN Gateway",IF(E2213="","",VLOOKUP(E2213,[3]List!BC:BE,3,FALSE)))</f>
        <v/>
      </c>
      <c r="C2213" s="20" t="str">
        <f>IF(F2213="Gateway","SDWAN Gateway",IF(E2213="","",VLOOKUP(E2213,[3]List!BC:BF,4,FALSE)))</f>
        <v/>
      </c>
      <c r="I2213" t="s">
        <v>938</v>
      </c>
      <c r="S2213" s="22"/>
      <c r="AJ2213" s="22"/>
      <c r="AK2213" s="22"/>
    </row>
    <row r="2214" spans="1:37" customFormat="1" ht="15" hidden="1" customHeight="1">
      <c r="A2214" s="20" t="str">
        <f>IF(E2214="","",VLOOKUP(E2214,[3]List!BC:BD,2,FALSE))</f>
        <v/>
      </c>
      <c r="B2214" s="20" t="str">
        <f>IF(F2214="Gateway","SDWAN Gateway",IF(E2214="","",VLOOKUP(E2214,[3]List!BC:BE,3,FALSE)))</f>
        <v/>
      </c>
      <c r="C2214" s="20" t="str">
        <f>IF(F2214="Gateway","SDWAN Gateway",IF(E2214="","",VLOOKUP(E2214,[3]List!BC:BF,4,FALSE)))</f>
        <v/>
      </c>
      <c r="I2214" t="s">
        <v>938</v>
      </c>
      <c r="S2214" s="22"/>
      <c r="AJ2214" s="22"/>
      <c r="AK2214" s="22"/>
    </row>
    <row r="2215" spans="1:37" customFormat="1" ht="15" hidden="1" customHeight="1">
      <c r="A2215" s="20" t="str">
        <f>IF(E2215="","",VLOOKUP(E2215,[3]List!BC:BD,2,FALSE))</f>
        <v/>
      </c>
      <c r="B2215" s="20" t="str">
        <f>IF(F2215="Gateway","SDWAN Gateway",IF(E2215="","",VLOOKUP(E2215,[3]List!BC:BE,3,FALSE)))</f>
        <v/>
      </c>
      <c r="C2215" s="20" t="str">
        <f>IF(F2215="Gateway","SDWAN Gateway",IF(E2215="","",VLOOKUP(E2215,[3]List!BC:BF,4,FALSE)))</f>
        <v/>
      </c>
      <c r="I2215" t="s">
        <v>938</v>
      </c>
      <c r="S2215" s="22"/>
      <c r="AJ2215" s="22"/>
      <c r="AK2215" s="22"/>
    </row>
    <row r="2216" spans="1:37" customFormat="1" ht="15" hidden="1" customHeight="1">
      <c r="A2216" s="20" t="str">
        <f>IF(E2216="","",VLOOKUP(E2216,[3]List!BC:BD,2,FALSE))</f>
        <v/>
      </c>
      <c r="B2216" s="20" t="str">
        <f>IF(F2216="Gateway","SDWAN Gateway",IF(E2216="","",VLOOKUP(E2216,[3]List!BC:BE,3,FALSE)))</f>
        <v/>
      </c>
      <c r="C2216" s="20" t="str">
        <f>IF(F2216="Gateway","SDWAN Gateway",IF(E2216="","",VLOOKUP(E2216,[3]List!BC:BF,4,FALSE)))</f>
        <v/>
      </c>
      <c r="I2216" t="s">
        <v>938</v>
      </c>
      <c r="S2216" s="22"/>
      <c r="AJ2216" s="22"/>
      <c r="AK2216" s="22"/>
    </row>
    <row r="2217" spans="1:37" customFormat="1" ht="15" hidden="1" customHeight="1">
      <c r="A2217" s="20" t="str">
        <f>IF(E2217="","",VLOOKUP(E2217,[3]List!BC:BD,2,FALSE))</f>
        <v/>
      </c>
      <c r="B2217" s="20" t="str">
        <f>IF(F2217="Gateway","SDWAN Gateway",IF(E2217="","",VLOOKUP(E2217,[3]List!BC:BE,3,FALSE)))</f>
        <v/>
      </c>
      <c r="C2217" s="20" t="str">
        <f>IF(F2217="Gateway","SDWAN Gateway",IF(E2217="","",VLOOKUP(E2217,[3]List!BC:BF,4,FALSE)))</f>
        <v/>
      </c>
      <c r="I2217" t="s">
        <v>938</v>
      </c>
      <c r="S2217" s="22"/>
      <c r="AJ2217" s="22"/>
      <c r="AK2217" s="22"/>
    </row>
    <row r="2218" spans="1:37" customFormat="1" ht="15" hidden="1" customHeight="1">
      <c r="A2218" s="20" t="str">
        <f>IF(E2218="","",VLOOKUP(E2218,[3]List!BC:BD,2,FALSE))</f>
        <v/>
      </c>
      <c r="B2218" s="20" t="str">
        <f>IF(F2218="Gateway","SDWAN Gateway",IF(E2218="","",VLOOKUP(E2218,[3]List!BC:BE,3,FALSE)))</f>
        <v/>
      </c>
      <c r="C2218" s="20" t="str">
        <f>IF(F2218="Gateway","SDWAN Gateway",IF(E2218="","",VLOOKUP(E2218,[3]List!BC:BF,4,FALSE)))</f>
        <v/>
      </c>
      <c r="I2218" t="s">
        <v>938</v>
      </c>
      <c r="S2218" s="22"/>
      <c r="AJ2218" s="22"/>
      <c r="AK2218" s="22"/>
    </row>
    <row r="2219" spans="1:37" customFormat="1" ht="15" hidden="1" customHeight="1">
      <c r="A2219" s="20" t="str">
        <f>IF(E2219="","",VLOOKUP(E2219,[3]List!BC:BD,2,FALSE))</f>
        <v/>
      </c>
      <c r="B2219" s="20" t="str">
        <f>IF(F2219="Gateway","SDWAN Gateway",IF(E2219="","",VLOOKUP(E2219,[3]List!BC:BE,3,FALSE)))</f>
        <v/>
      </c>
      <c r="C2219" s="20" t="str">
        <f>IF(F2219="Gateway","SDWAN Gateway",IF(E2219="","",VLOOKUP(E2219,[3]List!BC:BF,4,FALSE)))</f>
        <v/>
      </c>
      <c r="I2219" t="s">
        <v>938</v>
      </c>
      <c r="S2219" s="22"/>
      <c r="AJ2219" s="22"/>
      <c r="AK2219" s="22"/>
    </row>
    <row r="2220" spans="1:37" customFormat="1" ht="15" hidden="1" customHeight="1">
      <c r="A2220" s="20" t="str">
        <f>IF(E2220="","",VLOOKUP(E2220,[3]List!BC:BD,2,FALSE))</f>
        <v/>
      </c>
      <c r="B2220" s="20" t="str">
        <f>IF(F2220="Gateway","SDWAN Gateway",IF(E2220="","",VLOOKUP(E2220,[3]List!BC:BE,3,FALSE)))</f>
        <v/>
      </c>
      <c r="C2220" s="20" t="str">
        <f>IF(F2220="Gateway","SDWAN Gateway",IF(E2220="","",VLOOKUP(E2220,[3]List!BC:BF,4,FALSE)))</f>
        <v/>
      </c>
      <c r="I2220" t="s">
        <v>938</v>
      </c>
      <c r="S2220" s="22"/>
      <c r="AJ2220" s="22"/>
      <c r="AK2220" s="22"/>
    </row>
    <row r="2221" spans="1:37" customFormat="1" ht="15" hidden="1" customHeight="1">
      <c r="A2221" s="20" t="str">
        <f>IF(E2221="","",VLOOKUP(E2221,[3]List!BC:BD,2,FALSE))</f>
        <v/>
      </c>
      <c r="B2221" s="20" t="str">
        <f>IF(F2221="Gateway","SDWAN Gateway",IF(E2221="","",VLOOKUP(E2221,[3]List!BC:BE,3,FALSE)))</f>
        <v/>
      </c>
      <c r="C2221" s="20" t="str">
        <f>IF(F2221="Gateway","SDWAN Gateway",IF(E2221="","",VLOOKUP(E2221,[3]List!BC:BF,4,FALSE)))</f>
        <v/>
      </c>
      <c r="I2221" t="s">
        <v>938</v>
      </c>
      <c r="S2221" s="22"/>
      <c r="AJ2221" s="22"/>
      <c r="AK2221" s="22"/>
    </row>
    <row r="2222" spans="1:37" customFormat="1" ht="15" hidden="1" customHeight="1">
      <c r="A2222" s="20" t="str">
        <f>IF(E2222="","",VLOOKUP(E2222,[3]List!BC:BD,2,FALSE))</f>
        <v/>
      </c>
      <c r="B2222" s="20" t="str">
        <f>IF(F2222="Gateway","SDWAN Gateway",IF(E2222="","",VLOOKUP(E2222,[3]List!BC:BE,3,FALSE)))</f>
        <v/>
      </c>
      <c r="C2222" s="20" t="str">
        <f>IF(F2222="Gateway","SDWAN Gateway",IF(E2222="","",VLOOKUP(E2222,[3]List!BC:BF,4,FALSE)))</f>
        <v/>
      </c>
      <c r="I2222" t="s">
        <v>938</v>
      </c>
      <c r="S2222" s="22"/>
      <c r="AJ2222" s="22"/>
      <c r="AK2222" s="22"/>
    </row>
    <row r="2223" spans="1:37" customFormat="1" ht="15" hidden="1" customHeight="1">
      <c r="A2223" s="20" t="str">
        <f>IF(E2223="","",VLOOKUP(E2223,[3]List!BC:BD,2,FALSE))</f>
        <v/>
      </c>
      <c r="B2223" s="20" t="str">
        <f>IF(F2223="Gateway","SDWAN Gateway",IF(E2223="","",VLOOKUP(E2223,[3]List!BC:BE,3,FALSE)))</f>
        <v/>
      </c>
      <c r="C2223" s="20" t="str">
        <f>IF(F2223="Gateway","SDWAN Gateway",IF(E2223="","",VLOOKUP(E2223,[3]List!BC:BF,4,FALSE)))</f>
        <v/>
      </c>
      <c r="I2223" t="s">
        <v>938</v>
      </c>
      <c r="S2223" s="22"/>
      <c r="AJ2223" s="22"/>
      <c r="AK2223" s="22"/>
    </row>
    <row r="2224" spans="1:37" customFormat="1" ht="15" hidden="1" customHeight="1">
      <c r="A2224" s="20" t="str">
        <f>IF(E2224="","",VLOOKUP(E2224,[3]List!BC:BD,2,FALSE))</f>
        <v/>
      </c>
      <c r="B2224" s="20" t="str">
        <f>IF(F2224="Gateway","SDWAN Gateway",IF(E2224="","",VLOOKUP(E2224,[3]List!BC:BE,3,FALSE)))</f>
        <v/>
      </c>
      <c r="C2224" s="20" t="str">
        <f>IF(F2224="Gateway","SDWAN Gateway",IF(E2224="","",VLOOKUP(E2224,[3]List!BC:BF,4,FALSE)))</f>
        <v/>
      </c>
      <c r="I2224" t="s">
        <v>938</v>
      </c>
      <c r="S2224" s="22"/>
      <c r="AJ2224" s="22"/>
      <c r="AK2224" s="22"/>
    </row>
    <row r="2225" spans="1:37" customFormat="1" ht="15" hidden="1" customHeight="1">
      <c r="A2225" s="20" t="str">
        <f>IF(E2225="","",VLOOKUP(E2225,[3]List!BC:BD,2,FALSE))</f>
        <v/>
      </c>
      <c r="B2225" s="20" t="str">
        <f>IF(F2225="Gateway","SDWAN Gateway",IF(E2225="","",VLOOKUP(E2225,[3]List!BC:BE,3,FALSE)))</f>
        <v/>
      </c>
      <c r="C2225" s="20" t="str">
        <f>IF(F2225="Gateway","SDWAN Gateway",IF(E2225="","",VLOOKUP(E2225,[3]List!BC:BF,4,FALSE)))</f>
        <v/>
      </c>
      <c r="I2225" t="s">
        <v>938</v>
      </c>
      <c r="S2225" s="22"/>
      <c r="AJ2225" s="22"/>
      <c r="AK2225" s="22"/>
    </row>
    <row r="2226" spans="1:37" customFormat="1" ht="15" hidden="1" customHeight="1">
      <c r="A2226" s="20" t="str">
        <f>IF(E2226="","",VLOOKUP(E2226,[3]List!BC:BD,2,FALSE))</f>
        <v/>
      </c>
      <c r="B2226" s="20" t="str">
        <f>IF(F2226="Gateway","SDWAN Gateway",IF(E2226="","",VLOOKUP(E2226,[3]List!BC:BE,3,FALSE)))</f>
        <v/>
      </c>
      <c r="C2226" s="20" t="str">
        <f>IF(F2226="Gateway","SDWAN Gateway",IF(E2226="","",VLOOKUP(E2226,[3]List!BC:BF,4,FALSE)))</f>
        <v/>
      </c>
      <c r="I2226" t="s">
        <v>938</v>
      </c>
      <c r="S2226" s="22"/>
      <c r="AJ2226" s="22"/>
      <c r="AK2226" s="22"/>
    </row>
    <row r="2227" spans="1:37" customFormat="1" ht="15" hidden="1" customHeight="1">
      <c r="A2227" s="20" t="str">
        <f>IF(E2227="","",VLOOKUP(E2227,[3]List!BC:BD,2,FALSE))</f>
        <v/>
      </c>
      <c r="B2227" s="20" t="str">
        <f>IF(F2227="Gateway","SDWAN Gateway",IF(E2227="","",VLOOKUP(E2227,[3]List!BC:BE,3,FALSE)))</f>
        <v/>
      </c>
      <c r="C2227" s="20" t="str">
        <f>IF(F2227="Gateway","SDWAN Gateway",IF(E2227="","",VLOOKUP(E2227,[3]List!BC:BF,4,FALSE)))</f>
        <v/>
      </c>
      <c r="I2227" t="s">
        <v>938</v>
      </c>
      <c r="S2227" s="22"/>
      <c r="AJ2227" s="22"/>
      <c r="AK2227" s="22"/>
    </row>
    <row r="2228" spans="1:37" customFormat="1" ht="15" hidden="1" customHeight="1">
      <c r="A2228" s="20" t="str">
        <f>IF(E2228="","",VLOOKUP(E2228,[3]List!BC:BD,2,FALSE))</f>
        <v/>
      </c>
      <c r="B2228" s="20" t="str">
        <f>IF(F2228="Gateway","SDWAN Gateway",IF(E2228="","",VLOOKUP(E2228,[3]List!BC:BE,3,FALSE)))</f>
        <v/>
      </c>
      <c r="C2228" s="20" t="str">
        <f>IF(F2228="Gateway","SDWAN Gateway",IF(E2228="","",VLOOKUP(E2228,[3]List!BC:BF,4,FALSE)))</f>
        <v/>
      </c>
      <c r="I2228" t="s">
        <v>938</v>
      </c>
      <c r="S2228" s="22"/>
      <c r="AJ2228" s="22"/>
      <c r="AK2228" s="22"/>
    </row>
    <row r="2229" spans="1:37" customFormat="1" ht="15" hidden="1" customHeight="1">
      <c r="A2229" s="20" t="str">
        <f>IF(E2229="","",VLOOKUP(E2229,[3]List!BC:BD,2,FALSE))</f>
        <v/>
      </c>
      <c r="B2229" s="20" t="str">
        <f>IF(F2229="Gateway","SDWAN Gateway",IF(E2229="","",VLOOKUP(E2229,[3]List!BC:BE,3,FALSE)))</f>
        <v/>
      </c>
      <c r="C2229" s="20" t="str">
        <f>IF(F2229="Gateway","SDWAN Gateway",IF(E2229="","",VLOOKUP(E2229,[3]List!BC:BF,4,FALSE)))</f>
        <v/>
      </c>
      <c r="I2229" t="s">
        <v>938</v>
      </c>
      <c r="S2229" s="22"/>
      <c r="AJ2229" s="22"/>
      <c r="AK2229" s="22"/>
    </row>
    <row r="2230" spans="1:37" customFormat="1" ht="15" hidden="1" customHeight="1">
      <c r="A2230" s="20" t="str">
        <f>IF(E2230="","",VLOOKUP(E2230,[3]List!BC:BD,2,FALSE))</f>
        <v/>
      </c>
      <c r="B2230" s="20" t="str">
        <f>IF(F2230="Gateway","SDWAN Gateway",IF(E2230="","",VLOOKUP(E2230,[3]List!BC:BE,3,FALSE)))</f>
        <v/>
      </c>
      <c r="C2230" s="20" t="str">
        <f>IF(F2230="Gateway","SDWAN Gateway",IF(E2230="","",VLOOKUP(E2230,[3]List!BC:BF,4,FALSE)))</f>
        <v/>
      </c>
      <c r="I2230" t="s">
        <v>938</v>
      </c>
      <c r="S2230" s="22"/>
      <c r="AJ2230" s="22"/>
      <c r="AK2230" s="22"/>
    </row>
    <row r="2231" spans="1:37" customFormat="1" ht="15" hidden="1" customHeight="1">
      <c r="A2231" s="20" t="str">
        <f>IF(E2231="","",VLOOKUP(E2231,[3]List!BC:BD,2,FALSE))</f>
        <v/>
      </c>
      <c r="B2231" s="20" t="str">
        <f>IF(F2231="Gateway","SDWAN Gateway",IF(E2231="","",VLOOKUP(E2231,[3]List!BC:BE,3,FALSE)))</f>
        <v/>
      </c>
      <c r="C2231" s="20" t="str">
        <f>IF(F2231="Gateway","SDWAN Gateway",IF(E2231="","",VLOOKUP(E2231,[3]List!BC:BF,4,FALSE)))</f>
        <v/>
      </c>
      <c r="I2231" t="s">
        <v>938</v>
      </c>
      <c r="S2231" s="22"/>
      <c r="AJ2231" s="22"/>
      <c r="AK2231" s="22"/>
    </row>
    <row r="2232" spans="1:37" customFormat="1" ht="15" hidden="1" customHeight="1">
      <c r="A2232" s="20" t="str">
        <f>IF(E2232="","",VLOOKUP(E2232,[3]List!BC:BD,2,FALSE))</f>
        <v/>
      </c>
      <c r="B2232" s="20" t="str">
        <f>IF(F2232="Gateway","SDWAN Gateway",IF(E2232="","",VLOOKUP(E2232,[3]List!BC:BE,3,FALSE)))</f>
        <v/>
      </c>
      <c r="C2232" s="20" t="str">
        <f>IF(F2232="Gateway","SDWAN Gateway",IF(E2232="","",VLOOKUP(E2232,[3]List!BC:BF,4,FALSE)))</f>
        <v/>
      </c>
      <c r="I2232" t="s">
        <v>938</v>
      </c>
      <c r="S2232" s="22"/>
      <c r="AJ2232" s="22"/>
      <c r="AK2232" s="22"/>
    </row>
    <row r="2233" spans="1:37" customFormat="1" ht="15" hidden="1" customHeight="1">
      <c r="A2233" s="20" t="str">
        <f>IF(E2233="","",VLOOKUP(E2233,[3]List!BC:BD,2,FALSE))</f>
        <v/>
      </c>
      <c r="B2233" s="20" t="str">
        <f>IF(F2233="Gateway","SDWAN Gateway",IF(E2233="","",VLOOKUP(E2233,[3]List!BC:BE,3,FALSE)))</f>
        <v/>
      </c>
      <c r="C2233" s="20" t="str">
        <f>IF(F2233="Gateway","SDWAN Gateway",IF(E2233="","",VLOOKUP(E2233,[3]List!BC:BF,4,FALSE)))</f>
        <v/>
      </c>
      <c r="I2233" t="s">
        <v>938</v>
      </c>
      <c r="S2233" s="22"/>
      <c r="AJ2233" s="22"/>
      <c r="AK2233" s="22"/>
    </row>
    <row r="2234" spans="1:37" customFormat="1" ht="15" hidden="1" customHeight="1">
      <c r="A2234" s="20" t="str">
        <f>IF(E2234="","",VLOOKUP(E2234,[3]List!BC:BD,2,FALSE))</f>
        <v/>
      </c>
      <c r="B2234" s="20" t="str">
        <f>IF(F2234="Gateway","SDWAN Gateway",IF(E2234="","",VLOOKUP(E2234,[3]List!BC:BE,3,FALSE)))</f>
        <v/>
      </c>
      <c r="C2234" s="20" t="str">
        <f>IF(F2234="Gateway","SDWAN Gateway",IF(E2234="","",VLOOKUP(E2234,[3]List!BC:BF,4,FALSE)))</f>
        <v/>
      </c>
      <c r="I2234" t="s">
        <v>938</v>
      </c>
      <c r="S2234" s="22"/>
      <c r="AJ2234" s="22"/>
      <c r="AK2234" s="22"/>
    </row>
    <row r="2235" spans="1:37" customFormat="1" ht="15" hidden="1" customHeight="1">
      <c r="A2235" s="20" t="str">
        <f>IF(E2235="","",VLOOKUP(E2235,[3]List!BC:BD,2,FALSE))</f>
        <v/>
      </c>
      <c r="B2235" s="20" t="str">
        <f>IF(F2235="Gateway","SDWAN Gateway",IF(E2235="","",VLOOKUP(E2235,[3]List!BC:BE,3,FALSE)))</f>
        <v/>
      </c>
      <c r="C2235" s="20" t="str">
        <f>IF(F2235="Gateway","SDWAN Gateway",IF(E2235="","",VLOOKUP(E2235,[3]List!BC:BF,4,FALSE)))</f>
        <v/>
      </c>
      <c r="I2235" t="s">
        <v>938</v>
      </c>
      <c r="S2235" s="22"/>
      <c r="AJ2235" s="22"/>
      <c r="AK2235" s="22"/>
    </row>
    <row r="2236" spans="1:37" customFormat="1" ht="15" hidden="1" customHeight="1">
      <c r="A2236" s="20" t="str">
        <f>IF(E2236="","",VLOOKUP(E2236,[3]List!BC:BD,2,FALSE))</f>
        <v/>
      </c>
      <c r="B2236" s="20" t="str">
        <f>IF(F2236="Gateway","SDWAN Gateway",IF(E2236="","",VLOOKUP(E2236,[3]List!BC:BE,3,FALSE)))</f>
        <v/>
      </c>
      <c r="C2236" s="20" t="str">
        <f>IF(F2236="Gateway","SDWAN Gateway",IF(E2236="","",VLOOKUP(E2236,[3]List!BC:BF,4,FALSE)))</f>
        <v/>
      </c>
      <c r="I2236" t="s">
        <v>938</v>
      </c>
      <c r="S2236" s="22"/>
      <c r="AJ2236" s="22"/>
      <c r="AK2236" s="22"/>
    </row>
    <row r="2237" spans="1:37" customFormat="1" ht="15" hidden="1" customHeight="1">
      <c r="A2237" s="20" t="str">
        <f>IF(E2237="","",VLOOKUP(E2237,[3]List!BC:BD,2,FALSE))</f>
        <v/>
      </c>
      <c r="B2237" s="20" t="str">
        <f>IF(F2237="Gateway","SDWAN Gateway",IF(E2237="","",VLOOKUP(E2237,[3]List!BC:BE,3,FALSE)))</f>
        <v/>
      </c>
      <c r="C2237" s="20" t="str">
        <f>IF(F2237="Gateway","SDWAN Gateway",IF(E2237="","",VLOOKUP(E2237,[3]List!BC:BF,4,FALSE)))</f>
        <v/>
      </c>
      <c r="I2237" t="s">
        <v>938</v>
      </c>
      <c r="S2237" s="22"/>
      <c r="AJ2237" s="22"/>
      <c r="AK2237" s="22"/>
    </row>
    <row r="2238" spans="1:37" customFormat="1" ht="15" hidden="1" customHeight="1">
      <c r="A2238" s="20" t="str">
        <f>IF(E2238="","",VLOOKUP(E2238,[3]List!BC:BD,2,FALSE))</f>
        <v/>
      </c>
      <c r="B2238" s="20" t="str">
        <f>IF(F2238="Gateway","SDWAN Gateway",IF(E2238="","",VLOOKUP(E2238,[3]List!BC:BE,3,FALSE)))</f>
        <v/>
      </c>
      <c r="C2238" s="20" t="str">
        <f>IF(F2238="Gateway","SDWAN Gateway",IF(E2238="","",VLOOKUP(E2238,[3]List!BC:BF,4,FALSE)))</f>
        <v/>
      </c>
      <c r="I2238" t="s">
        <v>938</v>
      </c>
      <c r="S2238" s="22"/>
      <c r="AJ2238" s="22"/>
      <c r="AK2238" s="22"/>
    </row>
    <row r="2239" spans="1:37" customFormat="1" ht="15" hidden="1" customHeight="1">
      <c r="A2239" s="20" t="str">
        <f>IF(E2239="","",VLOOKUP(E2239,[3]List!BC:BD,2,FALSE))</f>
        <v/>
      </c>
      <c r="B2239" s="20" t="str">
        <f>IF(F2239="Gateway","SDWAN Gateway",IF(E2239="","",VLOOKUP(E2239,[3]List!BC:BE,3,FALSE)))</f>
        <v/>
      </c>
      <c r="C2239" s="20" t="str">
        <f>IF(F2239="Gateway","SDWAN Gateway",IF(E2239="","",VLOOKUP(E2239,[3]List!BC:BF,4,FALSE)))</f>
        <v/>
      </c>
      <c r="I2239" t="s">
        <v>938</v>
      </c>
      <c r="S2239" s="22"/>
      <c r="AJ2239" s="22"/>
      <c r="AK2239" s="22"/>
    </row>
    <row r="2240" spans="1:37" customFormat="1" ht="15" hidden="1" customHeight="1">
      <c r="A2240" s="20" t="str">
        <f>IF(E2240="","",VLOOKUP(E2240,[3]List!BC:BD,2,FALSE))</f>
        <v/>
      </c>
      <c r="B2240" s="20" t="str">
        <f>IF(F2240="Gateway","SDWAN Gateway",IF(E2240="","",VLOOKUP(E2240,[3]List!BC:BE,3,FALSE)))</f>
        <v/>
      </c>
      <c r="C2240" s="20" t="str">
        <f>IF(F2240="Gateway","SDWAN Gateway",IF(E2240="","",VLOOKUP(E2240,[3]List!BC:BF,4,FALSE)))</f>
        <v/>
      </c>
      <c r="I2240" t="s">
        <v>938</v>
      </c>
      <c r="S2240" s="22"/>
      <c r="AJ2240" s="22"/>
      <c r="AK2240" s="22"/>
    </row>
    <row r="2241" spans="1:37" customFormat="1" ht="15" hidden="1" customHeight="1">
      <c r="A2241" s="20" t="str">
        <f>IF(E2241="","",VLOOKUP(E2241,[3]List!BC:BD,2,FALSE))</f>
        <v/>
      </c>
      <c r="B2241" s="20" t="str">
        <f>IF(F2241="Gateway","SDWAN Gateway",IF(E2241="","",VLOOKUP(E2241,[3]List!BC:BE,3,FALSE)))</f>
        <v/>
      </c>
      <c r="C2241" s="20" t="str">
        <f>IF(F2241="Gateway","SDWAN Gateway",IF(E2241="","",VLOOKUP(E2241,[3]List!BC:BF,4,FALSE)))</f>
        <v/>
      </c>
      <c r="I2241" t="s">
        <v>938</v>
      </c>
      <c r="S2241" s="22"/>
      <c r="AJ2241" s="22"/>
      <c r="AK2241" s="22"/>
    </row>
    <row r="2242" spans="1:37" customFormat="1" ht="15" hidden="1" customHeight="1">
      <c r="A2242" s="20" t="str">
        <f>IF(E2242="","",VLOOKUP(E2242,[3]List!BC:BD,2,FALSE))</f>
        <v/>
      </c>
      <c r="B2242" s="20" t="str">
        <f>IF(F2242="Gateway","SDWAN Gateway",IF(E2242="","",VLOOKUP(E2242,[3]List!BC:BE,3,FALSE)))</f>
        <v/>
      </c>
      <c r="C2242" s="20" t="str">
        <f>IF(F2242="Gateway","SDWAN Gateway",IF(E2242="","",VLOOKUP(E2242,[3]List!BC:BF,4,FALSE)))</f>
        <v/>
      </c>
      <c r="I2242" t="s">
        <v>938</v>
      </c>
      <c r="S2242" s="22"/>
      <c r="AJ2242" s="22"/>
      <c r="AK2242" s="22"/>
    </row>
    <row r="2243" spans="1:37" customFormat="1" ht="15" hidden="1" customHeight="1">
      <c r="A2243" s="20" t="str">
        <f>IF(E2243="","",VLOOKUP(E2243,[3]List!BC:BD,2,FALSE))</f>
        <v/>
      </c>
      <c r="B2243" s="20" t="str">
        <f>IF(F2243="Gateway","SDWAN Gateway",IF(E2243="","",VLOOKUP(E2243,[3]List!BC:BE,3,FALSE)))</f>
        <v/>
      </c>
      <c r="C2243" s="20" t="str">
        <f>IF(F2243="Gateway","SDWAN Gateway",IF(E2243="","",VLOOKUP(E2243,[3]List!BC:BF,4,FALSE)))</f>
        <v/>
      </c>
      <c r="I2243" t="s">
        <v>938</v>
      </c>
      <c r="S2243" s="22"/>
      <c r="AJ2243" s="22"/>
      <c r="AK2243" s="22"/>
    </row>
    <row r="2244" spans="1:37" customFormat="1" ht="15" hidden="1" customHeight="1">
      <c r="A2244" s="20" t="str">
        <f>IF(E2244="","",VLOOKUP(E2244,[3]List!BC:BD,2,FALSE))</f>
        <v/>
      </c>
      <c r="B2244" s="20" t="str">
        <f>IF(F2244="Gateway","SDWAN Gateway",IF(E2244="","",VLOOKUP(E2244,[3]List!BC:BE,3,FALSE)))</f>
        <v/>
      </c>
      <c r="C2244" s="20" t="str">
        <f>IF(F2244="Gateway","SDWAN Gateway",IF(E2244="","",VLOOKUP(E2244,[3]List!BC:BF,4,FALSE)))</f>
        <v/>
      </c>
      <c r="I2244" t="s">
        <v>938</v>
      </c>
      <c r="S2244" s="22"/>
      <c r="AJ2244" s="22"/>
      <c r="AK2244" s="22"/>
    </row>
    <row r="2245" spans="1:37" customFormat="1" ht="15" hidden="1" customHeight="1">
      <c r="A2245" s="20" t="str">
        <f>IF(E2245="","",VLOOKUP(E2245,[3]List!BC:BD,2,FALSE))</f>
        <v/>
      </c>
      <c r="B2245" s="20" t="str">
        <f>IF(F2245="Gateway","SDWAN Gateway",IF(E2245="","",VLOOKUP(E2245,[3]List!BC:BE,3,FALSE)))</f>
        <v/>
      </c>
      <c r="C2245" s="20" t="str">
        <f>IF(F2245="Gateway","SDWAN Gateway",IF(E2245="","",VLOOKUP(E2245,[3]List!BC:BF,4,FALSE)))</f>
        <v/>
      </c>
      <c r="I2245" t="s">
        <v>938</v>
      </c>
      <c r="S2245" s="22"/>
      <c r="AJ2245" s="22"/>
      <c r="AK2245" s="22"/>
    </row>
    <row r="2246" spans="1:37" customFormat="1" ht="15" hidden="1" customHeight="1">
      <c r="A2246" s="20" t="str">
        <f>IF(E2246="","",VLOOKUP(E2246,[3]List!BC:BD,2,FALSE))</f>
        <v/>
      </c>
      <c r="B2246" s="20" t="str">
        <f>IF(F2246="Gateway","SDWAN Gateway",IF(E2246="","",VLOOKUP(E2246,[3]List!BC:BE,3,FALSE)))</f>
        <v/>
      </c>
      <c r="C2246" s="20" t="str">
        <f>IF(F2246="Gateway","SDWAN Gateway",IF(E2246="","",VLOOKUP(E2246,[3]List!BC:BF,4,FALSE)))</f>
        <v/>
      </c>
      <c r="I2246" t="s">
        <v>938</v>
      </c>
      <c r="S2246" s="22"/>
      <c r="AJ2246" s="22"/>
      <c r="AK2246" s="22"/>
    </row>
    <row r="2247" spans="1:37" customFormat="1" ht="15" hidden="1" customHeight="1">
      <c r="A2247" s="20" t="str">
        <f>IF(E2247="","",VLOOKUP(E2247,[3]List!BC:BD,2,FALSE))</f>
        <v/>
      </c>
      <c r="B2247" s="20" t="str">
        <f>IF(F2247="Gateway","SDWAN Gateway",IF(E2247="","",VLOOKUP(E2247,[3]List!BC:BE,3,FALSE)))</f>
        <v/>
      </c>
      <c r="C2247" s="20" t="str">
        <f>IF(F2247="Gateway","SDWAN Gateway",IF(E2247="","",VLOOKUP(E2247,[3]List!BC:BF,4,FALSE)))</f>
        <v/>
      </c>
      <c r="I2247" t="s">
        <v>938</v>
      </c>
      <c r="S2247" s="22"/>
      <c r="AJ2247" s="22"/>
      <c r="AK2247" s="22"/>
    </row>
    <row r="2248" spans="1:37" customFormat="1" ht="15" hidden="1" customHeight="1">
      <c r="A2248" s="20" t="str">
        <f>IF(E2248="","",VLOOKUP(E2248,[3]List!BC:BD,2,FALSE))</f>
        <v/>
      </c>
      <c r="B2248" s="20" t="str">
        <f>IF(F2248="Gateway","SDWAN Gateway",IF(E2248="","",VLOOKUP(E2248,[3]List!BC:BE,3,FALSE)))</f>
        <v/>
      </c>
      <c r="C2248" s="20" t="str">
        <f>IF(F2248="Gateway","SDWAN Gateway",IF(E2248="","",VLOOKUP(E2248,[3]List!BC:BF,4,FALSE)))</f>
        <v/>
      </c>
      <c r="I2248" t="s">
        <v>938</v>
      </c>
      <c r="S2248" s="22"/>
      <c r="AJ2248" s="22"/>
      <c r="AK2248" s="22"/>
    </row>
    <row r="2249" spans="1:37" customFormat="1" ht="15" hidden="1" customHeight="1">
      <c r="A2249" s="20" t="str">
        <f>IF(E2249="","",VLOOKUP(E2249,[3]List!BC:BD,2,FALSE))</f>
        <v/>
      </c>
      <c r="B2249" s="20" t="str">
        <f>IF(F2249="Gateway","SDWAN Gateway",IF(E2249="","",VLOOKUP(E2249,[3]List!BC:BE,3,FALSE)))</f>
        <v/>
      </c>
      <c r="C2249" s="20" t="str">
        <f>IF(F2249="Gateway","SDWAN Gateway",IF(E2249="","",VLOOKUP(E2249,[3]List!BC:BF,4,FALSE)))</f>
        <v/>
      </c>
      <c r="I2249" t="s">
        <v>938</v>
      </c>
      <c r="S2249" s="22"/>
      <c r="AJ2249" s="22"/>
      <c r="AK2249" s="22"/>
    </row>
    <row r="2250" spans="1:37" customFormat="1" ht="15" hidden="1" customHeight="1">
      <c r="A2250" s="20" t="str">
        <f>IF(E2250="","",VLOOKUP(E2250,[3]List!BC:BD,2,FALSE))</f>
        <v/>
      </c>
      <c r="B2250" s="20" t="str">
        <f>IF(F2250="Gateway","SDWAN Gateway",IF(E2250="","",VLOOKUP(E2250,[3]List!BC:BE,3,FALSE)))</f>
        <v/>
      </c>
      <c r="C2250" s="20" t="str">
        <f>IF(F2250="Gateway","SDWAN Gateway",IF(E2250="","",VLOOKUP(E2250,[3]List!BC:BF,4,FALSE)))</f>
        <v/>
      </c>
      <c r="I2250" t="s">
        <v>938</v>
      </c>
      <c r="S2250" s="22"/>
      <c r="AJ2250" s="22"/>
      <c r="AK2250" s="22"/>
    </row>
    <row r="2251" spans="1:37" customFormat="1" ht="15" hidden="1" customHeight="1">
      <c r="A2251" s="20" t="str">
        <f>IF(E2251="","",VLOOKUP(E2251,[3]List!BC:BD,2,FALSE))</f>
        <v/>
      </c>
      <c r="B2251" s="20" t="str">
        <f>IF(F2251="Gateway","SDWAN Gateway",IF(E2251="","",VLOOKUP(E2251,[3]List!BC:BE,3,FALSE)))</f>
        <v/>
      </c>
      <c r="C2251" s="20" t="str">
        <f>IF(F2251="Gateway","SDWAN Gateway",IF(E2251="","",VLOOKUP(E2251,[3]List!BC:BF,4,FALSE)))</f>
        <v/>
      </c>
      <c r="I2251" t="s">
        <v>938</v>
      </c>
      <c r="S2251" s="22"/>
      <c r="AJ2251" s="22"/>
      <c r="AK2251" s="22"/>
    </row>
    <row r="2252" spans="1:37" customFormat="1" ht="15" hidden="1" customHeight="1">
      <c r="A2252" s="20" t="str">
        <f>IF(E2252="","",VLOOKUP(E2252,[3]List!BC:BD,2,FALSE))</f>
        <v/>
      </c>
      <c r="B2252" s="20" t="str">
        <f>IF(F2252="Gateway","SDWAN Gateway",IF(E2252="","",VLOOKUP(E2252,[3]List!BC:BE,3,FALSE)))</f>
        <v/>
      </c>
      <c r="C2252" s="20" t="str">
        <f>IF(F2252="Gateway","SDWAN Gateway",IF(E2252="","",VLOOKUP(E2252,[3]List!BC:BF,4,FALSE)))</f>
        <v/>
      </c>
      <c r="I2252" t="s">
        <v>938</v>
      </c>
      <c r="S2252" s="22"/>
      <c r="AJ2252" s="22"/>
      <c r="AK2252" s="22"/>
    </row>
    <row r="2253" spans="1:37" customFormat="1" ht="15" hidden="1" customHeight="1">
      <c r="A2253" s="20" t="str">
        <f>IF(E2253="","",VLOOKUP(E2253,[3]List!BC:BD,2,FALSE))</f>
        <v/>
      </c>
      <c r="B2253" s="20" t="str">
        <f>IF(F2253="Gateway","SDWAN Gateway",IF(E2253="","",VLOOKUP(E2253,[3]List!BC:BE,3,FALSE)))</f>
        <v/>
      </c>
      <c r="C2253" s="20" t="str">
        <f>IF(F2253="Gateway","SDWAN Gateway",IF(E2253="","",VLOOKUP(E2253,[3]List!BC:BF,4,FALSE)))</f>
        <v/>
      </c>
      <c r="I2253" t="s">
        <v>938</v>
      </c>
      <c r="S2253" s="22"/>
      <c r="AJ2253" s="22"/>
      <c r="AK2253" s="22"/>
    </row>
    <row r="2254" spans="1:37" customFormat="1" ht="15" hidden="1" customHeight="1">
      <c r="A2254" s="20" t="str">
        <f>IF(E2254="","",VLOOKUP(E2254,[3]List!BC:BD,2,FALSE))</f>
        <v/>
      </c>
      <c r="B2254" s="20" t="str">
        <f>IF(F2254="Gateway","SDWAN Gateway",IF(E2254="","",VLOOKUP(E2254,[3]List!BC:BE,3,FALSE)))</f>
        <v/>
      </c>
      <c r="C2254" s="20" t="str">
        <f>IF(F2254="Gateway","SDWAN Gateway",IF(E2254="","",VLOOKUP(E2254,[3]List!BC:BF,4,FALSE)))</f>
        <v/>
      </c>
      <c r="I2254" t="s">
        <v>938</v>
      </c>
      <c r="S2254" s="22"/>
      <c r="AJ2254" s="22"/>
      <c r="AK2254" s="22"/>
    </row>
    <row r="2255" spans="1:37" customFormat="1" ht="15" hidden="1" customHeight="1">
      <c r="A2255" s="20" t="str">
        <f>IF(E2255="","",VLOOKUP(E2255,[3]List!BC:BD,2,FALSE))</f>
        <v/>
      </c>
      <c r="B2255" s="20" t="str">
        <f>IF(F2255="Gateway","SDWAN Gateway",IF(E2255="","",VLOOKUP(E2255,[3]List!BC:BE,3,FALSE)))</f>
        <v/>
      </c>
      <c r="C2255" s="20" t="str">
        <f>IF(F2255="Gateway","SDWAN Gateway",IF(E2255="","",VLOOKUP(E2255,[3]List!BC:BF,4,FALSE)))</f>
        <v/>
      </c>
      <c r="I2255" t="s">
        <v>938</v>
      </c>
      <c r="S2255" s="22"/>
      <c r="AJ2255" s="22"/>
      <c r="AK2255" s="22"/>
    </row>
    <row r="2256" spans="1:37" customFormat="1" ht="15" hidden="1" customHeight="1">
      <c r="A2256" s="20" t="str">
        <f>IF(E2256="","",VLOOKUP(E2256,[3]List!BC:BD,2,FALSE))</f>
        <v/>
      </c>
      <c r="B2256" s="20" t="str">
        <f>IF(F2256="Gateway","SDWAN Gateway",IF(E2256="","",VLOOKUP(E2256,[3]List!BC:BE,3,FALSE)))</f>
        <v/>
      </c>
      <c r="C2256" s="20" t="str">
        <f>IF(F2256="Gateway","SDWAN Gateway",IF(E2256="","",VLOOKUP(E2256,[3]List!BC:BF,4,FALSE)))</f>
        <v/>
      </c>
      <c r="I2256" t="s">
        <v>938</v>
      </c>
      <c r="S2256" s="22"/>
      <c r="AJ2256" s="22"/>
      <c r="AK2256" s="22"/>
    </row>
    <row r="2257" spans="1:37" customFormat="1" ht="15" hidden="1" customHeight="1">
      <c r="A2257" s="20" t="str">
        <f>IF(E2257="","",VLOOKUP(E2257,[3]List!BC:BD,2,FALSE))</f>
        <v/>
      </c>
      <c r="B2257" s="20" t="str">
        <f>IF(F2257="Gateway","SDWAN Gateway",IF(E2257="","",VLOOKUP(E2257,[3]List!BC:BE,3,FALSE)))</f>
        <v/>
      </c>
      <c r="C2257" s="20" t="str">
        <f>IF(F2257="Gateway","SDWAN Gateway",IF(E2257="","",VLOOKUP(E2257,[3]List!BC:BF,4,FALSE)))</f>
        <v/>
      </c>
      <c r="I2257" t="s">
        <v>938</v>
      </c>
      <c r="S2257" s="22"/>
      <c r="AJ2257" s="22"/>
      <c r="AK2257" s="22"/>
    </row>
    <row r="2258" spans="1:37" customFormat="1" ht="15" hidden="1" customHeight="1">
      <c r="A2258" s="20" t="str">
        <f>IF(E2258="","",VLOOKUP(E2258,[3]List!BC:BD,2,FALSE))</f>
        <v/>
      </c>
      <c r="B2258" s="20" t="str">
        <f>IF(F2258="Gateway","SDWAN Gateway",IF(E2258="","",VLOOKUP(E2258,[3]List!BC:BE,3,FALSE)))</f>
        <v/>
      </c>
      <c r="C2258" s="20" t="str">
        <f>IF(F2258="Gateway","SDWAN Gateway",IF(E2258="","",VLOOKUP(E2258,[3]List!BC:BF,4,FALSE)))</f>
        <v/>
      </c>
      <c r="I2258" t="s">
        <v>938</v>
      </c>
      <c r="S2258" s="22"/>
      <c r="AJ2258" s="22"/>
      <c r="AK2258" s="22"/>
    </row>
    <row r="2259" spans="1:37" customFormat="1" ht="15" hidden="1" customHeight="1">
      <c r="A2259" s="20" t="str">
        <f>IF(E2259="","",VLOOKUP(E2259,[3]List!BC:BD,2,FALSE))</f>
        <v/>
      </c>
      <c r="B2259" s="20" t="str">
        <f>IF(F2259="Gateway","SDWAN Gateway",IF(E2259="","",VLOOKUP(E2259,[3]List!BC:BE,3,FALSE)))</f>
        <v/>
      </c>
      <c r="C2259" s="20" t="str">
        <f>IF(F2259="Gateway","SDWAN Gateway",IF(E2259="","",VLOOKUP(E2259,[3]List!BC:BF,4,FALSE)))</f>
        <v/>
      </c>
      <c r="I2259" t="s">
        <v>938</v>
      </c>
      <c r="S2259" s="22"/>
      <c r="AJ2259" s="22"/>
      <c r="AK2259" s="22"/>
    </row>
    <row r="2260" spans="1:37" customFormat="1" ht="15" hidden="1" customHeight="1">
      <c r="A2260" s="20" t="str">
        <f>IF(E2260="","",VLOOKUP(E2260,[3]List!BC:BD,2,FALSE))</f>
        <v/>
      </c>
      <c r="B2260" s="20" t="str">
        <f>IF(F2260="Gateway","SDWAN Gateway",IF(E2260="","",VLOOKUP(E2260,[3]List!BC:BE,3,FALSE)))</f>
        <v/>
      </c>
      <c r="C2260" s="20" t="str">
        <f>IF(F2260="Gateway","SDWAN Gateway",IF(E2260="","",VLOOKUP(E2260,[3]List!BC:BF,4,FALSE)))</f>
        <v/>
      </c>
      <c r="I2260" t="s">
        <v>938</v>
      </c>
      <c r="S2260" s="22"/>
      <c r="AJ2260" s="22"/>
      <c r="AK2260" s="22"/>
    </row>
    <row r="2261" spans="1:37" customFormat="1" ht="15" hidden="1" customHeight="1">
      <c r="A2261" s="20" t="str">
        <f>IF(E2261="","",VLOOKUP(E2261,[3]List!BC:BD,2,FALSE))</f>
        <v/>
      </c>
      <c r="B2261" s="20" t="str">
        <f>IF(F2261="Gateway","SDWAN Gateway",IF(E2261="","",VLOOKUP(E2261,[3]List!BC:BE,3,FALSE)))</f>
        <v/>
      </c>
      <c r="C2261" s="20" t="str">
        <f>IF(F2261="Gateway","SDWAN Gateway",IF(E2261="","",VLOOKUP(E2261,[3]List!BC:BF,4,FALSE)))</f>
        <v/>
      </c>
      <c r="I2261" t="s">
        <v>938</v>
      </c>
      <c r="S2261" s="22"/>
      <c r="AJ2261" s="22"/>
      <c r="AK2261" s="22"/>
    </row>
    <row r="2262" spans="1:37" customFormat="1" ht="15" hidden="1" customHeight="1">
      <c r="A2262" s="20" t="str">
        <f>IF(E2262="","",VLOOKUP(E2262,[3]List!BC:BD,2,FALSE))</f>
        <v/>
      </c>
      <c r="B2262" s="20" t="str">
        <f>IF(F2262="Gateway","SDWAN Gateway",IF(E2262="","",VLOOKUP(E2262,[3]List!BC:BE,3,FALSE)))</f>
        <v/>
      </c>
      <c r="C2262" s="20" t="str">
        <f>IF(F2262="Gateway","SDWAN Gateway",IF(E2262="","",VLOOKUP(E2262,[3]List!BC:BF,4,FALSE)))</f>
        <v/>
      </c>
      <c r="I2262" t="s">
        <v>938</v>
      </c>
      <c r="S2262" s="22"/>
      <c r="AJ2262" s="22"/>
      <c r="AK2262" s="22"/>
    </row>
    <row r="2263" spans="1:37" customFormat="1" ht="15" hidden="1" customHeight="1">
      <c r="A2263" s="20" t="str">
        <f>IF(E2263="","",VLOOKUP(E2263,[3]List!BC:BD,2,FALSE))</f>
        <v/>
      </c>
      <c r="B2263" s="20" t="str">
        <f>IF(F2263="Gateway","SDWAN Gateway",IF(E2263="","",VLOOKUP(E2263,[3]List!BC:BE,3,FALSE)))</f>
        <v/>
      </c>
      <c r="C2263" s="20" t="str">
        <f>IF(F2263="Gateway","SDWAN Gateway",IF(E2263="","",VLOOKUP(E2263,[3]List!BC:BF,4,FALSE)))</f>
        <v/>
      </c>
      <c r="I2263" t="s">
        <v>938</v>
      </c>
      <c r="S2263" s="22"/>
      <c r="AJ2263" s="22"/>
      <c r="AK2263" s="22"/>
    </row>
    <row r="2264" spans="1:37" customFormat="1" ht="15" hidden="1" customHeight="1">
      <c r="A2264" s="20" t="str">
        <f>IF(E2264="","",VLOOKUP(E2264,[3]List!BC:BD,2,FALSE))</f>
        <v/>
      </c>
      <c r="B2264" s="20" t="str">
        <f>IF(F2264="Gateway","SDWAN Gateway",IF(E2264="","",VLOOKUP(E2264,[3]List!BC:BE,3,FALSE)))</f>
        <v/>
      </c>
      <c r="C2264" s="20" t="str">
        <f>IF(F2264="Gateway","SDWAN Gateway",IF(E2264="","",VLOOKUP(E2264,[3]List!BC:BF,4,FALSE)))</f>
        <v/>
      </c>
      <c r="I2264" t="s">
        <v>938</v>
      </c>
      <c r="S2264" s="22"/>
      <c r="AJ2264" s="22"/>
      <c r="AK2264" s="22"/>
    </row>
    <row r="2265" spans="1:37" customFormat="1" ht="15" hidden="1" customHeight="1">
      <c r="A2265" s="20" t="str">
        <f>IF(E2265="","",VLOOKUP(E2265,[3]List!BC:BD,2,FALSE))</f>
        <v/>
      </c>
      <c r="B2265" s="20" t="str">
        <f>IF(F2265="Gateway","SDWAN Gateway",IF(E2265="","",VLOOKUP(E2265,[3]List!BC:BE,3,FALSE)))</f>
        <v/>
      </c>
      <c r="C2265" s="20" t="str">
        <f>IF(F2265="Gateway","SDWAN Gateway",IF(E2265="","",VLOOKUP(E2265,[3]List!BC:BF,4,FALSE)))</f>
        <v/>
      </c>
      <c r="I2265" t="s">
        <v>938</v>
      </c>
      <c r="S2265" s="22"/>
      <c r="AJ2265" s="22"/>
      <c r="AK2265" s="22"/>
    </row>
    <row r="2266" spans="1:37" customFormat="1" ht="15" hidden="1" customHeight="1">
      <c r="A2266" s="20" t="str">
        <f>IF(E2266="","",VLOOKUP(E2266,[3]List!BC:BD,2,FALSE))</f>
        <v/>
      </c>
      <c r="B2266" s="20" t="str">
        <f>IF(F2266="Gateway","SDWAN Gateway",IF(E2266="","",VLOOKUP(E2266,[3]List!BC:BE,3,FALSE)))</f>
        <v/>
      </c>
      <c r="C2266" s="20" t="str">
        <f>IF(F2266="Gateway","SDWAN Gateway",IF(E2266="","",VLOOKUP(E2266,[3]List!BC:BF,4,FALSE)))</f>
        <v/>
      </c>
      <c r="I2266" t="s">
        <v>938</v>
      </c>
      <c r="S2266" s="22"/>
      <c r="AJ2266" s="22"/>
      <c r="AK2266" s="22"/>
    </row>
    <row r="2267" spans="1:37" customFormat="1" ht="15" hidden="1" customHeight="1">
      <c r="A2267" s="20" t="str">
        <f>IF(E2267="","",VLOOKUP(E2267,[3]List!BC:BD,2,FALSE))</f>
        <v/>
      </c>
      <c r="B2267" s="20" t="str">
        <f>IF(F2267="Gateway","SDWAN Gateway",IF(E2267="","",VLOOKUP(E2267,[3]List!BC:BE,3,FALSE)))</f>
        <v/>
      </c>
      <c r="C2267" s="20" t="str">
        <f>IF(F2267="Gateway","SDWAN Gateway",IF(E2267="","",VLOOKUP(E2267,[3]List!BC:BF,4,FALSE)))</f>
        <v/>
      </c>
      <c r="I2267" t="s">
        <v>938</v>
      </c>
      <c r="S2267" s="22"/>
      <c r="AJ2267" s="22"/>
      <c r="AK2267" s="22"/>
    </row>
    <row r="2268" spans="1:37" customFormat="1" ht="15" hidden="1" customHeight="1">
      <c r="A2268" s="20" t="str">
        <f>IF(E2268="","",VLOOKUP(E2268,[3]List!BC:BD,2,FALSE))</f>
        <v/>
      </c>
      <c r="B2268" s="20" t="str">
        <f>IF(F2268="Gateway","SDWAN Gateway",IF(E2268="","",VLOOKUP(E2268,[3]List!BC:BE,3,FALSE)))</f>
        <v/>
      </c>
      <c r="C2268" s="20" t="str">
        <f>IF(F2268="Gateway","SDWAN Gateway",IF(E2268="","",VLOOKUP(E2268,[3]List!BC:BF,4,FALSE)))</f>
        <v/>
      </c>
      <c r="I2268" t="s">
        <v>938</v>
      </c>
      <c r="S2268" s="22"/>
      <c r="AJ2268" s="22"/>
      <c r="AK2268" s="22"/>
    </row>
    <row r="2269" spans="1:37" customFormat="1" ht="15" hidden="1" customHeight="1">
      <c r="A2269" s="20" t="str">
        <f>IF(E2269="","",VLOOKUP(E2269,[3]List!BC:BD,2,FALSE))</f>
        <v/>
      </c>
      <c r="B2269" s="20" t="str">
        <f>IF(F2269="Gateway","SDWAN Gateway",IF(E2269="","",VLOOKUP(E2269,[3]List!BC:BE,3,FALSE)))</f>
        <v/>
      </c>
      <c r="C2269" s="20" t="str">
        <f>IF(F2269="Gateway","SDWAN Gateway",IF(E2269="","",VLOOKUP(E2269,[3]List!BC:BF,4,FALSE)))</f>
        <v/>
      </c>
      <c r="I2269" t="s">
        <v>938</v>
      </c>
      <c r="S2269" s="22"/>
      <c r="AJ2269" s="22"/>
      <c r="AK2269" s="22"/>
    </row>
    <row r="2270" spans="1:37" customFormat="1" ht="15" hidden="1" customHeight="1">
      <c r="A2270" s="20" t="str">
        <f>IF(E2270="","",VLOOKUP(E2270,[3]List!BC:BD,2,FALSE))</f>
        <v/>
      </c>
      <c r="B2270" s="20" t="str">
        <f>IF(F2270="Gateway","SDWAN Gateway",IF(E2270="","",VLOOKUP(E2270,[3]List!BC:BE,3,FALSE)))</f>
        <v/>
      </c>
      <c r="C2270" s="20" t="str">
        <f>IF(F2270="Gateway","SDWAN Gateway",IF(E2270="","",VLOOKUP(E2270,[3]List!BC:BF,4,FALSE)))</f>
        <v/>
      </c>
      <c r="I2270" t="s">
        <v>938</v>
      </c>
      <c r="S2270" s="22"/>
      <c r="AJ2270" s="22"/>
      <c r="AK2270" s="22"/>
    </row>
    <row r="2271" spans="1:37" customFormat="1" ht="15" hidden="1" customHeight="1">
      <c r="A2271" s="20" t="str">
        <f>IF(E2271="","",VLOOKUP(E2271,[3]List!BC:BD,2,FALSE))</f>
        <v/>
      </c>
      <c r="B2271" s="20" t="str">
        <f>IF(F2271="Gateway","SDWAN Gateway",IF(E2271="","",VLOOKUP(E2271,[3]List!BC:BE,3,FALSE)))</f>
        <v/>
      </c>
      <c r="C2271" s="20" t="str">
        <f>IF(F2271="Gateway","SDWAN Gateway",IF(E2271="","",VLOOKUP(E2271,[3]List!BC:BF,4,FALSE)))</f>
        <v/>
      </c>
      <c r="I2271" t="s">
        <v>938</v>
      </c>
      <c r="S2271" s="22"/>
      <c r="AJ2271" s="22"/>
      <c r="AK2271" s="22"/>
    </row>
    <row r="2272" spans="1:37" customFormat="1" ht="15" hidden="1" customHeight="1">
      <c r="A2272" s="20" t="str">
        <f>IF(E2272="","",VLOOKUP(E2272,[3]List!BC:BD,2,FALSE))</f>
        <v/>
      </c>
      <c r="B2272" s="20" t="str">
        <f>IF(F2272="Gateway","SDWAN Gateway",IF(E2272="","",VLOOKUP(E2272,[3]List!BC:BE,3,FALSE)))</f>
        <v/>
      </c>
      <c r="C2272" s="20" t="str">
        <f>IF(F2272="Gateway","SDWAN Gateway",IF(E2272="","",VLOOKUP(E2272,[3]List!BC:BF,4,FALSE)))</f>
        <v/>
      </c>
      <c r="I2272" t="s">
        <v>938</v>
      </c>
      <c r="S2272" s="22"/>
      <c r="AJ2272" s="22"/>
      <c r="AK2272" s="22"/>
    </row>
    <row r="2273" spans="1:37" customFormat="1" ht="15" hidden="1" customHeight="1">
      <c r="A2273" s="20" t="str">
        <f>IF(E2273="","",VLOOKUP(E2273,[3]List!BC:BD,2,FALSE))</f>
        <v/>
      </c>
      <c r="B2273" s="20" t="str">
        <f>IF(F2273="Gateway","SDWAN Gateway",IF(E2273="","",VLOOKUP(E2273,[3]List!BC:BE,3,FALSE)))</f>
        <v/>
      </c>
      <c r="C2273" s="20" t="str">
        <f>IF(F2273="Gateway","SDWAN Gateway",IF(E2273="","",VLOOKUP(E2273,[3]List!BC:BF,4,FALSE)))</f>
        <v/>
      </c>
      <c r="I2273" t="s">
        <v>938</v>
      </c>
      <c r="S2273" s="22"/>
      <c r="AJ2273" s="22"/>
      <c r="AK2273" s="22"/>
    </row>
    <row r="2274" spans="1:37" customFormat="1" ht="15" hidden="1" customHeight="1">
      <c r="A2274" s="20" t="str">
        <f>IF(E2274="","",VLOOKUP(E2274,[3]List!BC:BD,2,FALSE))</f>
        <v/>
      </c>
      <c r="B2274" s="20" t="str">
        <f>IF(F2274="Gateway","SDWAN Gateway",IF(E2274="","",VLOOKUP(E2274,[3]List!BC:BE,3,FALSE)))</f>
        <v/>
      </c>
      <c r="C2274" s="20" t="str">
        <f>IF(F2274="Gateway","SDWAN Gateway",IF(E2274="","",VLOOKUP(E2274,[3]List!BC:BF,4,FALSE)))</f>
        <v/>
      </c>
      <c r="I2274" t="s">
        <v>938</v>
      </c>
      <c r="S2274" s="22"/>
      <c r="AJ2274" s="22"/>
      <c r="AK2274" s="22"/>
    </row>
    <row r="2275" spans="1:37" customFormat="1" ht="15" hidden="1" customHeight="1">
      <c r="A2275" s="20" t="str">
        <f>IF(E2275="","",VLOOKUP(E2275,[3]List!BC:BD,2,FALSE))</f>
        <v/>
      </c>
      <c r="B2275" s="20" t="str">
        <f>IF(F2275="Gateway","SDWAN Gateway",IF(E2275="","",VLOOKUP(E2275,[3]List!BC:BE,3,FALSE)))</f>
        <v/>
      </c>
      <c r="C2275" s="20" t="str">
        <f>IF(F2275="Gateway","SDWAN Gateway",IF(E2275="","",VLOOKUP(E2275,[3]List!BC:BF,4,FALSE)))</f>
        <v/>
      </c>
      <c r="I2275" t="s">
        <v>938</v>
      </c>
      <c r="S2275" s="22"/>
      <c r="AJ2275" s="22"/>
      <c r="AK2275" s="22"/>
    </row>
    <row r="2276" spans="1:37" customFormat="1" ht="15" hidden="1" customHeight="1">
      <c r="A2276" s="20" t="str">
        <f>IF(E2276="","",VLOOKUP(E2276,[3]List!BC:BD,2,FALSE))</f>
        <v/>
      </c>
      <c r="B2276" s="20" t="str">
        <f>IF(F2276="Gateway","SDWAN Gateway",IF(E2276="","",VLOOKUP(E2276,[3]List!BC:BE,3,FALSE)))</f>
        <v/>
      </c>
      <c r="C2276" s="20" t="str">
        <f>IF(F2276="Gateway","SDWAN Gateway",IF(E2276="","",VLOOKUP(E2276,[3]List!BC:BF,4,FALSE)))</f>
        <v/>
      </c>
      <c r="I2276" t="s">
        <v>938</v>
      </c>
      <c r="S2276" s="22"/>
      <c r="AJ2276" s="22"/>
      <c r="AK2276" s="22"/>
    </row>
    <row r="2277" spans="1:37" customFormat="1" ht="15" hidden="1" customHeight="1">
      <c r="A2277" s="20" t="str">
        <f>IF(E2277="","",VLOOKUP(E2277,[3]List!BC:BD,2,FALSE))</f>
        <v/>
      </c>
      <c r="B2277" s="20" t="str">
        <f>IF(F2277="Gateway","SDWAN Gateway",IF(E2277="","",VLOOKUP(E2277,[3]List!BC:BE,3,FALSE)))</f>
        <v/>
      </c>
      <c r="C2277" s="20" t="str">
        <f>IF(F2277="Gateway","SDWAN Gateway",IF(E2277="","",VLOOKUP(E2277,[3]List!BC:BF,4,FALSE)))</f>
        <v/>
      </c>
      <c r="I2277" t="s">
        <v>938</v>
      </c>
      <c r="S2277" s="22"/>
      <c r="AJ2277" s="22"/>
      <c r="AK2277" s="22"/>
    </row>
    <row r="2278" spans="1:37" customFormat="1" ht="15" hidden="1" customHeight="1">
      <c r="A2278" s="20" t="str">
        <f>IF(E2278="","",VLOOKUP(E2278,[3]List!BC:BD,2,FALSE))</f>
        <v/>
      </c>
      <c r="B2278" s="20" t="str">
        <f>IF(F2278="Gateway","SDWAN Gateway",IF(E2278="","",VLOOKUP(E2278,[3]List!BC:BE,3,FALSE)))</f>
        <v/>
      </c>
      <c r="C2278" s="20" t="str">
        <f>IF(F2278="Gateway","SDWAN Gateway",IF(E2278="","",VLOOKUP(E2278,[3]List!BC:BF,4,FALSE)))</f>
        <v/>
      </c>
      <c r="I2278" t="s">
        <v>938</v>
      </c>
      <c r="S2278" s="22"/>
      <c r="AJ2278" s="22"/>
      <c r="AK2278" s="22"/>
    </row>
    <row r="2279" spans="1:37" customFormat="1" ht="15" hidden="1" customHeight="1">
      <c r="A2279" s="20" t="str">
        <f>IF(E2279="","",VLOOKUP(E2279,[3]List!BC:BD,2,FALSE))</f>
        <v/>
      </c>
      <c r="B2279" s="20" t="str">
        <f>IF(F2279="Gateway","SDWAN Gateway",IF(E2279="","",VLOOKUP(E2279,[3]List!BC:BE,3,FALSE)))</f>
        <v/>
      </c>
      <c r="C2279" s="20" t="str">
        <f>IF(F2279="Gateway","SDWAN Gateway",IF(E2279="","",VLOOKUP(E2279,[3]List!BC:BF,4,FALSE)))</f>
        <v/>
      </c>
      <c r="I2279" t="s">
        <v>938</v>
      </c>
      <c r="S2279" s="22"/>
      <c r="AJ2279" s="22"/>
      <c r="AK2279" s="22"/>
    </row>
    <row r="2280" spans="1:37" customFormat="1" ht="15" hidden="1" customHeight="1">
      <c r="A2280" s="20" t="str">
        <f>IF(E2280="","",VLOOKUP(E2280,[3]List!BC:BD,2,FALSE))</f>
        <v/>
      </c>
      <c r="B2280" s="20" t="str">
        <f>IF(F2280="Gateway","SDWAN Gateway",IF(E2280="","",VLOOKUP(E2280,[3]List!BC:BE,3,FALSE)))</f>
        <v/>
      </c>
      <c r="C2280" s="20" t="str">
        <f>IF(F2280="Gateway","SDWAN Gateway",IF(E2280="","",VLOOKUP(E2280,[3]List!BC:BF,4,FALSE)))</f>
        <v/>
      </c>
      <c r="I2280" t="s">
        <v>938</v>
      </c>
      <c r="S2280" s="22"/>
      <c r="AJ2280" s="22"/>
      <c r="AK2280" s="22"/>
    </row>
    <row r="2281" spans="1:37" customFormat="1" ht="15" hidden="1" customHeight="1">
      <c r="A2281" s="20" t="str">
        <f>IF(E2281="","",VLOOKUP(E2281,[3]List!BC:BD,2,FALSE))</f>
        <v/>
      </c>
      <c r="B2281" s="20" t="str">
        <f>IF(F2281="Gateway","SDWAN Gateway",IF(E2281="","",VLOOKUP(E2281,[3]List!BC:BE,3,FALSE)))</f>
        <v/>
      </c>
      <c r="C2281" s="20" t="str">
        <f>IF(F2281="Gateway","SDWAN Gateway",IF(E2281="","",VLOOKUP(E2281,[3]List!BC:BF,4,FALSE)))</f>
        <v/>
      </c>
      <c r="I2281" t="s">
        <v>938</v>
      </c>
      <c r="S2281" s="22"/>
      <c r="AJ2281" s="22"/>
      <c r="AK2281" s="22"/>
    </row>
    <row r="2282" spans="1:37" customFormat="1" ht="15" hidden="1" customHeight="1">
      <c r="A2282" s="20" t="str">
        <f>IF(E2282="","",VLOOKUP(E2282,[3]List!BC:BD,2,FALSE))</f>
        <v/>
      </c>
      <c r="B2282" s="20" t="str">
        <f>IF(F2282="Gateway","SDWAN Gateway",IF(E2282="","",VLOOKUP(E2282,[3]List!BC:BE,3,FALSE)))</f>
        <v/>
      </c>
      <c r="C2282" s="20" t="str">
        <f>IF(F2282="Gateway","SDWAN Gateway",IF(E2282="","",VLOOKUP(E2282,[3]List!BC:BF,4,FALSE)))</f>
        <v/>
      </c>
      <c r="I2282" t="s">
        <v>938</v>
      </c>
      <c r="S2282" s="22"/>
      <c r="AJ2282" s="22"/>
      <c r="AK2282" s="22"/>
    </row>
    <row r="2283" spans="1:37" customFormat="1" ht="15" hidden="1" customHeight="1">
      <c r="A2283" s="20" t="str">
        <f>IF(E2283="","",VLOOKUP(E2283,[3]List!BC:BD,2,FALSE))</f>
        <v/>
      </c>
      <c r="B2283" s="20" t="str">
        <f>IF(F2283="Gateway","SDWAN Gateway",IF(E2283="","",VLOOKUP(E2283,[3]List!BC:BE,3,FALSE)))</f>
        <v/>
      </c>
      <c r="C2283" s="20" t="str">
        <f>IF(F2283="Gateway","SDWAN Gateway",IF(E2283="","",VLOOKUP(E2283,[3]List!BC:BF,4,FALSE)))</f>
        <v/>
      </c>
      <c r="I2283" t="s">
        <v>938</v>
      </c>
      <c r="S2283" s="22"/>
      <c r="AJ2283" s="22"/>
      <c r="AK2283" s="22"/>
    </row>
    <row r="2284" spans="1:37" customFormat="1" ht="15" hidden="1" customHeight="1">
      <c r="A2284" s="20" t="str">
        <f>IF(E2284="","",VLOOKUP(E2284,[3]List!BC:BD,2,FALSE))</f>
        <v/>
      </c>
      <c r="B2284" s="20" t="str">
        <f>IF(F2284="Gateway","SDWAN Gateway",IF(E2284="","",VLOOKUP(E2284,[3]List!BC:BE,3,FALSE)))</f>
        <v/>
      </c>
      <c r="C2284" s="20" t="str">
        <f>IF(F2284="Gateway","SDWAN Gateway",IF(E2284="","",VLOOKUP(E2284,[3]List!BC:BF,4,FALSE)))</f>
        <v/>
      </c>
      <c r="I2284" t="s">
        <v>938</v>
      </c>
      <c r="S2284" s="22"/>
      <c r="AJ2284" s="22"/>
      <c r="AK2284" s="22"/>
    </row>
    <row r="2285" spans="1:37" customFormat="1" ht="15" hidden="1" customHeight="1">
      <c r="A2285" s="20" t="str">
        <f>IF(E2285="","",VLOOKUP(E2285,[3]List!BC:BD,2,FALSE))</f>
        <v/>
      </c>
      <c r="B2285" s="20" t="str">
        <f>IF(F2285="Gateway","SDWAN Gateway",IF(E2285="","",VLOOKUP(E2285,[3]List!BC:BE,3,FALSE)))</f>
        <v/>
      </c>
      <c r="C2285" s="20" t="str">
        <f>IF(F2285="Gateway","SDWAN Gateway",IF(E2285="","",VLOOKUP(E2285,[3]List!BC:BF,4,FALSE)))</f>
        <v/>
      </c>
      <c r="I2285" t="s">
        <v>938</v>
      </c>
      <c r="S2285" s="22"/>
      <c r="AJ2285" s="22"/>
      <c r="AK2285" s="22"/>
    </row>
    <row r="2286" spans="1:37" customFormat="1" ht="15" hidden="1" customHeight="1">
      <c r="A2286" s="20" t="str">
        <f>IF(E2286="","",VLOOKUP(E2286,[3]List!BC:BD,2,FALSE))</f>
        <v/>
      </c>
      <c r="B2286" s="20" t="str">
        <f>IF(F2286="Gateway","SDWAN Gateway",IF(E2286="","",VLOOKUP(E2286,[3]List!BC:BE,3,FALSE)))</f>
        <v/>
      </c>
      <c r="C2286" s="20" t="str">
        <f>IF(F2286="Gateway","SDWAN Gateway",IF(E2286="","",VLOOKUP(E2286,[3]List!BC:BF,4,FALSE)))</f>
        <v/>
      </c>
      <c r="I2286" t="s">
        <v>938</v>
      </c>
      <c r="S2286" s="22"/>
      <c r="AJ2286" s="22"/>
      <c r="AK2286" s="22"/>
    </row>
    <row r="2287" spans="1:37" customFormat="1" ht="15" hidden="1" customHeight="1">
      <c r="A2287" s="20" t="str">
        <f>IF(E2287="","",VLOOKUP(E2287,[3]List!BC:BD,2,FALSE))</f>
        <v/>
      </c>
      <c r="B2287" s="20" t="str">
        <f>IF(F2287="Gateway","SDWAN Gateway",IF(E2287="","",VLOOKUP(E2287,[3]List!BC:BE,3,FALSE)))</f>
        <v/>
      </c>
      <c r="C2287" s="20" t="str">
        <f>IF(F2287="Gateway","SDWAN Gateway",IF(E2287="","",VLOOKUP(E2287,[3]List!BC:BF,4,FALSE)))</f>
        <v/>
      </c>
      <c r="I2287" t="s">
        <v>938</v>
      </c>
      <c r="S2287" s="22"/>
      <c r="AJ2287" s="22"/>
      <c r="AK2287" s="22"/>
    </row>
    <row r="2288" spans="1:37" customFormat="1" ht="15" hidden="1" customHeight="1">
      <c r="A2288" s="20" t="str">
        <f>IF(E2288="","",VLOOKUP(E2288,[3]List!BC:BD,2,FALSE))</f>
        <v/>
      </c>
      <c r="B2288" s="20" t="str">
        <f>IF(F2288="Gateway","SDWAN Gateway",IF(E2288="","",VLOOKUP(E2288,[3]List!BC:BE,3,FALSE)))</f>
        <v/>
      </c>
      <c r="C2288" s="20" t="str">
        <f>IF(F2288="Gateway","SDWAN Gateway",IF(E2288="","",VLOOKUP(E2288,[3]List!BC:BF,4,FALSE)))</f>
        <v/>
      </c>
      <c r="I2288" t="s">
        <v>938</v>
      </c>
      <c r="S2288" s="22"/>
      <c r="AJ2288" s="22"/>
      <c r="AK2288" s="22"/>
    </row>
    <row r="2289" spans="1:37" customFormat="1" ht="15" hidden="1" customHeight="1">
      <c r="A2289" s="20" t="str">
        <f>IF(E2289="","",VLOOKUP(E2289,[3]List!BC:BD,2,FALSE))</f>
        <v/>
      </c>
      <c r="B2289" s="20" t="str">
        <f>IF(F2289="Gateway","SDWAN Gateway",IF(E2289="","",VLOOKUP(E2289,[3]List!BC:BE,3,FALSE)))</f>
        <v/>
      </c>
      <c r="C2289" s="20" t="str">
        <f>IF(F2289="Gateway","SDWAN Gateway",IF(E2289="","",VLOOKUP(E2289,[3]List!BC:BF,4,FALSE)))</f>
        <v/>
      </c>
      <c r="I2289" t="s">
        <v>938</v>
      </c>
      <c r="S2289" s="22"/>
      <c r="AJ2289" s="22"/>
      <c r="AK2289" s="22"/>
    </row>
    <row r="2290" spans="1:37" customFormat="1" ht="15" hidden="1" customHeight="1">
      <c r="A2290" s="20" t="str">
        <f>IF(E2290="","",VLOOKUP(E2290,[3]List!BC:BD,2,FALSE))</f>
        <v/>
      </c>
      <c r="B2290" s="20" t="str">
        <f>IF(F2290="Gateway","SDWAN Gateway",IF(E2290="","",VLOOKUP(E2290,[3]List!BC:BE,3,FALSE)))</f>
        <v/>
      </c>
      <c r="C2290" s="20" t="str">
        <f>IF(F2290="Gateway","SDWAN Gateway",IF(E2290="","",VLOOKUP(E2290,[3]List!BC:BF,4,FALSE)))</f>
        <v/>
      </c>
      <c r="I2290" t="s">
        <v>938</v>
      </c>
      <c r="S2290" s="22"/>
      <c r="AJ2290" s="22"/>
      <c r="AK2290" s="22"/>
    </row>
    <row r="2291" spans="1:37" customFormat="1" ht="15" hidden="1" customHeight="1">
      <c r="A2291" s="20" t="str">
        <f>IF(E2291="","",VLOOKUP(E2291,[3]List!BC:BD,2,FALSE))</f>
        <v/>
      </c>
      <c r="B2291" s="20" t="str">
        <f>IF(F2291="Gateway","SDWAN Gateway",IF(E2291="","",VLOOKUP(E2291,[3]List!BC:BE,3,FALSE)))</f>
        <v/>
      </c>
      <c r="C2291" s="20" t="str">
        <f>IF(F2291="Gateway","SDWAN Gateway",IF(E2291="","",VLOOKUP(E2291,[3]List!BC:BF,4,FALSE)))</f>
        <v/>
      </c>
      <c r="I2291" t="s">
        <v>938</v>
      </c>
      <c r="S2291" s="22"/>
      <c r="AJ2291" s="22"/>
      <c r="AK2291" s="22"/>
    </row>
    <row r="2292" spans="1:37" customFormat="1" ht="15" hidden="1" customHeight="1">
      <c r="A2292" s="20" t="str">
        <f>IF(E2292="","",VLOOKUP(E2292,[3]List!BC:BD,2,FALSE))</f>
        <v/>
      </c>
      <c r="B2292" s="20" t="str">
        <f>IF(F2292="Gateway","SDWAN Gateway",IF(E2292="","",VLOOKUP(E2292,[3]List!BC:BE,3,FALSE)))</f>
        <v/>
      </c>
      <c r="C2292" s="20" t="str">
        <f>IF(F2292="Gateway","SDWAN Gateway",IF(E2292="","",VLOOKUP(E2292,[3]List!BC:BF,4,FALSE)))</f>
        <v/>
      </c>
      <c r="I2292" t="s">
        <v>938</v>
      </c>
      <c r="S2292" s="22"/>
      <c r="AJ2292" s="22"/>
      <c r="AK2292" s="22"/>
    </row>
    <row r="2293" spans="1:37" customFormat="1" ht="15" hidden="1" customHeight="1">
      <c r="A2293" s="20" t="str">
        <f>IF(E2293="","",VLOOKUP(E2293,[3]List!BC:BD,2,FALSE))</f>
        <v/>
      </c>
      <c r="B2293" s="20" t="str">
        <f>IF(F2293="Gateway","SDWAN Gateway",IF(E2293="","",VLOOKUP(E2293,[3]List!BC:BE,3,FALSE)))</f>
        <v/>
      </c>
      <c r="C2293" s="20" t="str">
        <f>IF(F2293="Gateway","SDWAN Gateway",IF(E2293="","",VLOOKUP(E2293,[3]List!BC:BF,4,FALSE)))</f>
        <v/>
      </c>
      <c r="I2293" t="s">
        <v>938</v>
      </c>
      <c r="S2293" s="22"/>
      <c r="AJ2293" s="22"/>
      <c r="AK2293" s="22"/>
    </row>
    <row r="2294" spans="1:37" customFormat="1" ht="15" hidden="1" customHeight="1">
      <c r="A2294" s="20" t="str">
        <f>IF(E2294="","",VLOOKUP(E2294,[3]List!BC:BD,2,FALSE))</f>
        <v/>
      </c>
      <c r="B2294" s="20" t="str">
        <f>IF(F2294="Gateway","SDWAN Gateway",IF(E2294="","",VLOOKUP(E2294,[3]List!BC:BE,3,FALSE)))</f>
        <v/>
      </c>
      <c r="C2294" s="20" t="str">
        <f>IF(F2294="Gateway","SDWAN Gateway",IF(E2294="","",VLOOKUP(E2294,[3]List!BC:BF,4,FALSE)))</f>
        <v/>
      </c>
      <c r="I2294" t="s">
        <v>938</v>
      </c>
      <c r="S2294" s="22"/>
      <c r="AJ2294" s="22"/>
      <c r="AK2294" s="22"/>
    </row>
    <row r="2295" spans="1:37" customFormat="1" ht="15" hidden="1" customHeight="1">
      <c r="A2295" s="20" t="str">
        <f>IF(E2295="","",VLOOKUP(E2295,[3]List!BC:BD,2,FALSE))</f>
        <v/>
      </c>
      <c r="B2295" s="20" t="str">
        <f>IF(F2295="Gateway","SDWAN Gateway",IF(E2295="","",VLOOKUP(E2295,[3]List!BC:BE,3,FALSE)))</f>
        <v/>
      </c>
      <c r="C2295" s="20" t="str">
        <f>IF(F2295="Gateway","SDWAN Gateway",IF(E2295="","",VLOOKUP(E2295,[3]List!BC:BF,4,FALSE)))</f>
        <v/>
      </c>
      <c r="I2295" t="s">
        <v>938</v>
      </c>
      <c r="S2295" s="22"/>
      <c r="AJ2295" s="22"/>
      <c r="AK2295" s="22"/>
    </row>
    <row r="2296" spans="1:37" customFormat="1" ht="15" hidden="1" customHeight="1">
      <c r="A2296" s="20" t="str">
        <f>IF(E2296="","",VLOOKUP(E2296,[3]List!BC:BD,2,FALSE))</f>
        <v/>
      </c>
      <c r="B2296" s="20" t="str">
        <f>IF(F2296="Gateway","SDWAN Gateway",IF(E2296="","",VLOOKUP(E2296,[3]List!BC:BE,3,FALSE)))</f>
        <v/>
      </c>
      <c r="C2296" s="20" t="str">
        <f>IF(F2296="Gateway","SDWAN Gateway",IF(E2296="","",VLOOKUP(E2296,[3]List!BC:BF,4,FALSE)))</f>
        <v/>
      </c>
      <c r="I2296" t="s">
        <v>938</v>
      </c>
      <c r="S2296" s="22"/>
      <c r="AJ2296" s="22"/>
      <c r="AK2296" s="22"/>
    </row>
    <row r="2297" spans="1:37" customFormat="1" ht="15" hidden="1" customHeight="1">
      <c r="A2297" s="20" t="str">
        <f>IF(E2297="","",VLOOKUP(E2297,[3]List!BC:BD,2,FALSE))</f>
        <v/>
      </c>
      <c r="B2297" s="20" t="str">
        <f>IF(F2297="Gateway","SDWAN Gateway",IF(E2297="","",VLOOKUP(E2297,[3]List!BC:BE,3,FALSE)))</f>
        <v/>
      </c>
      <c r="C2297" s="20" t="str">
        <f>IF(F2297="Gateway","SDWAN Gateway",IF(E2297="","",VLOOKUP(E2297,[3]List!BC:BF,4,FALSE)))</f>
        <v/>
      </c>
      <c r="I2297" t="s">
        <v>938</v>
      </c>
      <c r="S2297" s="22"/>
      <c r="AJ2297" s="22"/>
      <c r="AK2297" s="22"/>
    </row>
    <row r="2298" spans="1:37" customFormat="1" ht="15" hidden="1" customHeight="1">
      <c r="A2298" s="20" t="str">
        <f>IF(E2298="","",VLOOKUP(E2298,[3]List!BC:BD,2,FALSE))</f>
        <v/>
      </c>
      <c r="B2298" s="20" t="str">
        <f>IF(F2298="Gateway","SDWAN Gateway",IF(E2298="","",VLOOKUP(E2298,[3]List!BC:BE,3,FALSE)))</f>
        <v/>
      </c>
      <c r="C2298" s="20" t="str">
        <f>IF(F2298="Gateway","SDWAN Gateway",IF(E2298="","",VLOOKUP(E2298,[3]List!BC:BF,4,FALSE)))</f>
        <v/>
      </c>
      <c r="I2298" t="s">
        <v>938</v>
      </c>
      <c r="S2298" s="22"/>
      <c r="AJ2298" s="22"/>
      <c r="AK2298" s="22"/>
    </row>
    <row r="2299" spans="1:37" customFormat="1" ht="15" hidden="1" customHeight="1">
      <c r="A2299" s="20" t="str">
        <f>IF(E2299="","",VLOOKUP(E2299,[3]List!BC:BD,2,FALSE))</f>
        <v/>
      </c>
      <c r="B2299" s="20" t="str">
        <f>IF(F2299="Gateway","SDWAN Gateway",IF(E2299="","",VLOOKUP(E2299,[3]List!BC:BE,3,FALSE)))</f>
        <v/>
      </c>
      <c r="C2299" s="20" t="str">
        <f>IF(F2299="Gateway","SDWAN Gateway",IF(E2299="","",VLOOKUP(E2299,[3]List!BC:BF,4,FALSE)))</f>
        <v/>
      </c>
      <c r="I2299" t="s">
        <v>938</v>
      </c>
      <c r="S2299" s="22"/>
      <c r="AJ2299" s="22"/>
      <c r="AK2299" s="22"/>
    </row>
    <row r="2300" spans="1:37" customFormat="1" ht="15" hidden="1" customHeight="1">
      <c r="A2300" s="20" t="str">
        <f>IF(E2300="","",VLOOKUP(E2300,[3]List!BC:BD,2,FALSE))</f>
        <v/>
      </c>
      <c r="B2300" s="20" t="str">
        <f>IF(F2300="Gateway","SDWAN Gateway",IF(E2300="","",VLOOKUP(E2300,[3]List!BC:BE,3,FALSE)))</f>
        <v/>
      </c>
      <c r="C2300" s="20" t="str">
        <f>IF(F2300="Gateway","SDWAN Gateway",IF(E2300="","",VLOOKUP(E2300,[3]List!BC:BF,4,FALSE)))</f>
        <v/>
      </c>
      <c r="I2300" t="s">
        <v>938</v>
      </c>
      <c r="S2300" s="22"/>
      <c r="AJ2300" s="22"/>
      <c r="AK2300" s="22"/>
    </row>
    <row r="2301" spans="1:37" customFormat="1" ht="15" hidden="1" customHeight="1">
      <c r="A2301" s="20" t="str">
        <f>IF(E2301="","",VLOOKUP(E2301,[3]List!BC:BD,2,FALSE))</f>
        <v/>
      </c>
      <c r="B2301" s="20" t="str">
        <f>IF(F2301="Gateway","SDWAN Gateway",IF(E2301="","",VLOOKUP(E2301,[3]List!BC:BE,3,FALSE)))</f>
        <v/>
      </c>
      <c r="C2301" s="20" t="str">
        <f>IF(F2301="Gateway","SDWAN Gateway",IF(E2301="","",VLOOKUP(E2301,[3]List!BC:BF,4,FALSE)))</f>
        <v/>
      </c>
      <c r="I2301" t="s">
        <v>938</v>
      </c>
      <c r="S2301" s="22"/>
      <c r="AJ2301" s="22"/>
      <c r="AK2301" s="22"/>
    </row>
    <row r="2302" spans="1:37" customFormat="1" ht="15" hidden="1" customHeight="1">
      <c r="A2302" s="20" t="str">
        <f>IF(E2302="","",VLOOKUP(E2302,[3]List!BC:BD,2,FALSE))</f>
        <v/>
      </c>
      <c r="B2302" s="20" t="str">
        <f>IF(F2302="Gateway","SDWAN Gateway",IF(E2302="","",VLOOKUP(E2302,[3]List!BC:BE,3,FALSE)))</f>
        <v/>
      </c>
      <c r="C2302" s="20" t="str">
        <f>IF(F2302="Gateway","SDWAN Gateway",IF(E2302="","",VLOOKUP(E2302,[3]List!BC:BF,4,FALSE)))</f>
        <v/>
      </c>
      <c r="I2302" t="s">
        <v>938</v>
      </c>
      <c r="S2302" s="22"/>
      <c r="AJ2302" s="22"/>
      <c r="AK2302" s="22"/>
    </row>
    <row r="2303" spans="1:37" customFormat="1" ht="15" hidden="1" customHeight="1">
      <c r="A2303" s="20" t="str">
        <f>IF(E2303="","",VLOOKUP(E2303,[3]List!BC:BD,2,FALSE))</f>
        <v/>
      </c>
      <c r="B2303" s="20" t="str">
        <f>IF(F2303="Gateway","SDWAN Gateway",IF(E2303="","",VLOOKUP(E2303,[3]List!BC:BE,3,FALSE)))</f>
        <v/>
      </c>
      <c r="C2303" s="20" t="str">
        <f>IF(F2303="Gateway","SDWAN Gateway",IF(E2303="","",VLOOKUP(E2303,[3]List!BC:BF,4,FALSE)))</f>
        <v/>
      </c>
      <c r="I2303" t="s">
        <v>938</v>
      </c>
      <c r="S2303" s="22"/>
      <c r="AJ2303" s="22"/>
      <c r="AK2303" s="22"/>
    </row>
    <row r="2304" spans="1:37" customFormat="1" ht="15" hidden="1" customHeight="1">
      <c r="A2304" s="20" t="str">
        <f>IF(E2304="","",VLOOKUP(E2304,[3]List!BC:BD,2,FALSE))</f>
        <v/>
      </c>
      <c r="B2304" s="20" t="str">
        <f>IF(F2304="Gateway","SDWAN Gateway",IF(E2304="","",VLOOKUP(E2304,[3]List!BC:BE,3,FALSE)))</f>
        <v/>
      </c>
      <c r="C2304" s="20" t="str">
        <f>IF(F2304="Gateway","SDWAN Gateway",IF(E2304="","",VLOOKUP(E2304,[3]List!BC:BF,4,FALSE)))</f>
        <v/>
      </c>
      <c r="I2304" t="s">
        <v>938</v>
      </c>
      <c r="S2304" s="22"/>
      <c r="AJ2304" s="22"/>
      <c r="AK2304" s="22"/>
    </row>
    <row r="2305" spans="1:37" customFormat="1" ht="15" hidden="1" customHeight="1">
      <c r="A2305" s="20" t="str">
        <f>IF(E2305="","",VLOOKUP(E2305,[3]List!BC:BD,2,FALSE))</f>
        <v/>
      </c>
      <c r="B2305" s="20" t="str">
        <f>IF(F2305="Gateway","SDWAN Gateway",IF(E2305="","",VLOOKUP(E2305,[3]List!BC:BE,3,FALSE)))</f>
        <v/>
      </c>
      <c r="C2305" s="20" t="str">
        <f>IF(F2305="Gateway","SDWAN Gateway",IF(E2305="","",VLOOKUP(E2305,[3]List!BC:BF,4,FALSE)))</f>
        <v/>
      </c>
      <c r="I2305" t="s">
        <v>938</v>
      </c>
      <c r="S2305" s="22"/>
      <c r="AJ2305" s="22"/>
      <c r="AK2305" s="22"/>
    </row>
    <row r="2306" spans="1:37" customFormat="1" ht="15" hidden="1" customHeight="1">
      <c r="A2306" s="20" t="str">
        <f>IF(E2306="","",VLOOKUP(E2306,[3]List!BC:BD,2,FALSE))</f>
        <v/>
      </c>
      <c r="B2306" s="20" t="str">
        <f>IF(F2306="Gateway","SDWAN Gateway",IF(E2306="","",VLOOKUP(E2306,[3]List!BC:BE,3,FALSE)))</f>
        <v/>
      </c>
      <c r="C2306" s="20" t="str">
        <f>IF(F2306="Gateway","SDWAN Gateway",IF(E2306="","",VLOOKUP(E2306,[3]List!BC:BF,4,FALSE)))</f>
        <v/>
      </c>
      <c r="I2306" t="s">
        <v>938</v>
      </c>
      <c r="S2306" s="22"/>
      <c r="AJ2306" s="22"/>
      <c r="AK2306" s="22"/>
    </row>
    <row r="2307" spans="1:37" customFormat="1" ht="15" hidden="1" customHeight="1">
      <c r="A2307" s="20" t="str">
        <f>IF(E2307="","",VLOOKUP(E2307,[3]List!BC:BD,2,FALSE))</f>
        <v/>
      </c>
      <c r="B2307" s="20" t="str">
        <f>IF(F2307="Gateway","SDWAN Gateway",IF(E2307="","",VLOOKUP(E2307,[3]List!BC:BE,3,FALSE)))</f>
        <v/>
      </c>
      <c r="C2307" s="20" t="str">
        <f>IF(F2307="Gateway","SDWAN Gateway",IF(E2307="","",VLOOKUP(E2307,[3]List!BC:BF,4,FALSE)))</f>
        <v/>
      </c>
      <c r="I2307" t="s">
        <v>938</v>
      </c>
      <c r="S2307" s="22"/>
      <c r="AJ2307" s="22"/>
      <c r="AK2307" s="22"/>
    </row>
    <row r="2308" spans="1:37" customFormat="1" ht="15" hidden="1" customHeight="1">
      <c r="A2308" s="20" t="str">
        <f>IF(E2308="","",VLOOKUP(E2308,[3]List!BC:BD,2,FALSE))</f>
        <v/>
      </c>
      <c r="B2308" s="20" t="str">
        <f>IF(F2308="Gateway","SDWAN Gateway",IF(E2308="","",VLOOKUP(E2308,[3]List!BC:BE,3,FALSE)))</f>
        <v/>
      </c>
      <c r="C2308" s="20" t="str">
        <f>IF(F2308="Gateway","SDWAN Gateway",IF(E2308="","",VLOOKUP(E2308,[3]List!BC:BF,4,FALSE)))</f>
        <v/>
      </c>
      <c r="I2308" t="s">
        <v>938</v>
      </c>
      <c r="S2308" s="22"/>
      <c r="AJ2308" s="22"/>
      <c r="AK2308" s="22"/>
    </row>
    <row r="2309" spans="1:37" customFormat="1" ht="15" hidden="1" customHeight="1">
      <c r="A2309" s="20" t="str">
        <f>IF(E2309="","",VLOOKUP(E2309,[3]List!BC:BD,2,FALSE))</f>
        <v/>
      </c>
      <c r="B2309" s="20" t="str">
        <f>IF(F2309="Gateway","SDWAN Gateway",IF(E2309="","",VLOOKUP(E2309,[3]List!BC:BE,3,FALSE)))</f>
        <v/>
      </c>
      <c r="C2309" s="20" t="str">
        <f>IF(F2309="Gateway","SDWAN Gateway",IF(E2309="","",VLOOKUP(E2309,[3]List!BC:BF,4,FALSE)))</f>
        <v/>
      </c>
      <c r="I2309" t="s">
        <v>938</v>
      </c>
      <c r="S2309" s="22"/>
      <c r="AJ2309" s="22"/>
      <c r="AK2309" s="22"/>
    </row>
    <row r="2310" spans="1:37" customFormat="1" ht="15" hidden="1" customHeight="1">
      <c r="A2310" s="20" t="str">
        <f>IF(E2310="","",VLOOKUP(E2310,[3]List!BC:BD,2,FALSE))</f>
        <v/>
      </c>
      <c r="B2310" s="20" t="str">
        <f>IF(F2310="Gateway","SDWAN Gateway",IF(E2310="","",VLOOKUP(E2310,[3]List!BC:BE,3,FALSE)))</f>
        <v/>
      </c>
      <c r="C2310" s="20" t="str">
        <f>IF(F2310="Gateway","SDWAN Gateway",IF(E2310="","",VLOOKUP(E2310,[3]List!BC:BF,4,FALSE)))</f>
        <v/>
      </c>
      <c r="I2310" t="s">
        <v>938</v>
      </c>
      <c r="S2310" s="22"/>
      <c r="AJ2310" s="22"/>
      <c r="AK2310" s="22"/>
    </row>
    <row r="2311" spans="1:37" customFormat="1" ht="15" hidden="1" customHeight="1">
      <c r="A2311" s="20" t="str">
        <f>IF(E2311="","",VLOOKUP(E2311,[3]List!BC:BD,2,FALSE))</f>
        <v/>
      </c>
      <c r="B2311" s="20" t="str">
        <f>IF(F2311="Gateway","SDWAN Gateway",IF(E2311="","",VLOOKUP(E2311,[3]List!BC:BE,3,FALSE)))</f>
        <v/>
      </c>
      <c r="C2311" s="20" t="str">
        <f>IF(F2311="Gateway","SDWAN Gateway",IF(E2311="","",VLOOKUP(E2311,[3]List!BC:BF,4,FALSE)))</f>
        <v/>
      </c>
      <c r="I2311" t="s">
        <v>938</v>
      </c>
      <c r="S2311" s="22"/>
      <c r="AJ2311" s="22"/>
      <c r="AK2311" s="22"/>
    </row>
    <row r="2312" spans="1:37" customFormat="1" ht="15" hidden="1" customHeight="1">
      <c r="A2312" s="20" t="str">
        <f>IF(E2312="","",VLOOKUP(E2312,[3]List!BC:BD,2,FALSE))</f>
        <v/>
      </c>
      <c r="B2312" s="20" t="str">
        <f>IF(F2312="Gateway","SDWAN Gateway",IF(E2312="","",VLOOKUP(E2312,[3]List!BC:BE,3,FALSE)))</f>
        <v/>
      </c>
      <c r="C2312" s="20" t="str">
        <f>IF(F2312="Gateway","SDWAN Gateway",IF(E2312="","",VLOOKUP(E2312,[3]List!BC:BF,4,FALSE)))</f>
        <v/>
      </c>
      <c r="I2312" t="s">
        <v>938</v>
      </c>
      <c r="S2312" s="22"/>
      <c r="AJ2312" s="22"/>
      <c r="AK2312" s="22"/>
    </row>
    <row r="2313" spans="1:37" customFormat="1" ht="15" hidden="1" customHeight="1">
      <c r="A2313" s="20" t="str">
        <f>IF(E2313="","",VLOOKUP(E2313,[3]List!BC:BD,2,FALSE))</f>
        <v/>
      </c>
      <c r="B2313" s="20" t="str">
        <f>IF(F2313="Gateway","SDWAN Gateway",IF(E2313="","",VLOOKUP(E2313,[3]List!BC:BE,3,FALSE)))</f>
        <v/>
      </c>
      <c r="C2313" s="20" t="str">
        <f>IF(F2313="Gateway","SDWAN Gateway",IF(E2313="","",VLOOKUP(E2313,[3]List!BC:BF,4,FALSE)))</f>
        <v/>
      </c>
      <c r="I2313" t="s">
        <v>938</v>
      </c>
      <c r="S2313" s="22"/>
      <c r="AJ2313" s="22"/>
      <c r="AK2313" s="22"/>
    </row>
    <row r="2314" spans="1:37" customFormat="1" ht="15" hidden="1" customHeight="1">
      <c r="A2314" s="20" t="str">
        <f>IF(E2314="","",VLOOKUP(E2314,[3]List!BC:BD,2,FALSE))</f>
        <v/>
      </c>
      <c r="B2314" s="20" t="str">
        <f>IF(F2314="Gateway","SDWAN Gateway",IF(E2314="","",VLOOKUP(E2314,[3]List!BC:BE,3,FALSE)))</f>
        <v/>
      </c>
      <c r="C2314" s="20" t="str">
        <f>IF(F2314="Gateway","SDWAN Gateway",IF(E2314="","",VLOOKUP(E2314,[3]List!BC:BF,4,FALSE)))</f>
        <v/>
      </c>
      <c r="I2314" t="s">
        <v>938</v>
      </c>
      <c r="S2314" s="22"/>
      <c r="AJ2314" s="22"/>
      <c r="AK2314" s="22"/>
    </row>
    <row r="2315" spans="1:37" customFormat="1" ht="15" hidden="1" customHeight="1">
      <c r="A2315" s="20" t="str">
        <f>IF(E2315="","",VLOOKUP(E2315,[3]List!BC:BD,2,FALSE))</f>
        <v/>
      </c>
      <c r="B2315" s="20" t="str">
        <f>IF(F2315="Gateway","SDWAN Gateway",IF(E2315="","",VLOOKUP(E2315,[3]List!BC:BE,3,FALSE)))</f>
        <v/>
      </c>
      <c r="C2315" s="20" t="str">
        <f>IF(F2315="Gateway","SDWAN Gateway",IF(E2315="","",VLOOKUP(E2315,[3]List!BC:BF,4,FALSE)))</f>
        <v/>
      </c>
      <c r="I2315" t="s">
        <v>938</v>
      </c>
      <c r="S2315" s="22"/>
      <c r="AJ2315" s="22"/>
      <c r="AK2315" s="22"/>
    </row>
    <row r="2316" spans="1:37" customFormat="1" ht="15" hidden="1" customHeight="1">
      <c r="A2316" s="20" t="str">
        <f>IF(E2316="","",VLOOKUP(E2316,[3]List!BC:BD,2,FALSE))</f>
        <v/>
      </c>
      <c r="B2316" s="20" t="str">
        <f>IF(F2316="Gateway","SDWAN Gateway",IF(E2316="","",VLOOKUP(E2316,[3]List!BC:BE,3,FALSE)))</f>
        <v/>
      </c>
      <c r="C2316" s="20" t="str">
        <f>IF(F2316="Gateway","SDWAN Gateway",IF(E2316="","",VLOOKUP(E2316,[3]List!BC:BF,4,FALSE)))</f>
        <v/>
      </c>
      <c r="I2316" t="s">
        <v>938</v>
      </c>
      <c r="S2316" s="22"/>
      <c r="AJ2316" s="22"/>
      <c r="AK2316" s="22"/>
    </row>
    <row r="2317" spans="1:37" customFormat="1" ht="15" hidden="1" customHeight="1">
      <c r="A2317" s="20" t="str">
        <f>IF(E2317="","",VLOOKUP(E2317,[3]List!BC:BD,2,FALSE))</f>
        <v/>
      </c>
      <c r="B2317" s="20" t="str">
        <f>IF(F2317="Gateway","SDWAN Gateway",IF(E2317="","",VLOOKUP(E2317,[3]List!BC:BE,3,FALSE)))</f>
        <v/>
      </c>
      <c r="C2317" s="20" t="str">
        <f>IF(F2317="Gateway","SDWAN Gateway",IF(E2317="","",VLOOKUP(E2317,[3]List!BC:BF,4,FALSE)))</f>
        <v/>
      </c>
      <c r="I2317" t="s">
        <v>938</v>
      </c>
      <c r="S2317" s="22"/>
      <c r="AJ2317" s="22"/>
      <c r="AK2317" s="22"/>
    </row>
    <row r="2318" spans="1:37" customFormat="1" ht="15" hidden="1" customHeight="1">
      <c r="A2318" s="20" t="str">
        <f>IF(E2318="","",VLOOKUP(E2318,[3]List!BC:BD,2,FALSE))</f>
        <v/>
      </c>
      <c r="B2318" s="20" t="str">
        <f>IF(F2318="Gateway","SDWAN Gateway",IF(E2318="","",VLOOKUP(E2318,[3]List!BC:BE,3,FALSE)))</f>
        <v/>
      </c>
      <c r="C2318" s="20" t="str">
        <f>IF(F2318="Gateway","SDWAN Gateway",IF(E2318="","",VLOOKUP(E2318,[3]List!BC:BF,4,FALSE)))</f>
        <v/>
      </c>
      <c r="I2318" t="s">
        <v>938</v>
      </c>
      <c r="S2318" s="22"/>
      <c r="AJ2318" s="22"/>
      <c r="AK2318" s="22"/>
    </row>
    <row r="2319" spans="1:37" customFormat="1" ht="15" hidden="1" customHeight="1">
      <c r="A2319" s="20" t="str">
        <f>IF(E2319="","",VLOOKUP(E2319,[3]List!BC:BD,2,FALSE))</f>
        <v/>
      </c>
      <c r="B2319" s="20" t="str">
        <f>IF(F2319="Gateway","SDWAN Gateway",IF(E2319="","",VLOOKUP(E2319,[3]List!BC:BE,3,FALSE)))</f>
        <v/>
      </c>
      <c r="C2319" s="20" t="str">
        <f>IF(F2319="Gateway","SDWAN Gateway",IF(E2319="","",VLOOKUP(E2319,[3]List!BC:BF,4,FALSE)))</f>
        <v/>
      </c>
      <c r="I2319" t="s">
        <v>938</v>
      </c>
      <c r="S2319" s="22"/>
      <c r="AJ2319" s="22"/>
      <c r="AK2319" s="22"/>
    </row>
    <row r="2320" spans="1:37" customFormat="1" ht="15" hidden="1" customHeight="1">
      <c r="A2320" s="20" t="str">
        <f>IF(E2320="","",VLOOKUP(E2320,[3]List!BC:BD,2,FALSE))</f>
        <v/>
      </c>
      <c r="B2320" s="20" t="str">
        <f>IF(F2320="Gateway","SDWAN Gateway",IF(E2320="","",VLOOKUP(E2320,[3]List!BC:BE,3,FALSE)))</f>
        <v/>
      </c>
      <c r="C2320" s="20" t="str">
        <f>IF(F2320="Gateway","SDWAN Gateway",IF(E2320="","",VLOOKUP(E2320,[3]List!BC:BF,4,FALSE)))</f>
        <v/>
      </c>
      <c r="I2320" t="s">
        <v>938</v>
      </c>
      <c r="S2320" s="22"/>
      <c r="AJ2320" s="22"/>
      <c r="AK2320" s="22"/>
    </row>
    <row r="2321" spans="1:37" customFormat="1" ht="15" hidden="1" customHeight="1">
      <c r="A2321" s="20" t="str">
        <f>IF(E2321="","",VLOOKUP(E2321,[3]List!BC:BD,2,FALSE))</f>
        <v/>
      </c>
      <c r="B2321" s="20" t="str">
        <f>IF(F2321="Gateway","SDWAN Gateway",IF(E2321="","",VLOOKUP(E2321,[3]List!BC:BE,3,FALSE)))</f>
        <v/>
      </c>
      <c r="C2321" s="20" t="str">
        <f>IF(F2321="Gateway","SDWAN Gateway",IF(E2321="","",VLOOKUP(E2321,[3]List!BC:BF,4,FALSE)))</f>
        <v/>
      </c>
      <c r="I2321" t="s">
        <v>938</v>
      </c>
      <c r="S2321" s="22"/>
      <c r="AJ2321" s="22"/>
      <c r="AK2321" s="22"/>
    </row>
    <row r="2322" spans="1:37" customFormat="1" ht="15" hidden="1" customHeight="1">
      <c r="A2322" s="20" t="str">
        <f>IF(E2322="","",VLOOKUP(E2322,[3]List!BC:BD,2,FALSE))</f>
        <v/>
      </c>
      <c r="B2322" s="20" t="str">
        <f>IF(F2322="Gateway","SDWAN Gateway",IF(E2322="","",VLOOKUP(E2322,[3]List!BC:BE,3,FALSE)))</f>
        <v/>
      </c>
      <c r="C2322" s="20" t="str">
        <f>IF(F2322="Gateway","SDWAN Gateway",IF(E2322="","",VLOOKUP(E2322,[3]List!BC:BF,4,FALSE)))</f>
        <v/>
      </c>
      <c r="I2322" t="s">
        <v>938</v>
      </c>
      <c r="S2322" s="22"/>
      <c r="AJ2322" s="22"/>
      <c r="AK2322" s="22"/>
    </row>
    <row r="2323" spans="1:37" customFormat="1" ht="15" hidden="1" customHeight="1">
      <c r="A2323" s="20" t="str">
        <f>IF(E2323="","",VLOOKUP(E2323,[3]List!BC:BD,2,FALSE))</f>
        <v/>
      </c>
      <c r="B2323" s="20" t="str">
        <f>IF(F2323="Gateway","SDWAN Gateway",IF(E2323="","",VLOOKUP(E2323,[3]List!BC:BE,3,FALSE)))</f>
        <v/>
      </c>
      <c r="C2323" s="20" t="str">
        <f>IF(F2323="Gateway","SDWAN Gateway",IF(E2323="","",VLOOKUP(E2323,[3]List!BC:BF,4,FALSE)))</f>
        <v/>
      </c>
      <c r="I2323" t="s">
        <v>938</v>
      </c>
      <c r="S2323" s="22"/>
      <c r="AJ2323" s="22"/>
      <c r="AK2323" s="22"/>
    </row>
    <row r="2324" spans="1:37" customFormat="1" ht="15" hidden="1" customHeight="1">
      <c r="A2324" s="20" t="str">
        <f>IF(E2324="","",VLOOKUP(E2324,[3]List!BC:BD,2,FALSE))</f>
        <v/>
      </c>
      <c r="B2324" s="20" t="str">
        <f>IF(F2324="Gateway","SDWAN Gateway",IF(E2324="","",VLOOKUP(E2324,[3]List!BC:BE,3,FALSE)))</f>
        <v/>
      </c>
      <c r="C2324" s="20" t="str">
        <f>IF(F2324="Gateway","SDWAN Gateway",IF(E2324="","",VLOOKUP(E2324,[3]List!BC:BF,4,FALSE)))</f>
        <v/>
      </c>
      <c r="I2324" t="s">
        <v>938</v>
      </c>
      <c r="S2324" s="22"/>
      <c r="AJ2324" s="22"/>
      <c r="AK2324" s="22"/>
    </row>
    <row r="2325" spans="1:37" customFormat="1" ht="15" hidden="1" customHeight="1">
      <c r="A2325" s="20" t="str">
        <f>IF(E2325="","",VLOOKUP(E2325,[3]List!BC:BD,2,FALSE))</f>
        <v/>
      </c>
      <c r="B2325" s="20" t="str">
        <f>IF(F2325="Gateway","SDWAN Gateway",IF(E2325="","",VLOOKUP(E2325,[3]List!BC:BE,3,FALSE)))</f>
        <v/>
      </c>
      <c r="C2325" s="20" t="str">
        <f>IF(F2325="Gateway","SDWAN Gateway",IF(E2325="","",VLOOKUP(E2325,[3]List!BC:BF,4,FALSE)))</f>
        <v/>
      </c>
      <c r="I2325" t="s">
        <v>938</v>
      </c>
      <c r="S2325" s="22"/>
      <c r="AJ2325" s="22"/>
      <c r="AK2325" s="22"/>
    </row>
    <row r="2326" spans="1:37" customFormat="1" ht="15" hidden="1" customHeight="1">
      <c r="A2326" s="20" t="str">
        <f>IF(E2326="","",VLOOKUP(E2326,[3]List!BC:BD,2,FALSE))</f>
        <v/>
      </c>
      <c r="B2326" s="20" t="str">
        <f>IF(F2326="Gateway","SDWAN Gateway",IF(E2326="","",VLOOKUP(E2326,[3]List!BC:BE,3,FALSE)))</f>
        <v/>
      </c>
      <c r="C2326" s="20" t="str">
        <f>IF(F2326="Gateway","SDWAN Gateway",IF(E2326="","",VLOOKUP(E2326,[3]List!BC:BF,4,FALSE)))</f>
        <v/>
      </c>
      <c r="I2326" t="s">
        <v>938</v>
      </c>
      <c r="S2326" s="22"/>
      <c r="AJ2326" s="22"/>
      <c r="AK2326" s="22"/>
    </row>
    <row r="2327" spans="1:37" customFormat="1" ht="15" hidden="1" customHeight="1">
      <c r="A2327" s="20" t="str">
        <f>IF(E2327="","",VLOOKUP(E2327,[3]List!BC:BD,2,FALSE))</f>
        <v/>
      </c>
      <c r="B2327" s="20" t="str">
        <f>IF(F2327="Gateway","SDWAN Gateway",IF(E2327="","",VLOOKUP(E2327,[3]List!BC:BE,3,FALSE)))</f>
        <v/>
      </c>
      <c r="C2327" s="20" t="str">
        <f>IF(F2327="Gateway","SDWAN Gateway",IF(E2327="","",VLOOKUP(E2327,[3]List!BC:BF,4,FALSE)))</f>
        <v/>
      </c>
      <c r="I2327" t="s">
        <v>938</v>
      </c>
      <c r="S2327" s="22"/>
      <c r="AJ2327" s="22"/>
      <c r="AK2327" s="22"/>
    </row>
    <row r="2328" spans="1:37" customFormat="1" ht="15" hidden="1" customHeight="1">
      <c r="A2328" s="20" t="str">
        <f>IF(E2328="","",VLOOKUP(E2328,[3]List!BC:BD,2,FALSE))</f>
        <v/>
      </c>
      <c r="B2328" s="20" t="str">
        <f>IF(F2328="Gateway","SDWAN Gateway",IF(E2328="","",VLOOKUP(E2328,[3]List!BC:BE,3,FALSE)))</f>
        <v/>
      </c>
      <c r="C2328" s="20" t="str">
        <f>IF(F2328="Gateway","SDWAN Gateway",IF(E2328="","",VLOOKUP(E2328,[3]List!BC:BF,4,FALSE)))</f>
        <v/>
      </c>
      <c r="I2328" t="s">
        <v>938</v>
      </c>
      <c r="S2328" s="22"/>
      <c r="AJ2328" s="22"/>
      <c r="AK2328" s="22"/>
    </row>
    <row r="2329" spans="1:37" customFormat="1" ht="15" hidden="1" customHeight="1">
      <c r="A2329" s="20" t="str">
        <f>IF(E2329="","",VLOOKUP(E2329,[3]List!BC:BD,2,FALSE))</f>
        <v/>
      </c>
      <c r="B2329" s="20" t="str">
        <f>IF(F2329="Gateway","SDWAN Gateway",IF(E2329="","",VLOOKUP(E2329,[3]List!BC:BE,3,FALSE)))</f>
        <v/>
      </c>
      <c r="C2329" s="20" t="str">
        <f>IF(F2329="Gateway","SDWAN Gateway",IF(E2329="","",VLOOKUP(E2329,[3]List!BC:BF,4,FALSE)))</f>
        <v/>
      </c>
      <c r="I2329" t="s">
        <v>938</v>
      </c>
      <c r="S2329" s="22"/>
      <c r="AJ2329" s="22"/>
      <c r="AK2329" s="22"/>
    </row>
    <row r="2330" spans="1:37" customFormat="1" ht="15" hidden="1" customHeight="1">
      <c r="A2330" s="20" t="str">
        <f>IF(E2330="","",VLOOKUP(E2330,[3]List!BC:BD,2,FALSE))</f>
        <v/>
      </c>
      <c r="B2330" s="20" t="str">
        <f>IF(F2330="Gateway","SDWAN Gateway",IF(E2330="","",VLOOKUP(E2330,[3]List!BC:BE,3,FALSE)))</f>
        <v/>
      </c>
      <c r="C2330" s="20" t="str">
        <f>IF(F2330="Gateway","SDWAN Gateway",IF(E2330="","",VLOOKUP(E2330,[3]List!BC:BF,4,FALSE)))</f>
        <v/>
      </c>
      <c r="I2330" t="s">
        <v>938</v>
      </c>
      <c r="S2330" s="22"/>
      <c r="AJ2330" s="22"/>
      <c r="AK2330" s="22"/>
    </row>
    <row r="2331" spans="1:37" customFormat="1" ht="15" hidden="1" customHeight="1">
      <c r="A2331" s="20" t="str">
        <f>IF(E2331="","",VLOOKUP(E2331,[3]List!BC:BD,2,FALSE))</f>
        <v/>
      </c>
      <c r="B2331" s="20" t="str">
        <f>IF(F2331="Gateway","SDWAN Gateway",IF(E2331="","",VLOOKUP(E2331,[3]List!BC:BE,3,FALSE)))</f>
        <v/>
      </c>
      <c r="C2331" s="20" t="str">
        <f>IF(F2331="Gateway","SDWAN Gateway",IF(E2331="","",VLOOKUP(E2331,[3]List!BC:BF,4,FALSE)))</f>
        <v/>
      </c>
      <c r="I2331" t="s">
        <v>938</v>
      </c>
      <c r="S2331" s="22"/>
      <c r="AJ2331" s="22"/>
      <c r="AK2331" s="22"/>
    </row>
    <row r="2332" spans="1:37" customFormat="1" ht="15" hidden="1" customHeight="1">
      <c r="A2332" s="20" t="str">
        <f>IF(E2332="","",VLOOKUP(E2332,[3]List!BC:BD,2,FALSE))</f>
        <v/>
      </c>
      <c r="B2332" s="20" t="str">
        <f>IF(F2332="Gateway","SDWAN Gateway",IF(E2332="","",VLOOKUP(E2332,[3]List!BC:BE,3,FALSE)))</f>
        <v/>
      </c>
      <c r="C2332" s="20" t="str">
        <f>IF(F2332="Gateway","SDWAN Gateway",IF(E2332="","",VLOOKUP(E2332,[3]List!BC:BF,4,FALSE)))</f>
        <v/>
      </c>
      <c r="I2332" t="s">
        <v>938</v>
      </c>
      <c r="S2332" s="22"/>
      <c r="AJ2332" s="22"/>
      <c r="AK2332" s="22"/>
    </row>
    <row r="2333" spans="1:37" customFormat="1" ht="15" hidden="1" customHeight="1">
      <c r="A2333" s="20" t="str">
        <f>IF(E2333="","",VLOOKUP(E2333,[3]List!BC:BD,2,FALSE))</f>
        <v/>
      </c>
      <c r="B2333" s="20" t="str">
        <f>IF(F2333="Gateway","SDWAN Gateway",IF(E2333="","",VLOOKUP(E2333,[3]List!BC:BE,3,FALSE)))</f>
        <v/>
      </c>
      <c r="C2333" s="20" t="str">
        <f>IF(F2333="Gateway","SDWAN Gateway",IF(E2333="","",VLOOKUP(E2333,[3]List!BC:BF,4,FALSE)))</f>
        <v/>
      </c>
      <c r="I2333" t="s">
        <v>938</v>
      </c>
      <c r="S2333" s="22"/>
      <c r="AJ2333" s="22"/>
      <c r="AK2333" s="22"/>
    </row>
    <row r="2334" spans="1:37" customFormat="1" ht="15" hidden="1" customHeight="1">
      <c r="A2334" s="20" t="str">
        <f>IF(E2334="","",VLOOKUP(E2334,[3]List!BC:BD,2,FALSE))</f>
        <v/>
      </c>
      <c r="B2334" s="20" t="str">
        <f>IF(F2334="Gateway","SDWAN Gateway",IF(E2334="","",VLOOKUP(E2334,[3]List!BC:BE,3,FALSE)))</f>
        <v/>
      </c>
      <c r="C2334" s="20" t="str">
        <f>IF(F2334="Gateway","SDWAN Gateway",IF(E2334="","",VLOOKUP(E2334,[3]List!BC:BF,4,FALSE)))</f>
        <v/>
      </c>
      <c r="I2334" t="s">
        <v>938</v>
      </c>
      <c r="S2334" s="22"/>
      <c r="AJ2334" s="22"/>
      <c r="AK2334" s="22"/>
    </row>
    <row r="2335" spans="1:37" customFormat="1" ht="15" hidden="1" customHeight="1">
      <c r="A2335" s="20" t="str">
        <f>IF(E2335="","",VLOOKUP(E2335,[3]List!BC:BD,2,FALSE))</f>
        <v/>
      </c>
      <c r="B2335" s="20" t="str">
        <f>IF(F2335="Gateway","SDWAN Gateway",IF(E2335="","",VLOOKUP(E2335,[3]List!BC:BE,3,FALSE)))</f>
        <v/>
      </c>
      <c r="C2335" s="20" t="str">
        <f>IF(F2335="Gateway","SDWAN Gateway",IF(E2335="","",VLOOKUP(E2335,[3]List!BC:BF,4,FALSE)))</f>
        <v/>
      </c>
      <c r="I2335" t="s">
        <v>938</v>
      </c>
      <c r="S2335" s="22"/>
      <c r="AJ2335" s="22"/>
      <c r="AK2335" s="22"/>
    </row>
    <row r="2336" spans="1:37" customFormat="1" ht="15" hidden="1" customHeight="1">
      <c r="A2336" s="20" t="str">
        <f>IF(E2336="","",VLOOKUP(E2336,[3]List!BC:BD,2,FALSE))</f>
        <v/>
      </c>
      <c r="B2336" s="20" t="str">
        <f>IF(F2336="Gateway","SDWAN Gateway",IF(E2336="","",VLOOKUP(E2336,[3]List!BC:BE,3,FALSE)))</f>
        <v/>
      </c>
      <c r="C2336" s="20" t="str">
        <f>IF(F2336="Gateway","SDWAN Gateway",IF(E2336="","",VLOOKUP(E2336,[3]List!BC:BF,4,FALSE)))</f>
        <v/>
      </c>
      <c r="I2336" t="s">
        <v>938</v>
      </c>
      <c r="S2336" s="22"/>
      <c r="AJ2336" s="22"/>
      <c r="AK2336" s="22"/>
    </row>
    <row r="2337" spans="1:37" customFormat="1" ht="15" hidden="1" customHeight="1">
      <c r="A2337" s="20" t="str">
        <f>IF(E2337="","",VLOOKUP(E2337,[3]List!BC:BD,2,FALSE))</f>
        <v/>
      </c>
      <c r="B2337" s="20" t="str">
        <f>IF(F2337="Gateway","SDWAN Gateway",IF(E2337="","",VLOOKUP(E2337,[3]List!BC:BE,3,FALSE)))</f>
        <v/>
      </c>
      <c r="C2337" s="20" t="str">
        <f>IF(F2337="Gateway","SDWAN Gateway",IF(E2337="","",VLOOKUP(E2337,[3]List!BC:BF,4,FALSE)))</f>
        <v/>
      </c>
      <c r="I2337" t="s">
        <v>938</v>
      </c>
      <c r="S2337" s="22"/>
      <c r="AJ2337" s="22"/>
      <c r="AK2337" s="22"/>
    </row>
    <row r="2338" spans="1:37" customFormat="1" ht="15" hidden="1" customHeight="1">
      <c r="A2338" s="20" t="str">
        <f>IF(E2338="","",VLOOKUP(E2338,[3]List!BC:BD,2,FALSE))</f>
        <v/>
      </c>
      <c r="B2338" s="20" t="str">
        <f>IF(F2338="Gateway","SDWAN Gateway",IF(E2338="","",VLOOKUP(E2338,[3]List!BC:BE,3,FALSE)))</f>
        <v/>
      </c>
      <c r="C2338" s="20" t="str">
        <f>IF(F2338="Gateway","SDWAN Gateway",IF(E2338="","",VLOOKUP(E2338,[3]List!BC:BF,4,FALSE)))</f>
        <v/>
      </c>
      <c r="I2338" t="s">
        <v>938</v>
      </c>
      <c r="S2338" s="22"/>
      <c r="AJ2338" s="22"/>
      <c r="AK2338" s="22"/>
    </row>
    <row r="2339" spans="1:37" customFormat="1" ht="15" hidden="1" customHeight="1">
      <c r="A2339" s="20" t="str">
        <f>IF(E2339="","",VLOOKUP(E2339,[3]List!BC:BD,2,FALSE))</f>
        <v/>
      </c>
      <c r="B2339" s="20" t="str">
        <f>IF(F2339="Gateway","SDWAN Gateway",IF(E2339="","",VLOOKUP(E2339,[3]List!BC:BE,3,FALSE)))</f>
        <v/>
      </c>
      <c r="C2339" s="20" t="str">
        <f>IF(F2339="Gateway","SDWAN Gateway",IF(E2339="","",VLOOKUP(E2339,[3]List!BC:BF,4,FALSE)))</f>
        <v/>
      </c>
      <c r="I2339" t="s">
        <v>938</v>
      </c>
      <c r="S2339" s="22"/>
      <c r="AJ2339" s="22"/>
      <c r="AK2339" s="22"/>
    </row>
    <row r="2340" spans="1:37" customFormat="1" ht="15" hidden="1" customHeight="1">
      <c r="A2340" s="20" t="str">
        <f>IF(E2340="","",VLOOKUP(E2340,[3]List!BC:BD,2,FALSE))</f>
        <v/>
      </c>
      <c r="B2340" s="20" t="str">
        <f>IF(F2340="Gateway","SDWAN Gateway",IF(E2340="","",VLOOKUP(E2340,[3]List!BC:BE,3,FALSE)))</f>
        <v/>
      </c>
      <c r="C2340" s="20" t="str">
        <f>IF(F2340="Gateway","SDWAN Gateway",IF(E2340="","",VLOOKUP(E2340,[3]List!BC:BF,4,FALSE)))</f>
        <v/>
      </c>
      <c r="I2340" t="s">
        <v>938</v>
      </c>
      <c r="S2340" s="22"/>
      <c r="AJ2340" s="22"/>
      <c r="AK2340" s="22"/>
    </row>
    <row r="2341" spans="1:37" customFormat="1" ht="15" hidden="1" customHeight="1">
      <c r="A2341" s="20" t="str">
        <f>IF(E2341="","",VLOOKUP(E2341,[3]List!BC:BD,2,FALSE))</f>
        <v/>
      </c>
      <c r="B2341" s="20" t="str">
        <f>IF(F2341="Gateway","SDWAN Gateway",IF(E2341="","",VLOOKUP(E2341,[3]List!BC:BE,3,FALSE)))</f>
        <v/>
      </c>
      <c r="C2341" s="20" t="str">
        <f>IF(F2341="Gateway","SDWAN Gateway",IF(E2341="","",VLOOKUP(E2341,[3]List!BC:BF,4,FALSE)))</f>
        <v/>
      </c>
      <c r="I2341" t="s">
        <v>938</v>
      </c>
      <c r="S2341" s="22"/>
      <c r="AJ2341" s="22"/>
      <c r="AK2341" s="22"/>
    </row>
    <row r="2342" spans="1:37" customFormat="1" ht="15" hidden="1" customHeight="1">
      <c r="A2342" s="20" t="str">
        <f>IF(E2342="","",VLOOKUP(E2342,[3]List!BC:BD,2,FALSE))</f>
        <v/>
      </c>
      <c r="B2342" s="20" t="str">
        <f>IF(F2342="Gateway","SDWAN Gateway",IF(E2342="","",VLOOKUP(E2342,[3]List!BC:BE,3,FALSE)))</f>
        <v/>
      </c>
      <c r="C2342" s="20" t="str">
        <f>IF(F2342="Gateway","SDWAN Gateway",IF(E2342="","",VLOOKUP(E2342,[3]List!BC:BF,4,FALSE)))</f>
        <v/>
      </c>
      <c r="I2342" t="s">
        <v>938</v>
      </c>
      <c r="S2342" s="22"/>
      <c r="AJ2342" s="22"/>
      <c r="AK2342" s="22"/>
    </row>
    <row r="2343" spans="1:37" customFormat="1" ht="15" hidden="1" customHeight="1">
      <c r="A2343" s="20" t="str">
        <f>IF(E2343="","",VLOOKUP(E2343,[3]List!BC:BD,2,FALSE))</f>
        <v/>
      </c>
      <c r="B2343" s="20" t="str">
        <f>IF(F2343="Gateway","SDWAN Gateway",IF(E2343="","",VLOOKUP(E2343,[3]List!BC:BE,3,FALSE)))</f>
        <v/>
      </c>
      <c r="C2343" s="20" t="str">
        <f>IF(F2343="Gateway","SDWAN Gateway",IF(E2343="","",VLOOKUP(E2343,[3]List!BC:BF,4,FALSE)))</f>
        <v/>
      </c>
      <c r="I2343" t="s">
        <v>938</v>
      </c>
      <c r="S2343" s="22"/>
      <c r="AJ2343" s="22"/>
      <c r="AK2343" s="22"/>
    </row>
    <row r="2344" spans="1:37" customFormat="1" ht="15" hidden="1" customHeight="1">
      <c r="A2344" s="20" t="str">
        <f>IF(E2344="","",VLOOKUP(E2344,[3]List!BC:BD,2,FALSE))</f>
        <v/>
      </c>
      <c r="B2344" s="20" t="str">
        <f>IF(F2344="Gateway","SDWAN Gateway",IF(E2344="","",VLOOKUP(E2344,[3]List!BC:BE,3,FALSE)))</f>
        <v/>
      </c>
      <c r="C2344" s="20" t="str">
        <f>IF(F2344="Gateway","SDWAN Gateway",IF(E2344="","",VLOOKUP(E2344,[3]List!BC:BF,4,FALSE)))</f>
        <v/>
      </c>
      <c r="I2344" t="s">
        <v>938</v>
      </c>
      <c r="S2344" s="22"/>
      <c r="AJ2344" s="22"/>
      <c r="AK2344" s="22"/>
    </row>
    <row r="2345" spans="1:37" customFormat="1" ht="15" hidden="1" customHeight="1">
      <c r="A2345" s="20" t="str">
        <f>IF(E2345="","",VLOOKUP(E2345,[3]List!BC:BD,2,FALSE))</f>
        <v/>
      </c>
      <c r="B2345" s="20" t="str">
        <f>IF(F2345="Gateway","SDWAN Gateway",IF(E2345="","",VLOOKUP(E2345,[3]List!BC:BE,3,FALSE)))</f>
        <v/>
      </c>
      <c r="C2345" s="20" t="str">
        <f>IF(F2345="Gateway","SDWAN Gateway",IF(E2345="","",VLOOKUP(E2345,[3]List!BC:BF,4,FALSE)))</f>
        <v/>
      </c>
      <c r="I2345" t="s">
        <v>938</v>
      </c>
      <c r="S2345" s="22"/>
      <c r="AJ2345" s="22"/>
      <c r="AK2345" s="22"/>
    </row>
    <row r="2346" spans="1:37" customFormat="1" ht="15" hidden="1" customHeight="1">
      <c r="A2346" s="20" t="str">
        <f>IF(E2346="","",VLOOKUP(E2346,[3]List!BC:BD,2,FALSE))</f>
        <v/>
      </c>
      <c r="B2346" s="20" t="str">
        <f>IF(F2346="Gateway","SDWAN Gateway",IF(E2346="","",VLOOKUP(E2346,[3]List!BC:BE,3,FALSE)))</f>
        <v/>
      </c>
      <c r="C2346" s="20" t="str">
        <f>IF(F2346="Gateway","SDWAN Gateway",IF(E2346="","",VLOOKUP(E2346,[3]List!BC:BF,4,FALSE)))</f>
        <v/>
      </c>
      <c r="I2346" t="s">
        <v>938</v>
      </c>
      <c r="S2346" s="22"/>
      <c r="AJ2346" s="22"/>
      <c r="AK2346" s="22"/>
    </row>
    <row r="2347" spans="1:37" customFormat="1" ht="15" hidden="1" customHeight="1">
      <c r="A2347" s="20" t="str">
        <f>IF(E2347="","",VLOOKUP(E2347,[3]List!BC:BD,2,FALSE))</f>
        <v/>
      </c>
      <c r="B2347" s="20" t="str">
        <f>IF(F2347="Gateway","SDWAN Gateway",IF(E2347="","",VLOOKUP(E2347,[3]List!BC:BE,3,FALSE)))</f>
        <v/>
      </c>
      <c r="C2347" s="20" t="str">
        <f>IF(F2347="Gateway","SDWAN Gateway",IF(E2347="","",VLOOKUP(E2347,[3]List!BC:BF,4,FALSE)))</f>
        <v/>
      </c>
      <c r="I2347" t="s">
        <v>938</v>
      </c>
      <c r="S2347" s="22"/>
      <c r="AJ2347" s="22"/>
      <c r="AK2347" s="22"/>
    </row>
    <row r="2348" spans="1:37" customFormat="1" ht="15" hidden="1" customHeight="1">
      <c r="A2348" s="20" t="str">
        <f>IF(E2348="","",VLOOKUP(E2348,[3]List!BC:BD,2,FALSE))</f>
        <v/>
      </c>
      <c r="B2348" s="20" t="str">
        <f>IF(F2348="Gateway","SDWAN Gateway",IF(E2348="","",VLOOKUP(E2348,[3]List!BC:BE,3,FALSE)))</f>
        <v/>
      </c>
      <c r="C2348" s="20" t="str">
        <f>IF(F2348="Gateway","SDWAN Gateway",IF(E2348="","",VLOOKUP(E2348,[3]List!BC:BF,4,FALSE)))</f>
        <v/>
      </c>
      <c r="I2348" t="s">
        <v>938</v>
      </c>
      <c r="S2348" s="22"/>
      <c r="AJ2348" s="22"/>
      <c r="AK2348" s="22"/>
    </row>
    <row r="2349" spans="1:37" customFormat="1" ht="15" hidden="1" customHeight="1">
      <c r="A2349" s="20" t="str">
        <f>IF(E2349="","",VLOOKUP(E2349,[3]List!BC:BD,2,FALSE))</f>
        <v/>
      </c>
      <c r="B2349" s="20" t="str">
        <f>IF(F2349="Gateway","SDWAN Gateway",IF(E2349="","",VLOOKUP(E2349,[3]List!BC:BE,3,FALSE)))</f>
        <v/>
      </c>
      <c r="C2349" s="20" t="str">
        <f>IF(F2349="Gateway","SDWAN Gateway",IF(E2349="","",VLOOKUP(E2349,[3]List!BC:BF,4,FALSE)))</f>
        <v/>
      </c>
      <c r="I2349" t="s">
        <v>938</v>
      </c>
      <c r="S2349" s="22"/>
      <c r="AJ2349" s="22"/>
      <c r="AK2349" s="22"/>
    </row>
    <row r="2350" spans="1:37" customFormat="1" ht="15" hidden="1" customHeight="1">
      <c r="A2350" s="20" t="str">
        <f>IF(E2350="","",VLOOKUP(E2350,[3]List!BC:BD,2,FALSE))</f>
        <v/>
      </c>
      <c r="B2350" s="20" t="str">
        <f>IF(F2350="Gateway","SDWAN Gateway",IF(E2350="","",VLOOKUP(E2350,[3]List!BC:BE,3,FALSE)))</f>
        <v/>
      </c>
      <c r="C2350" s="20" t="str">
        <f>IF(F2350="Gateway","SDWAN Gateway",IF(E2350="","",VLOOKUP(E2350,[3]List!BC:BF,4,FALSE)))</f>
        <v/>
      </c>
      <c r="I2350" t="s">
        <v>938</v>
      </c>
      <c r="S2350" s="22"/>
      <c r="AJ2350" s="22"/>
      <c r="AK2350" s="22"/>
    </row>
    <row r="2351" spans="1:37" customFormat="1" ht="15" hidden="1" customHeight="1">
      <c r="A2351" s="20" t="str">
        <f>IF(E2351="","",VLOOKUP(E2351,[3]List!BC:BD,2,FALSE))</f>
        <v/>
      </c>
      <c r="B2351" s="20" t="str">
        <f>IF(F2351="Gateway","SDWAN Gateway",IF(E2351="","",VLOOKUP(E2351,[3]List!BC:BE,3,FALSE)))</f>
        <v/>
      </c>
      <c r="C2351" s="20" t="str">
        <f>IF(F2351="Gateway","SDWAN Gateway",IF(E2351="","",VLOOKUP(E2351,[3]List!BC:BF,4,FALSE)))</f>
        <v/>
      </c>
      <c r="I2351" t="s">
        <v>938</v>
      </c>
      <c r="S2351" s="22"/>
      <c r="AJ2351" s="22"/>
      <c r="AK2351" s="22"/>
    </row>
    <row r="2352" spans="1:37" customFormat="1" ht="15" hidden="1" customHeight="1">
      <c r="A2352" s="20" t="str">
        <f>IF(E2352="","",VLOOKUP(E2352,[3]List!BC:BD,2,FALSE))</f>
        <v/>
      </c>
      <c r="B2352" s="20" t="str">
        <f>IF(F2352="Gateway","SDWAN Gateway",IF(E2352="","",VLOOKUP(E2352,[3]List!BC:BE,3,FALSE)))</f>
        <v/>
      </c>
      <c r="C2352" s="20" t="str">
        <f>IF(F2352="Gateway","SDWAN Gateway",IF(E2352="","",VLOOKUP(E2352,[3]List!BC:BF,4,FALSE)))</f>
        <v/>
      </c>
      <c r="I2352" t="s">
        <v>938</v>
      </c>
      <c r="S2352" s="22"/>
      <c r="AJ2352" s="22"/>
      <c r="AK2352" s="22"/>
    </row>
    <row r="2353" spans="1:73" ht="15" hidden="1" customHeight="1">
      <c r="A2353" s="20" t="str">
        <f>IF(E2353="","",VLOOKUP(E2353,[3]List!BC:BD,2,FALSE))</f>
        <v/>
      </c>
      <c r="B2353" s="20" t="str">
        <f>IF(F2353="Gateway","SDWAN Gateway",IF(E2353="","",VLOOKUP(E2353,[3]List!BC:BE,3,FALSE)))</f>
        <v/>
      </c>
      <c r="C2353" s="20" t="str">
        <f>IF(F2353="Gateway","SDWAN Gateway",IF(E2353="","",VLOOKUP(E2353,[3]List!BC:BF,4,FALSE)))</f>
        <v/>
      </c>
      <c r="I2353" t="s">
        <v>938</v>
      </c>
      <c r="BM2353"/>
      <c r="BO2353"/>
      <c r="BP2353"/>
      <c r="BQ2353"/>
      <c r="BR2353"/>
      <c r="BS2353"/>
      <c r="BT2353"/>
      <c r="BU2353"/>
    </row>
    <row r="2354" spans="1:73" ht="15" hidden="1" customHeight="1">
      <c r="A2354" s="20" t="str">
        <f>IF(E2354="","",VLOOKUP(E2354,[3]List!BC:BD,2,FALSE))</f>
        <v/>
      </c>
      <c r="B2354" s="20" t="str">
        <f>IF(F2354="Gateway","SDWAN Gateway",IF(E2354="","",VLOOKUP(E2354,[3]List!BC:BE,3,FALSE)))</f>
        <v/>
      </c>
      <c r="C2354" s="20" t="str">
        <f>IF(F2354="Gateway","SDWAN Gateway",IF(E2354="","",VLOOKUP(E2354,[3]List!BC:BF,4,FALSE)))</f>
        <v/>
      </c>
      <c r="I2354" t="s">
        <v>938</v>
      </c>
      <c r="BM2354"/>
      <c r="BO2354"/>
      <c r="BP2354"/>
      <c r="BQ2354"/>
      <c r="BR2354"/>
      <c r="BS2354"/>
      <c r="BT2354"/>
      <c r="BU2354"/>
    </row>
    <row r="2355" spans="1:73" ht="15" hidden="1" customHeight="1">
      <c r="A2355" s="20" t="str">
        <f>IF(E2355="","",VLOOKUP(E2355,[3]List!BC:BD,2,FALSE))</f>
        <v/>
      </c>
      <c r="B2355" s="20" t="str">
        <f>IF(F2355="Gateway","SDWAN Gateway",IF(E2355="","",VLOOKUP(E2355,[3]List!BC:BE,3,FALSE)))</f>
        <v/>
      </c>
      <c r="C2355" s="20" t="str">
        <f>IF(F2355="Gateway","SDWAN Gateway",IF(E2355="","",VLOOKUP(E2355,[3]List!BC:BF,4,FALSE)))</f>
        <v/>
      </c>
      <c r="I2355" t="s">
        <v>938</v>
      </c>
      <c r="BM2355"/>
      <c r="BO2355"/>
      <c r="BP2355"/>
      <c r="BQ2355"/>
      <c r="BR2355"/>
      <c r="BS2355"/>
      <c r="BT2355"/>
      <c r="BU2355"/>
    </row>
    <row r="2356" spans="1:73" ht="15" hidden="1" customHeight="1">
      <c r="A2356" s="20" t="str">
        <f>IF(E2356="","",VLOOKUP(E2356,[3]List!BC:BD,2,FALSE))</f>
        <v/>
      </c>
      <c r="B2356" s="20" t="str">
        <f>IF(F2356="Gateway","SDWAN Gateway",IF(E2356="","",VLOOKUP(E2356,[3]List!BC:BE,3,FALSE)))</f>
        <v/>
      </c>
      <c r="C2356" s="20" t="str">
        <f>IF(F2356="Gateway","SDWAN Gateway",IF(E2356="","",VLOOKUP(E2356,[3]List!BC:BF,4,FALSE)))</f>
        <v/>
      </c>
      <c r="I2356" t="s">
        <v>938</v>
      </c>
      <c r="BM2356"/>
      <c r="BO2356"/>
      <c r="BP2356"/>
      <c r="BQ2356"/>
      <c r="BR2356"/>
      <c r="BS2356"/>
      <c r="BT2356"/>
      <c r="BU2356"/>
    </row>
    <row r="1048576" spans="12:12" ht="15" customHeight="1">
      <c r="L1048576" s="20"/>
    </row>
  </sheetData>
  <autoFilter ref="A3:BM2356" xr:uid="{FFFD5B57-3DE5-49E5-AA33-12DA41723AC3}">
    <filterColumn colId="6">
      <filters>
        <filter val="China"/>
      </filters>
    </filterColumn>
  </autoFilter>
  <mergeCells count="6">
    <mergeCell ref="AZ2:BA2"/>
    <mergeCell ref="V1:AK1"/>
    <mergeCell ref="M2:R2"/>
    <mergeCell ref="AA2:AK2"/>
    <mergeCell ref="AP2:AT2"/>
    <mergeCell ref="AU2:AY2"/>
  </mergeCells>
  <phoneticPr fontId="28" type="noConversion"/>
  <dataValidations count="8">
    <dataValidation type="list" allowBlank="1" showInputMessage="1" showErrorMessage="1" sqref="G4:G2467" xr:uid="{D5618A33-75DD-4D0A-BD51-CFE2596F834B}">
      <formula1>Site_Country</formula1>
    </dataValidation>
    <dataValidation type="list" allowBlank="1" showInputMessage="1" showErrorMessage="1" sqref="F4:F304" xr:uid="{41221445-E0DB-4004-9113-2034ACACE05B}">
      <formula1>"Edge,Gateway"</formula1>
    </dataValidation>
    <dataValidation type="list" allowBlank="1" showInputMessage="1" showErrorMessage="1" sqref="AG4:AG20" xr:uid="{43E34405-5276-4EBF-BB64-8E18DD5F6579}">
      <formula1>INDIRECT($BJ4)</formula1>
    </dataValidation>
    <dataValidation type="list" allowBlank="1" showInputMessage="1" showErrorMessage="1" sqref="AE4:AE20" xr:uid="{709959AF-AAE0-4A18-83C4-C89209D84B77}">
      <formula1>INDIRECT($BI4)</formula1>
    </dataValidation>
    <dataValidation type="list" allowBlank="1" showInputMessage="1" showErrorMessage="1" sqref="AD4:AD20" xr:uid="{63566574-1E42-4CB2-BED3-C1A4D00CA669}">
      <formula1>INDIRECT($BH4)</formula1>
    </dataValidation>
    <dataValidation type="list" allowBlank="1" showInputMessage="1" showErrorMessage="1" sqref="Z4:Z20" xr:uid="{EB1BCA7E-9536-4623-9DE2-2C4B5A5A40CA}">
      <formula1>INDIRECT($BG4)</formula1>
    </dataValidation>
    <dataValidation type="list" allowBlank="1" showInputMessage="1" showErrorMessage="1" sqref="V4:V20 X4:X20" xr:uid="{9B581C01-41E4-45C9-9321-779179378CAB}">
      <formula1>INDIRECT($BF4)</formula1>
    </dataValidation>
    <dataValidation type="list" allowBlank="1" showInputMessage="1" showErrorMessage="1" sqref="AC4:AC20" xr:uid="{53B5E775-EB27-4EFD-84D8-9C51CDBA0434}">
      <formula1>INDIRECT(SUBSTITUTE(E4," ","_"))</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045A9-02A2-9146-A10B-B1932EFA699C}">
  <dimension ref="A1:B1048576"/>
  <sheetViews>
    <sheetView workbookViewId="0">
      <selection activeCell="A33" sqref="A33"/>
    </sheetView>
  </sheetViews>
  <sheetFormatPr defaultColWidth="10.81640625" defaultRowHeight="14.5" zeroHeight="1"/>
  <cols>
    <col min="1" max="1" width="97" style="36" customWidth="1" collapsed="1"/>
    <col min="2" max="2" width="22.1796875" style="36" customWidth="1" collapsed="1"/>
    <col min="3" max="3" width="86.81640625" style="36" bestFit="1" customWidth="1" collapsed="1"/>
    <col min="4" max="4" width="65.54296875" style="36" bestFit="1" customWidth="1" collapsed="1"/>
    <col min="5" max="6" width="61" style="36" bestFit="1" customWidth="1" collapsed="1"/>
    <col min="7" max="7" width="26.54296875" style="36" bestFit="1" customWidth="1" collapsed="1"/>
    <col min="8" max="8" width="22.1796875" style="36" bestFit="1" customWidth="1" collapsed="1"/>
    <col min="9" max="9" width="25.453125" style="36" bestFit="1" customWidth="1" collapsed="1"/>
    <col min="10" max="10" width="8.453125" style="36" bestFit="1" customWidth="1" collapsed="1"/>
    <col min="11" max="11" width="12.1796875" style="36" bestFit="1" customWidth="1" collapsed="1"/>
    <col min="12" max="12" width="11.81640625" style="36" bestFit="1" customWidth="1" collapsed="1"/>
    <col min="13" max="16384" width="10.81640625" style="36" collapsed="1"/>
  </cols>
  <sheetData>
    <row r="1" spans="1:2"/>
    <row r="2" spans="1:2">
      <c r="A2" s="35" t="s">
        <v>17</v>
      </c>
      <c r="B2" s="36" t="s">
        <v>944</v>
      </c>
    </row>
    <row r="3" spans="1:2">
      <c r="A3" s="36" t="s">
        <v>1202</v>
      </c>
      <c r="B3" s="36" t="s">
        <v>68</v>
      </c>
    </row>
    <row r="4" spans="1:2">
      <c r="A4" s="36" t="s">
        <v>1319</v>
      </c>
      <c r="B4" s="36" t="s">
        <v>68</v>
      </c>
    </row>
    <row r="5" spans="1:2">
      <c r="A5" s="36" t="s">
        <v>1203</v>
      </c>
      <c r="B5" s="36" t="s">
        <v>68</v>
      </c>
    </row>
    <row r="6" spans="1:2">
      <c r="A6" s="36" t="s">
        <v>1125</v>
      </c>
      <c r="B6" s="36" t="s">
        <v>1120</v>
      </c>
    </row>
    <row r="7" spans="1:2">
      <c r="A7" s="36" t="s">
        <v>1204</v>
      </c>
      <c r="B7" s="36" t="s">
        <v>939</v>
      </c>
    </row>
    <row r="8" spans="1:2">
      <c r="A8" s="36" t="s">
        <v>1169</v>
      </c>
      <c r="B8" s="36" t="s">
        <v>68</v>
      </c>
    </row>
    <row r="9" spans="1:2">
      <c r="A9" s="36" t="s">
        <v>1320</v>
      </c>
      <c r="B9" s="36" t="s">
        <v>68</v>
      </c>
    </row>
    <row r="10" spans="1:2">
      <c r="A10" s="36" t="s">
        <v>1140</v>
      </c>
      <c r="B10" s="36" t="s">
        <v>939</v>
      </c>
    </row>
    <row r="11" spans="1:2">
      <c r="A11" s="36" t="s">
        <v>1126</v>
      </c>
      <c r="B11" s="36" t="s">
        <v>939</v>
      </c>
    </row>
    <row r="12" spans="1:2">
      <c r="A12" s="36" t="s">
        <v>1170</v>
      </c>
      <c r="B12" s="36" t="s">
        <v>68</v>
      </c>
    </row>
    <row r="13" spans="1:2">
      <c r="A13" s="36" t="s">
        <v>1171</v>
      </c>
      <c r="B13" s="36" t="s">
        <v>1172</v>
      </c>
    </row>
    <row r="14" spans="1:2">
      <c r="A14" s="36" t="s">
        <v>1127</v>
      </c>
      <c r="B14" s="36" t="s">
        <v>68</v>
      </c>
    </row>
    <row r="15" spans="1:2">
      <c r="A15" s="36" t="s">
        <v>1252</v>
      </c>
      <c r="B15" s="36" t="s">
        <v>68</v>
      </c>
    </row>
    <row r="16" spans="1:2">
      <c r="A16" s="36" t="s">
        <v>1205</v>
      </c>
      <c r="B16" s="36" t="s">
        <v>1172</v>
      </c>
    </row>
    <row r="17" spans="1:2">
      <c r="A17" s="36" t="s">
        <v>1173</v>
      </c>
      <c r="B17" s="36" t="s">
        <v>68</v>
      </c>
    </row>
    <row r="18" spans="1:2">
      <c r="A18" s="36" t="s">
        <v>1128</v>
      </c>
      <c r="B18" s="36" t="s">
        <v>68</v>
      </c>
    </row>
    <row r="19" spans="1:2" s="39" customFormat="1">
      <c r="A19" s="39" t="s">
        <v>1014</v>
      </c>
      <c r="B19" s="39" t="s">
        <v>1174</v>
      </c>
    </row>
    <row r="20" spans="1:2" s="39" customFormat="1">
      <c r="A20" s="39" t="s">
        <v>1015</v>
      </c>
      <c r="B20" s="39" t="s">
        <v>68</v>
      </c>
    </row>
    <row r="21" spans="1:2" s="39" customFormat="1" ht="29">
      <c r="A21" s="39" t="s">
        <v>1016</v>
      </c>
      <c r="B21" s="39" t="s">
        <v>1174</v>
      </c>
    </row>
    <row r="22" spans="1:2" s="39" customFormat="1" ht="29">
      <c r="A22" s="39" t="s">
        <v>1141</v>
      </c>
      <c r="B22" s="39" t="s">
        <v>1120</v>
      </c>
    </row>
    <row r="23" spans="1:2" s="39" customFormat="1">
      <c r="A23" s="39" t="s">
        <v>1018</v>
      </c>
      <c r="B23" s="39" t="s">
        <v>939</v>
      </c>
    </row>
    <row r="24" spans="1:2" s="39" customFormat="1">
      <c r="A24" s="39" t="s">
        <v>1175</v>
      </c>
      <c r="B24" s="39" t="s">
        <v>939</v>
      </c>
    </row>
    <row r="25" spans="1:2" s="39" customFormat="1">
      <c r="A25" s="39" t="s">
        <v>1142</v>
      </c>
      <c r="B25" s="39" t="s">
        <v>1174</v>
      </c>
    </row>
    <row r="26" spans="1:2" s="39" customFormat="1">
      <c r="A26" s="39" t="s">
        <v>1021</v>
      </c>
      <c r="B26" s="39" t="s">
        <v>939</v>
      </c>
    </row>
    <row r="27" spans="1:2" s="39" customFormat="1">
      <c r="A27" s="39" t="s">
        <v>1176</v>
      </c>
      <c r="B27" s="39" t="s">
        <v>1174</v>
      </c>
    </row>
    <row r="28" spans="1:2" s="39" customFormat="1">
      <c r="A28" s="39" t="s">
        <v>1253</v>
      </c>
      <c r="B28" s="39" t="s">
        <v>939</v>
      </c>
    </row>
    <row r="29" spans="1:2" s="39" customFormat="1">
      <c r="A29" s="39" t="s">
        <v>1321</v>
      </c>
      <c r="B29" s="39" t="s">
        <v>68</v>
      </c>
    </row>
    <row r="30" spans="1:2" s="38" customFormat="1" ht="29">
      <c r="A30" s="38" t="s">
        <v>1254</v>
      </c>
      <c r="B30" s="38" t="s">
        <v>68</v>
      </c>
    </row>
    <row r="31" spans="1:2" s="38" customFormat="1">
      <c r="A31" s="38" t="s">
        <v>1206</v>
      </c>
      <c r="B31" s="38" t="s">
        <v>68</v>
      </c>
    </row>
    <row r="32" spans="1:2">
      <c r="A32" s="36" t="s">
        <v>1322</v>
      </c>
      <c r="B32" s="36" t="s">
        <v>68</v>
      </c>
    </row>
    <row r="33" spans="1:2" s="39" customFormat="1" ht="29">
      <c r="A33" s="39" t="s">
        <v>1255</v>
      </c>
      <c r="B33" s="39" t="s">
        <v>1120</v>
      </c>
    </row>
    <row r="34" spans="1:2" s="39" customFormat="1" ht="29">
      <c r="A34" s="39" t="s">
        <v>1143</v>
      </c>
      <c r="B34" s="39" t="s">
        <v>1174</v>
      </c>
    </row>
    <row r="35" spans="1:2" s="39" customFormat="1" ht="29">
      <c r="A35" s="39" t="s">
        <v>1256</v>
      </c>
      <c r="B35" s="39" t="s">
        <v>1174</v>
      </c>
    </row>
    <row r="36" spans="1:2" s="39" customFormat="1" ht="29">
      <c r="A36" s="39" t="s">
        <v>1257</v>
      </c>
      <c r="B36" s="39" t="s">
        <v>1174</v>
      </c>
    </row>
    <row r="37" spans="1:2" s="39" customFormat="1">
      <c r="A37" s="39" t="s">
        <v>1029</v>
      </c>
      <c r="B37" s="39" t="s">
        <v>1174</v>
      </c>
    </row>
    <row r="38" spans="1:2" s="39" customFormat="1">
      <c r="A38" s="39" t="s">
        <v>1030</v>
      </c>
      <c r="B38" s="39" t="s">
        <v>68</v>
      </c>
    </row>
    <row r="39" spans="1:2" s="39" customFormat="1">
      <c r="A39" s="39" t="s">
        <v>1258</v>
      </c>
      <c r="B39" s="39" t="s">
        <v>1174</v>
      </c>
    </row>
    <row r="40" spans="1:2" s="39" customFormat="1">
      <c r="A40" s="39" t="s">
        <v>1031</v>
      </c>
      <c r="B40" s="39" t="s">
        <v>1174</v>
      </c>
    </row>
    <row r="41" spans="1:2" s="39" customFormat="1">
      <c r="A41" s="39" t="s">
        <v>1177</v>
      </c>
      <c r="B41" s="39" t="s">
        <v>1174</v>
      </c>
    </row>
    <row r="42" spans="1:2" s="39" customFormat="1">
      <c r="A42" s="39" t="s">
        <v>1033</v>
      </c>
      <c r="B42" s="39" t="s">
        <v>939</v>
      </c>
    </row>
    <row r="43" spans="1:2" s="39" customFormat="1">
      <c r="A43" s="39" t="s">
        <v>1178</v>
      </c>
      <c r="B43" s="39" t="s">
        <v>68</v>
      </c>
    </row>
    <row r="44" spans="1:2" s="39" customFormat="1">
      <c r="A44" s="39" t="s">
        <v>1035</v>
      </c>
      <c r="B44" s="39" t="s">
        <v>1174</v>
      </c>
    </row>
    <row r="45" spans="1:2" s="39" customFormat="1">
      <c r="A45" s="39" t="s">
        <v>1006</v>
      </c>
      <c r="B45" s="39" t="s">
        <v>939</v>
      </c>
    </row>
    <row r="46" spans="1:2" s="39" customFormat="1">
      <c r="A46" s="39" t="s">
        <v>1144</v>
      </c>
      <c r="B46" s="39" t="s">
        <v>1174</v>
      </c>
    </row>
    <row r="47" spans="1:2" s="39" customFormat="1">
      <c r="A47" s="39" t="s">
        <v>1207</v>
      </c>
      <c r="B47" s="39" t="s">
        <v>1120</v>
      </c>
    </row>
    <row r="48" spans="1:2" s="39" customFormat="1" ht="29">
      <c r="A48" s="39" t="s">
        <v>1038</v>
      </c>
      <c r="B48" s="39" t="s">
        <v>1174</v>
      </c>
    </row>
    <row r="49" spans="1:2" s="39" customFormat="1">
      <c r="A49" s="39" t="s">
        <v>1259</v>
      </c>
      <c r="B49" s="39" t="s">
        <v>1174</v>
      </c>
    </row>
    <row r="50" spans="1:2" s="39" customFormat="1">
      <c r="A50" s="39" t="s">
        <v>1260</v>
      </c>
      <c r="B50" s="39" t="s">
        <v>1174</v>
      </c>
    </row>
    <row r="51" spans="1:2" s="39" customFormat="1">
      <c r="A51" s="39" t="s">
        <v>1041</v>
      </c>
      <c r="B51" s="39" t="s">
        <v>939</v>
      </c>
    </row>
    <row r="52" spans="1:2" s="39" customFormat="1" ht="29">
      <c r="A52" s="39" t="s">
        <v>1179</v>
      </c>
      <c r="B52" s="39" t="s">
        <v>939</v>
      </c>
    </row>
    <row r="53" spans="1:2" s="39" customFormat="1" ht="29">
      <c r="A53" s="39" t="s">
        <v>1261</v>
      </c>
      <c r="B53" s="39" t="s">
        <v>1174</v>
      </c>
    </row>
    <row r="54" spans="1:2" s="39" customFormat="1">
      <c r="A54" s="39" t="s">
        <v>1043</v>
      </c>
      <c r="B54" s="39" t="s">
        <v>939</v>
      </c>
    </row>
    <row r="55" spans="1:2" s="39" customFormat="1" ht="29">
      <c r="A55" s="39" t="s">
        <v>1208</v>
      </c>
      <c r="B55" s="39" t="s">
        <v>1120</v>
      </c>
    </row>
    <row r="56" spans="1:2" s="39" customFormat="1">
      <c r="A56" s="39" t="s">
        <v>1011</v>
      </c>
      <c r="B56" s="39" t="s">
        <v>939</v>
      </c>
    </row>
    <row r="57" spans="1:2">
      <c r="A57" s="36" t="s">
        <v>1262</v>
      </c>
      <c r="B57" s="36" t="s">
        <v>68</v>
      </c>
    </row>
    <row r="58" spans="1:2" s="39" customFormat="1">
      <c r="A58" s="39" t="s">
        <v>1045</v>
      </c>
      <c r="B58" s="39" t="s">
        <v>68</v>
      </c>
    </row>
    <row r="59" spans="1:2" s="39" customFormat="1">
      <c r="A59" s="39" t="s">
        <v>1046</v>
      </c>
      <c r="B59" s="39" t="s">
        <v>939</v>
      </c>
    </row>
    <row r="60" spans="1:2" s="39" customFormat="1" ht="29">
      <c r="A60" s="39" t="s">
        <v>1145</v>
      </c>
      <c r="B60" s="39" t="s">
        <v>1174</v>
      </c>
    </row>
    <row r="61" spans="1:2" s="39" customFormat="1">
      <c r="A61" s="39" t="s">
        <v>1048</v>
      </c>
      <c r="B61" s="39" t="s">
        <v>939</v>
      </c>
    </row>
    <row r="62" spans="1:2" s="39" customFormat="1" ht="29">
      <c r="A62" s="39" t="s">
        <v>1049</v>
      </c>
      <c r="B62" s="39" t="s">
        <v>68</v>
      </c>
    </row>
    <row r="63" spans="1:2" s="39" customFormat="1">
      <c r="A63" s="39" t="s">
        <v>1050</v>
      </c>
      <c r="B63" s="39" t="s">
        <v>939</v>
      </c>
    </row>
    <row r="64" spans="1:2" s="39" customFormat="1" ht="29">
      <c r="A64" s="39" t="s">
        <v>1129</v>
      </c>
      <c r="B64" s="39" t="s">
        <v>939</v>
      </c>
    </row>
    <row r="65" spans="1:2" s="39" customFormat="1" ht="29">
      <c r="A65" s="39" t="s">
        <v>1263</v>
      </c>
      <c r="B65" s="39" t="s">
        <v>1120</v>
      </c>
    </row>
    <row r="66" spans="1:2" s="39" customFormat="1">
      <c r="A66" s="39" t="s">
        <v>1052</v>
      </c>
      <c r="B66" s="39" t="s">
        <v>939</v>
      </c>
    </row>
    <row r="67" spans="1:2" s="39" customFormat="1">
      <c r="A67" s="39" t="s">
        <v>1264</v>
      </c>
      <c r="B67" s="39" t="s">
        <v>939</v>
      </c>
    </row>
    <row r="68" spans="1:2" s="39" customFormat="1" ht="29">
      <c r="A68" s="39" t="s">
        <v>1265</v>
      </c>
      <c r="B68" s="39" t="s">
        <v>939</v>
      </c>
    </row>
    <row r="69" spans="1:2" s="39" customFormat="1" ht="29">
      <c r="A69" s="39" t="s">
        <v>1055</v>
      </c>
      <c r="B69" s="39" t="s">
        <v>939</v>
      </c>
    </row>
    <row r="70" spans="1:2" s="39" customFormat="1" ht="29">
      <c r="A70" s="39" t="s">
        <v>1266</v>
      </c>
      <c r="B70" s="39" t="s">
        <v>1174</v>
      </c>
    </row>
    <row r="71" spans="1:2" s="39" customFormat="1" ht="29">
      <c r="A71" s="39" t="s">
        <v>1267</v>
      </c>
      <c r="B71" s="39" t="s">
        <v>1174</v>
      </c>
    </row>
    <row r="72" spans="1:2" s="39" customFormat="1">
      <c r="A72" s="39" t="s">
        <v>1268</v>
      </c>
      <c r="B72" s="39" t="s">
        <v>1174</v>
      </c>
    </row>
    <row r="73" spans="1:2" s="39" customFormat="1">
      <c r="A73" s="39" t="s">
        <v>1180</v>
      </c>
      <c r="B73" s="39" t="s">
        <v>1174</v>
      </c>
    </row>
    <row r="74" spans="1:2" s="39" customFormat="1">
      <c r="A74" s="39" t="s">
        <v>1209</v>
      </c>
      <c r="B74" s="39" t="s">
        <v>68</v>
      </c>
    </row>
    <row r="75" spans="1:2" s="39" customFormat="1">
      <c r="A75" s="39" t="s">
        <v>1181</v>
      </c>
      <c r="B75" s="39" t="s">
        <v>68</v>
      </c>
    </row>
    <row r="76" spans="1:2" s="39" customFormat="1" ht="29">
      <c r="A76" s="39" t="s">
        <v>1130</v>
      </c>
      <c r="B76" s="39" t="s">
        <v>939</v>
      </c>
    </row>
    <row r="77" spans="1:2" s="39" customFormat="1">
      <c r="A77" s="39" t="s">
        <v>1131</v>
      </c>
      <c r="B77" s="39" t="s">
        <v>939</v>
      </c>
    </row>
    <row r="78" spans="1:2" s="39" customFormat="1" ht="29">
      <c r="A78" s="39" t="s">
        <v>1269</v>
      </c>
      <c r="B78" s="39" t="s">
        <v>1174</v>
      </c>
    </row>
    <row r="79" spans="1:2" s="39" customFormat="1" ht="29">
      <c r="A79" s="39" t="s">
        <v>1065</v>
      </c>
      <c r="B79" s="39" t="s">
        <v>1174</v>
      </c>
    </row>
    <row r="80" spans="1:2" s="39" customFormat="1" ht="29">
      <c r="A80" s="39" t="s">
        <v>1270</v>
      </c>
      <c r="B80" s="39" t="s">
        <v>1174</v>
      </c>
    </row>
    <row r="81" spans="1:2" s="39" customFormat="1" ht="29">
      <c r="A81" s="39" t="s">
        <v>1210</v>
      </c>
      <c r="B81" s="39" t="s">
        <v>1174</v>
      </c>
    </row>
    <row r="82" spans="1:2" s="39" customFormat="1" ht="29">
      <c r="A82" s="39" t="s">
        <v>1271</v>
      </c>
      <c r="B82" s="39" t="s">
        <v>1174</v>
      </c>
    </row>
    <row r="83" spans="1:2" s="39" customFormat="1" ht="29">
      <c r="A83" s="39" t="s">
        <v>1069</v>
      </c>
      <c r="B83" s="39" t="s">
        <v>1174</v>
      </c>
    </row>
    <row r="84" spans="1:2" s="39" customFormat="1" ht="29">
      <c r="A84" s="39" t="s">
        <v>1070</v>
      </c>
      <c r="B84" s="39" t="s">
        <v>1174</v>
      </c>
    </row>
    <row r="85" spans="1:2" s="39" customFormat="1" ht="29">
      <c r="A85" s="39" t="s">
        <v>1211</v>
      </c>
      <c r="B85" s="39" t="s">
        <v>1120</v>
      </c>
    </row>
    <row r="86" spans="1:2" s="39" customFormat="1" ht="29">
      <c r="A86" s="39" t="s">
        <v>1182</v>
      </c>
      <c r="B86" s="39" t="s">
        <v>1120</v>
      </c>
    </row>
    <row r="87" spans="1:2" s="39" customFormat="1" ht="29">
      <c r="A87" s="39" t="s">
        <v>1272</v>
      </c>
      <c r="B87" s="39" t="s">
        <v>1120</v>
      </c>
    </row>
    <row r="88" spans="1:2" s="39" customFormat="1">
      <c r="A88" s="39" t="s">
        <v>1132</v>
      </c>
      <c r="B88" s="39" t="s">
        <v>1120</v>
      </c>
    </row>
    <row r="89" spans="1:2" s="39" customFormat="1" ht="29">
      <c r="A89" s="39" t="s">
        <v>1273</v>
      </c>
      <c r="B89" s="39" t="s">
        <v>1120</v>
      </c>
    </row>
    <row r="90" spans="1:2" s="39" customFormat="1" ht="29">
      <c r="A90" s="39" t="s">
        <v>1212</v>
      </c>
      <c r="B90" s="39" t="s">
        <v>1120</v>
      </c>
    </row>
    <row r="91" spans="1:2" s="39" customFormat="1" ht="29">
      <c r="A91" s="39" t="s">
        <v>1121</v>
      </c>
      <c r="B91" s="39" t="s">
        <v>1174</v>
      </c>
    </row>
    <row r="92" spans="1:2" s="39" customFormat="1" ht="29">
      <c r="A92" s="39" t="s">
        <v>1274</v>
      </c>
      <c r="B92" s="39" t="s">
        <v>1174</v>
      </c>
    </row>
    <row r="93" spans="1:2" s="39" customFormat="1" ht="29">
      <c r="A93" s="39" t="s">
        <v>1146</v>
      </c>
      <c r="B93" s="39" t="s">
        <v>1174</v>
      </c>
    </row>
    <row r="94" spans="1:2" s="39" customFormat="1" ht="29">
      <c r="A94" s="39" t="s">
        <v>1133</v>
      </c>
      <c r="B94" s="39" t="s">
        <v>1174</v>
      </c>
    </row>
    <row r="95" spans="1:2" s="39" customFormat="1" ht="29">
      <c r="A95" s="39" t="s">
        <v>1147</v>
      </c>
      <c r="B95" s="39" t="s">
        <v>1174</v>
      </c>
    </row>
    <row r="96" spans="1:2" s="39" customFormat="1">
      <c r="A96" s="39" t="s">
        <v>1148</v>
      </c>
      <c r="B96" s="39" t="s">
        <v>1174</v>
      </c>
    </row>
    <row r="97" spans="1:2" s="39" customFormat="1" ht="29">
      <c r="A97" s="39" t="s">
        <v>1213</v>
      </c>
      <c r="B97" s="39" t="s">
        <v>1174</v>
      </c>
    </row>
    <row r="98" spans="1:2" s="39" customFormat="1" ht="29">
      <c r="A98" s="39" t="s">
        <v>1183</v>
      </c>
      <c r="B98" s="39" t="s">
        <v>1174</v>
      </c>
    </row>
    <row r="99" spans="1:2" s="39" customFormat="1" ht="29">
      <c r="A99" s="39" t="s">
        <v>1275</v>
      </c>
      <c r="B99" s="39" t="s">
        <v>1174</v>
      </c>
    </row>
    <row r="100" spans="1:2" s="39" customFormat="1" ht="29">
      <c r="A100" s="39" t="s">
        <v>1085</v>
      </c>
      <c r="B100" s="39" t="s">
        <v>1174</v>
      </c>
    </row>
    <row r="101" spans="1:2" s="39" customFormat="1">
      <c r="A101" s="39" t="s">
        <v>1086</v>
      </c>
      <c r="B101" s="39" t="s">
        <v>939</v>
      </c>
    </row>
    <row r="102" spans="1:2" s="39" customFormat="1" ht="29">
      <c r="A102" s="39" t="s">
        <v>1214</v>
      </c>
      <c r="B102" s="39" t="s">
        <v>939</v>
      </c>
    </row>
    <row r="103" spans="1:2" s="39" customFormat="1">
      <c r="A103" s="39" t="s">
        <v>1088</v>
      </c>
      <c r="B103" s="39" t="s">
        <v>939</v>
      </c>
    </row>
    <row r="104" spans="1:2" s="39" customFormat="1" ht="29">
      <c r="A104" s="39" t="s">
        <v>1149</v>
      </c>
      <c r="B104" s="39" t="s">
        <v>939</v>
      </c>
    </row>
    <row r="105" spans="1:2" s="39" customFormat="1" ht="29">
      <c r="A105" s="39" t="s">
        <v>1090</v>
      </c>
      <c r="B105" s="39" t="s">
        <v>1174</v>
      </c>
    </row>
    <row r="106" spans="1:2" s="39" customFormat="1" ht="29">
      <c r="A106" s="39" t="s">
        <v>1091</v>
      </c>
      <c r="B106" s="39" t="s">
        <v>1174</v>
      </c>
    </row>
    <row r="107" spans="1:2" s="39" customFormat="1" ht="29">
      <c r="A107" s="39" t="s">
        <v>1092</v>
      </c>
      <c r="B107" s="39" t="s">
        <v>1174</v>
      </c>
    </row>
    <row r="108" spans="1:2" s="39" customFormat="1" ht="29">
      <c r="A108" s="39" t="s">
        <v>1215</v>
      </c>
      <c r="B108" s="39" t="s">
        <v>1174</v>
      </c>
    </row>
    <row r="109" spans="1:2" s="39" customFormat="1" ht="29">
      <c r="A109" s="39" t="s">
        <v>1216</v>
      </c>
      <c r="B109" s="39" t="s">
        <v>1174</v>
      </c>
    </row>
    <row r="110" spans="1:2" s="39" customFormat="1" ht="29">
      <c r="A110" s="39" t="s">
        <v>1150</v>
      </c>
      <c r="B110" s="39" t="s">
        <v>1174</v>
      </c>
    </row>
    <row r="111" spans="1:2" s="39" customFormat="1">
      <c r="A111" s="39" t="s">
        <v>1096</v>
      </c>
      <c r="B111" s="39" t="s">
        <v>1174</v>
      </c>
    </row>
    <row r="112" spans="1:2" s="39" customFormat="1" ht="29">
      <c r="A112" s="39" t="s">
        <v>1184</v>
      </c>
      <c r="B112" s="39" t="s">
        <v>1174</v>
      </c>
    </row>
    <row r="113" spans="1:2" s="39" customFormat="1">
      <c r="A113" s="39" t="s">
        <v>1098</v>
      </c>
      <c r="B113" s="39" t="s">
        <v>1174</v>
      </c>
    </row>
    <row r="114" spans="1:2" s="39" customFormat="1" ht="29">
      <c r="A114" s="39" t="s">
        <v>1099</v>
      </c>
      <c r="B114" s="39" t="s">
        <v>1174</v>
      </c>
    </row>
    <row r="115" spans="1:2" s="39" customFormat="1" ht="29">
      <c r="A115" s="39" t="s">
        <v>1134</v>
      </c>
      <c r="B115" s="39" t="s">
        <v>939</v>
      </c>
    </row>
    <row r="116" spans="1:2" s="39" customFormat="1" ht="29">
      <c r="A116" s="39" t="s">
        <v>1101</v>
      </c>
      <c r="B116" s="39" t="s">
        <v>1174</v>
      </c>
    </row>
    <row r="117" spans="1:2" s="39" customFormat="1" ht="29">
      <c r="A117" s="39" t="s">
        <v>1276</v>
      </c>
      <c r="B117" s="39" t="s">
        <v>1174</v>
      </c>
    </row>
    <row r="118" spans="1:2" s="39" customFormat="1" ht="29">
      <c r="A118" s="39" t="s">
        <v>1185</v>
      </c>
      <c r="B118" s="39" t="s">
        <v>1174</v>
      </c>
    </row>
    <row r="119" spans="1:2" s="39" customFormat="1">
      <c r="A119" s="39" t="s">
        <v>1104</v>
      </c>
      <c r="B119" s="39" t="s">
        <v>68</v>
      </c>
    </row>
    <row r="120" spans="1:2" s="39" customFormat="1">
      <c r="A120" s="39" t="s">
        <v>1105</v>
      </c>
      <c r="B120" s="39" t="s">
        <v>68</v>
      </c>
    </row>
    <row r="121" spans="1:2" s="39" customFormat="1">
      <c r="A121" s="39" t="s">
        <v>1106</v>
      </c>
      <c r="B121" s="39" t="s">
        <v>1174</v>
      </c>
    </row>
    <row r="122" spans="1:2" s="39" customFormat="1" ht="29">
      <c r="A122" s="39" t="s">
        <v>1186</v>
      </c>
      <c r="B122" s="39" t="s">
        <v>939</v>
      </c>
    </row>
    <row r="123" spans="1:2" s="39" customFormat="1">
      <c r="A123" s="39" t="s">
        <v>1108</v>
      </c>
      <c r="B123" s="39" t="s">
        <v>939</v>
      </c>
    </row>
    <row r="124" spans="1:2" s="39" customFormat="1" ht="29">
      <c r="A124" s="39" t="s">
        <v>1187</v>
      </c>
      <c r="B124" s="39" t="s">
        <v>1174</v>
      </c>
    </row>
    <row r="125" spans="1:2" s="39" customFormat="1" ht="29">
      <c r="A125" s="39" t="s">
        <v>1217</v>
      </c>
      <c r="B125" s="39" t="s">
        <v>1174</v>
      </c>
    </row>
    <row r="126" spans="1:2" s="39" customFormat="1">
      <c r="A126" s="39" t="s">
        <v>1218</v>
      </c>
      <c r="B126" s="39" t="s">
        <v>1174</v>
      </c>
    </row>
    <row r="127" spans="1:2" s="39" customFormat="1">
      <c r="A127" s="39" t="s">
        <v>1277</v>
      </c>
      <c r="B127" s="39" t="s">
        <v>1174</v>
      </c>
    </row>
    <row r="128" spans="1:2" s="39" customFormat="1" ht="29">
      <c r="A128" s="39" t="s">
        <v>1219</v>
      </c>
      <c r="B128" s="39" t="s">
        <v>1174</v>
      </c>
    </row>
    <row r="129" spans="1:2" s="39" customFormat="1" ht="29">
      <c r="A129" s="39" t="s">
        <v>1278</v>
      </c>
      <c r="B129" s="39" t="s">
        <v>1174</v>
      </c>
    </row>
    <row r="130" spans="1:2" s="39" customFormat="1" ht="29">
      <c r="A130" s="39" t="s">
        <v>1115</v>
      </c>
      <c r="B130" s="39" t="s">
        <v>939</v>
      </c>
    </row>
    <row r="131" spans="1:2" s="39" customFormat="1" ht="29">
      <c r="A131" s="39" t="s">
        <v>1116</v>
      </c>
      <c r="B131" s="39" t="s">
        <v>68</v>
      </c>
    </row>
    <row r="132" spans="1:2" s="38" customFormat="1">
      <c r="A132" s="38" t="s">
        <v>1220</v>
      </c>
      <c r="B132" s="38" t="s">
        <v>68</v>
      </c>
    </row>
    <row r="133" spans="1:2">
      <c r="A133" s="36" t="s">
        <v>1279</v>
      </c>
      <c r="B133" s="36" t="s">
        <v>68</v>
      </c>
    </row>
    <row r="134" spans="1:2">
      <c r="A134" s="36" t="s">
        <v>1221</v>
      </c>
      <c r="B134" s="36" t="s">
        <v>939</v>
      </c>
    </row>
    <row r="135" spans="1:2" ht="29">
      <c r="A135" s="36" t="s">
        <v>1188</v>
      </c>
      <c r="B135" s="36" t="s">
        <v>68</v>
      </c>
    </row>
    <row r="136" spans="1:2">
      <c r="A136" s="36" t="s">
        <v>1222</v>
      </c>
      <c r="B136" s="36" t="s">
        <v>68</v>
      </c>
    </row>
    <row r="137" spans="1:2">
      <c r="A137" s="36" t="s">
        <v>1223</v>
      </c>
      <c r="B137" s="36" t="s">
        <v>939</v>
      </c>
    </row>
    <row r="138" spans="1:2">
      <c r="A138" s="36" t="s">
        <v>1151</v>
      </c>
      <c r="B138" s="36" t="s">
        <v>1135</v>
      </c>
    </row>
    <row r="139" spans="1:2">
      <c r="A139" s="36" t="s">
        <v>1189</v>
      </c>
      <c r="B139" s="36" t="s">
        <v>1120</v>
      </c>
    </row>
    <row r="140" spans="1:2">
      <c r="A140" s="36" t="s">
        <v>1190</v>
      </c>
      <c r="B140" s="36" t="s">
        <v>939</v>
      </c>
    </row>
    <row r="141" spans="1:2">
      <c r="A141" s="36" t="s">
        <v>1152</v>
      </c>
      <c r="B141" s="36" t="s">
        <v>939</v>
      </c>
    </row>
    <row r="142" spans="1:2">
      <c r="A142" s="36" t="s">
        <v>1224</v>
      </c>
      <c r="B142" s="36" t="s">
        <v>1135</v>
      </c>
    </row>
    <row r="143" spans="1:2">
      <c r="A143" s="36" t="s">
        <v>1225</v>
      </c>
      <c r="B143" s="36" t="s">
        <v>1135</v>
      </c>
    </row>
    <row r="144" spans="1:2">
      <c r="A144" s="36" t="s">
        <v>1280</v>
      </c>
      <c r="B144" s="36" t="s">
        <v>1120</v>
      </c>
    </row>
    <row r="145" spans="1:2">
      <c r="A145" s="36" t="s">
        <v>1226</v>
      </c>
      <c r="B145" s="36" t="s">
        <v>1174</v>
      </c>
    </row>
    <row r="146" spans="1:2">
      <c r="A146" s="36" t="s">
        <v>1153</v>
      </c>
      <c r="B146" s="36" t="s">
        <v>1135</v>
      </c>
    </row>
    <row r="147" spans="1:2">
      <c r="A147" s="36" t="s">
        <v>1281</v>
      </c>
      <c r="B147" s="36" t="s">
        <v>1135</v>
      </c>
    </row>
    <row r="148" spans="1:2">
      <c r="A148" s="36" t="s">
        <v>1282</v>
      </c>
      <c r="B148" s="36" t="s">
        <v>1135</v>
      </c>
    </row>
    <row r="149" spans="1:2">
      <c r="A149" s="36" t="s">
        <v>1154</v>
      </c>
      <c r="B149" s="36" t="s">
        <v>939</v>
      </c>
    </row>
    <row r="150" spans="1:2">
      <c r="A150" s="36" t="s">
        <v>1283</v>
      </c>
      <c r="B150" s="36" t="s">
        <v>1135</v>
      </c>
    </row>
    <row r="151" spans="1:2">
      <c r="A151" s="36" t="s">
        <v>1227</v>
      </c>
      <c r="B151" s="36" t="s">
        <v>1174</v>
      </c>
    </row>
    <row r="152" spans="1:2">
      <c r="A152" s="36" t="s">
        <v>1228</v>
      </c>
      <c r="B152" s="36" t="s">
        <v>1135</v>
      </c>
    </row>
    <row r="153" spans="1:2">
      <c r="A153" s="36" t="s">
        <v>1155</v>
      </c>
      <c r="B153" s="36" t="s">
        <v>1135</v>
      </c>
    </row>
    <row r="154" spans="1:2">
      <c r="A154" s="36" t="s">
        <v>1156</v>
      </c>
      <c r="B154" s="36" t="s">
        <v>1135</v>
      </c>
    </row>
    <row r="155" spans="1:2">
      <c r="A155" s="36" t="s">
        <v>1284</v>
      </c>
      <c r="B155" s="36" t="s">
        <v>1135</v>
      </c>
    </row>
    <row r="156" spans="1:2">
      <c r="A156" s="36" t="s">
        <v>1191</v>
      </c>
      <c r="B156" s="36" t="s">
        <v>1174</v>
      </c>
    </row>
    <row r="157" spans="1:2">
      <c r="A157" s="36" t="s">
        <v>1119</v>
      </c>
      <c r="B157" s="36" t="s">
        <v>1120</v>
      </c>
    </row>
    <row r="158" spans="1:2">
      <c r="A158" s="36" t="s">
        <v>1285</v>
      </c>
      <c r="B158" s="36" t="s">
        <v>1135</v>
      </c>
    </row>
    <row r="159" spans="1:2" ht="29">
      <c r="A159" s="36" t="s">
        <v>1192</v>
      </c>
      <c r="B159" s="36" t="s">
        <v>939</v>
      </c>
    </row>
    <row r="160" spans="1:2">
      <c r="A160" s="36" t="s">
        <v>1229</v>
      </c>
      <c r="B160" s="36" t="s">
        <v>1174</v>
      </c>
    </row>
    <row r="161" spans="1:2">
      <c r="A161" s="36" t="s">
        <v>1286</v>
      </c>
      <c r="B161" s="36" t="s">
        <v>1135</v>
      </c>
    </row>
    <row r="162" spans="1:2">
      <c r="A162" s="36" t="s">
        <v>1157</v>
      </c>
      <c r="B162" s="36" t="s">
        <v>1135</v>
      </c>
    </row>
    <row r="163" spans="1:2" ht="29">
      <c r="A163" s="36" t="s">
        <v>1158</v>
      </c>
      <c r="B163" s="36" t="s">
        <v>1135</v>
      </c>
    </row>
    <row r="164" spans="1:2" ht="29">
      <c r="A164" s="36" t="s">
        <v>1136</v>
      </c>
      <c r="B164" s="36" t="s">
        <v>939</v>
      </c>
    </row>
    <row r="165" spans="1:2" ht="29">
      <c r="A165" s="36" t="s">
        <v>1230</v>
      </c>
      <c r="B165" s="36" t="s">
        <v>1135</v>
      </c>
    </row>
    <row r="166" spans="1:2" ht="29">
      <c r="A166" s="36" t="s">
        <v>1231</v>
      </c>
      <c r="B166" s="36" t="s">
        <v>1135</v>
      </c>
    </row>
    <row r="167" spans="1:2" ht="29">
      <c r="A167" s="36" t="s">
        <v>1137</v>
      </c>
      <c r="B167" s="36" t="s">
        <v>1135</v>
      </c>
    </row>
    <row r="168" spans="1:2" ht="29">
      <c r="A168" s="36" t="s">
        <v>1232</v>
      </c>
      <c r="B168" s="36" t="s">
        <v>1135</v>
      </c>
    </row>
    <row r="169" spans="1:2" ht="29">
      <c r="A169" s="36" t="s">
        <v>1287</v>
      </c>
      <c r="B169" s="36" t="s">
        <v>1135</v>
      </c>
    </row>
    <row r="170" spans="1:2" ht="29">
      <c r="A170" s="36" t="s">
        <v>1288</v>
      </c>
      <c r="B170" s="36" t="s">
        <v>1135</v>
      </c>
    </row>
    <row r="171" spans="1:2" ht="29">
      <c r="A171" s="36" t="s">
        <v>1159</v>
      </c>
      <c r="B171" s="36" t="s">
        <v>1135</v>
      </c>
    </row>
    <row r="172" spans="1:2" ht="29">
      <c r="A172" s="36" t="s">
        <v>1233</v>
      </c>
      <c r="B172" s="36" t="s">
        <v>1174</v>
      </c>
    </row>
    <row r="173" spans="1:2" ht="29">
      <c r="A173" s="36" t="s">
        <v>1234</v>
      </c>
      <c r="B173" s="36" t="s">
        <v>1135</v>
      </c>
    </row>
    <row r="174" spans="1:2" ht="29">
      <c r="A174" s="36" t="s">
        <v>1122</v>
      </c>
      <c r="B174" s="36" t="s">
        <v>1135</v>
      </c>
    </row>
    <row r="175" spans="1:2" ht="29">
      <c r="A175" s="36" t="s">
        <v>1235</v>
      </c>
      <c r="B175" s="36" t="s">
        <v>1135</v>
      </c>
    </row>
    <row r="176" spans="1:2" ht="29">
      <c r="A176" s="36" t="s">
        <v>1160</v>
      </c>
      <c r="B176" s="36" t="s">
        <v>939</v>
      </c>
    </row>
    <row r="177" spans="1:2" ht="29">
      <c r="A177" s="36" t="s">
        <v>1193</v>
      </c>
      <c r="B177" s="36" t="s">
        <v>1135</v>
      </c>
    </row>
    <row r="178" spans="1:2">
      <c r="A178" s="36" t="s">
        <v>1289</v>
      </c>
      <c r="B178" s="36" t="s">
        <v>1174</v>
      </c>
    </row>
    <row r="179" spans="1:2" ht="29">
      <c r="A179" s="36" t="s">
        <v>1161</v>
      </c>
      <c r="B179" s="36" t="s">
        <v>939</v>
      </c>
    </row>
    <row r="180" spans="1:2" ht="29">
      <c r="A180" s="36" t="s">
        <v>1123</v>
      </c>
      <c r="B180" s="36" t="s">
        <v>1135</v>
      </c>
    </row>
    <row r="181" spans="1:2" ht="29">
      <c r="A181" s="36" t="s">
        <v>1290</v>
      </c>
      <c r="B181" s="36" t="s">
        <v>1135</v>
      </c>
    </row>
    <row r="182" spans="1:2" ht="29">
      <c r="A182" s="36" t="s">
        <v>1194</v>
      </c>
      <c r="B182" s="36" t="s">
        <v>1135</v>
      </c>
    </row>
    <row r="183" spans="1:2" ht="29">
      <c r="A183" s="36" t="s">
        <v>1291</v>
      </c>
      <c r="B183" s="36" t="s">
        <v>1135</v>
      </c>
    </row>
    <row r="184" spans="1:2" ht="29">
      <c r="A184" s="36" t="s">
        <v>1292</v>
      </c>
      <c r="B184" s="36" t="s">
        <v>1135</v>
      </c>
    </row>
    <row r="185" spans="1:2" ht="29">
      <c r="A185" s="36" t="s">
        <v>1138</v>
      </c>
      <c r="B185" s="36" t="s">
        <v>1135</v>
      </c>
    </row>
    <row r="186" spans="1:2" ht="29">
      <c r="A186" s="36" t="s">
        <v>1293</v>
      </c>
      <c r="B186" s="36" t="s">
        <v>1135</v>
      </c>
    </row>
    <row r="187" spans="1:2" ht="29">
      <c r="A187" s="36" t="s">
        <v>1294</v>
      </c>
      <c r="B187" s="36" t="s">
        <v>1120</v>
      </c>
    </row>
    <row r="188" spans="1:2" ht="29">
      <c r="A188" s="36" t="s">
        <v>1236</v>
      </c>
      <c r="B188" s="36" t="s">
        <v>1174</v>
      </c>
    </row>
    <row r="189" spans="1:2" ht="29">
      <c r="A189" s="36" t="s">
        <v>1162</v>
      </c>
      <c r="B189" s="36" t="s">
        <v>1174</v>
      </c>
    </row>
    <row r="190" spans="1:2" ht="29">
      <c r="A190" s="36" t="s">
        <v>1195</v>
      </c>
      <c r="B190" s="36" t="s">
        <v>1135</v>
      </c>
    </row>
    <row r="191" spans="1:2">
      <c r="A191" s="36" t="s">
        <v>1237</v>
      </c>
      <c r="B191" s="36" t="s">
        <v>1120</v>
      </c>
    </row>
    <row r="192" spans="1:2">
      <c r="A192" s="36" t="s">
        <v>1295</v>
      </c>
      <c r="B192" s="36" t="s">
        <v>1120</v>
      </c>
    </row>
    <row r="193" spans="1:2">
      <c r="A193" s="36" t="s">
        <v>1238</v>
      </c>
      <c r="B193" s="36" t="s">
        <v>939</v>
      </c>
    </row>
    <row r="194" spans="1:2">
      <c r="A194" s="36" t="s">
        <v>1239</v>
      </c>
      <c r="B194" s="36" t="s">
        <v>1120</v>
      </c>
    </row>
    <row r="195" spans="1:2">
      <c r="A195" s="36" t="s">
        <v>1296</v>
      </c>
      <c r="B195" s="36" t="s">
        <v>1174</v>
      </c>
    </row>
    <row r="196" spans="1:2">
      <c r="A196" s="36" t="s">
        <v>1240</v>
      </c>
      <c r="B196" s="36" t="s">
        <v>1120</v>
      </c>
    </row>
    <row r="197" spans="1:2">
      <c r="A197" s="36" t="s">
        <v>1297</v>
      </c>
      <c r="B197" s="36" t="s">
        <v>939</v>
      </c>
    </row>
    <row r="198" spans="1:2">
      <c r="A198" s="36" t="s">
        <v>1298</v>
      </c>
      <c r="B198" s="36" t="s">
        <v>1120</v>
      </c>
    </row>
    <row r="199" spans="1:2">
      <c r="A199" s="36" t="s">
        <v>1163</v>
      </c>
      <c r="B199" s="36" t="s">
        <v>68</v>
      </c>
    </row>
    <row r="200" spans="1:2">
      <c r="A200" s="36" t="s">
        <v>1299</v>
      </c>
      <c r="B200" s="36" t="s">
        <v>939</v>
      </c>
    </row>
    <row r="201" spans="1:2">
      <c r="A201" s="36" t="s">
        <v>1241</v>
      </c>
      <c r="B201" s="36" t="s">
        <v>68</v>
      </c>
    </row>
    <row r="202" spans="1:2">
      <c r="A202" s="36" t="s">
        <v>1196</v>
      </c>
      <c r="B202" s="36" t="s">
        <v>1120</v>
      </c>
    </row>
    <row r="203" spans="1:2">
      <c r="A203" s="36" t="s">
        <v>1242</v>
      </c>
      <c r="B203" s="36" t="s">
        <v>68</v>
      </c>
    </row>
    <row r="204" spans="1:2">
      <c r="A204" s="36" t="s">
        <v>1300</v>
      </c>
      <c r="B204" s="36" t="s">
        <v>939</v>
      </c>
    </row>
    <row r="205" spans="1:2">
      <c r="A205" s="36" t="s">
        <v>1301</v>
      </c>
      <c r="B205" s="36" t="s">
        <v>68</v>
      </c>
    </row>
    <row r="206" spans="1:2">
      <c r="A206" s="36" t="s">
        <v>1302</v>
      </c>
      <c r="B206" s="36" t="s">
        <v>1120</v>
      </c>
    </row>
    <row r="207" spans="1:2">
      <c r="A207" s="36" t="s">
        <v>1303</v>
      </c>
      <c r="B207" s="36" t="s">
        <v>1120</v>
      </c>
    </row>
    <row r="208" spans="1:2">
      <c r="A208" s="36" t="s">
        <v>1197</v>
      </c>
      <c r="B208" s="36" t="s">
        <v>1120</v>
      </c>
    </row>
    <row r="209" spans="1:2">
      <c r="A209" s="36" t="s">
        <v>1304</v>
      </c>
      <c r="B209" s="36" t="s">
        <v>68</v>
      </c>
    </row>
    <row r="210" spans="1:2">
      <c r="A210" s="36" t="s">
        <v>1305</v>
      </c>
      <c r="B210" s="36" t="s">
        <v>939</v>
      </c>
    </row>
    <row r="211" spans="1:2">
      <c r="A211" s="36" t="s">
        <v>1243</v>
      </c>
      <c r="B211" s="36" t="s">
        <v>68</v>
      </c>
    </row>
    <row r="212" spans="1:2">
      <c r="A212" s="36" t="s">
        <v>1244</v>
      </c>
      <c r="B212" s="36" t="s">
        <v>1120</v>
      </c>
    </row>
    <row r="213" spans="1:2">
      <c r="A213" s="36" t="s">
        <v>1245</v>
      </c>
      <c r="B213" s="36" t="s">
        <v>68</v>
      </c>
    </row>
    <row r="214" spans="1:2">
      <c r="A214" s="36" t="s">
        <v>1306</v>
      </c>
      <c r="B214" s="36" t="s">
        <v>939</v>
      </c>
    </row>
    <row r="215" spans="1:2">
      <c r="A215" s="36" t="s">
        <v>1307</v>
      </c>
      <c r="B215" s="36" t="s">
        <v>1120</v>
      </c>
    </row>
    <row r="216" spans="1:2">
      <c r="A216" s="36" t="s">
        <v>1308</v>
      </c>
      <c r="B216" s="36" t="s">
        <v>68</v>
      </c>
    </row>
    <row r="217" spans="1:2">
      <c r="A217" s="36" t="s">
        <v>1164</v>
      </c>
      <c r="B217" s="36" t="s">
        <v>1120</v>
      </c>
    </row>
    <row r="218" spans="1:2">
      <c r="A218" s="36" t="s">
        <v>1246</v>
      </c>
      <c r="B218" s="36" t="s">
        <v>68</v>
      </c>
    </row>
    <row r="219" spans="1:2">
      <c r="A219" s="36" t="s">
        <v>1309</v>
      </c>
      <c r="B219" s="36" t="s">
        <v>939</v>
      </c>
    </row>
    <row r="220" spans="1:2">
      <c r="A220" s="36" t="s">
        <v>1323</v>
      </c>
      <c r="B220" s="36" t="s">
        <v>939</v>
      </c>
    </row>
    <row r="221" spans="1:2">
      <c r="A221" s="36" t="s">
        <v>1310</v>
      </c>
      <c r="B221" s="36" t="s">
        <v>68</v>
      </c>
    </row>
    <row r="222" spans="1:2">
      <c r="A222" s="36" t="s">
        <v>1311</v>
      </c>
      <c r="B222" s="36" t="s">
        <v>68</v>
      </c>
    </row>
    <row r="223" spans="1:2" ht="29">
      <c r="A223" s="36" t="s">
        <v>1324</v>
      </c>
      <c r="B223" s="36" t="s">
        <v>68</v>
      </c>
    </row>
    <row r="224" spans="1:2">
      <c r="A224" s="36" t="s">
        <v>1325</v>
      </c>
      <c r="B224" s="36" t="s">
        <v>68</v>
      </c>
    </row>
    <row r="225" spans="1:2">
      <c r="A225" s="36" t="s">
        <v>1165</v>
      </c>
      <c r="B225" s="36" t="s">
        <v>68</v>
      </c>
    </row>
    <row r="226" spans="1:2" ht="29">
      <c r="A226" s="36" t="s">
        <v>1247</v>
      </c>
      <c r="B226" s="36" t="s">
        <v>68</v>
      </c>
    </row>
    <row r="227" spans="1:2" ht="29">
      <c r="A227" s="36" t="s">
        <v>1166</v>
      </c>
      <c r="B227" s="36" t="s">
        <v>68</v>
      </c>
    </row>
    <row r="228" spans="1:2">
      <c r="A228" s="36" t="s">
        <v>1167</v>
      </c>
      <c r="B228" s="36" t="s">
        <v>68</v>
      </c>
    </row>
    <row r="229" spans="1:2">
      <c r="A229" s="36" t="s">
        <v>1326</v>
      </c>
      <c r="B229" s="36" t="s">
        <v>68</v>
      </c>
    </row>
    <row r="230" spans="1:2">
      <c r="A230" s="36" t="s">
        <v>1312</v>
      </c>
      <c r="B230" s="36" t="s">
        <v>68</v>
      </c>
    </row>
    <row r="231" spans="1:2">
      <c r="A231" s="36" t="s">
        <v>1313</v>
      </c>
      <c r="B231" s="36" t="s">
        <v>68</v>
      </c>
    </row>
    <row r="232" spans="1:2">
      <c r="A232" s="36" t="s">
        <v>1248</v>
      </c>
      <c r="B232" s="36" t="s">
        <v>68</v>
      </c>
    </row>
    <row r="233" spans="1:2">
      <c r="A233" s="36" t="s">
        <v>1327</v>
      </c>
      <c r="B233" s="36" t="s">
        <v>939</v>
      </c>
    </row>
    <row r="234" spans="1:2">
      <c r="A234" s="36" t="s">
        <v>1328</v>
      </c>
      <c r="B234" s="36" t="s">
        <v>68</v>
      </c>
    </row>
    <row r="235" spans="1:2">
      <c r="A235" s="36" t="s">
        <v>1329</v>
      </c>
      <c r="B235" s="36" t="s">
        <v>939</v>
      </c>
    </row>
    <row r="236" spans="1:2">
      <c r="A236" s="36" t="s">
        <v>1249</v>
      </c>
      <c r="B236" s="36" t="s">
        <v>939</v>
      </c>
    </row>
    <row r="237" spans="1:2" ht="29">
      <c r="A237" s="36" t="s">
        <v>1330</v>
      </c>
      <c r="B237" s="36" t="s">
        <v>939</v>
      </c>
    </row>
    <row r="238" spans="1:2">
      <c r="A238" s="36" t="s">
        <v>1168</v>
      </c>
      <c r="B238" s="36" t="s">
        <v>68</v>
      </c>
    </row>
    <row r="239" spans="1:2" ht="29">
      <c r="A239" s="36" t="s">
        <v>1198</v>
      </c>
      <c r="B239" s="36" t="s">
        <v>939</v>
      </c>
    </row>
    <row r="240" spans="1:2" ht="29">
      <c r="A240" s="36" t="s">
        <v>1331</v>
      </c>
      <c r="B240" s="36" t="s">
        <v>68</v>
      </c>
    </row>
    <row r="241" spans="1:2" ht="29">
      <c r="A241" s="36" t="s">
        <v>1199</v>
      </c>
      <c r="B241" s="36" t="s">
        <v>939</v>
      </c>
    </row>
    <row r="242" spans="1:2">
      <c r="A242" s="36" t="s">
        <v>1332</v>
      </c>
      <c r="B242" s="36" t="s">
        <v>68</v>
      </c>
    </row>
    <row r="243" spans="1:2">
      <c r="A243" s="36" t="s">
        <v>1333</v>
      </c>
      <c r="B243" s="36" t="s">
        <v>939</v>
      </c>
    </row>
    <row r="244" spans="1:2">
      <c r="A244" s="36" t="s">
        <v>1124</v>
      </c>
      <c r="B244" s="36" t="s">
        <v>939</v>
      </c>
    </row>
    <row r="245" spans="1:2" ht="29">
      <c r="A245" s="36" t="s">
        <v>1314</v>
      </c>
      <c r="B245" s="36" t="s">
        <v>68</v>
      </c>
    </row>
    <row r="246" spans="1:2" s="39" customFormat="1" ht="29">
      <c r="A246" s="39" t="s">
        <v>1334</v>
      </c>
      <c r="B246" s="39" t="s">
        <v>1174</v>
      </c>
    </row>
    <row r="247" spans="1:2" s="39" customFormat="1">
      <c r="A247" s="39" t="s">
        <v>1335</v>
      </c>
      <c r="B247" s="39" t="s">
        <v>1174</v>
      </c>
    </row>
    <row r="248" spans="1:2" s="39" customFormat="1">
      <c r="A248" s="39" t="s">
        <v>1315</v>
      </c>
      <c r="B248" s="39" t="s">
        <v>1174</v>
      </c>
    </row>
    <row r="249" spans="1:2" s="39" customFormat="1">
      <c r="A249" s="39" t="s">
        <v>1200</v>
      </c>
      <c r="B249" s="39" t="s">
        <v>1174</v>
      </c>
    </row>
    <row r="250" spans="1:2" s="38" customFormat="1">
      <c r="A250" s="38" t="s">
        <v>1117</v>
      </c>
      <c r="B250" s="38" t="s">
        <v>68</v>
      </c>
    </row>
    <row r="251" spans="1:2" s="39" customFormat="1">
      <c r="A251" s="39" t="s">
        <v>1250</v>
      </c>
      <c r="B251" s="39" t="s">
        <v>1174</v>
      </c>
    </row>
    <row r="252" spans="1:2" s="38" customFormat="1">
      <c r="A252" s="38" t="s">
        <v>1316</v>
      </c>
      <c r="B252" s="38" t="s">
        <v>939</v>
      </c>
    </row>
    <row r="253" spans="1:2">
      <c r="A253" s="36" t="s">
        <v>1251</v>
      </c>
      <c r="B253" s="36" t="s">
        <v>1174</v>
      </c>
    </row>
    <row r="254" spans="1:2" s="39" customFormat="1">
      <c r="A254" s="39" t="s">
        <v>1139</v>
      </c>
      <c r="B254" s="39" t="s">
        <v>1174</v>
      </c>
    </row>
    <row r="255" spans="1:2">
      <c r="A255" s="36" t="s">
        <v>1317</v>
      </c>
      <c r="B255" s="36" t="s">
        <v>1174</v>
      </c>
    </row>
    <row r="256" spans="1:2">
      <c r="A256" s="36" t="s">
        <v>1336</v>
      </c>
      <c r="B256" s="36" t="s">
        <v>1174</v>
      </c>
    </row>
    <row r="257" spans="1:2">
      <c r="A257" s="36" t="s">
        <v>1201</v>
      </c>
      <c r="B257" s="36" t="s">
        <v>68</v>
      </c>
    </row>
    <row r="258" spans="1:2">
      <c r="A258" s="36" t="s">
        <v>1318</v>
      </c>
      <c r="B258" s="36" t="s">
        <v>1174</v>
      </c>
    </row>
    <row r="259" spans="1:2"/>
    <row r="260" spans="1:2"/>
    <row r="261" spans="1:2"/>
    <row r="262" spans="1:2"/>
    <row r="263" spans="1:2"/>
    <row r="264" spans="1:2"/>
    <row r="265" spans="1:2"/>
    <row r="266" spans="1:2"/>
    <row r="267" spans="1:2"/>
    <row r="268" spans="1:2"/>
    <row r="269" spans="1:2"/>
    <row r="270" spans="1:2"/>
    <row r="271" spans="1:2"/>
    <row r="272" spans="1: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s="36" customFormat="1"/>
    <row r="1046834" s="36" customFormat="1"/>
    <row r="1046835" s="36" customFormat="1"/>
    <row r="1046836" s="36" customFormat="1"/>
    <row r="1046837" s="36" customFormat="1"/>
    <row r="1046838" s="36" customFormat="1"/>
    <row r="1046839" s="36" customFormat="1"/>
    <row r="1046840" s="36" customFormat="1"/>
    <row r="1046841" s="36" customFormat="1"/>
    <row r="1046842" s="36" customFormat="1"/>
    <row r="1046843" s="36" customFormat="1"/>
    <row r="1046844" s="36" customFormat="1"/>
    <row r="1046845" s="36" customFormat="1"/>
    <row r="1046846" s="36" customFormat="1"/>
    <row r="1046847" s="36" customFormat="1"/>
    <row r="1046848" s="36" customFormat="1"/>
    <row r="1046849" s="36" customFormat="1"/>
    <row r="1046850" s="36" customFormat="1"/>
    <row r="1046851" s="36" customFormat="1"/>
    <row r="1046852" s="36" customFormat="1"/>
    <row r="1046853" s="36" customFormat="1"/>
    <row r="1046854" s="36" customFormat="1"/>
    <row r="1046855" s="36" customFormat="1"/>
    <row r="1046856" s="36" customFormat="1"/>
    <row r="1046857" s="36" customFormat="1"/>
    <row r="1046858" s="36" customFormat="1"/>
    <row r="1046859" s="36" customFormat="1"/>
    <row r="1046860" s="36" customFormat="1"/>
    <row r="1046861" s="36" customFormat="1"/>
    <row r="1046862" s="36" customFormat="1"/>
    <row r="1046863" s="36" customFormat="1"/>
    <row r="1046864" s="36" customFormat="1"/>
    <row r="1046865" s="36" customFormat="1"/>
    <row r="1046866" s="36" customFormat="1"/>
    <row r="1046867" s="36" customFormat="1"/>
    <row r="1046868" s="36" customFormat="1"/>
    <row r="1046869" s="36" customFormat="1"/>
    <row r="1046870" s="36" customFormat="1"/>
    <row r="1046871" s="36" customFormat="1"/>
    <row r="1046872" s="36" customFormat="1"/>
    <row r="1046873" s="36" customFormat="1"/>
    <row r="1046874" s="36" customFormat="1"/>
    <row r="1046875" s="36" customFormat="1"/>
    <row r="1046876" s="36" customFormat="1"/>
    <row r="1046877" s="36" customFormat="1"/>
    <row r="1046878" s="36" customFormat="1"/>
    <row r="1046879" s="36" customFormat="1"/>
    <row r="1046880" s="36" customFormat="1"/>
    <row r="1046881" s="36" customFormat="1"/>
    <row r="1046882" s="36" customFormat="1"/>
    <row r="1046883" s="36" customFormat="1"/>
    <row r="1046884" s="36" customFormat="1"/>
    <row r="1046885" s="36" customFormat="1"/>
    <row r="1046886" s="36" customFormat="1"/>
    <row r="1046887" s="36" customFormat="1"/>
    <row r="1046888" s="36" customFormat="1"/>
    <row r="1046889" s="36" customFormat="1"/>
    <row r="1046890" s="36" customFormat="1"/>
    <row r="1046891" s="36" customFormat="1"/>
    <row r="1046892" s="36" customFormat="1"/>
    <row r="1046893" s="36" customFormat="1"/>
    <row r="1046894" s="36" customFormat="1"/>
    <row r="1046895" s="36" customFormat="1"/>
    <row r="1046896" s="36" customFormat="1"/>
    <row r="1046897" s="36" customFormat="1"/>
    <row r="1046898" s="36" customFormat="1"/>
    <row r="1046899" s="36" customFormat="1"/>
    <row r="1046900" s="36" customFormat="1"/>
    <row r="1046901" s="36" customFormat="1"/>
    <row r="1046902" s="36" customFormat="1"/>
    <row r="1046903" s="36" customFormat="1"/>
    <row r="1046904" s="36" customFormat="1"/>
    <row r="1046905" s="36" customFormat="1"/>
    <row r="1046906" s="36" customFormat="1"/>
    <row r="1046907" s="36" customFormat="1"/>
    <row r="1046908" s="36" customFormat="1"/>
    <row r="1046909" s="36" customFormat="1"/>
    <row r="1046910" s="36" customFormat="1"/>
    <row r="1046911" s="36" customFormat="1"/>
    <row r="1046912" s="36" customFormat="1"/>
    <row r="1046913" s="36" customFormat="1"/>
    <row r="1046914" s="36" customFormat="1"/>
    <row r="1046915" s="36" customFormat="1"/>
    <row r="1046916" s="36" customFormat="1"/>
    <row r="1046917" s="36" customFormat="1"/>
    <row r="1046918" s="36" customFormat="1"/>
    <row r="1046919" s="36" customFormat="1"/>
    <row r="1046920" s="36" customFormat="1"/>
    <row r="1046921" s="36" customFormat="1"/>
    <row r="1046922" s="36" customFormat="1"/>
    <row r="1046923" s="36" customFormat="1"/>
    <row r="1046924" s="36" customFormat="1"/>
    <row r="1046925" s="36" customFormat="1"/>
    <row r="1046926" s="36" customFormat="1"/>
    <row r="1046927" s="36" customFormat="1"/>
    <row r="1046928" s="36" customFormat="1"/>
    <row r="1046929" s="36" customFormat="1"/>
    <row r="1046930" s="36" customFormat="1"/>
    <row r="1046931" s="36" customFormat="1"/>
    <row r="1046932" s="36" customFormat="1"/>
    <row r="1046933" s="36" customFormat="1"/>
    <row r="1046934" s="36" customFormat="1"/>
    <row r="1046935" s="36" customFormat="1"/>
    <row r="1046936" s="36" customFormat="1"/>
    <row r="1046937" s="36" customFormat="1"/>
    <row r="1046938" s="36" customFormat="1"/>
    <row r="1046939" s="36" customFormat="1"/>
    <row r="1046940" s="36" customFormat="1"/>
    <row r="1046941" s="36" customFormat="1"/>
    <row r="1046942" s="36" customFormat="1"/>
    <row r="1046943" s="36" customFormat="1"/>
    <row r="1046944" s="36" customFormat="1"/>
    <row r="1046945" s="36" customFormat="1"/>
    <row r="1046946" s="36" customFormat="1"/>
    <row r="1046947" s="36" customFormat="1"/>
    <row r="1046948" s="36" customFormat="1"/>
    <row r="1046949" s="36" customFormat="1"/>
    <row r="1046950" s="36" customFormat="1"/>
    <row r="1046951" s="36" customFormat="1"/>
    <row r="1046952" s="36" customFormat="1"/>
    <row r="1046953" s="36" customFormat="1"/>
    <row r="1046954" s="36" customFormat="1"/>
    <row r="1046955" s="36" customFormat="1"/>
    <row r="1046956" s="36" customFormat="1"/>
    <row r="1046957" s="36" customFormat="1"/>
    <row r="1046958" s="36" customFormat="1"/>
    <row r="1046959" s="36" customFormat="1"/>
    <row r="1046960" s="36" customFormat="1"/>
    <row r="1046961" s="36" customFormat="1"/>
    <row r="1046962" s="36" customFormat="1"/>
    <row r="1046963" s="36" customFormat="1"/>
    <row r="1046964" s="36" customFormat="1"/>
    <row r="1046965" s="36" customFormat="1"/>
    <row r="1046966" s="36" customFormat="1"/>
    <row r="1046967" s="36" customFormat="1"/>
    <row r="1046968" s="36" customFormat="1"/>
    <row r="1046969" s="36" customFormat="1"/>
    <row r="1046970" s="36" customFormat="1"/>
    <row r="1046971" s="36" customFormat="1"/>
    <row r="1046972" s="36" customFormat="1"/>
    <row r="1046973" s="36" customFormat="1"/>
    <row r="1046974" s="36" customFormat="1"/>
    <row r="1046975" s="36" customFormat="1"/>
    <row r="1046976" s="36" customFormat="1"/>
    <row r="1046977" s="36" customFormat="1"/>
    <row r="1046978" s="36" customFormat="1"/>
    <row r="1046979" s="36" customFormat="1"/>
    <row r="1046980" s="36" customFormat="1"/>
    <row r="1046981" s="36" customFormat="1"/>
    <row r="1046982" s="36" customFormat="1"/>
    <row r="1046983" s="36" customFormat="1"/>
    <row r="1046984" s="36" customFormat="1"/>
    <row r="1046985" s="36" customFormat="1"/>
    <row r="1046986" s="36" customFormat="1"/>
    <row r="1046987" s="36" customFormat="1"/>
    <row r="1046988" s="36" customFormat="1"/>
    <row r="1046989" s="36" customFormat="1"/>
    <row r="1046990" s="36" customFormat="1"/>
    <row r="1046991" s="36" customFormat="1"/>
    <row r="1046992" s="36" customFormat="1"/>
    <row r="1046993" s="36" customFormat="1"/>
    <row r="1046994" s="36" customFormat="1"/>
    <row r="1046995" s="36" customFormat="1"/>
    <row r="1046996" s="36" customFormat="1"/>
    <row r="1046997" s="36" customFormat="1"/>
    <row r="1046998" s="36" customFormat="1"/>
    <row r="1046999" s="36" customFormat="1"/>
    <row r="1047000" s="36" customFormat="1"/>
    <row r="1047001" s="36" customFormat="1"/>
    <row r="1047002" s="36" customFormat="1"/>
    <row r="1047003" s="36" customFormat="1"/>
    <row r="1047004" s="36" customFormat="1"/>
    <row r="1047005" s="36" customFormat="1"/>
    <row r="1047006" s="36" customFormat="1"/>
    <row r="1047007" s="36" customFormat="1"/>
    <row r="1047008" s="36" customFormat="1"/>
    <row r="1047009" s="36" customFormat="1"/>
    <row r="1047010" s="36" customFormat="1"/>
    <row r="1047011" s="36" customFormat="1"/>
    <row r="1047012" s="36" customFormat="1"/>
    <row r="1047013" s="36" customFormat="1"/>
    <row r="1047014" s="36" customFormat="1"/>
    <row r="1047015" s="36" customFormat="1"/>
    <row r="1047016" s="36" customFormat="1"/>
    <row r="1047017" s="36" customFormat="1"/>
    <row r="1047018" s="36" customFormat="1"/>
    <row r="1047019" s="36" customFormat="1"/>
    <row r="1047020" s="36" customFormat="1"/>
    <row r="1047021" s="36" customFormat="1"/>
    <row r="1047022" s="36" customFormat="1"/>
    <row r="1047023" s="36" customFormat="1"/>
    <row r="1047024" s="36" customFormat="1"/>
    <row r="1047025" s="36" customFormat="1"/>
    <row r="1047026" s="36" customFormat="1"/>
    <row r="1047027" s="36" customFormat="1"/>
    <row r="1047028" s="36" customFormat="1"/>
    <row r="1047029" s="36" customFormat="1"/>
    <row r="1047030" s="36" customFormat="1"/>
    <row r="1047031" s="36" customFormat="1"/>
    <row r="1047032" s="36" customFormat="1"/>
    <row r="1047033" s="36" customFormat="1"/>
    <row r="1047034" s="36" customFormat="1"/>
    <row r="1047035" s="36" customFormat="1"/>
    <row r="1047036" s="36" customFormat="1"/>
    <row r="1047037" s="36" customFormat="1"/>
    <row r="1047038" s="36" customFormat="1"/>
    <row r="1047039" s="36" customFormat="1"/>
    <row r="1047040" s="36" customFormat="1"/>
    <row r="1047041" s="36" customFormat="1"/>
    <row r="1047042" s="36" customFormat="1"/>
    <row r="1047043" s="36" customFormat="1"/>
    <row r="1047044" s="36" customFormat="1"/>
    <row r="1047045" s="36" customFormat="1"/>
    <row r="1047046" s="36" customFormat="1"/>
    <row r="1047047" s="36" customFormat="1"/>
    <row r="1047048" s="36" customFormat="1"/>
    <row r="1047049" s="36" customFormat="1"/>
    <row r="1047050" s="36" customFormat="1"/>
    <row r="1047051" s="36" customFormat="1"/>
    <row r="1047052" s="36" customFormat="1"/>
    <row r="1047053" s="36" customFormat="1"/>
    <row r="1047054" s="36" customFormat="1"/>
    <row r="1047055" s="36" customFormat="1"/>
    <row r="1047056" s="36" customFormat="1"/>
    <row r="1047057" s="36" customFormat="1"/>
    <row r="1047058" s="36" customFormat="1"/>
    <row r="1047059" s="36" customFormat="1"/>
    <row r="1047060" s="36" customFormat="1"/>
    <row r="1047061" s="36" customFormat="1"/>
    <row r="1047062" s="36" customFormat="1"/>
    <row r="1047063" s="36" customFormat="1"/>
    <row r="1047064" s="36" customFormat="1"/>
    <row r="1047065" s="36" customFormat="1"/>
    <row r="1047066" s="36" customFormat="1"/>
    <row r="1047067" s="36" customFormat="1"/>
    <row r="1047068" s="36" customFormat="1"/>
    <row r="1047069" s="36" customFormat="1"/>
    <row r="1047070" s="36" customFormat="1"/>
    <row r="1047071" s="36" customFormat="1"/>
    <row r="1047072" s="36" customFormat="1"/>
    <row r="1047073" s="36" customFormat="1"/>
    <row r="1047074" s="36" customFormat="1"/>
    <row r="1047075" s="36" customFormat="1"/>
    <row r="1047076" s="36" customFormat="1"/>
    <row r="1047077" s="36" customFormat="1"/>
    <row r="1047078" s="36" customFormat="1"/>
    <row r="1047079" s="36" customFormat="1"/>
    <row r="1047080" s="36" customFormat="1"/>
    <row r="1047081" s="36" customFormat="1"/>
    <row r="1047082" s="36" customFormat="1"/>
    <row r="1047083" s="36" customFormat="1"/>
    <row r="1047084" s="36" customFormat="1"/>
    <row r="1047085" s="36" customFormat="1"/>
    <row r="1047086" s="36" customFormat="1"/>
    <row r="1047087" s="36" customFormat="1"/>
    <row r="1047088" s="36" customFormat="1"/>
    <row r="1047089" s="36" customFormat="1"/>
    <row r="1047090" s="36" customFormat="1"/>
    <row r="1047091" s="36" customFormat="1"/>
    <row r="1047092" s="36" customFormat="1"/>
    <row r="1047093" s="36" customFormat="1"/>
    <row r="1047094" s="36" customFormat="1"/>
    <row r="1047095" s="36" customFormat="1"/>
    <row r="1047096" s="36" customFormat="1"/>
    <row r="1047097" s="36" customFormat="1"/>
    <row r="1047098" s="36" customFormat="1"/>
    <row r="1047099" s="36" customFormat="1"/>
    <row r="1047100" s="36" customFormat="1"/>
    <row r="1047101" s="36" customFormat="1"/>
    <row r="1047102" s="36" customFormat="1"/>
    <row r="1047103" s="36" customFormat="1"/>
    <row r="1047104" s="36" customFormat="1"/>
    <row r="1047105" s="36" customFormat="1"/>
    <row r="1047106" s="36" customFormat="1"/>
    <row r="1047107" s="36" customFormat="1"/>
    <row r="1047108" s="36" customFormat="1"/>
    <row r="1047109" s="36" customFormat="1"/>
    <row r="1047110" s="36" customFormat="1"/>
    <row r="1047111" s="36" customFormat="1"/>
    <row r="1047112" s="36" customFormat="1"/>
    <row r="1047113" s="36" customFormat="1"/>
    <row r="1047114" s="36" customFormat="1"/>
    <row r="1047115" s="36" customFormat="1"/>
    <row r="1047116" s="36" customFormat="1"/>
    <row r="1047117" s="36" customFormat="1"/>
    <row r="1047118" s="36" customFormat="1"/>
    <row r="1047119" s="36" customFormat="1"/>
    <row r="1047120" s="36" customFormat="1"/>
    <row r="1047121" s="36" customFormat="1"/>
    <row r="1047122" s="36" customFormat="1"/>
    <row r="1047123" s="36" customFormat="1"/>
    <row r="1047124" s="36" customFormat="1"/>
    <row r="1047125" s="36" customFormat="1"/>
    <row r="1047126" s="36" customFormat="1"/>
    <row r="1047127" s="36" customFormat="1"/>
    <row r="1047128" s="36" customFormat="1"/>
    <row r="1047129" s="36" customFormat="1"/>
    <row r="1047130" s="36" customFormat="1"/>
    <row r="1047131" s="36" customFormat="1"/>
    <row r="1047132" s="36" customFormat="1"/>
    <row r="1047133" s="36" customFormat="1"/>
    <row r="1047134" s="36" customFormat="1"/>
    <row r="1047135" s="36" customFormat="1"/>
    <row r="1047136" s="36" customFormat="1"/>
    <row r="1047137" s="36" customFormat="1"/>
    <row r="1047138" s="36" customFormat="1"/>
    <row r="1047139" s="36" customFormat="1"/>
    <row r="1047140" s="36" customFormat="1"/>
    <row r="1047141" s="36" customFormat="1"/>
    <row r="1047142" s="36" customFormat="1"/>
    <row r="1047143" s="36" customFormat="1"/>
    <row r="1047144" s="36" customFormat="1"/>
    <row r="1047145" s="36" customFormat="1"/>
    <row r="1047146" s="36" customFormat="1"/>
    <row r="1047147" s="36" customFormat="1"/>
    <row r="1047148" s="36" customFormat="1"/>
    <row r="1047149" s="36" customFormat="1"/>
    <row r="1047150" s="36" customFormat="1"/>
    <row r="1047151" s="36" customFormat="1"/>
    <row r="1047152" s="36" customFormat="1"/>
    <row r="1047153" s="36" customFormat="1"/>
    <row r="1047154" s="36" customFormat="1"/>
    <row r="1047155" s="36" customFormat="1"/>
    <row r="1047156" s="36" customFormat="1"/>
    <row r="1047157" s="36" customFormat="1"/>
    <row r="1047158" s="36" customFormat="1"/>
    <row r="1047159" s="36" customFormat="1"/>
    <row r="1047160" s="36" customFormat="1"/>
    <row r="1047161" s="36" customFormat="1"/>
    <row r="1047162" s="36" customFormat="1"/>
    <row r="1047163" s="36" customFormat="1"/>
    <row r="1047164" s="36" customFormat="1"/>
    <row r="1047165" s="36" customFormat="1"/>
    <row r="1047166" s="36" customFormat="1"/>
    <row r="1047167" s="36" customFormat="1"/>
    <row r="1047168" s="36" customFormat="1"/>
    <row r="1047169" s="36" customFormat="1"/>
    <row r="1047170" s="36" customFormat="1"/>
    <row r="1047171" s="36" customFormat="1"/>
    <row r="1047172" s="36" customFormat="1"/>
    <row r="1047173" s="36" customFormat="1"/>
    <row r="1047174" s="36" customFormat="1"/>
    <row r="1047175" s="36" customFormat="1"/>
    <row r="1047176" s="36" customFormat="1"/>
    <row r="1047177" s="36" customFormat="1"/>
    <row r="1047178" s="36" customFormat="1"/>
    <row r="1047179" s="36" customFormat="1"/>
    <row r="1047180" s="36" customFormat="1"/>
    <row r="1047181" s="36" customFormat="1"/>
    <row r="1047182" s="36" customFormat="1"/>
    <row r="1047183" s="36" customFormat="1"/>
    <row r="1047184" s="36" customFormat="1"/>
    <row r="1047185" s="36" customFormat="1"/>
    <row r="1047186" s="36" customFormat="1"/>
    <row r="1047187" s="36" customFormat="1"/>
    <row r="1047188" s="36" customFormat="1"/>
    <row r="1047189" s="36" customFormat="1"/>
    <row r="1047190" s="36" customFormat="1"/>
    <row r="1047191" s="36" customFormat="1"/>
    <row r="1047192" s="36" customFormat="1"/>
    <row r="1047193" s="36" customFormat="1"/>
    <row r="1047194" s="36" customFormat="1"/>
    <row r="1047195" s="36" customFormat="1"/>
    <row r="1047196" s="36" customFormat="1"/>
    <row r="1047197" s="36" customFormat="1"/>
    <row r="1047198" s="36" customFormat="1"/>
    <row r="1047199" s="36" customFormat="1"/>
    <row r="1047200" s="36" customFormat="1"/>
    <row r="1047201" s="36" customFormat="1"/>
    <row r="1047202" s="36" customFormat="1"/>
    <row r="1047203" s="36" customFormat="1"/>
    <row r="1047204" s="36" customFormat="1"/>
    <row r="1047205" s="36" customFormat="1"/>
    <row r="1047206" s="36" customFormat="1"/>
    <row r="1047207" s="36" customFormat="1"/>
    <row r="1047208" s="36" customFormat="1"/>
    <row r="1047209" s="36" customFormat="1"/>
    <row r="1047210" s="36" customFormat="1"/>
    <row r="1047211" s="36" customFormat="1"/>
    <row r="1047212" s="36" customFormat="1"/>
    <row r="1047213" s="36" customFormat="1"/>
    <row r="1047214" s="36" customFormat="1"/>
    <row r="1047215" s="36" customFormat="1"/>
    <row r="1047216" s="36" customFormat="1"/>
    <row r="1047217" s="36" customFormat="1"/>
    <row r="1047218" s="36" customFormat="1"/>
    <row r="1047219" s="36" customFormat="1"/>
    <row r="1047220" s="36" customFormat="1"/>
    <row r="1047221" s="36" customFormat="1"/>
    <row r="1047222" s="36" customFormat="1"/>
    <row r="1047223" s="36" customFormat="1"/>
    <row r="1047224" s="36" customFormat="1"/>
    <row r="1047225" s="36" customFormat="1"/>
    <row r="1047226" s="36" customFormat="1"/>
    <row r="1047227" s="36" customFormat="1"/>
    <row r="1047228" s="36" customFormat="1"/>
    <row r="1047229" s="36" customFormat="1"/>
    <row r="1047230" s="36" customFormat="1"/>
    <row r="1047231" s="36" customFormat="1"/>
    <row r="1047232" s="36" customFormat="1"/>
    <row r="1047233" s="36" customFormat="1"/>
    <row r="1047234" s="36" customFormat="1"/>
    <row r="1047235" s="36" customFormat="1"/>
    <row r="1047236" s="36" customFormat="1"/>
    <row r="1047237" s="36" customFormat="1"/>
    <row r="1047238" s="36" customFormat="1"/>
    <row r="1047239" s="36" customFormat="1"/>
    <row r="1047240" s="36" customFormat="1"/>
    <row r="1047241" s="36" customFormat="1"/>
    <row r="1047242" s="36" customFormat="1"/>
    <row r="1047243" s="36" customFormat="1"/>
    <row r="1047244" s="36" customFormat="1"/>
    <row r="1047245" s="36" customFormat="1"/>
    <row r="1047246" s="36" customFormat="1"/>
    <row r="1047247" s="36" customFormat="1"/>
    <row r="1047248" s="36" customFormat="1"/>
    <row r="1047249" s="36" customFormat="1"/>
    <row r="1047250" s="36" customFormat="1"/>
    <row r="1047251" s="36" customFormat="1"/>
    <row r="1047252" s="36" customFormat="1"/>
    <row r="1047253" s="36" customFormat="1"/>
    <row r="1047254" s="36" customFormat="1"/>
    <row r="1047255" s="36" customFormat="1"/>
    <row r="1047256" s="36" customFormat="1"/>
    <row r="1047257" s="36" customFormat="1"/>
    <row r="1047258" s="36" customFormat="1"/>
    <row r="1047259" s="36" customFormat="1"/>
    <row r="1047260" s="36" customFormat="1"/>
    <row r="1047261" s="36" customFormat="1"/>
    <row r="1047262" s="36" customFormat="1"/>
    <row r="1047263" s="36" customFormat="1"/>
    <row r="1047264" s="36" customFormat="1"/>
    <row r="1047265" s="36" customFormat="1"/>
    <row r="1047266" s="36" customFormat="1"/>
    <row r="1047267" s="36" customFormat="1"/>
    <row r="1047268" s="36" customFormat="1"/>
    <row r="1047269" s="36" customFormat="1"/>
    <row r="1047270" s="36" customFormat="1"/>
    <row r="1047271" s="36" customFormat="1"/>
    <row r="1047272" s="36" customFormat="1"/>
    <row r="1047273" s="36" customFormat="1"/>
    <row r="1047274" s="36" customFormat="1"/>
    <row r="1047275" s="36" customFormat="1"/>
    <row r="1047276" s="36" customFormat="1"/>
    <row r="1047277" s="36" customFormat="1"/>
    <row r="1047278" s="36" customFormat="1"/>
    <row r="1047279" s="36" customFormat="1"/>
    <row r="1047280" s="36" customFormat="1"/>
    <row r="1047281" s="36" customFormat="1"/>
    <row r="1047282" s="36" customFormat="1"/>
    <row r="1047283" s="36" customFormat="1"/>
    <row r="1047284" s="36" customFormat="1"/>
    <row r="1047285" s="36" customFormat="1"/>
    <row r="1047286" s="36" customFormat="1"/>
    <row r="1047287" s="36" customFormat="1"/>
    <row r="1047288" s="36" customFormat="1"/>
    <row r="1047289" s="36" customFormat="1"/>
    <row r="1047290" s="36" customFormat="1"/>
    <row r="1047291" s="36" customFormat="1"/>
    <row r="1047292" s="36" customFormat="1"/>
    <row r="1047293" s="36" customFormat="1"/>
    <row r="1047294" s="36" customFormat="1"/>
    <row r="1047295" s="36" customFormat="1"/>
    <row r="1047296" s="36" customFormat="1"/>
    <row r="1047297" s="36" customFormat="1"/>
    <row r="1047298" s="36" customFormat="1"/>
    <row r="1047299" s="36" customFormat="1"/>
    <row r="1047300" s="36" customFormat="1"/>
    <row r="1047301" s="36" customFormat="1"/>
    <row r="1047302" s="36" customFormat="1"/>
    <row r="1047303" s="36" customFormat="1"/>
    <row r="1047304" s="36" customFormat="1"/>
    <row r="1047305" s="36" customFormat="1"/>
    <row r="1047306" s="36" customFormat="1"/>
    <row r="1047307" s="36" customFormat="1"/>
    <row r="1047308" s="36" customFormat="1"/>
    <row r="1047309" s="36" customFormat="1"/>
    <row r="1047310" s="36" customFormat="1"/>
    <row r="1047311" s="36" customFormat="1"/>
    <row r="1047312" s="36" customFormat="1"/>
    <row r="1047313" s="36" customFormat="1"/>
    <row r="1047314" s="36" customFormat="1"/>
    <row r="1047315" s="36" customFormat="1"/>
    <row r="1047316" s="36" customFormat="1"/>
    <row r="1047317" s="36" customFormat="1"/>
    <row r="1047318" s="36" customFormat="1"/>
    <row r="1047319" s="36" customFormat="1"/>
    <row r="1047320" s="36" customFormat="1"/>
    <row r="1047321" s="36" customFormat="1"/>
    <row r="1047322" s="36" customFormat="1"/>
    <row r="1047323" s="36" customFormat="1"/>
    <row r="1047324" s="36" customFormat="1"/>
    <row r="1047325" s="36" customFormat="1"/>
    <row r="1047326" s="36" customFormat="1"/>
    <row r="1047327" s="36" customFormat="1"/>
    <row r="1047328" s="36" customFormat="1"/>
    <row r="1047329" s="36" customFormat="1"/>
    <row r="1047330" s="36" customFormat="1"/>
    <row r="1047331" s="36" customFormat="1"/>
    <row r="1047332" s="36" customFormat="1"/>
    <row r="1047333" s="36" customFormat="1"/>
    <row r="1047334" s="36" customFormat="1"/>
    <row r="1047335" s="36" customFormat="1"/>
    <row r="1047336" s="36" customFormat="1"/>
    <row r="1047337" s="36" customFormat="1"/>
    <row r="1047338" s="36" customFormat="1"/>
    <row r="1047339" s="36" customFormat="1"/>
    <row r="1047340" s="36" customFormat="1"/>
    <row r="1047341" s="36" customFormat="1"/>
    <row r="1047342" s="36" customFormat="1"/>
    <row r="1047343" s="36" customFormat="1"/>
    <row r="1047344" s="36" customFormat="1"/>
    <row r="1047345" s="36" customFormat="1"/>
    <row r="1047346" s="36" customFormat="1"/>
    <row r="1047347" s="36" customFormat="1"/>
    <row r="1047348" s="36" customFormat="1"/>
    <row r="1047349" s="36" customFormat="1"/>
    <row r="1047350" s="36" customFormat="1"/>
    <row r="1047351" s="36" customFormat="1"/>
    <row r="1047352" s="36" customFormat="1"/>
    <row r="1047353" s="36" customFormat="1"/>
    <row r="1047354" s="36" customFormat="1"/>
    <row r="1047355" s="36" customFormat="1"/>
    <row r="1047356" s="36" customFormat="1"/>
    <row r="1047357" s="36" customFormat="1"/>
    <row r="1047358" s="36" customFormat="1"/>
    <row r="1047359" s="36" customFormat="1"/>
    <row r="1047360" s="36" customFormat="1"/>
    <row r="1047361" s="36" customFormat="1"/>
    <row r="1047362" s="36" customFormat="1"/>
    <row r="1047363" s="36" customFormat="1"/>
    <row r="1047364" s="36" customFormat="1"/>
    <row r="1047365" s="36" customFormat="1"/>
    <row r="1047366" s="36" customFormat="1"/>
    <row r="1047367" s="36" customFormat="1"/>
    <row r="1047368" s="36" customFormat="1"/>
    <row r="1047369" s="36" customFormat="1"/>
    <row r="1047370" s="36" customFormat="1"/>
    <row r="1047371" s="36" customFormat="1"/>
    <row r="1047372" s="36" customFormat="1"/>
    <row r="1047373" s="36" customFormat="1"/>
    <row r="1047374" s="36" customFormat="1"/>
    <row r="1047375" s="36" customFormat="1"/>
    <row r="1047376" s="36" customFormat="1"/>
    <row r="1047377" s="36" customFormat="1"/>
    <row r="1047378" s="36" customFormat="1"/>
    <row r="1047379" s="36" customFormat="1"/>
    <row r="1047380" s="36" customFormat="1"/>
    <row r="1047381" s="36" customFormat="1"/>
    <row r="1047382" s="36" customFormat="1"/>
    <row r="1047383" s="36" customFormat="1"/>
    <row r="1047384" s="36" customFormat="1"/>
    <row r="1047385" s="36" customFormat="1"/>
    <row r="1047386" s="36" customFormat="1"/>
    <row r="1047387" s="36" customFormat="1"/>
    <row r="1047388" s="36" customFormat="1"/>
    <row r="1047389" s="36" customFormat="1"/>
    <row r="1047390" s="36" customFormat="1"/>
    <row r="1047391" s="36" customFormat="1"/>
    <row r="1047392" s="36" customFormat="1"/>
    <row r="1047393" s="36" customFormat="1"/>
    <row r="1047394" s="36" customFormat="1"/>
    <row r="1047395" s="36" customFormat="1"/>
    <row r="1047396" s="36" customFormat="1"/>
    <row r="1047397" s="36" customFormat="1"/>
    <row r="1047398" s="36" customFormat="1"/>
    <row r="1047399" s="36" customFormat="1"/>
    <row r="1047400" s="36" customFormat="1"/>
    <row r="1047401" s="36" customFormat="1"/>
    <row r="1047402" s="36" customFormat="1"/>
    <row r="1047403" s="36" customFormat="1"/>
    <row r="1047404" s="36" customFormat="1"/>
    <row r="1047405" s="36" customFormat="1"/>
    <row r="1047406" s="36" customFormat="1"/>
    <row r="1047407" s="36" customFormat="1"/>
    <row r="1047408" s="36" customFormat="1"/>
    <row r="1047409" s="36" customFormat="1"/>
    <row r="1047410" s="36" customFormat="1"/>
    <row r="1047411" s="36" customFormat="1"/>
    <row r="1047412" s="36" customFormat="1"/>
    <row r="1047413" s="36" customFormat="1"/>
    <row r="1047414" s="36" customFormat="1"/>
    <row r="1047415" s="36" customFormat="1"/>
    <row r="1047416" s="36" customFormat="1"/>
    <row r="1047417" s="36" customFormat="1"/>
    <row r="1047418" s="36" customFormat="1"/>
    <row r="1047419" s="36" customFormat="1"/>
    <row r="1047420" s="36" customFormat="1"/>
    <row r="1047421" s="36" customFormat="1"/>
    <row r="1047422" s="36" customFormat="1"/>
    <row r="1047423" s="36" customFormat="1"/>
    <row r="1047424" s="36" customFormat="1"/>
    <row r="1047425" s="36" customFormat="1"/>
    <row r="1047426" s="36" customFormat="1"/>
    <row r="1047427" s="36" customFormat="1"/>
    <row r="1047428" s="36" customFormat="1"/>
    <row r="1047429" s="36" customFormat="1"/>
    <row r="1047430" s="36" customFormat="1"/>
    <row r="1047431" s="36" customFormat="1"/>
    <row r="1047432" s="36" customFormat="1"/>
    <row r="1047433" s="36" customFormat="1"/>
    <row r="1047434" s="36" customFormat="1"/>
    <row r="1047435" s="36" customFormat="1"/>
    <row r="1047436" s="36" customFormat="1"/>
    <row r="1047437" s="36" customFormat="1"/>
    <row r="1047438" s="36" customFormat="1"/>
    <row r="1047439" s="36" customFormat="1"/>
    <row r="1047440" s="36" customFormat="1"/>
    <row r="1047441" s="36" customFormat="1"/>
    <row r="1047442" s="36" customFormat="1"/>
    <row r="1047443" s="36" customFormat="1"/>
    <row r="1047444" s="36" customFormat="1"/>
    <row r="1047445" s="36" customFormat="1"/>
    <row r="1047446" s="36" customFormat="1"/>
    <row r="1047447" s="36" customFormat="1"/>
    <row r="1047448" s="36" customFormat="1"/>
    <row r="1047449" s="36" customFormat="1"/>
    <row r="1047450" s="36" customFormat="1"/>
    <row r="1047451" s="36" customFormat="1"/>
    <row r="1047452" s="36" customFormat="1"/>
    <row r="1047453" s="36" customFormat="1"/>
    <row r="1047454" s="36" customFormat="1"/>
    <row r="1047455" s="36" customFormat="1"/>
    <row r="1047456" s="36" customFormat="1"/>
    <row r="1047457" s="36" customFormat="1"/>
    <row r="1047458" s="36" customFormat="1"/>
    <row r="1047459" s="36" customFormat="1"/>
    <row r="1047460" s="36" customFormat="1"/>
    <row r="1047461" s="36" customFormat="1"/>
    <row r="1047462" s="36" customFormat="1"/>
    <row r="1047463" s="36" customFormat="1"/>
    <row r="1047464" s="36" customFormat="1"/>
    <row r="1047465" s="36" customFormat="1"/>
    <row r="1047466" s="36" customFormat="1"/>
    <row r="1047467" s="36" customFormat="1"/>
    <row r="1047468" s="36" customFormat="1"/>
    <row r="1047469" s="36" customFormat="1"/>
    <row r="1047470" s="36" customFormat="1"/>
    <row r="1047471" s="36" customFormat="1"/>
    <row r="1047472" s="36" customFormat="1"/>
    <row r="1047473" s="36" customFormat="1"/>
    <row r="1047474" s="36" customFormat="1"/>
    <row r="1047475" s="36" customFormat="1"/>
    <row r="1047476" s="36" customFormat="1"/>
    <row r="1047477" s="36" customFormat="1"/>
    <row r="1047478" s="36" customFormat="1"/>
    <row r="1047479" s="36" customFormat="1"/>
    <row r="1047480" s="36" customFormat="1"/>
    <row r="1047481" s="36" customFormat="1"/>
    <row r="1047482" s="36" customFormat="1"/>
    <row r="1047483" s="36" customFormat="1"/>
    <row r="1047484" s="36" customFormat="1"/>
    <row r="1047485" s="36" customFormat="1"/>
    <row r="1047486" s="36" customFormat="1"/>
    <row r="1047487" s="36" customFormat="1"/>
    <row r="1047488" s="36" customFormat="1"/>
    <row r="1047489" s="36" customFormat="1"/>
    <row r="1047490" s="36" customFormat="1"/>
    <row r="1047491" s="36" customFormat="1"/>
    <row r="1047492" s="36" customFormat="1"/>
    <row r="1047493" s="36" customFormat="1"/>
    <row r="1047494" s="36" customFormat="1"/>
    <row r="1047495" s="36" customFormat="1"/>
    <row r="1047496" s="36" customFormat="1"/>
    <row r="1047497" s="36" customFormat="1"/>
    <row r="1047498" s="36" customFormat="1"/>
    <row r="1047499" s="36" customFormat="1"/>
    <row r="1047500" s="36" customFormat="1"/>
    <row r="1047501" s="36" customFormat="1"/>
    <row r="1047502" s="36" customFormat="1"/>
    <row r="1047503" s="36" customFormat="1"/>
    <row r="1047504" s="36" customFormat="1"/>
    <row r="1047505" s="36" customFormat="1"/>
    <row r="1047506" s="36" customFormat="1"/>
    <row r="1047507" s="36" customFormat="1"/>
    <row r="1047508" s="36" customFormat="1"/>
    <row r="1047509" s="36" customFormat="1"/>
    <row r="1047510" s="36" customFormat="1"/>
    <row r="1047511" s="36" customFormat="1"/>
    <row r="1047512" s="36" customFormat="1"/>
    <row r="1047513" s="36" customFormat="1"/>
    <row r="1047514" s="36" customFormat="1"/>
    <row r="1047515" s="36" customFormat="1"/>
    <row r="1047516" s="36" customFormat="1"/>
    <row r="1047517" s="36" customFormat="1"/>
    <row r="1047518" s="36" customFormat="1"/>
    <row r="1047519" s="36" customFormat="1"/>
    <row r="1047520" s="36" customFormat="1"/>
    <row r="1047521" s="36" customFormat="1"/>
    <row r="1047522" s="36" customFormat="1"/>
    <row r="1047523" s="36" customFormat="1"/>
    <row r="1047524" s="36" customFormat="1"/>
    <row r="1047525" s="36" customFormat="1"/>
    <row r="1047526" s="36" customFormat="1"/>
    <row r="1047527" s="36" customFormat="1"/>
    <row r="1047528" s="36" customFormat="1"/>
    <row r="1047529" s="36" customFormat="1"/>
    <row r="1047530" s="36" customFormat="1"/>
    <row r="1047531" s="36" customFormat="1"/>
    <row r="1047532" s="36" customFormat="1"/>
    <row r="1047533" s="36" customFormat="1"/>
    <row r="1047534" s="36" customFormat="1"/>
    <row r="1047535" s="36" customFormat="1"/>
    <row r="1047536" s="36" customFormat="1"/>
    <row r="1047537" s="36" customFormat="1"/>
    <row r="1047538" s="36" customFormat="1"/>
    <row r="1047539" s="36" customFormat="1"/>
    <row r="1047540" s="36" customFormat="1"/>
    <row r="1047541" s="36" customFormat="1"/>
    <row r="1047542" s="36" customFormat="1"/>
    <row r="1047543" s="36" customFormat="1"/>
    <row r="1047544" s="36" customFormat="1"/>
    <row r="1047545" s="36" customFormat="1"/>
    <row r="1047546" s="36" customFormat="1"/>
    <row r="1047547" s="36" customFormat="1"/>
    <row r="1047548" s="36" customFormat="1"/>
    <row r="1047549" s="36" customFormat="1"/>
    <row r="1047550" s="36" customFormat="1"/>
    <row r="1047551" s="36" customFormat="1"/>
    <row r="1047552" s="36" customFormat="1"/>
    <row r="1047553" s="36" customFormat="1"/>
    <row r="1047554" s="36" customFormat="1"/>
    <row r="1047555" s="36" customFormat="1"/>
    <row r="1047556" s="36" customFormat="1"/>
    <row r="1047557" s="36" customFormat="1"/>
    <row r="1047558" s="36" customFormat="1"/>
    <row r="1047559" s="36" customFormat="1"/>
    <row r="1047560" s="36" customFormat="1"/>
    <row r="1047561" s="36" customFormat="1"/>
    <row r="1047562" s="36" customFormat="1"/>
    <row r="1047563" s="36" customFormat="1"/>
    <row r="1047564" s="36" customFormat="1"/>
    <row r="1047565" s="36" customFormat="1"/>
    <row r="1047566" s="36" customFormat="1"/>
    <row r="1047567" s="36" customFormat="1"/>
    <row r="1047568" s="36" customFormat="1"/>
    <row r="1047569" s="36" customFormat="1"/>
    <row r="1047570" s="36" customFormat="1"/>
    <row r="1047571" s="36" customFormat="1"/>
    <row r="1047572" s="36" customFormat="1"/>
    <row r="1047573" s="36" customFormat="1"/>
    <row r="1047574" s="36" customFormat="1"/>
    <row r="1047575" s="36" customFormat="1"/>
    <row r="1047576" s="36" customFormat="1"/>
    <row r="1047577" s="36" customFormat="1"/>
    <row r="1047578" s="36" customFormat="1"/>
    <row r="1047579" s="36" customFormat="1"/>
    <row r="1047580" s="36" customFormat="1"/>
    <row r="1047581" s="36" customFormat="1"/>
    <row r="1047582" s="36" customFormat="1"/>
    <row r="1047583" s="36" customFormat="1"/>
    <row r="1047584" s="36" customFormat="1"/>
    <row r="1047585" s="36" customFormat="1"/>
    <row r="1047586" s="36" customFormat="1"/>
    <row r="1047587" s="36" customFormat="1"/>
    <row r="1047588" s="36" customFormat="1"/>
    <row r="1047589" s="36" customFormat="1"/>
    <row r="1047590" s="36" customFormat="1"/>
    <row r="1047591" s="36" customFormat="1"/>
    <row r="1047592" s="36" customFormat="1"/>
    <row r="1047593" s="36" customFormat="1"/>
    <row r="1047594" s="36" customFormat="1"/>
    <row r="1047595" s="36" customFormat="1"/>
    <row r="1047596" s="36" customFormat="1"/>
    <row r="1047597" s="36" customFormat="1"/>
    <row r="1047598" s="36" customFormat="1"/>
    <row r="1047599" s="36" customFormat="1"/>
    <row r="1047600" s="36" customFormat="1"/>
    <row r="1047601" s="36" customFormat="1"/>
    <row r="1047602" s="36" customFormat="1"/>
    <row r="1047603" s="36" customFormat="1"/>
    <row r="1047604" s="36" customFormat="1"/>
    <row r="1047605" s="36" customFormat="1"/>
    <row r="1047606" s="36" customFormat="1"/>
    <row r="1047607" s="36" customFormat="1"/>
    <row r="1047608" s="36" customFormat="1"/>
    <row r="1047609" s="36" customFormat="1"/>
    <row r="1047610" s="36" customFormat="1"/>
    <row r="1047611" s="36" customFormat="1"/>
    <row r="1047612" s="36" customFormat="1"/>
    <row r="1047613" s="36" customFormat="1"/>
    <row r="1047614" s="36" customFormat="1"/>
    <row r="1047615" s="36" customFormat="1"/>
    <row r="1047616" s="36" customFormat="1"/>
    <row r="1047617" s="36" customFormat="1"/>
    <row r="1047618" s="36" customFormat="1"/>
    <row r="1047619" s="36" customFormat="1"/>
    <row r="1047620" s="36" customFormat="1"/>
    <row r="1047621" s="36" customFormat="1"/>
    <row r="1047622" s="36" customFormat="1"/>
    <row r="1047623" s="36" customFormat="1"/>
    <row r="1047624" s="36" customFormat="1"/>
    <row r="1047625" s="36" customFormat="1"/>
    <row r="1047626" s="36" customFormat="1"/>
    <row r="1047627" s="36" customFormat="1"/>
    <row r="1047628" s="36" customFormat="1"/>
    <row r="1047629" s="36" customFormat="1"/>
    <row r="1047630" s="36" customFormat="1"/>
    <row r="1047631" s="36" customFormat="1"/>
    <row r="1047632" s="36" customFormat="1"/>
    <row r="1047633" s="36" customFormat="1"/>
    <row r="1047634" s="36" customFormat="1"/>
    <row r="1047635" s="36" customFormat="1"/>
    <row r="1047636" s="36" customFormat="1"/>
    <row r="1047637" s="36" customFormat="1"/>
    <row r="1047638" s="36" customFormat="1"/>
    <row r="1047639" s="36" customFormat="1"/>
    <row r="1047640" s="36" customFormat="1"/>
    <row r="1047641" s="36" customFormat="1"/>
    <row r="1047642" s="36" customFormat="1"/>
    <row r="1047643" s="36" customFormat="1"/>
    <row r="1047644" s="36" customFormat="1"/>
    <row r="1047645" s="36" customFormat="1"/>
    <row r="1047646" s="36" customFormat="1"/>
    <row r="1047647" s="36" customFormat="1"/>
    <row r="1047648" s="36" customFormat="1"/>
    <row r="1047649" s="36" customFormat="1"/>
    <row r="1047650" s="36" customFormat="1"/>
    <row r="1047651" s="36" customFormat="1"/>
    <row r="1047652" s="36" customFormat="1"/>
    <row r="1047653" s="36" customFormat="1"/>
    <row r="1047654" s="36" customFormat="1"/>
    <row r="1047655" s="36" customFormat="1"/>
    <row r="1047656" s="36" customFormat="1"/>
    <row r="1047657" s="36" customFormat="1"/>
    <row r="1047658" s="36" customFormat="1"/>
    <row r="1047659" s="36" customFormat="1"/>
    <row r="1047660" s="36" customFormat="1"/>
    <row r="1047661" s="36" customFormat="1"/>
    <row r="1047662" s="36" customFormat="1"/>
    <row r="1047663" s="36" customFormat="1"/>
    <row r="1047664" s="36" customFormat="1"/>
    <row r="1047665" s="36" customFormat="1"/>
    <row r="1047666" s="36" customFormat="1"/>
    <row r="1047667" s="36" customFormat="1"/>
    <row r="1047668" s="36" customFormat="1"/>
    <row r="1047669" s="36" customFormat="1"/>
    <row r="1047670" s="36" customFormat="1"/>
    <row r="1047671" s="36" customFormat="1"/>
    <row r="1047672" s="36" customFormat="1"/>
    <row r="1047673" s="36" customFormat="1"/>
    <row r="1047674" s="36" customFormat="1"/>
    <row r="1047675" s="36" customFormat="1"/>
    <row r="1047676" s="36" customFormat="1"/>
    <row r="1047677" s="36" customFormat="1"/>
    <row r="1047678" s="36" customFormat="1"/>
    <row r="1047679" s="36" customFormat="1"/>
    <row r="1047680" s="36" customFormat="1"/>
    <row r="1047681" s="36" customFormat="1"/>
    <row r="1047682" s="36" customFormat="1"/>
    <row r="1047683" s="36" customFormat="1"/>
    <row r="1047684" s="36" customFormat="1"/>
    <row r="1047685" s="36" customFormat="1"/>
    <row r="1047686" s="36" customFormat="1"/>
    <row r="1047687" s="36" customFormat="1"/>
    <row r="1047688" s="36" customFormat="1"/>
    <row r="1047689" s="36" customFormat="1"/>
    <row r="1047690" s="36" customFormat="1"/>
    <row r="1047691" s="36" customFormat="1"/>
    <row r="1047692" s="36" customFormat="1"/>
    <row r="1047693" s="36" customFormat="1"/>
    <row r="1047694" s="36" customFormat="1"/>
    <row r="1047695" s="36" customFormat="1"/>
    <row r="1047696" s="36" customFormat="1"/>
    <row r="1047697" s="36" customFormat="1"/>
    <row r="1047698" s="36" customFormat="1"/>
    <row r="1047699" s="36" customFormat="1"/>
    <row r="1047700" s="36" customFormat="1"/>
    <row r="1047701" s="36" customFormat="1"/>
    <row r="1047702" s="36" customFormat="1"/>
    <row r="1047703" s="36" customFormat="1"/>
    <row r="1047704" s="36" customFormat="1"/>
    <row r="1047705" s="36" customFormat="1"/>
    <row r="1047706" s="36" customFormat="1"/>
    <row r="1047707" s="36" customFormat="1"/>
    <row r="1047708" s="36" customFormat="1"/>
    <row r="1047709" s="36" customFormat="1"/>
    <row r="1047710" s="36" customFormat="1"/>
    <row r="1047711" s="36" customFormat="1"/>
    <row r="1047712" s="36" customFormat="1"/>
    <row r="1047713" s="36" customFormat="1"/>
    <row r="1047714" s="36" customFormat="1"/>
    <row r="1047715" s="36" customFormat="1"/>
    <row r="1047716" s="36" customFormat="1"/>
    <row r="1047717" s="36" customFormat="1"/>
    <row r="1047718" s="36" customFormat="1"/>
    <row r="1047719" s="36" customFormat="1"/>
    <row r="1047720" s="36" customFormat="1"/>
    <row r="1047721" s="36" customFormat="1"/>
    <row r="1047722" s="36" customFormat="1"/>
    <row r="1047723" s="36" customFormat="1"/>
    <row r="1047724" s="36" customFormat="1"/>
    <row r="1047725" s="36" customFormat="1"/>
    <row r="1047726" s="36" customFormat="1"/>
    <row r="1047727" s="36" customFormat="1"/>
    <row r="1047728" s="36" customFormat="1"/>
    <row r="1047729" s="36" customFormat="1"/>
    <row r="1047730" s="36" customFormat="1"/>
    <row r="1047731" s="36" customFormat="1"/>
    <row r="1047732" s="36" customFormat="1"/>
    <row r="1047733" s="36" customFormat="1"/>
    <row r="1047734" s="36" customFormat="1"/>
    <row r="1047735" s="36" customFormat="1"/>
    <row r="1047736" s="36" customFormat="1"/>
    <row r="1047737" s="36" customFormat="1"/>
    <row r="1047738" s="36" customFormat="1"/>
    <row r="1047739" s="36" customFormat="1"/>
    <row r="1047740" s="36" customFormat="1"/>
    <row r="1047741" s="36" customFormat="1"/>
    <row r="1047742" s="36" customFormat="1"/>
    <row r="1047743" s="36" customFormat="1"/>
    <row r="1047744" s="36" customFormat="1"/>
    <row r="1047745" s="36" customFormat="1"/>
    <row r="1047746" s="36" customFormat="1"/>
    <row r="1047747" s="36" customFormat="1"/>
    <row r="1047748" s="36" customFormat="1"/>
    <row r="1047749" s="36" customFormat="1"/>
    <row r="1047750" s="36" customFormat="1"/>
    <row r="1047751" s="36" customFormat="1"/>
    <row r="1047752" s="36" customFormat="1"/>
    <row r="1047753" s="36" customFormat="1"/>
    <row r="1047754" s="36" customFormat="1"/>
    <row r="1047755" s="36" customFormat="1"/>
    <row r="1047756" s="36" customFormat="1"/>
    <row r="1047757" s="36" customFormat="1"/>
    <row r="1047758" s="36" customFormat="1"/>
    <row r="1047759" s="36" customFormat="1"/>
    <row r="1047760" s="36" customFormat="1"/>
    <row r="1047761" s="36" customFormat="1"/>
    <row r="1047762" s="36" customFormat="1"/>
    <row r="1047763" s="36" customFormat="1"/>
    <row r="1047764" s="36" customFormat="1"/>
    <row r="1047765" s="36" customFormat="1"/>
    <row r="1047766" s="36" customFormat="1"/>
    <row r="1047767" s="36" customFormat="1"/>
    <row r="1047768" s="36" customFormat="1"/>
    <row r="1047769" s="36" customFormat="1"/>
    <row r="1047770" s="36" customFormat="1"/>
    <row r="1047771" s="36" customFormat="1"/>
    <row r="1047772" s="36" customFormat="1"/>
    <row r="1047773" s="36" customFormat="1"/>
    <row r="1047774" s="36" customFormat="1"/>
    <row r="1047775" s="36" customFormat="1"/>
    <row r="1047776" s="36" customFormat="1"/>
    <row r="1047777" s="36" customFormat="1"/>
    <row r="1047778" s="36" customFormat="1"/>
    <row r="1047779" s="36" customFormat="1"/>
    <row r="1047780" s="36" customFormat="1"/>
    <row r="1047781" s="36" customFormat="1"/>
    <row r="1047782" s="36" customFormat="1"/>
    <row r="1047783" s="36" customFormat="1"/>
    <row r="1047784" s="36" customFormat="1"/>
    <row r="1047785" s="36" customFormat="1"/>
    <row r="1047786" s="36" customFormat="1"/>
    <row r="1047787" s="36" customFormat="1"/>
    <row r="1047788" s="36" customFormat="1"/>
    <row r="1047789" s="36" customFormat="1"/>
    <row r="1047790" s="36" customFormat="1"/>
    <row r="1047791" s="36" customFormat="1"/>
    <row r="1047792" s="36" customFormat="1"/>
    <row r="1047793" s="36" customFormat="1"/>
    <row r="1047794" s="36" customFormat="1"/>
    <row r="1047795" s="36" customFormat="1"/>
    <row r="1047796" s="36" customFormat="1"/>
    <row r="1047797" s="36" customFormat="1"/>
    <row r="1047798" s="36" customFormat="1"/>
    <row r="1047799" s="36" customFormat="1"/>
    <row r="1047800" s="36" customFormat="1"/>
    <row r="1047801" s="36" customFormat="1"/>
    <row r="1047802" s="36" customFormat="1"/>
    <row r="1047803" s="36" customFormat="1"/>
    <row r="1047804" s="36" customFormat="1"/>
    <row r="1047805" s="36" customFormat="1"/>
    <row r="1047806" s="36" customFormat="1"/>
    <row r="1047807" s="36" customFormat="1"/>
    <row r="1047808" s="36" customFormat="1"/>
    <row r="1047809" s="36" customFormat="1"/>
    <row r="1047810" s="36" customFormat="1"/>
    <row r="1047811" s="36" customFormat="1"/>
    <row r="1047812" s="36" customFormat="1"/>
    <row r="1047813" s="36" customFormat="1"/>
    <row r="1047814" s="36" customFormat="1"/>
    <row r="1047815" s="36" customFormat="1"/>
    <row r="1047816" s="36" customFormat="1"/>
    <row r="1047817" s="36" customFormat="1"/>
    <row r="1047818" s="36" customFormat="1"/>
    <row r="1047819" s="36" customFormat="1"/>
    <row r="1047820" s="36" customFormat="1"/>
    <row r="1047821" s="36" customFormat="1"/>
    <row r="1047822" s="36" customFormat="1"/>
    <row r="1047823" s="36" customFormat="1"/>
    <row r="1047824" s="36" customFormat="1"/>
    <row r="1047825" s="36" customFormat="1"/>
    <row r="1047826" s="36" customFormat="1"/>
    <row r="1047827" s="36" customFormat="1"/>
    <row r="1047828" s="36" customFormat="1"/>
    <row r="1047829" s="36" customFormat="1"/>
    <row r="1047830" s="36" customFormat="1"/>
    <row r="1047831" s="36" customFormat="1"/>
    <row r="1047832" s="36" customFormat="1"/>
    <row r="1047833" s="36" customFormat="1"/>
    <row r="1047834" s="36" customFormat="1"/>
    <row r="1047835" s="36" customFormat="1"/>
    <row r="1047836" s="36" customFormat="1"/>
    <row r="1047837" s="36" customFormat="1"/>
    <row r="1047838" s="36" customFormat="1"/>
    <row r="1047839" s="36" customFormat="1"/>
    <row r="1047840" s="36" customFormat="1"/>
    <row r="1047841" s="36" customFormat="1"/>
    <row r="1047842" s="36" customFormat="1"/>
    <row r="1047843" s="36" customFormat="1"/>
    <row r="1047844" s="36" customFormat="1"/>
    <row r="1047845" s="36" customFormat="1"/>
    <row r="1047846" s="36" customFormat="1"/>
    <row r="1047847" s="36" customFormat="1"/>
    <row r="1047848" s="36" customFormat="1"/>
    <row r="1047849" s="36" customFormat="1"/>
    <row r="1047850" s="36" customFormat="1"/>
    <row r="1047851" s="36" customFormat="1"/>
    <row r="1047852" s="36" customFormat="1"/>
    <row r="1047853" s="36" customFormat="1"/>
    <row r="1047854" s="36" customFormat="1"/>
    <row r="1047855" s="36" customFormat="1"/>
    <row r="1047856" s="36" customFormat="1"/>
    <row r="1047857" s="36" customFormat="1"/>
    <row r="1047858" s="36" customFormat="1"/>
    <row r="1047859" s="36" customFormat="1"/>
    <row r="1047860" s="36" customFormat="1"/>
    <row r="1047861" s="36" customFormat="1"/>
    <row r="1047862" s="36" customFormat="1"/>
    <row r="1047863" s="36" customFormat="1"/>
    <row r="1047864" s="36" customFormat="1"/>
    <row r="1047865" s="36" customFormat="1"/>
    <row r="1047866" s="36" customFormat="1"/>
    <row r="1047867" s="36" customFormat="1"/>
    <row r="1047868" s="36" customFormat="1"/>
    <row r="1047869" s="36" customFormat="1"/>
    <row r="1047870" s="36" customFormat="1"/>
    <row r="1047871" s="36" customFormat="1"/>
    <row r="1047872" s="36" customFormat="1"/>
    <row r="1047873" s="36" customFormat="1"/>
    <row r="1047874" s="36" customFormat="1"/>
    <row r="1047875" s="36" customFormat="1"/>
    <row r="1047876" s="36" customFormat="1"/>
    <row r="1047877" s="36" customFormat="1"/>
    <row r="1047878" s="36" customFormat="1"/>
    <row r="1047879" s="36" customFormat="1"/>
    <row r="1047880" s="36" customFormat="1"/>
    <row r="1047881" s="36" customFormat="1"/>
    <row r="1047882" s="36" customFormat="1"/>
    <row r="1047883" s="36" customFormat="1"/>
    <row r="1047884" s="36" customFormat="1"/>
    <row r="1047885" s="36" customFormat="1"/>
    <row r="1047886" s="36" customFormat="1"/>
    <row r="1047887" s="36" customFormat="1"/>
    <row r="1047888" s="36" customFormat="1"/>
    <row r="1047889" s="36" customFormat="1"/>
    <row r="1047890" s="36" customFormat="1"/>
    <row r="1047891" s="36" customFormat="1"/>
    <row r="1047892" s="36" customFormat="1"/>
    <row r="1047893" s="36" customFormat="1"/>
    <row r="1047894" s="36" customFormat="1"/>
    <row r="1047895" s="36" customFormat="1"/>
    <row r="1047896" s="36" customFormat="1"/>
    <row r="1047897" s="36" customFormat="1"/>
    <row r="1047898" s="36" customFormat="1"/>
    <row r="1047899" s="36" customFormat="1"/>
    <row r="1047900" s="36" customFormat="1"/>
    <row r="1047901" s="36" customFormat="1"/>
    <row r="1047902" s="36" customFormat="1"/>
    <row r="1047903" s="36" customFormat="1"/>
    <row r="1047904" s="36" customFormat="1"/>
    <row r="1047905" s="36" customFormat="1"/>
    <row r="1047906" s="36" customFormat="1"/>
    <row r="1047907" s="36" customFormat="1"/>
    <row r="1047908" s="36" customFormat="1"/>
    <row r="1047909" s="36" customFormat="1"/>
    <row r="1047910" s="36" customFormat="1"/>
    <row r="1047911" s="36" customFormat="1"/>
    <row r="1047912" s="36" customFormat="1"/>
    <row r="1047913" s="36" customFormat="1"/>
    <row r="1047914" s="36" customFormat="1"/>
    <row r="1047915" s="36" customFormat="1"/>
    <row r="1047916" s="36" customFormat="1"/>
    <row r="1047917" s="36" customFormat="1"/>
    <row r="1047918" s="36" customFormat="1"/>
    <row r="1047919" s="36" customFormat="1"/>
    <row r="1047920" s="36" customFormat="1"/>
    <row r="1047921" s="36" customFormat="1"/>
    <row r="1047922" s="36" customFormat="1"/>
    <row r="1047923" s="36" customFormat="1"/>
    <row r="1047924" s="36" customFormat="1"/>
    <row r="1047925" s="36" customFormat="1"/>
    <row r="1047926" s="36" customFormat="1"/>
    <row r="1047927" s="36" customFormat="1"/>
    <row r="1047928" s="36" customFormat="1"/>
    <row r="1047929" s="36" customFormat="1"/>
    <row r="1047930" s="36" customFormat="1"/>
    <row r="1047931" s="36" customFormat="1"/>
    <row r="1047932" s="36" customFormat="1"/>
    <row r="1047933" s="36" customFormat="1"/>
    <row r="1047934" s="36" customFormat="1"/>
    <row r="1047935" s="36" customFormat="1"/>
    <row r="1047936" s="36" customFormat="1"/>
    <row r="1047937" s="36" customFormat="1"/>
    <row r="1047938" s="36" customFormat="1"/>
    <row r="1047939" s="36" customFormat="1"/>
    <row r="1047940" s="36" customFormat="1"/>
    <row r="1047941" s="36" customFormat="1"/>
    <row r="1047942" s="36" customFormat="1"/>
    <row r="1047943" s="36" customFormat="1"/>
    <row r="1047944" s="36" customFormat="1"/>
    <row r="1047945" s="36" customFormat="1"/>
    <row r="1047946" s="36" customFormat="1"/>
    <row r="1047947" s="36" customFormat="1"/>
    <row r="1047948" s="36" customFormat="1"/>
    <row r="1047949" s="36" customFormat="1"/>
    <row r="1047950" s="36" customFormat="1"/>
    <row r="1047951" s="36" customFormat="1"/>
    <row r="1047952" s="36" customFormat="1"/>
    <row r="1047953" s="36" customFormat="1"/>
    <row r="1047954" s="36" customFormat="1"/>
    <row r="1047955" s="36" customFormat="1"/>
    <row r="1047956" s="36" customFormat="1"/>
    <row r="1047957" s="36" customFormat="1"/>
    <row r="1047958" s="36" customFormat="1"/>
    <row r="1047959" s="36" customFormat="1"/>
    <row r="1047960" s="36" customFormat="1"/>
    <row r="1047961" s="36" customFormat="1"/>
    <row r="1047962" s="36" customFormat="1"/>
    <row r="1047963" s="36" customFormat="1"/>
    <row r="1047964" s="36" customFormat="1"/>
    <row r="1047965" s="36" customFormat="1"/>
    <row r="1047966" s="36" customFormat="1"/>
    <row r="1047967" s="36" customFormat="1"/>
    <row r="1047968" s="36" customFormat="1"/>
    <row r="1047969" s="36" customFormat="1"/>
    <row r="1047970" s="36" customFormat="1"/>
    <row r="1047971" s="36" customFormat="1"/>
    <row r="1047972" s="36" customFormat="1"/>
    <row r="1047973" s="36" customFormat="1"/>
    <row r="1047974" s="36" customFormat="1"/>
    <row r="1047975" s="36" customFormat="1"/>
    <row r="1047976" s="36" customFormat="1"/>
    <row r="1047977" s="36" customFormat="1"/>
    <row r="1047978" s="36" customFormat="1"/>
    <row r="1047979" s="36" customFormat="1"/>
    <row r="1047980" s="36" customFormat="1"/>
    <row r="1047981" s="36" customFormat="1"/>
    <row r="1047982" s="36" customFormat="1"/>
    <row r="1047983" s="36" customFormat="1"/>
    <row r="1047984" s="36" customFormat="1"/>
    <row r="1047985" s="36" customFormat="1"/>
    <row r="1047986" s="36" customFormat="1"/>
    <row r="1047987" s="36" customFormat="1"/>
    <row r="1047988" s="36" customFormat="1"/>
    <row r="1047989" s="36" customFormat="1"/>
    <row r="1047990" s="36" customFormat="1"/>
    <row r="1047991" s="36" customFormat="1"/>
    <row r="1047992" s="36" customFormat="1"/>
    <row r="1047993" s="36" customFormat="1"/>
    <row r="1047994" s="36" customFormat="1"/>
    <row r="1047995" s="36" customFormat="1"/>
    <row r="1047996" s="36" customFormat="1"/>
    <row r="1047997" s="36" customFormat="1"/>
    <row r="1047998" s="36" customFormat="1"/>
    <row r="1047999" s="36" customFormat="1"/>
    <row r="1048000" s="36" customFormat="1"/>
    <row r="1048001" s="36" customFormat="1"/>
    <row r="1048002" s="36" customFormat="1"/>
    <row r="1048003" s="36" customFormat="1"/>
    <row r="1048004" s="36" customFormat="1"/>
    <row r="1048005" s="36" customFormat="1"/>
    <row r="1048006" s="36" customFormat="1"/>
    <row r="1048007" s="36" customFormat="1"/>
    <row r="1048008" s="36" customFormat="1"/>
    <row r="1048009" s="36" customFormat="1"/>
    <row r="1048010" s="36" customFormat="1"/>
    <row r="1048011" s="36" customFormat="1"/>
    <row r="1048012" s="36" customFormat="1"/>
    <row r="1048013" s="36" customFormat="1"/>
    <row r="1048014" s="36" customFormat="1"/>
    <row r="1048015" s="36" customFormat="1"/>
    <row r="1048016" s="36" customFormat="1"/>
    <row r="1048017" s="36" customFormat="1"/>
    <row r="1048018" s="36" customFormat="1"/>
    <row r="1048019" s="36" customFormat="1"/>
    <row r="1048020" s="36" customFormat="1"/>
    <row r="1048021" s="36" customFormat="1"/>
    <row r="1048022" s="36" customFormat="1"/>
    <row r="1048023" s="36" customFormat="1"/>
    <row r="1048024" s="36" customFormat="1"/>
    <row r="1048025" s="36" customFormat="1"/>
    <row r="1048026" s="36" customFormat="1"/>
    <row r="1048027" s="36" customFormat="1"/>
    <row r="1048028" s="36" customFormat="1"/>
    <row r="1048029" s="36" customFormat="1"/>
    <row r="1048030" s="36" customFormat="1"/>
    <row r="1048031" s="36" customFormat="1"/>
    <row r="1048032" s="36" customFormat="1"/>
    <row r="1048033" s="36" customFormat="1"/>
    <row r="1048034" s="36" customFormat="1"/>
    <row r="1048035" s="36" customFormat="1"/>
    <row r="1048036" s="36" customFormat="1"/>
    <row r="1048037" s="36" customFormat="1"/>
    <row r="1048038" s="36" customFormat="1"/>
    <row r="1048039" s="36" customFormat="1"/>
    <row r="1048040" s="36" customFormat="1"/>
    <row r="1048041" s="36" customFormat="1"/>
    <row r="1048042" s="36" customFormat="1"/>
    <row r="1048043" s="36" customFormat="1"/>
    <row r="1048044" s="36" customFormat="1"/>
    <row r="1048045" s="36" customFormat="1"/>
    <row r="1048046" s="36" customFormat="1"/>
    <row r="1048047" s="36" customFormat="1"/>
    <row r="1048048" s="36" customFormat="1"/>
    <row r="1048049" s="36" customFormat="1"/>
    <row r="1048050" s="36" customFormat="1"/>
    <row r="1048051" s="36" customFormat="1"/>
    <row r="1048052" s="36" customFormat="1"/>
    <row r="1048053" s="36" customFormat="1"/>
    <row r="1048054" s="36" customFormat="1"/>
    <row r="1048055" s="36" customFormat="1"/>
    <row r="1048056" s="36" customFormat="1"/>
    <row r="1048057" s="36" customFormat="1"/>
    <row r="1048058" s="36" customFormat="1"/>
    <row r="1048059" s="36" customFormat="1"/>
    <row r="1048060" s="36" customFormat="1"/>
    <row r="1048061" s="36" customFormat="1"/>
    <row r="1048062" s="36" customFormat="1"/>
    <row r="1048063" s="36" customFormat="1"/>
    <row r="1048064" s="36" customFormat="1"/>
    <row r="1048065" s="36" customFormat="1"/>
    <row r="1048066" s="36" customFormat="1"/>
    <row r="1048067" s="36" customFormat="1"/>
    <row r="1048068" s="36" customFormat="1"/>
    <row r="1048069" s="36" customFormat="1"/>
    <row r="1048070" s="36" customFormat="1"/>
    <row r="1048071" s="36" customFormat="1"/>
    <row r="1048072" s="36" customFormat="1"/>
    <row r="1048073" s="36" customFormat="1"/>
    <row r="1048074" s="36" customFormat="1"/>
    <row r="1048075" s="36" customFormat="1"/>
    <row r="1048076" s="36" customFormat="1"/>
    <row r="1048077" s="36" customFormat="1"/>
    <row r="1048078" s="36" customFormat="1"/>
    <row r="1048079" s="36" customFormat="1"/>
    <row r="1048080" s="36" customFormat="1"/>
    <row r="1048081" s="36" customFormat="1"/>
    <row r="1048082" s="36" customFormat="1"/>
    <row r="1048083" s="36" customFormat="1"/>
    <row r="1048084" s="36" customFormat="1"/>
    <row r="1048085" s="36" customFormat="1"/>
    <row r="1048086" s="36" customFormat="1"/>
    <row r="1048087" s="36" customFormat="1"/>
    <row r="1048088" s="36" customFormat="1"/>
    <row r="1048089" s="36" customFormat="1"/>
    <row r="1048090" s="36" customFormat="1"/>
    <row r="1048091" s="36" customFormat="1"/>
    <row r="1048092" s="36" customFormat="1"/>
    <row r="1048093" s="36" customFormat="1"/>
    <row r="1048094" s="36" customFormat="1"/>
    <row r="1048095" s="36" customFormat="1"/>
    <row r="1048096" s="36" customFormat="1"/>
    <row r="1048097" s="36" customFormat="1"/>
    <row r="1048098" s="36" customFormat="1"/>
    <row r="1048099" s="36" customFormat="1"/>
    <row r="1048100" s="36" customFormat="1"/>
    <row r="1048101" s="36" customFormat="1"/>
    <row r="1048102" s="36" customFormat="1"/>
    <row r="1048103" s="36" customFormat="1"/>
    <row r="1048104" s="36" customFormat="1"/>
    <row r="1048105" s="36" customFormat="1"/>
    <row r="1048106" s="36" customFormat="1"/>
    <row r="1048107" s="36" customFormat="1"/>
    <row r="1048108" s="36" customFormat="1"/>
    <row r="1048109" s="36" customFormat="1"/>
    <row r="1048110" s="36" customFormat="1"/>
    <row r="1048111" s="36" customFormat="1"/>
    <row r="1048112" s="36" customFormat="1"/>
    <row r="1048113" s="36" customFormat="1"/>
    <row r="1048114" s="36" customFormat="1"/>
    <row r="1048115" s="36" customFormat="1"/>
    <row r="1048116" s="36" customFormat="1"/>
    <row r="1048117" s="36" customFormat="1"/>
    <row r="1048118" s="36" customFormat="1"/>
    <row r="1048119" s="36" customFormat="1"/>
    <row r="1048120" s="36" customFormat="1"/>
    <row r="1048121" s="36" customFormat="1"/>
    <row r="1048122" s="36" customFormat="1"/>
    <row r="1048123" s="36" customFormat="1"/>
    <row r="1048124" s="36" customFormat="1"/>
    <row r="1048125" s="36" customFormat="1"/>
    <row r="1048126" s="36" customFormat="1"/>
    <row r="1048127" s="36" customFormat="1"/>
    <row r="1048128" s="36" customFormat="1"/>
    <row r="1048129" s="36" customFormat="1"/>
    <row r="1048130" s="36" customFormat="1"/>
    <row r="1048131" s="36" customFormat="1"/>
    <row r="1048132" s="36" customFormat="1"/>
    <row r="1048133" s="36" customFormat="1"/>
    <row r="1048134" s="36" customFormat="1"/>
    <row r="1048135" s="36" customFormat="1"/>
    <row r="1048136" s="36" customFormat="1"/>
    <row r="1048137" s="36" customFormat="1"/>
    <row r="1048138" s="36" customFormat="1"/>
    <row r="1048139" s="36" customFormat="1"/>
    <row r="1048140" s="36" customFormat="1"/>
    <row r="1048141" s="36" customFormat="1"/>
    <row r="1048142" s="36" customFormat="1"/>
    <row r="1048143" s="36" customFormat="1"/>
    <row r="1048144" s="36" customFormat="1"/>
    <row r="1048145" s="36" customFormat="1"/>
    <row r="1048146" s="36" customFormat="1"/>
    <row r="1048147" s="36" customFormat="1"/>
    <row r="1048148" s="36" customFormat="1"/>
    <row r="1048149" s="36" customFormat="1"/>
    <row r="1048150" s="36" customFormat="1"/>
    <row r="1048151" s="36" customFormat="1"/>
    <row r="1048152" s="36" customFormat="1"/>
    <row r="1048153" s="36" customFormat="1"/>
    <row r="1048154" s="36" customFormat="1"/>
    <row r="1048155" s="36" customFormat="1"/>
    <row r="1048156" s="36" customFormat="1"/>
    <row r="1048157" s="36" customFormat="1"/>
    <row r="1048158" s="36" customFormat="1"/>
    <row r="1048159" s="36" customFormat="1"/>
    <row r="1048160" s="36" customFormat="1"/>
    <row r="1048161" s="36" customFormat="1"/>
    <row r="1048162" s="36" customFormat="1"/>
    <row r="1048163" s="36" customFormat="1"/>
    <row r="1048164" s="36" customFormat="1"/>
    <row r="1048165" s="36" customFormat="1"/>
    <row r="1048166" s="36" customFormat="1"/>
    <row r="1048167" s="36" customFormat="1"/>
    <row r="1048168" s="36" customFormat="1"/>
    <row r="1048169" s="36" customFormat="1"/>
    <row r="1048170" s="36" customFormat="1"/>
    <row r="1048171" s="36" customFormat="1"/>
    <row r="1048172" s="36" customFormat="1"/>
    <row r="1048173" s="36" customFormat="1"/>
    <row r="1048174" s="36" customFormat="1"/>
    <row r="1048175" s="36" customFormat="1"/>
    <row r="1048176" s="36" customFormat="1"/>
    <row r="1048177" s="36" customFormat="1"/>
    <row r="1048178" s="36" customFormat="1"/>
    <row r="1048179" s="36" customFormat="1"/>
    <row r="1048180" s="36" customFormat="1"/>
    <row r="1048181" s="36" customFormat="1"/>
    <row r="1048182" s="36" customFormat="1"/>
    <row r="1048183" s="36" customFormat="1"/>
    <row r="1048184" s="36" customFormat="1"/>
    <row r="1048185" s="36" customFormat="1"/>
    <row r="1048186" s="36" customFormat="1"/>
    <row r="1048187" s="36" customFormat="1"/>
    <row r="1048188" s="36" customFormat="1"/>
    <row r="1048189" s="36" customFormat="1"/>
    <row r="1048190" s="36" customFormat="1"/>
    <row r="1048191" s="36" customFormat="1"/>
    <row r="1048192" s="36" customFormat="1"/>
    <row r="1048193" s="36" customFormat="1"/>
    <row r="1048194" s="36" customFormat="1"/>
    <row r="1048195" s="36" customFormat="1"/>
    <row r="1048196" s="36" customFormat="1"/>
    <row r="1048197" s="36" customFormat="1"/>
    <row r="1048198" s="36" customFormat="1"/>
    <row r="1048199" s="36" customFormat="1"/>
    <row r="1048200" s="36" customFormat="1"/>
    <row r="1048201" s="36" customFormat="1"/>
    <row r="1048202" s="36" customFormat="1"/>
    <row r="1048203" s="36" customFormat="1"/>
    <row r="1048204" s="36" customFormat="1"/>
    <row r="1048205" s="36" customFormat="1"/>
    <row r="1048206" s="36" customFormat="1"/>
    <row r="1048207" s="36" customFormat="1"/>
    <row r="1048208" s="36" customFormat="1"/>
    <row r="1048209" s="36" customFormat="1"/>
    <row r="1048210" s="36" customFormat="1"/>
    <row r="1048211" s="36" customFormat="1"/>
    <row r="1048212" s="36" customFormat="1"/>
    <row r="1048213" s="36" customFormat="1"/>
    <row r="1048214" s="36" customFormat="1"/>
    <row r="1048215" s="36" customFormat="1"/>
    <row r="1048216" s="36" customFormat="1"/>
    <row r="1048217" s="36" customFormat="1"/>
    <row r="1048218" s="36" customFormat="1"/>
    <row r="1048219" s="36" customFormat="1"/>
    <row r="1048220" s="36" customFormat="1"/>
    <row r="1048221" s="36" customFormat="1"/>
    <row r="1048222" s="36" customFormat="1"/>
    <row r="1048223" s="36" customFormat="1"/>
    <row r="1048224" s="36" customFormat="1"/>
    <row r="1048225" s="36" customFormat="1"/>
    <row r="1048226" s="36" customFormat="1"/>
    <row r="1048227" s="36" customFormat="1"/>
    <row r="1048228" s="36" customFormat="1"/>
    <row r="1048229" s="36" customFormat="1"/>
    <row r="1048230" s="36" customFormat="1"/>
    <row r="1048231" s="36" customFormat="1"/>
    <row r="1048232" s="36" customFormat="1"/>
    <row r="1048233" s="36" customFormat="1"/>
    <row r="1048234" s="36" customFormat="1"/>
    <row r="1048235" s="36" customFormat="1"/>
    <row r="1048236" s="36" customFormat="1"/>
    <row r="1048237" s="36" customFormat="1"/>
    <row r="1048238" s="36" customFormat="1"/>
    <row r="1048239" s="36" customFormat="1"/>
    <row r="1048240" s="36" customFormat="1"/>
    <row r="1048241" s="36" customFormat="1"/>
    <row r="1048242" s="36" customFormat="1"/>
    <row r="1048243" s="36" customFormat="1"/>
    <row r="1048244" s="36" customFormat="1"/>
    <row r="1048245" s="36" customFormat="1"/>
    <row r="1048246" s="36" customFormat="1"/>
    <row r="1048247" s="36" customFormat="1"/>
    <row r="1048248" s="36" customFormat="1"/>
    <row r="1048249" s="36" customFormat="1"/>
    <row r="1048250" s="36" customFormat="1"/>
    <row r="1048251" s="36" customFormat="1"/>
    <row r="1048252" s="36" customFormat="1"/>
    <row r="1048253" s="36" customFormat="1"/>
    <row r="1048254" s="36" customFormat="1"/>
    <row r="1048255" s="36" customFormat="1"/>
    <row r="1048256" s="36" customFormat="1"/>
    <row r="1048257" s="36" customFormat="1"/>
    <row r="1048258" s="36" customFormat="1"/>
    <row r="1048259" s="36" customFormat="1"/>
    <row r="1048260" s="36" customFormat="1"/>
    <row r="1048261" s="36" customFormat="1"/>
    <row r="1048262" s="36" customFormat="1"/>
    <row r="1048263" s="36" customFormat="1"/>
    <row r="1048264" s="36" customFormat="1"/>
    <row r="1048265" s="36" customFormat="1"/>
    <row r="1048266" s="36" customFormat="1"/>
    <row r="1048267" s="36" customFormat="1"/>
    <row r="1048268" s="36" customFormat="1"/>
    <row r="1048269" s="36" customFormat="1"/>
    <row r="1048270" s="36" customFormat="1"/>
    <row r="1048271" s="36" customFormat="1"/>
    <row r="1048272" s="36" customFormat="1"/>
    <row r="1048273" s="36" customFormat="1"/>
    <row r="1048274" s="36" customFormat="1"/>
    <row r="1048275" s="36" customFormat="1"/>
    <row r="1048276" s="36" customFormat="1"/>
    <row r="1048277" s="36" customFormat="1"/>
    <row r="1048278" s="36" customFormat="1"/>
    <row r="1048279" s="36" customFormat="1"/>
    <row r="1048280" s="36" customFormat="1"/>
    <row r="1048281" s="36" customFormat="1"/>
    <row r="1048282" s="36" customFormat="1"/>
    <row r="1048283" s="36" customFormat="1"/>
    <row r="1048284" s="36" customFormat="1"/>
    <row r="1048285" s="36" customFormat="1"/>
    <row r="1048286" s="36" customFormat="1"/>
    <row r="1048287" s="36" customFormat="1"/>
    <row r="1048288" s="36" customFormat="1"/>
    <row r="1048289" s="36" customFormat="1"/>
    <row r="1048290" s="36" customFormat="1"/>
    <row r="1048291" s="36" customFormat="1"/>
    <row r="1048292" s="36" customFormat="1"/>
    <row r="1048293" s="36" customFormat="1"/>
    <row r="1048294" s="36" customFormat="1"/>
    <row r="1048295" s="36" customFormat="1"/>
    <row r="1048296" s="36" customFormat="1"/>
    <row r="1048297" s="36" customFormat="1"/>
    <row r="1048298" s="36" customFormat="1"/>
    <row r="1048299" s="36" customFormat="1"/>
    <row r="1048300" s="36" customFormat="1"/>
    <row r="1048301" s="36" customFormat="1"/>
    <row r="1048302" s="36" customFormat="1"/>
    <row r="1048303" s="36" customFormat="1"/>
    <row r="1048304" s="36" customFormat="1"/>
    <row r="1048305" s="36" customFormat="1"/>
    <row r="1048306" s="36" customFormat="1"/>
    <row r="1048307" s="36" customFormat="1"/>
    <row r="1048308" s="36" customFormat="1"/>
    <row r="1048309" s="36" customFormat="1"/>
    <row r="1048310" s="36" customFormat="1"/>
    <row r="1048311" s="36" customFormat="1"/>
    <row r="1048312" s="36" customFormat="1"/>
    <row r="1048313" s="36" customFormat="1"/>
    <row r="1048314" s="36" customFormat="1"/>
    <row r="1048315" s="36" customFormat="1"/>
    <row r="1048316" s="36" customFormat="1"/>
    <row r="1048317" s="36" customFormat="1"/>
    <row r="1048318" s="36" customFormat="1"/>
    <row r="1048319" s="36" customFormat="1"/>
    <row r="1048320" s="36" customFormat="1"/>
    <row r="1048321" s="36" customFormat="1"/>
    <row r="1048322" s="36" customFormat="1"/>
    <row r="1048323" s="36" customFormat="1"/>
    <row r="1048324" s="36" customFormat="1"/>
    <row r="1048325" s="36" customFormat="1"/>
    <row r="1048326" s="36" customFormat="1"/>
    <row r="1048327" s="36" customFormat="1"/>
    <row r="1048328" s="36" customFormat="1"/>
    <row r="1048329" s="36" customFormat="1"/>
    <row r="1048330" s="36" customFormat="1"/>
    <row r="1048331" s="36" customFormat="1"/>
    <row r="1048332" s="36" customFormat="1"/>
    <row r="1048333" s="36" customFormat="1"/>
    <row r="1048334" s="36" customFormat="1"/>
    <row r="1048335" s="36" customFormat="1"/>
    <row r="1048336" s="36" customFormat="1"/>
    <row r="1048337" s="36" customFormat="1"/>
    <row r="1048338" s="36" customFormat="1"/>
    <row r="1048339" s="36" customFormat="1"/>
    <row r="1048340" s="36" customFormat="1"/>
    <row r="1048341" s="36" customFormat="1"/>
    <row r="1048342" s="36" customFormat="1"/>
    <row r="1048343" s="36" customFormat="1"/>
    <row r="1048344" s="36" customFormat="1"/>
    <row r="1048345" s="36" customFormat="1"/>
    <row r="1048346" s="36" customFormat="1"/>
    <row r="1048347" s="36" customFormat="1"/>
    <row r="1048348" s="36" customFormat="1"/>
    <row r="1048349" s="36" customFormat="1"/>
    <row r="1048350" s="36" customFormat="1"/>
    <row r="1048351" s="36" customFormat="1"/>
    <row r="1048352" s="36" customFormat="1"/>
    <row r="1048353" s="36" customFormat="1"/>
    <row r="1048354" s="36" customFormat="1"/>
    <row r="1048355" s="36" customFormat="1"/>
    <row r="1048356" s="36" customFormat="1"/>
    <row r="1048357" s="36" customFormat="1"/>
    <row r="1048358" s="36" customFormat="1"/>
    <row r="1048359" s="36" customFormat="1"/>
    <row r="1048360" s="36" customFormat="1"/>
    <row r="1048361" s="36" customFormat="1"/>
    <row r="1048362" s="36" customFormat="1"/>
    <row r="1048363" s="36" customFormat="1"/>
    <row r="1048364" s="36" customFormat="1"/>
    <row r="1048365" s="36" customFormat="1"/>
    <row r="1048366" s="36" customFormat="1"/>
    <row r="1048367" s="36" customFormat="1"/>
    <row r="1048368" s="36" customFormat="1"/>
    <row r="1048369" s="36" customFormat="1"/>
    <row r="1048370" s="36" customFormat="1"/>
    <row r="1048371" s="36" customFormat="1"/>
    <row r="1048372" s="36" customFormat="1"/>
    <row r="1048373" s="36" customFormat="1"/>
    <row r="1048374" s="36" customFormat="1"/>
    <row r="1048375" s="36" customFormat="1"/>
    <row r="1048376" s="36" customFormat="1"/>
    <row r="1048377" s="36" customFormat="1"/>
    <row r="1048378" s="36" customFormat="1"/>
    <row r="1048379" s="36" customFormat="1"/>
    <row r="1048380" s="36" customFormat="1"/>
    <row r="1048381" s="36" customFormat="1"/>
    <row r="1048382" s="36" customFormat="1"/>
    <row r="1048383" s="36" customFormat="1"/>
    <row r="1048384" s="36" customFormat="1"/>
    <row r="1048385" s="36" customFormat="1"/>
    <row r="1048386" s="36" customFormat="1"/>
    <row r="1048387" s="36" customFormat="1"/>
    <row r="1048388" s="36" customFormat="1"/>
    <row r="1048389" s="36" customFormat="1"/>
    <row r="1048390" s="36" customFormat="1"/>
    <row r="1048391" s="36" customFormat="1"/>
    <row r="1048392" s="36" customFormat="1"/>
    <row r="1048393" s="36" customFormat="1"/>
    <row r="1048394" s="36" customFormat="1"/>
    <row r="1048395" s="36" customFormat="1"/>
    <row r="1048396" s="36" customFormat="1"/>
    <row r="1048397" s="36" customFormat="1"/>
    <row r="1048398" s="36" customFormat="1"/>
    <row r="1048399" s="36" customFormat="1"/>
    <row r="1048400" s="36" customFormat="1"/>
    <row r="1048401" s="36" customFormat="1"/>
    <row r="1048402" s="36" customFormat="1"/>
    <row r="1048403" s="36" customFormat="1"/>
    <row r="1048404" s="36" customFormat="1"/>
    <row r="1048405" s="36" customFormat="1"/>
    <row r="1048406" s="36" customFormat="1"/>
    <row r="1048407" s="36" customFormat="1"/>
    <row r="1048408" s="36" customFormat="1"/>
    <row r="1048409" s="36" customFormat="1"/>
    <row r="1048410" s="36" customFormat="1"/>
    <row r="1048411" s="36" customFormat="1"/>
    <row r="1048412" s="36" customFormat="1"/>
    <row r="1048413" s="36" customFormat="1"/>
    <row r="1048414" s="36" customFormat="1"/>
    <row r="1048415" s="36" customFormat="1"/>
    <row r="1048416" s="36" customFormat="1"/>
    <row r="1048417" s="36" customFormat="1"/>
    <row r="1048418" s="36" customFormat="1"/>
    <row r="1048419" s="36" customFormat="1"/>
    <row r="1048420" s="36" customFormat="1"/>
    <row r="1048421" s="36" customFormat="1"/>
    <row r="1048422" s="36" customFormat="1"/>
    <row r="1048423" s="36" customFormat="1"/>
    <row r="1048424" s="36" customFormat="1"/>
    <row r="1048425" s="36" customFormat="1"/>
    <row r="1048426" s="36" customFormat="1"/>
    <row r="1048427" s="36" customFormat="1"/>
    <row r="1048428" s="36" customFormat="1"/>
    <row r="1048429" s="36" customFormat="1"/>
    <row r="1048430" s="36" customFormat="1"/>
    <row r="1048431" s="36" customFormat="1"/>
    <row r="1048432" s="36" customFormat="1"/>
    <row r="1048433" s="36" customFormat="1"/>
    <row r="1048434" s="36" customFormat="1"/>
    <row r="1048435" s="36" customFormat="1"/>
    <row r="1048436" s="36" customFormat="1"/>
    <row r="1048437" s="36" customFormat="1"/>
    <row r="1048438" s="36" customFormat="1"/>
    <row r="1048439" s="36" customFormat="1"/>
    <row r="1048440" s="36" customFormat="1"/>
    <row r="1048441" s="36" customFormat="1"/>
    <row r="1048442" s="36" customFormat="1"/>
    <row r="1048443" s="36" customFormat="1"/>
    <row r="1048444" s="36" customFormat="1"/>
    <row r="1048445" s="36" customFormat="1"/>
    <row r="1048446" s="36" customFormat="1"/>
    <row r="1048447" s="36" customFormat="1"/>
    <row r="1048448" s="36" customFormat="1"/>
    <row r="1048449" s="36" customFormat="1"/>
    <row r="1048450" s="36" customFormat="1"/>
    <row r="1048451" s="36" customFormat="1"/>
    <row r="1048452" s="36" customFormat="1"/>
    <row r="1048453" s="36" customFormat="1"/>
    <row r="1048454" s="36" customFormat="1"/>
    <row r="1048455" s="36" customFormat="1"/>
    <row r="1048456" s="36" customFormat="1"/>
    <row r="1048457" s="36" customFormat="1"/>
    <row r="1048458" s="36" customFormat="1"/>
    <row r="1048459" s="36" customFormat="1"/>
    <row r="1048460" s="36" customFormat="1"/>
    <row r="1048461" s="36" customFormat="1"/>
    <row r="1048462" s="36" customFormat="1"/>
    <row r="1048463" s="36" customFormat="1"/>
    <row r="1048464" s="36" customFormat="1"/>
    <row r="1048465" s="36" customFormat="1"/>
    <row r="1048466" s="36" customFormat="1"/>
    <row r="1048467" s="36" customFormat="1"/>
    <row r="1048468" s="36" customFormat="1"/>
    <row r="1048469" s="36" customFormat="1"/>
    <row r="1048470" s="36" customFormat="1"/>
    <row r="1048471" s="36" customFormat="1"/>
    <row r="1048472" s="36" customFormat="1"/>
    <row r="1048473" s="36" customFormat="1"/>
    <row r="1048474" s="36" customFormat="1"/>
    <row r="1048475" s="36" customFormat="1"/>
    <row r="1048476" s="36" customFormat="1"/>
    <row r="1048477" s="36" customFormat="1"/>
    <row r="1048478" s="36" customFormat="1"/>
    <row r="1048479" s="36" customFormat="1"/>
    <row r="1048480" s="36" customFormat="1"/>
    <row r="1048481" s="36" customFormat="1"/>
    <row r="1048482" s="36" customFormat="1"/>
    <row r="1048483" s="36" customFormat="1"/>
    <row r="1048484" s="36" customFormat="1"/>
    <row r="1048485" s="36" customFormat="1"/>
    <row r="1048486" s="36" customFormat="1"/>
    <row r="1048487" s="36" customFormat="1"/>
    <row r="1048488" s="36" customFormat="1"/>
    <row r="1048489" s="36" customFormat="1"/>
    <row r="1048490" s="36" customFormat="1"/>
    <row r="1048491" s="36" customFormat="1"/>
    <row r="1048492" s="36" customFormat="1"/>
    <row r="1048493" s="36" customFormat="1"/>
    <row r="1048494" s="36" customFormat="1"/>
    <row r="1048495" s="36" customFormat="1"/>
    <row r="1048496" s="36" customFormat="1"/>
    <row r="1048497" s="36" customFormat="1"/>
    <row r="1048498" s="36" customFormat="1"/>
    <row r="1048499" s="36" customFormat="1"/>
    <row r="1048500" s="36" customFormat="1"/>
    <row r="1048501" s="36" customFormat="1"/>
    <row r="1048502" s="36" customFormat="1"/>
    <row r="1048503" s="36" customFormat="1"/>
    <row r="1048504" s="36" customFormat="1"/>
    <row r="1048505" s="36" customFormat="1"/>
    <row r="1048506" s="36" customFormat="1"/>
    <row r="1048507" s="36" customFormat="1"/>
    <row r="1048508" s="36" customFormat="1"/>
    <row r="1048509" s="36" customFormat="1"/>
    <row r="1048510" s="36" customFormat="1"/>
    <row r="1048511" s="36" customFormat="1"/>
    <row r="1048512" s="36" customFormat="1"/>
    <row r="1048513" s="36" customFormat="1"/>
    <row r="1048514" s="36" customFormat="1"/>
    <row r="1048515" s="36" customFormat="1"/>
    <row r="1048516" s="36" customFormat="1"/>
    <row r="1048517" s="36" customFormat="1"/>
    <row r="1048518" s="36" customFormat="1"/>
    <row r="1048519" s="36" customFormat="1"/>
    <row r="1048520" s="36" customFormat="1"/>
    <row r="1048521" s="36" customFormat="1"/>
    <row r="1048522" s="36" customFormat="1"/>
    <row r="1048523" s="36" customFormat="1"/>
    <row r="1048524" s="36" customFormat="1"/>
    <row r="1048525" s="36" customFormat="1"/>
    <row r="1048526" s="36" customFormat="1"/>
    <row r="1048527" s="36" customFormat="1"/>
    <row r="1048528" s="36" customFormat="1"/>
    <row r="1048529" s="36" customFormat="1"/>
    <row r="1048530" s="36" customFormat="1"/>
    <row r="1048531" s="36" customFormat="1"/>
    <row r="1048532" s="36" customFormat="1"/>
    <row r="1048533" s="36" customFormat="1"/>
    <row r="1048534" s="36" customFormat="1"/>
    <row r="1048535" s="36" customFormat="1"/>
    <row r="1048536" s="36" customFormat="1"/>
    <row r="1048537" s="36" customFormat="1"/>
    <row r="1048538" s="36" customFormat="1"/>
    <row r="1048539" s="36" customFormat="1"/>
    <row r="1048540" s="36" customFormat="1"/>
    <row r="1048541" s="36" customFormat="1"/>
    <row r="1048542" s="36" customFormat="1"/>
    <row r="1048543" s="36" customFormat="1"/>
    <row r="1048544" s="36" customFormat="1"/>
    <row r="1048545" s="36" customFormat="1"/>
    <row r="1048546" s="36" customFormat="1"/>
    <row r="1048547" s="36" customFormat="1"/>
    <row r="1048548" s="36" customFormat="1"/>
    <row r="1048549" s="36" customFormat="1"/>
    <row r="1048550" s="36" customFormat="1"/>
    <row r="1048551" s="36" customFormat="1"/>
    <row r="1048552" s="36" customFormat="1"/>
    <row r="1048553" s="36" customFormat="1"/>
    <row r="1048554" s="36" customFormat="1"/>
    <row r="1048555" s="36" customFormat="1"/>
    <row r="1048556" s="36" customFormat="1"/>
    <row r="1048557" s="36" customFormat="1"/>
    <row r="1048558" s="36" customFormat="1"/>
    <row r="1048559" s="36" customFormat="1"/>
    <row r="1048560" s="36" customFormat="1"/>
    <row r="1048561" s="36" customFormat="1"/>
    <row r="1048562" s="36" customFormat="1"/>
    <row r="1048563" s="36" customFormat="1"/>
    <row r="1048564" s="36" customFormat="1"/>
    <row r="1048565" s="36" customFormat="1"/>
    <row r="1048566" s="36" customFormat="1"/>
    <row r="1048567" s="36" customFormat="1"/>
    <row r="1048568" s="36" customFormat="1"/>
    <row r="1048569" s="36" customFormat="1"/>
    <row r="1048570" s="36" customFormat="1"/>
    <row r="1048571" s="36" customFormat="1"/>
    <row r="1048572" s="36" customFormat="1"/>
    <row r="1048573" s="36" customFormat="1"/>
    <row r="1048574" s="36" customFormat="1"/>
    <row r="1048575" s="36" customFormat="1"/>
    <row r="1048576" s="36" customFormat="1"/>
  </sheetData>
  <autoFilter ref="A1:B1048576" xr:uid="{DB4045A9-02A2-9146-A10B-B1932EFA699C}"/>
  <phoneticPr fontId="2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D9A0F-7756-4361-BE91-02581271353D}">
  <dimension ref="A1:P45"/>
  <sheetViews>
    <sheetView topLeftCell="B21" zoomScale="70" zoomScaleNormal="70" workbookViewId="0">
      <selection activeCell="J5" sqref="J5"/>
    </sheetView>
  </sheetViews>
  <sheetFormatPr defaultRowHeight="14.5"/>
  <cols>
    <col min="1" max="1" width="22" bestFit="1" customWidth="1"/>
    <col min="3" max="3" width="42.453125" customWidth="1"/>
    <col min="4" max="4" width="72.1796875" customWidth="1"/>
    <col min="9" max="10" width="22.1796875" customWidth="1"/>
    <col min="11" max="11" width="64.453125" bestFit="1" customWidth="1"/>
  </cols>
  <sheetData>
    <row r="1" spans="1:16">
      <c r="A1" s="42"/>
      <c r="B1" s="43"/>
      <c r="C1" s="43" t="s">
        <v>946</v>
      </c>
      <c r="D1" s="43"/>
      <c r="E1" s="43"/>
      <c r="F1" s="43"/>
      <c r="G1" s="43"/>
    </row>
    <row r="2" spans="1:16">
      <c r="A2" s="43"/>
      <c r="B2" s="43"/>
      <c r="C2" s="43" t="s">
        <v>947</v>
      </c>
      <c r="D2" s="43"/>
      <c r="E2" s="43"/>
      <c r="F2" s="43"/>
      <c r="G2" s="43"/>
    </row>
    <row r="3" spans="1:16" s="46" customFormat="1">
      <c r="A3" s="44"/>
      <c r="B3" s="44"/>
      <c r="C3" s="45" t="s">
        <v>948</v>
      </c>
      <c r="D3" s="45"/>
      <c r="E3" s="44"/>
      <c r="F3" s="44"/>
      <c r="G3" s="44"/>
      <c r="I3"/>
      <c r="J3"/>
      <c r="K3"/>
    </row>
    <row r="4" spans="1:16" s="46" customFormat="1" ht="161.25" customHeight="1">
      <c r="A4" s="44"/>
      <c r="B4" s="44"/>
      <c r="C4" s="127" t="s">
        <v>949</v>
      </c>
      <c r="D4" s="128"/>
      <c r="E4" s="44"/>
      <c r="F4" s="44"/>
      <c r="G4" s="44"/>
    </row>
    <row r="5" spans="1:16" s="46" customFormat="1" ht="90.65" customHeight="1">
      <c r="A5" s="44"/>
      <c r="B5" s="44"/>
      <c r="C5" s="127" t="s">
        <v>950</v>
      </c>
      <c r="D5" s="129"/>
      <c r="E5" s="44"/>
      <c r="F5" s="44"/>
      <c r="G5" s="44"/>
    </row>
    <row r="6" spans="1:16" s="46" customFormat="1"/>
    <row r="7" spans="1:16" ht="46">
      <c r="A7" s="47"/>
      <c r="B7" s="47" t="s">
        <v>951</v>
      </c>
      <c r="C7" s="48" t="s">
        <v>952</v>
      </c>
      <c r="D7" s="48" t="s">
        <v>953</v>
      </c>
      <c r="E7" s="48" t="s">
        <v>954</v>
      </c>
      <c r="F7" s="48" t="s">
        <v>955</v>
      </c>
      <c r="G7" s="48" t="s">
        <v>956</v>
      </c>
      <c r="H7" s="48" t="s">
        <v>957</v>
      </c>
      <c r="I7" s="48" t="s">
        <v>958</v>
      </c>
      <c r="J7" s="48"/>
      <c r="K7" s="47" t="s">
        <v>959</v>
      </c>
      <c r="L7" s="47" t="s">
        <v>960</v>
      </c>
      <c r="M7" s="47" t="s">
        <v>961</v>
      </c>
      <c r="N7" s="47" t="s">
        <v>962</v>
      </c>
      <c r="O7" s="47" t="s">
        <v>963</v>
      </c>
      <c r="P7" s="47" t="s">
        <v>964</v>
      </c>
    </row>
    <row r="8" spans="1:16" s="53" customFormat="1" ht="15" thickBot="1">
      <c r="A8" s="49" t="s">
        <v>965</v>
      </c>
      <c r="B8" s="50" t="s">
        <v>966</v>
      </c>
      <c r="C8" s="51" t="s">
        <v>967</v>
      </c>
      <c r="D8" s="52"/>
      <c r="E8" s="52"/>
      <c r="F8" s="52"/>
      <c r="G8" s="52"/>
      <c r="H8" s="52"/>
      <c r="I8" s="52">
        <v>1</v>
      </c>
      <c r="J8" s="107"/>
      <c r="N8" s="54"/>
      <c r="O8" s="54"/>
      <c r="P8" s="54"/>
    </row>
    <row r="9" spans="1:16" s="53" customFormat="1">
      <c r="A9" s="55"/>
      <c r="B9" s="56"/>
      <c r="C9" s="51" t="s">
        <v>968</v>
      </c>
      <c r="D9" s="51" t="s">
        <v>969</v>
      </c>
      <c r="E9" s="57"/>
      <c r="F9" s="58"/>
      <c r="G9" s="58"/>
      <c r="H9" s="58"/>
      <c r="I9" s="52">
        <v>1</v>
      </c>
      <c r="J9" s="107">
        <v>338</v>
      </c>
      <c r="K9" s="59" t="s">
        <v>938</v>
      </c>
      <c r="L9" s="60"/>
      <c r="M9" s="60"/>
      <c r="N9" s="60"/>
      <c r="O9" s="60"/>
      <c r="P9" s="61"/>
    </row>
    <row r="10" spans="1:16" s="53" customFormat="1">
      <c r="A10" s="60"/>
      <c r="B10" s="62"/>
      <c r="C10" s="51" t="s">
        <v>970</v>
      </c>
      <c r="D10" s="51"/>
      <c r="E10" s="57"/>
      <c r="F10" s="58"/>
      <c r="G10" s="58"/>
      <c r="H10" s="58"/>
      <c r="I10" s="52">
        <v>1</v>
      </c>
      <c r="J10" s="107">
        <v>193</v>
      </c>
      <c r="K10" s="59" t="s">
        <v>938</v>
      </c>
      <c r="L10" s="60"/>
      <c r="M10" s="60"/>
      <c r="N10" s="60"/>
      <c r="O10" s="60"/>
      <c r="P10" s="61"/>
    </row>
    <row r="11" spans="1:16" s="53" customFormat="1">
      <c r="A11" s="60"/>
      <c r="B11" s="60"/>
      <c r="C11" s="51" t="s">
        <v>971</v>
      </c>
      <c r="D11" s="51" t="s">
        <v>971</v>
      </c>
      <c r="E11" s="51"/>
      <c r="F11" s="51"/>
      <c r="G11" s="51"/>
      <c r="H11" s="51"/>
      <c r="I11" s="51">
        <v>5</v>
      </c>
      <c r="J11" s="108">
        <f>8.6*5</f>
        <v>43</v>
      </c>
      <c r="K11" s="60" t="s">
        <v>938</v>
      </c>
      <c r="L11" s="60"/>
      <c r="M11" s="60"/>
      <c r="N11" s="60"/>
      <c r="O11" s="60"/>
      <c r="P11" s="61"/>
    </row>
    <row r="12" spans="1:16" s="53" customFormat="1">
      <c r="A12" s="60"/>
      <c r="B12" s="60"/>
      <c r="C12" s="63"/>
      <c r="D12" s="61"/>
      <c r="E12" s="61"/>
      <c r="F12" s="64"/>
      <c r="G12" s="64"/>
      <c r="H12" s="64"/>
      <c r="I12" s="60"/>
      <c r="J12" s="60"/>
      <c r="K12" s="60" t="s">
        <v>938</v>
      </c>
      <c r="L12" s="60"/>
      <c r="M12" s="60"/>
      <c r="N12" s="60"/>
      <c r="O12" s="60"/>
      <c r="P12" s="61"/>
    </row>
    <row r="13" spans="1:16" s="53" customFormat="1">
      <c r="A13" s="60"/>
      <c r="B13" s="60"/>
      <c r="C13" s="63"/>
      <c r="D13" s="61"/>
      <c r="E13" s="61"/>
      <c r="F13" s="64"/>
      <c r="G13" s="64"/>
      <c r="H13" s="64"/>
      <c r="I13" s="60"/>
      <c r="J13" s="60"/>
      <c r="K13" s="60" t="s">
        <v>938</v>
      </c>
      <c r="L13" s="60"/>
      <c r="M13" s="60"/>
      <c r="N13" s="60"/>
      <c r="O13" s="60"/>
      <c r="P13" s="61"/>
    </row>
    <row r="14" spans="1:16" s="53" customFormat="1">
      <c r="A14" s="65"/>
      <c r="B14" s="65"/>
      <c r="C14" s="66"/>
      <c r="D14" s="61"/>
      <c r="E14" s="61"/>
      <c r="F14" s="64"/>
      <c r="G14" s="64"/>
      <c r="H14" s="64"/>
      <c r="I14" s="60"/>
      <c r="J14" s="60"/>
      <c r="K14" s="60" t="s">
        <v>938</v>
      </c>
      <c r="L14" s="60"/>
      <c r="M14" s="60"/>
      <c r="N14" s="60"/>
      <c r="O14" s="60"/>
      <c r="P14" s="61"/>
    </row>
    <row r="15" spans="1:16" s="46" customFormat="1">
      <c r="A15" s="67"/>
      <c r="B15" s="67"/>
      <c r="C15" s="67"/>
      <c r="D15" s="67"/>
      <c r="E15" s="67"/>
      <c r="F15" s="67"/>
      <c r="G15" s="67"/>
      <c r="H15" s="67"/>
      <c r="I15" s="67"/>
      <c r="J15" s="67"/>
      <c r="K15" s="67" t="s">
        <v>938</v>
      </c>
      <c r="L15" s="67"/>
      <c r="M15" s="67"/>
      <c r="N15" s="68"/>
      <c r="O15" s="68"/>
      <c r="P15" s="68" t="s">
        <v>938</v>
      </c>
    </row>
    <row r="16" spans="1:16" s="46" customFormat="1" ht="15" thickBot="1">
      <c r="B16" s="69" t="s">
        <v>972</v>
      </c>
      <c r="C16" s="70" t="s">
        <v>973</v>
      </c>
      <c r="D16" s="52"/>
      <c r="E16" s="52"/>
      <c r="F16" s="52"/>
      <c r="G16" s="52"/>
      <c r="H16" s="52"/>
      <c r="I16" s="52"/>
      <c r="J16" s="107"/>
    </row>
    <row r="17" spans="1:16" s="46" customFormat="1" ht="43.5">
      <c r="C17" s="51" t="s">
        <v>973</v>
      </c>
      <c r="D17" s="51" t="s">
        <v>974</v>
      </c>
      <c r="E17" s="57"/>
      <c r="F17" s="58"/>
      <c r="G17" s="58"/>
      <c r="H17" s="58"/>
      <c r="I17" s="52">
        <v>1</v>
      </c>
      <c r="J17" s="107">
        <v>7443</v>
      </c>
    </row>
    <row r="18" spans="1:16" s="46" customFormat="1">
      <c r="A18" s="71" t="s">
        <v>975</v>
      </c>
      <c r="B18" s="71"/>
      <c r="C18" s="51" t="s">
        <v>976</v>
      </c>
      <c r="D18" s="52" t="s">
        <v>977</v>
      </c>
      <c r="E18" s="52"/>
      <c r="F18" s="52"/>
      <c r="G18" s="52"/>
      <c r="H18" s="52"/>
      <c r="I18" s="52">
        <v>4</v>
      </c>
      <c r="J18" s="107">
        <f>107*4</f>
        <v>428</v>
      </c>
      <c r="N18" s="72"/>
      <c r="O18" s="72"/>
      <c r="P18" s="72"/>
    </row>
    <row r="19" spans="1:16" s="46" customFormat="1" ht="29">
      <c r="A19" s="73"/>
      <c r="B19" s="74"/>
      <c r="C19" s="51" t="s">
        <v>978</v>
      </c>
      <c r="D19" s="75" t="s">
        <v>979</v>
      </c>
      <c r="E19" s="76"/>
      <c r="F19" s="77"/>
      <c r="G19" s="77"/>
      <c r="H19" s="77"/>
      <c r="I19" s="52">
        <v>1</v>
      </c>
      <c r="J19" s="107">
        <v>199</v>
      </c>
      <c r="K19" s="78" t="s">
        <v>938</v>
      </c>
      <c r="L19" s="79"/>
      <c r="M19" s="79"/>
      <c r="N19" s="79"/>
      <c r="O19" s="79"/>
      <c r="P19" s="80"/>
    </row>
    <row r="20" spans="1:16" s="46" customFormat="1">
      <c r="A20" s="79"/>
      <c r="B20" s="79"/>
      <c r="C20" s="51" t="s">
        <v>970</v>
      </c>
      <c r="D20" s="81"/>
      <c r="E20" s="81"/>
      <c r="F20" s="81"/>
      <c r="G20" s="81"/>
      <c r="H20" s="81"/>
      <c r="I20" s="52">
        <v>1</v>
      </c>
      <c r="J20" s="107">
        <v>0</v>
      </c>
      <c r="K20" s="79" t="s">
        <v>938</v>
      </c>
      <c r="L20" s="79"/>
      <c r="M20" s="79"/>
      <c r="N20" s="79"/>
      <c r="O20" s="79"/>
      <c r="P20" s="80"/>
    </row>
    <row r="21" spans="1:16" s="46" customFormat="1">
      <c r="A21" s="79"/>
      <c r="B21" s="82"/>
      <c r="C21" s="83" t="s">
        <v>980</v>
      </c>
      <c r="D21" s="83" t="s">
        <v>980</v>
      </c>
      <c r="I21" s="52">
        <v>1</v>
      </c>
      <c r="J21" s="107">
        <v>45</v>
      </c>
      <c r="K21" s="79"/>
      <c r="L21" s="79"/>
      <c r="M21" s="79"/>
      <c r="N21" s="79"/>
      <c r="O21" s="79"/>
      <c r="P21" s="80"/>
    </row>
    <row r="22" spans="1:16" s="46" customFormat="1">
      <c r="A22" s="79"/>
      <c r="B22" s="82"/>
      <c r="C22" s="83" t="s">
        <v>981</v>
      </c>
      <c r="D22" s="83" t="s">
        <v>982</v>
      </c>
      <c r="I22" s="52">
        <v>4</v>
      </c>
      <c r="J22" s="107">
        <f>45*4</f>
        <v>180</v>
      </c>
      <c r="K22" s="79"/>
      <c r="L22" s="79"/>
      <c r="M22" s="79"/>
      <c r="N22" s="79"/>
      <c r="O22" s="79"/>
      <c r="P22" s="80"/>
    </row>
    <row r="23" spans="1:16" s="46" customFormat="1">
      <c r="A23" s="79"/>
      <c r="B23" s="82"/>
      <c r="C23" s="84"/>
      <c r="D23" s="85"/>
      <c r="I23" s="21"/>
      <c r="J23" s="21"/>
      <c r="K23" s="79"/>
      <c r="L23" s="79"/>
      <c r="M23" s="79"/>
      <c r="N23" s="79"/>
      <c r="O23" s="79"/>
      <c r="P23" s="80"/>
    </row>
    <row r="24" spans="1:16" s="46" customFormat="1" ht="15" thickBot="1">
      <c r="A24" s="79"/>
      <c r="B24" s="110" t="s">
        <v>983</v>
      </c>
      <c r="C24" s="86" t="s">
        <v>984</v>
      </c>
      <c r="D24" s="87"/>
      <c r="E24" s="87"/>
      <c r="F24" s="88"/>
      <c r="G24" s="88"/>
      <c r="H24" s="88"/>
      <c r="I24" s="89"/>
      <c r="J24" s="89"/>
      <c r="K24" s="79" t="s">
        <v>938</v>
      </c>
      <c r="L24" s="79"/>
      <c r="M24" s="79"/>
      <c r="N24" s="79"/>
      <c r="O24" s="79"/>
      <c r="P24" s="80"/>
    </row>
    <row r="25" spans="1:16" s="46" customFormat="1">
      <c r="A25" s="79"/>
      <c r="B25" s="79"/>
      <c r="C25" s="90" t="s">
        <v>984</v>
      </c>
      <c r="D25" s="90" t="s">
        <v>985</v>
      </c>
      <c r="E25" s="57"/>
      <c r="F25" s="58"/>
      <c r="G25" s="58"/>
      <c r="H25" s="58"/>
      <c r="I25" s="52">
        <v>1</v>
      </c>
      <c r="J25" s="107">
        <v>898</v>
      </c>
      <c r="K25" s="79" t="s">
        <v>938</v>
      </c>
      <c r="L25" s="79"/>
      <c r="M25" s="79"/>
      <c r="N25" s="79"/>
      <c r="O25" s="79"/>
      <c r="P25" s="80"/>
    </row>
    <row r="26" spans="1:16" s="46" customFormat="1">
      <c r="A26" s="79"/>
      <c r="B26" s="79"/>
      <c r="C26" s="51" t="s">
        <v>970</v>
      </c>
      <c r="D26" s="57"/>
      <c r="E26" s="57"/>
      <c r="F26" s="58"/>
      <c r="G26" s="58"/>
      <c r="H26" s="58"/>
      <c r="I26" s="52">
        <v>1</v>
      </c>
      <c r="J26" s="107">
        <v>193</v>
      </c>
      <c r="K26" s="79" t="s">
        <v>938</v>
      </c>
      <c r="L26" s="79"/>
      <c r="M26" s="79"/>
      <c r="N26" s="79"/>
      <c r="O26" s="79"/>
      <c r="P26" s="80"/>
    </row>
    <row r="27" spans="1:16" s="46" customFormat="1">
      <c r="A27" s="91"/>
      <c r="B27" s="91"/>
      <c r="C27" s="51" t="s">
        <v>986</v>
      </c>
      <c r="D27" s="51" t="s">
        <v>987</v>
      </c>
      <c r="E27" s="57"/>
      <c r="F27" s="58"/>
      <c r="G27" s="58"/>
      <c r="H27" s="58"/>
      <c r="I27" s="51">
        <v>1</v>
      </c>
      <c r="J27" s="108">
        <v>107</v>
      </c>
      <c r="K27" s="79" t="s">
        <v>938</v>
      </c>
      <c r="L27" s="79"/>
      <c r="M27" s="79"/>
      <c r="N27" s="79"/>
      <c r="O27" s="79"/>
      <c r="P27" s="80"/>
    </row>
    <row r="28" spans="1:16" s="46" customFormat="1">
      <c r="A28" s="67"/>
      <c r="B28" s="67"/>
      <c r="C28" s="51" t="s">
        <v>971</v>
      </c>
      <c r="D28" s="51" t="s">
        <v>971</v>
      </c>
      <c r="E28" s="51"/>
      <c r="F28" s="51"/>
      <c r="G28" s="51"/>
      <c r="H28" s="51"/>
      <c r="I28" s="51">
        <v>5</v>
      </c>
      <c r="J28" s="108">
        <v>43</v>
      </c>
      <c r="K28" s="67" t="s">
        <v>938</v>
      </c>
      <c r="L28" s="67"/>
      <c r="M28" s="67"/>
      <c r="N28" s="68"/>
      <c r="O28" s="68"/>
      <c r="P28" s="68" t="s">
        <v>938</v>
      </c>
    </row>
    <row r="29" spans="1:16">
      <c r="C29" s="83" t="s">
        <v>980</v>
      </c>
      <c r="D29" s="83" t="s">
        <v>980</v>
      </c>
      <c r="E29" s="46"/>
      <c r="F29" s="46"/>
      <c r="G29" s="46"/>
      <c r="H29" s="46"/>
      <c r="I29" s="46">
        <v>1</v>
      </c>
      <c r="J29" s="108">
        <v>45</v>
      </c>
    </row>
    <row r="32" spans="1:16">
      <c r="A32" t="s">
        <v>988</v>
      </c>
      <c r="B32" s="70" t="s">
        <v>989</v>
      </c>
      <c r="C32" s="70" t="s">
        <v>967</v>
      </c>
      <c r="D32" s="52"/>
      <c r="E32" s="52"/>
      <c r="F32" s="52"/>
      <c r="G32" s="52"/>
      <c r="H32" s="52"/>
      <c r="I32" s="52">
        <v>1</v>
      </c>
      <c r="J32" s="107"/>
    </row>
    <row r="33" spans="1:10">
      <c r="B33" s="92"/>
      <c r="C33" s="51" t="s">
        <v>968</v>
      </c>
      <c r="D33" s="51" t="s">
        <v>969</v>
      </c>
      <c r="E33" s="57"/>
      <c r="F33" s="58"/>
      <c r="G33" s="58"/>
      <c r="H33" s="58"/>
      <c r="I33" s="52">
        <v>1</v>
      </c>
      <c r="J33" s="107">
        <v>338</v>
      </c>
    </row>
    <row r="34" spans="1:10">
      <c r="B34" s="93"/>
      <c r="C34" s="51" t="s">
        <v>970</v>
      </c>
      <c r="D34" s="51"/>
      <c r="E34" s="57"/>
      <c r="F34" s="58"/>
      <c r="G34" s="58"/>
      <c r="H34" s="58"/>
      <c r="I34" s="52">
        <v>1</v>
      </c>
      <c r="J34" s="107">
        <v>193</v>
      </c>
    </row>
    <row r="35" spans="1:10">
      <c r="B35" s="93"/>
      <c r="C35" s="51"/>
      <c r="D35" s="51"/>
      <c r="E35" s="51"/>
      <c r="F35" s="51"/>
      <c r="G35" s="51"/>
      <c r="H35" s="51"/>
      <c r="I35" s="51"/>
      <c r="J35" s="108"/>
    </row>
    <row r="37" spans="1:10">
      <c r="A37" t="s">
        <v>990</v>
      </c>
      <c r="B37" s="70" t="s">
        <v>991</v>
      </c>
      <c r="C37" s="70" t="s">
        <v>973</v>
      </c>
      <c r="D37" s="52"/>
      <c r="E37" s="52"/>
      <c r="F37" s="52"/>
      <c r="G37" s="52"/>
      <c r="H37" s="52"/>
      <c r="I37" s="52"/>
      <c r="J37" s="107"/>
    </row>
    <row r="38" spans="1:10" ht="43.5">
      <c r="B38" s="81"/>
      <c r="C38" s="51" t="s">
        <v>973</v>
      </c>
      <c r="D38" s="51" t="s">
        <v>974</v>
      </c>
      <c r="E38" s="57"/>
      <c r="F38" s="58"/>
      <c r="G38" s="58"/>
      <c r="H38" s="58"/>
      <c r="I38" s="52">
        <v>1</v>
      </c>
      <c r="J38" s="107">
        <v>7443</v>
      </c>
    </row>
    <row r="39" spans="1:10" ht="29">
      <c r="B39" s="94"/>
      <c r="C39" s="51" t="s">
        <v>978</v>
      </c>
      <c r="D39" s="75" t="s">
        <v>979</v>
      </c>
      <c r="E39" s="76"/>
      <c r="F39" s="77"/>
      <c r="G39" s="77"/>
      <c r="H39" s="77"/>
      <c r="I39" s="52">
        <v>1</v>
      </c>
      <c r="J39" s="107">
        <v>199</v>
      </c>
    </row>
    <row r="40" spans="1:10">
      <c r="B40" s="79"/>
    </row>
    <row r="41" spans="1:10">
      <c r="B41" s="82"/>
      <c r="C41" s="84"/>
      <c r="D41" s="84"/>
      <c r="E41" s="46"/>
      <c r="F41" s="46"/>
      <c r="G41" s="46"/>
      <c r="H41" s="46"/>
      <c r="I41" s="95"/>
      <c r="J41" s="107"/>
    </row>
    <row r="42" spans="1:10">
      <c r="A42" t="s">
        <v>992</v>
      </c>
      <c r="B42" s="111" t="s">
        <v>993</v>
      </c>
      <c r="C42" s="96" t="s">
        <v>984</v>
      </c>
      <c r="D42" s="76"/>
      <c r="E42" s="76"/>
      <c r="F42" s="77"/>
      <c r="G42" s="77"/>
      <c r="H42" s="77"/>
      <c r="I42" s="97"/>
      <c r="J42" s="109"/>
    </row>
    <row r="43" spans="1:10">
      <c r="B43" s="97"/>
      <c r="C43" s="90" t="s">
        <v>984</v>
      </c>
      <c r="D43" s="90" t="s">
        <v>985</v>
      </c>
      <c r="E43" s="57"/>
      <c r="F43" s="58"/>
      <c r="G43" s="58"/>
      <c r="H43" s="58"/>
      <c r="I43" s="52">
        <v>1</v>
      </c>
      <c r="J43" s="107">
        <v>898</v>
      </c>
    </row>
    <row r="44" spans="1:10">
      <c r="B44" s="97"/>
      <c r="C44" s="51" t="s">
        <v>970</v>
      </c>
      <c r="D44" s="57"/>
      <c r="E44" s="57"/>
      <c r="F44" s="58"/>
      <c r="G44" s="58"/>
      <c r="H44" s="58"/>
      <c r="I44" s="52">
        <v>1</v>
      </c>
      <c r="J44" s="107">
        <v>193</v>
      </c>
    </row>
    <row r="45" spans="1:10">
      <c r="B45" s="98"/>
      <c r="C45" s="51" t="s">
        <v>986</v>
      </c>
      <c r="D45" s="51" t="s">
        <v>987</v>
      </c>
      <c r="E45" s="57"/>
      <c r="F45" s="58"/>
      <c r="G45" s="58"/>
      <c r="H45" s="58"/>
      <c r="I45" s="51">
        <v>1</v>
      </c>
      <c r="J45" s="108">
        <v>107</v>
      </c>
    </row>
  </sheetData>
  <mergeCells count="2">
    <mergeCell ref="C4:D4"/>
    <mergeCell ref="C5:D5"/>
  </mergeCells>
  <phoneticPr fontId="28"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32E0054E23FCB41B8057CA58E291EC4" ma:contentTypeVersion="12" ma:contentTypeDescription="Create a new document." ma:contentTypeScope="" ma:versionID="f82d5ae92da4be4cc6bc10cef8b02bf9">
  <xsd:schema xmlns:xsd="http://www.w3.org/2001/XMLSchema" xmlns:xs="http://www.w3.org/2001/XMLSchema" xmlns:p="http://schemas.microsoft.com/office/2006/metadata/properties" xmlns:ns2="d11ebf95-778d-4448-8ea7-223ca2829058" xmlns:ns3="a4f735c3-d233-4412-9c63-fed71336a48b" targetNamespace="http://schemas.microsoft.com/office/2006/metadata/properties" ma:root="true" ma:fieldsID="045edfcdf0c0ffe75bdcfebcbc76c817" ns2:_="" ns3:_="">
    <xsd:import namespace="d11ebf95-778d-4448-8ea7-223ca2829058"/>
    <xsd:import namespace="a4f735c3-d233-4412-9c63-fed71336a48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11ebf95-778d-4448-8ea7-223ca282905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e5741de4-c4de-40d7-9b89-276bd462a61f"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4f735c3-d233-4412-9c63-fed71336a48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b489f96f-e6fa-4029-ae6a-d77b8c1c390c}" ma:internalName="TaxCatchAll" ma:showField="CatchAllData" ma:web="a4f735c3-d233-4412-9c63-fed71336a48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d11ebf95-778d-4448-8ea7-223ca2829058">
      <Terms xmlns="http://schemas.microsoft.com/office/infopath/2007/PartnerControls"/>
    </lcf76f155ced4ddcb4097134ff3c332f>
    <TaxCatchAll xmlns="a4f735c3-d233-4412-9c63-fed71336a48b"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5DE9FCA-B464-4BD1-B153-CDC21D7875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11ebf95-778d-4448-8ea7-223ca2829058"/>
    <ds:schemaRef ds:uri="a4f735c3-d233-4412-9c63-fed71336a48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82B4650-AE57-4E5B-9E23-437797FD4B7A}">
  <ds:schemaRefs>
    <ds:schemaRef ds:uri="http://schemas.microsoft.com/office/2006/metadata/properties"/>
    <ds:schemaRef ds:uri="http://schemas.microsoft.com/office/infopath/2007/PartnerControls"/>
    <ds:schemaRef ds:uri="d11ebf95-778d-4448-8ea7-223ca2829058"/>
    <ds:schemaRef ds:uri="a4f735c3-d233-4412-9c63-fed71336a48b"/>
  </ds:schemaRefs>
</ds:datastoreItem>
</file>

<file path=customXml/itemProps3.xml><?xml version="1.0" encoding="utf-8"?>
<ds:datastoreItem xmlns:ds="http://schemas.openxmlformats.org/officeDocument/2006/customXml" ds:itemID="{1B4E46FB-E921-45E6-8A56-7A521AF5A827}">
  <ds:schemaRefs>
    <ds:schemaRef ds:uri="http://schemas.microsoft.com/sharepoint/v3/contenttype/forms"/>
  </ds:schemaRefs>
</ds:datastoreItem>
</file>

<file path=docMetadata/LabelInfo.xml><?xml version="1.0" encoding="utf-8"?>
<clbl:labelList xmlns:clbl="http://schemas.microsoft.com/office/2020/mipLabelMetadata">
  <clbl:label id="{beb276ac-6e9f-498e-8e31-019ee666decd}" enabled="0" method="" siteId="{beb276ac-6e9f-498e-8e31-019ee666decd}"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Quotation - CS-PRMA status</vt:lpstr>
      <vt:lpstr>Sheet1</vt:lpstr>
      <vt:lpstr>BOM-CS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Geraldine Ng</dc:creator>
  <cp:lastModifiedBy>De Yi Lee</cp:lastModifiedBy>
  <dcterms:created xsi:type="dcterms:W3CDTF">2023-10-12T08:57:44Z</dcterms:created>
  <dcterms:modified xsi:type="dcterms:W3CDTF">2024-04-18T03:20:59Z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0x010100932E0054E23FCB41B8057CA58E291EC4</vt:lpwstr>
  </property>
  <property fmtid="{D5CDD505-2E9C-101B-9397-08002B2CF9AE}" pid="3" name="MediaServiceImageTags">
    <vt:lpwstr/>
  </property>
</Properties>
</file>