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mesh\Nimmi Upload\"/>
    </mc:Choice>
  </mc:AlternateContent>
  <bookViews>
    <workbookView xWindow="0" yWindow="0" windowWidth="21840" windowHeight="9735" tabRatio="677"/>
  </bookViews>
  <sheets>
    <sheet name="Charts 1" sheetId="24" r:id="rId1"/>
    <sheet name="Table 1" sheetId="25" r:id="rId2"/>
    <sheet name="Table 2" sheetId="27" r:id="rId3"/>
    <sheet name="change_name" sheetId="18" r:id="rId4"/>
    <sheet name="Viator_Timeseries(Count)" sheetId="22" r:id="rId5"/>
    <sheet name="Viator_Timeseries(Avg_Price)" sheetId="10" r:id="rId6"/>
    <sheet name="Category_location&amp;price(Jul)" sheetId="21" r:id="rId7"/>
    <sheet name="Category_location&amp;price(Aug)" sheetId="28" r:id="rId8"/>
    <sheet name="jul-18" sheetId="23" r:id="rId9"/>
    <sheet name="Aug-18" sheetId="26" r:id="rId10"/>
  </sheets>
  <definedNames>
    <definedName name="_xlnm._FilterDatabase" localSheetId="8" hidden="1">'jul-18'!$A$1:$A$191</definedName>
    <definedName name="_xlnm._FilterDatabase" localSheetId="5" hidden="1">'Viator_Timeseries(Avg_Price)'!$H$1:$H$355</definedName>
    <definedName name="_xlnm._FilterDatabase" localSheetId="4" hidden="1">'Viator_Timeseries(Count)'!$O$392:$Q$392</definedName>
  </definedNames>
  <calcPr calcId="152511" iterate="1"/>
</workbook>
</file>

<file path=xl/calcChain.xml><?xml version="1.0" encoding="utf-8"?>
<calcChain xmlns="http://schemas.openxmlformats.org/spreadsheetml/2006/main">
  <c r="O7" i="27" l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6" i="27"/>
  <c r="D27" i="28" l="1"/>
  <c r="B27" i="28"/>
  <c r="C27" i="28" s="1"/>
  <c r="N65" i="27"/>
  <c r="J65" i="27"/>
  <c r="N64" i="27"/>
  <c r="J64" i="27"/>
  <c r="N63" i="27"/>
  <c r="J63" i="27"/>
  <c r="N62" i="27"/>
  <c r="J62" i="27"/>
  <c r="N61" i="27"/>
  <c r="J61" i="27"/>
  <c r="N60" i="27"/>
  <c r="J60" i="27"/>
  <c r="N59" i="27"/>
  <c r="J59" i="27"/>
  <c r="N58" i="27"/>
  <c r="J58" i="27"/>
  <c r="N57" i="27"/>
  <c r="J57" i="27"/>
  <c r="N56" i="27"/>
  <c r="J56" i="27"/>
  <c r="N55" i="27"/>
  <c r="J55" i="27"/>
  <c r="N54" i="27"/>
  <c r="J54" i="27"/>
  <c r="N53" i="27"/>
  <c r="J53" i="27"/>
  <c r="N52" i="27"/>
  <c r="J52" i="27"/>
  <c r="N51" i="27"/>
  <c r="J51" i="27"/>
  <c r="N50" i="27"/>
  <c r="J50" i="27"/>
  <c r="N49" i="27"/>
  <c r="J49" i="27"/>
  <c r="N48" i="27"/>
  <c r="J48" i="27"/>
  <c r="N47" i="27"/>
  <c r="J47" i="27"/>
  <c r="N46" i="27"/>
  <c r="J46" i="27"/>
  <c r="N45" i="27"/>
  <c r="J45" i="27"/>
  <c r="N44" i="27"/>
  <c r="J44" i="27"/>
  <c r="N43" i="27"/>
  <c r="J43" i="27"/>
  <c r="N42" i="27"/>
  <c r="J42" i="27"/>
  <c r="N41" i="27"/>
  <c r="J41" i="27"/>
  <c r="N40" i="27"/>
  <c r="J40" i="27"/>
  <c r="N39" i="27"/>
  <c r="J39" i="27"/>
  <c r="N38" i="27"/>
  <c r="J38" i="27"/>
  <c r="N37" i="27"/>
  <c r="J37" i="27"/>
  <c r="N36" i="27"/>
  <c r="J36" i="27"/>
  <c r="N35" i="27"/>
  <c r="J35" i="27"/>
  <c r="N34" i="27"/>
  <c r="J34" i="27"/>
  <c r="N33" i="27"/>
  <c r="J33" i="27"/>
  <c r="N32" i="27"/>
  <c r="J32" i="27"/>
  <c r="N31" i="27"/>
  <c r="J31" i="27"/>
  <c r="N30" i="27"/>
  <c r="J30" i="27"/>
  <c r="N29" i="27"/>
  <c r="J29" i="27"/>
  <c r="N28" i="27"/>
  <c r="J28" i="27"/>
  <c r="N27" i="27"/>
  <c r="J27" i="27"/>
  <c r="N26" i="27"/>
  <c r="J26" i="27"/>
  <c r="N25" i="27"/>
  <c r="J25" i="27"/>
  <c r="N24" i="27"/>
  <c r="J24" i="27"/>
  <c r="N23" i="27"/>
  <c r="J23" i="27"/>
  <c r="N22" i="27"/>
  <c r="J22" i="27"/>
  <c r="N21" i="27"/>
  <c r="J21" i="27"/>
  <c r="N20" i="27"/>
  <c r="J20" i="27"/>
  <c r="N19" i="27"/>
  <c r="J19" i="27"/>
  <c r="N18" i="27"/>
  <c r="J18" i="27"/>
  <c r="N17" i="27"/>
  <c r="J17" i="27"/>
  <c r="N16" i="27"/>
  <c r="J16" i="27"/>
  <c r="N15" i="27"/>
  <c r="J15" i="27"/>
  <c r="N14" i="27"/>
  <c r="J14" i="27"/>
  <c r="N13" i="27"/>
  <c r="J13" i="27"/>
  <c r="N12" i="27"/>
  <c r="J12" i="27"/>
  <c r="N11" i="27"/>
  <c r="J11" i="27"/>
  <c r="N10" i="27"/>
  <c r="J10" i="27"/>
  <c r="N9" i="27"/>
  <c r="J9" i="27"/>
  <c r="N8" i="27"/>
  <c r="J8" i="27"/>
  <c r="N7" i="27"/>
  <c r="J7" i="27"/>
  <c r="N6" i="27"/>
  <c r="M6" i="27"/>
  <c r="M7" i="27" s="1"/>
  <c r="J6" i="27"/>
  <c r="G20" i="22"/>
  <c r="I20" i="22"/>
  <c r="G21" i="22"/>
  <c r="I21" i="22"/>
  <c r="G22" i="22"/>
  <c r="I22" i="22"/>
  <c r="G23" i="22"/>
  <c r="I23" i="22"/>
  <c r="G24" i="22"/>
  <c r="I24" i="22"/>
  <c r="G25" i="22"/>
  <c r="I25" i="22"/>
  <c r="G26" i="22"/>
  <c r="I26" i="22"/>
  <c r="G27" i="22"/>
  <c r="I27" i="22"/>
  <c r="G28" i="22"/>
  <c r="I28" i="22"/>
  <c r="G29" i="22"/>
  <c r="I29" i="22"/>
  <c r="G30" i="22"/>
  <c r="I30" i="22"/>
  <c r="G31" i="22"/>
  <c r="I31" i="22"/>
  <c r="G32" i="22"/>
  <c r="I32" i="22"/>
  <c r="G33" i="22"/>
  <c r="I33" i="22"/>
  <c r="G34" i="22"/>
  <c r="I34" i="22"/>
  <c r="G35" i="22"/>
  <c r="I35" i="22"/>
  <c r="G36" i="22"/>
  <c r="I36" i="22"/>
  <c r="G37" i="22"/>
  <c r="I37" i="22"/>
  <c r="G38" i="22"/>
  <c r="I38" i="22"/>
  <c r="G39" i="22"/>
  <c r="I39" i="22"/>
  <c r="G40" i="22"/>
  <c r="I40" i="22"/>
  <c r="G41" i="22"/>
  <c r="I41" i="22"/>
  <c r="F42" i="22"/>
  <c r="G42" i="22"/>
  <c r="H42" i="22"/>
  <c r="I42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20" i="22"/>
  <c r="D34" i="25"/>
  <c r="D33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4" i="25"/>
  <c r="M8" i="27" l="1"/>
  <c r="G6" i="22"/>
  <c r="I4" i="22"/>
  <c r="I3" i="22"/>
  <c r="I7" i="22"/>
  <c r="G7" i="22"/>
  <c r="I6" i="22"/>
  <c r="I5" i="22"/>
  <c r="G5" i="22"/>
  <c r="G4" i="22"/>
  <c r="G3" i="22"/>
  <c r="M9" i="27" l="1"/>
  <c r="G8" i="22"/>
  <c r="G3" i="27" s="1"/>
  <c r="I8" i="22"/>
  <c r="J96" i="22"/>
  <c r="J120" i="22"/>
  <c r="J152" i="22"/>
  <c r="J180" i="22"/>
  <c r="J208" i="22"/>
  <c r="J240" i="22"/>
  <c r="J264" i="22"/>
  <c r="J49" i="22"/>
  <c r="J81" i="22"/>
  <c r="J109" i="22"/>
  <c r="J133" i="22"/>
  <c r="J110" i="22"/>
  <c r="J155" i="22"/>
  <c r="J193" i="22"/>
  <c r="J235" i="22"/>
  <c r="J267" i="22"/>
  <c r="J63" i="22"/>
  <c r="J127" i="22"/>
  <c r="J167" i="22"/>
  <c r="J199" i="22"/>
  <c r="J242" i="22"/>
  <c r="J279" i="22"/>
  <c r="J90" i="22"/>
  <c r="J147" i="22"/>
  <c r="J179" i="22"/>
  <c r="J217" i="22"/>
  <c r="J259" i="22"/>
  <c r="J59" i="22"/>
  <c r="J107" i="22"/>
  <c r="J159" i="22"/>
  <c r="J197" i="22"/>
  <c r="J234" i="22"/>
  <c r="J277" i="22"/>
  <c r="J64" i="22" l="1"/>
  <c r="I3" i="27"/>
  <c r="J261" i="22"/>
  <c r="J223" i="22"/>
  <c r="J191" i="22"/>
  <c r="J149" i="22"/>
  <c r="J99" i="22"/>
  <c r="J286" i="22"/>
  <c r="J243" i="22"/>
  <c r="J211" i="22"/>
  <c r="J174" i="22"/>
  <c r="J130" i="22"/>
  <c r="J74" i="22"/>
  <c r="J274" i="22"/>
  <c r="J231" i="22"/>
  <c r="J194" i="22"/>
  <c r="J157" i="22"/>
  <c r="J103" i="22"/>
  <c r="J55" i="22"/>
  <c r="J262" i="22"/>
  <c r="J219" i="22"/>
  <c r="J182" i="22"/>
  <c r="J150" i="22"/>
  <c r="J94" i="22"/>
  <c r="J129" i="22"/>
  <c r="J101" i="22"/>
  <c r="J69" i="22"/>
  <c r="J288" i="22"/>
  <c r="J260" i="22"/>
  <c r="J228" i="22"/>
  <c r="J200" i="22"/>
  <c r="J176" i="22"/>
  <c r="J144" i="22"/>
  <c r="J116" i="22"/>
  <c r="J84" i="22"/>
  <c r="J287" i="22"/>
  <c r="J255" i="22"/>
  <c r="J218" i="22"/>
  <c r="J175" i="22"/>
  <c r="J138" i="22"/>
  <c r="J91" i="22"/>
  <c r="J275" i="22"/>
  <c r="J238" i="22"/>
  <c r="J201" i="22"/>
  <c r="J158" i="22"/>
  <c r="J122" i="22"/>
  <c r="J66" i="22"/>
  <c r="J258" i="22"/>
  <c r="J221" i="22"/>
  <c r="J189" i="22"/>
  <c r="J146" i="22"/>
  <c r="J95" i="22"/>
  <c r="J46" i="22"/>
  <c r="J246" i="22"/>
  <c r="J214" i="22"/>
  <c r="J177" i="22"/>
  <c r="J134" i="22"/>
  <c r="J78" i="22"/>
  <c r="J125" i="22"/>
  <c r="J93" i="22"/>
  <c r="J65" i="22"/>
  <c r="J280" i="22"/>
  <c r="J248" i="22"/>
  <c r="J224" i="22"/>
  <c r="J196" i="22"/>
  <c r="J164" i="22"/>
  <c r="J136" i="22"/>
  <c r="J112" i="22"/>
  <c r="J72" i="22"/>
  <c r="J282" i="22"/>
  <c r="J245" i="22"/>
  <c r="J202" i="22"/>
  <c r="J170" i="22"/>
  <c r="J131" i="22"/>
  <c r="J67" i="22"/>
  <c r="J265" i="22"/>
  <c r="J233" i="22"/>
  <c r="J190" i="22"/>
  <c r="J153" i="22"/>
  <c r="J106" i="22"/>
  <c r="J285" i="22"/>
  <c r="J253" i="22"/>
  <c r="J215" i="22"/>
  <c r="J173" i="22"/>
  <c r="J135" i="22"/>
  <c r="J87" i="22"/>
  <c r="J278" i="22"/>
  <c r="J241" i="22"/>
  <c r="J203" i="22"/>
  <c r="J161" i="22"/>
  <c r="J126" i="22"/>
  <c r="J70" i="22"/>
  <c r="J113" i="22"/>
  <c r="J85" i="22"/>
  <c r="J61" i="22"/>
  <c r="J272" i="22"/>
  <c r="J244" i="22"/>
  <c r="J216" i="22"/>
  <c r="J184" i="22"/>
  <c r="J160" i="22"/>
  <c r="J132" i="22"/>
  <c r="J100" i="22"/>
  <c r="J56" i="22"/>
  <c r="M10" i="27"/>
  <c r="K9" i="27"/>
  <c r="J60" i="22"/>
  <c r="J266" i="22"/>
  <c r="J239" i="22"/>
  <c r="J213" i="22"/>
  <c r="J181" i="22"/>
  <c r="J154" i="22"/>
  <c r="J123" i="22"/>
  <c r="J75" i="22"/>
  <c r="J281" i="22"/>
  <c r="J254" i="22"/>
  <c r="J222" i="22"/>
  <c r="J195" i="22"/>
  <c r="J169" i="22"/>
  <c r="J137" i="22"/>
  <c r="J98" i="22"/>
  <c r="J58" i="22"/>
  <c r="J263" i="22"/>
  <c r="J237" i="22"/>
  <c r="J210" i="22"/>
  <c r="J178" i="22"/>
  <c r="J151" i="22"/>
  <c r="J119" i="22"/>
  <c r="J71" i="22"/>
  <c r="J283" i="22"/>
  <c r="J257" i="22"/>
  <c r="J225" i="22"/>
  <c r="J198" i="22"/>
  <c r="J171" i="22"/>
  <c r="J139" i="22"/>
  <c r="J102" i="22"/>
  <c r="J62" i="22"/>
  <c r="J117" i="22"/>
  <c r="J97" i="22"/>
  <c r="J77" i="22"/>
  <c r="J53" i="22"/>
  <c r="J276" i="22"/>
  <c r="J256" i="22"/>
  <c r="J232" i="22"/>
  <c r="J212" i="22"/>
  <c r="J192" i="22"/>
  <c r="J168" i="22"/>
  <c r="J148" i="22"/>
  <c r="J128" i="22"/>
  <c r="J104" i="22"/>
  <c r="J80" i="22"/>
  <c r="J52" i="22"/>
  <c r="J271" i="22"/>
  <c r="J250" i="22"/>
  <c r="J229" i="22"/>
  <c r="J207" i="22"/>
  <c r="J186" i="22"/>
  <c r="J165" i="22"/>
  <c r="J143" i="22"/>
  <c r="J115" i="22"/>
  <c r="J83" i="22"/>
  <c r="J51" i="22"/>
  <c r="J270" i="22"/>
  <c r="J249" i="22"/>
  <c r="J227" i="22"/>
  <c r="J206" i="22"/>
  <c r="J185" i="22"/>
  <c r="J163" i="22"/>
  <c r="J142" i="22"/>
  <c r="J114" i="22"/>
  <c r="J82" i="22"/>
  <c r="J50" i="22"/>
  <c r="J269" i="22"/>
  <c r="J247" i="22"/>
  <c r="J226" i="22"/>
  <c r="J205" i="22"/>
  <c r="J183" i="22"/>
  <c r="J162" i="22"/>
  <c r="J141" i="22"/>
  <c r="J111" i="22"/>
  <c r="J79" i="22"/>
  <c r="J47" i="22"/>
  <c r="J273" i="22"/>
  <c r="J251" i="22"/>
  <c r="J230" i="22"/>
  <c r="J209" i="22"/>
  <c r="J187" i="22"/>
  <c r="J166" i="22"/>
  <c r="J145" i="22"/>
  <c r="J118" i="22"/>
  <c r="J86" i="22"/>
  <c r="J54" i="22"/>
  <c r="J121" i="22"/>
  <c r="J105" i="22"/>
  <c r="J89" i="22"/>
  <c r="J73" i="22"/>
  <c r="J57" i="22"/>
  <c r="J284" i="22"/>
  <c r="J268" i="22"/>
  <c r="J252" i="22"/>
  <c r="J236" i="22"/>
  <c r="J220" i="22"/>
  <c r="J204" i="22"/>
  <c r="J188" i="22"/>
  <c r="J172" i="22"/>
  <c r="J156" i="22"/>
  <c r="J140" i="22"/>
  <c r="J124" i="22"/>
  <c r="J108" i="22"/>
  <c r="J88" i="22"/>
  <c r="J68" i="22"/>
  <c r="J48" i="22"/>
  <c r="J92" i="22"/>
  <c r="J76" i="22"/>
  <c r="K6" i="27" l="1"/>
  <c r="K7" i="27"/>
  <c r="K8" i="27"/>
  <c r="M11" i="27"/>
  <c r="K10" i="27"/>
  <c r="M12" i="27" l="1"/>
  <c r="K11" i="27"/>
  <c r="M13" i="27" l="1"/>
  <c r="K12" i="27"/>
  <c r="M14" i="27" l="1"/>
  <c r="K13" i="27"/>
  <c r="M15" i="27" l="1"/>
  <c r="K14" i="27"/>
  <c r="M16" i="27" l="1"/>
  <c r="K15" i="27"/>
  <c r="M17" i="27" l="1"/>
  <c r="K16" i="27"/>
  <c r="M18" i="27" l="1"/>
  <c r="K17" i="27"/>
  <c r="M19" i="27" l="1"/>
  <c r="K18" i="27"/>
  <c r="K19" i="27" l="1"/>
  <c r="M20" i="27"/>
  <c r="K20" i="27" l="1"/>
  <c r="M21" i="27"/>
  <c r="K21" i="27" l="1"/>
  <c r="M22" i="27"/>
  <c r="K22" i="27" l="1"/>
  <c r="M23" i="27"/>
  <c r="K23" i="27" l="1"/>
  <c r="M24" i="27"/>
  <c r="K24" i="27" l="1"/>
  <c r="M25" i="27"/>
  <c r="K25" i="27" l="1"/>
  <c r="M26" i="27"/>
  <c r="K26" i="27" l="1"/>
  <c r="M27" i="27"/>
  <c r="K27" i="27" l="1"/>
  <c r="M28" i="27"/>
  <c r="K28" i="27" l="1"/>
  <c r="M29" i="27"/>
  <c r="K29" i="27" l="1"/>
  <c r="M30" i="27"/>
  <c r="K30" i="27" l="1"/>
  <c r="M31" i="27"/>
  <c r="K31" i="27" l="1"/>
  <c r="M32" i="27"/>
  <c r="K32" i="27" l="1"/>
  <c r="M33" i="27"/>
  <c r="K33" i="27" l="1"/>
  <c r="M34" i="27"/>
  <c r="K34" i="27" l="1"/>
  <c r="M35" i="27"/>
  <c r="K35" i="27" l="1"/>
  <c r="M36" i="27"/>
  <c r="K36" i="27" l="1"/>
  <c r="M37" i="27"/>
  <c r="K37" i="27" l="1"/>
  <c r="M38" i="27"/>
  <c r="K38" i="27" l="1"/>
  <c r="M39" i="27"/>
  <c r="K39" i="27" l="1"/>
  <c r="M40" i="27"/>
  <c r="K40" i="27" l="1"/>
  <c r="M41" i="27"/>
  <c r="K41" i="27" l="1"/>
  <c r="M42" i="27"/>
  <c r="K42" i="27" l="1"/>
  <c r="M43" i="27"/>
  <c r="K43" i="27" l="1"/>
  <c r="M44" i="27"/>
  <c r="K44" i="27" l="1"/>
  <c r="M45" i="27"/>
  <c r="K45" i="27" l="1"/>
  <c r="M46" i="27"/>
  <c r="K46" i="27" l="1"/>
  <c r="M47" i="27"/>
  <c r="K47" i="27" l="1"/>
  <c r="M48" i="27"/>
  <c r="K48" i="27" l="1"/>
  <c r="M49" i="27"/>
  <c r="K49" i="27" l="1"/>
  <c r="M50" i="27"/>
  <c r="K50" i="27" l="1"/>
  <c r="M51" i="27"/>
  <c r="K51" i="27" l="1"/>
  <c r="M52" i="27"/>
  <c r="K52" i="27" l="1"/>
  <c r="M53" i="27"/>
  <c r="K53" i="27" l="1"/>
  <c r="M54" i="27"/>
  <c r="K54" i="27" l="1"/>
  <c r="M55" i="27"/>
  <c r="K55" i="27" l="1"/>
  <c r="M56" i="27"/>
  <c r="K56" i="27" l="1"/>
  <c r="M57" i="27"/>
  <c r="K57" i="27" l="1"/>
  <c r="M58" i="27"/>
  <c r="K58" i="27" l="1"/>
  <c r="M59" i="27"/>
  <c r="K59" i="27" l="1"/>
  <c r="M60" i="27"/>
  <c r="K60" i="27" l="1"/>
  <c r="M61" i="27"/>
  <c r="K61" i="27" l="1"/>
  <c r="M62" i="27"/>
  <c r="K62" i="27" l="1"/>
  <c r="M63" i="27"/>
  <c r="K63" i="27" l="1"/>
  <c r="M64" i="27"/>
  <c r="K64" i="27" l="1"/>
  <c r="M65" i="27"/>
  <c r="M67" i="27" l="1"/>
  <c r="K65" i="27"/>
  <c r="M68" i="27" l="1"/>
  <c r="K67" i="27"/>
  <c r="M69" i="27" l="1"/>
  <c r="K68" i="27"/>
  <c r="M70" i="27" l="1"/>
  <c r="K69" i="27"/>
  <c r="M71" i="27" l="1"/>
  <c r="K70" i="27"/>
  <c r="M72" i="27" l="1"/>
  <c r="K71" i="27"/>
  <c r="M73" i="27" l="1"/>
  <c r="K72" i="27"/>
  <c r="M74" i="27" l="1"/>
  <c r="K73" i="27"/>
  <c r="M75" i="27" l="1"/>
  <c r="K74" i="27"/>
  <c r="M76" i="27" l="1"/>
  <c r="K75" i="27"/>
  <c r="M77" i="27" l="1"/>
  <c r="K76" i="27"/>
  <c r="M78" i="27" l="1"/>
  <c r="K77" i="27"/>
  <c r="M79" i="27" l="1"/>
  <c r="K78" i="27"/>
  <c r="M80" i="27" l="1"/>
  <c r="K79" i="27"/>
  <c r="M81" i="27" l="1"/>
  <c r="K80" i="27"/>
  <c r="M82" i="27" l="1"/>
  <c r="K81" i="27"/>
  <c r="M83" i="27" l="1"/>
  <c r="K82" i="27"/>
  <c r="M84" i="27" l="1"/>
  <c r="K83" i="27"/>
  <c r="M85" i="27" l="1"/>
  <c r="K84" i="27"/>
  <c r="M86" i="27" l="1"/>
  <c r="K85" i="27"/>
  <c r="M87" i="27" l="1"/>
  <c r="K86" i="27"/>
  <c r="M88" i="27" l="1"/>
  <c r="K87" i="27"/>
  <c r="M89" i="27" l="1"/>
  <c r="K88" i="27"/>
  <c r="M90" i="27" l="1"/>
  <c r="K89" i="27"/>
  <c r="M91" i="27" l="1"/>
  <c r="K90" i="27"/>
  <c r="M92" i="27" l="1"/>
  <c r="K91" i="27"/>
  <c r="M93" i="27" l="1"/>
  <c r="K92" i="27"/>
  <c r="M94" i="27" l="1"/>
  <c r="K93" i="27"/>
  <c r="M95" i="27" l="1"/>
  <c r="K94" i="27"/>
  <c r="M96" i="27" l="1"/>
  <c r="K95" i="27"/>
  <c r="M97" i="27" l="1"/>
  <c r="K96" i="27"/>
  <c r="M98" i="27" l="1"/>
  <c r="K97" i="27"/>
  <c r="M99" i="27" l="1"/>
  <c r="K98" i="27"/>
  <c r="M100" i="27" l="1"/>
  <c r="K99" i="27"/>
  <c r="M101" i="27" l="1"/>
  <c r="K100" i="27"/>
  <c r="M102" i="27" l="1"/>
  <c r="K101" i="27"/>
  <c r="M103" i="27" l="1"/>
  <c r="K102" i="27"/>
  <c r="M104" i="27" l="1"/>
  <c r="K103" i="27"/>
  <c r="M105" i="27" l="1"/>
  <c r="K104" i="27"/>
  <c r="M106" i="27" l="1"/>
  <c r="K105" i="27"/>
  <c r="M107" i="27" l="1"/>
  <c r="K106" i="27"/>
  <c r="M108" i="27" l="1"/>
  <c r="K107" i="27"/>
  <c r="M109" i="27" l="1"/>
  <c r="K108" i="27"/>
  <c r="M110" i="27" l="1"/>
  <c r="K109" i="27"/>
  <c r="M111" i="27" l="1"/>
  <c r="K110" i="27"/>
  <c r="M112" i="27" l="1"/>
  <c r="K111" i="27"/>
  <c r="M113" i="27" l="1"/>
  <c r="K112" i="27"/>
  <c r="M114" i="27" l="1"/>
  <c r="K113" i="27"/>
  <c r="M115" i="27" l="1"/>
  <c r="K114" i="27"/>
  <c r="M116" i="27" l="1"/>
  <c r="K115" i="27"/>
  <c r="M117" i="27" l="1"/>
  <c r="K116" i="27"/>
  <c r="M118" i="27" l="1"/>
  <c r="K117" i="27"/>
  <c r="M119" i="27" l="1"/>
  <c r="K118" i="27"/>
  <c r="M120" i="27" l="1"/>
  <c r="K119" i="27"/>
  <c r="M121" i="27" l="1"/>
  <c r="K120" i="27"/>
  <c r="M122" i="27" l="1"/>
  <c r="K121" i="27"/>
  <c r="M123" i="27" l="1"/>
  <c r="K122" i="27"/>
  <c r="M124" i="27" l="1"/>
  <c r="K123" i="27"/>
  <c r="M125" i="27" l="1"/>
  <c r="K124" i="27"/>
  <c r="M126" i="27" l="1"/>
  <c r="K125" i="27"/>
  <c r="M127" i="27" l="1"/>
  <c r="K126" i="27"/>
  <c r="M128" i="27" l="1"/>
  <c r="K127" i="27"/>
  <c r="M129" i="27" l="1"/>
  <c r="K128" i="27"/>
  <c r="M130" i="27" l="1"/>
  <c r="K129" i="27"/>
  <c r="M131" i="27" l="1"/>
  <c r="K130" i="27"/>
  <c r="M132" i="27" l="1"/>
  <c r="K131" i="27"/>
  <c r="M133" i="27" l="1"/>
  <c r="K132" i="27"/>
  <c r="M134" i="27" l="1"/>
  <c r="K133" i="27"/>
  <c r="M135" i="27" l="1"/>
  <c r="K134" i="27"/>
  <c r="M136" i="27" l="1"/>
  <c r="K135" i="27"/>
  <c r="M137" i="27" l="1"/>
  <c r="K136" i="27"/>
  <c r="M138" i="27" l="1"/>
  <c r="K137" i="27"/>
  <c r="M139" i="27" l="1"/>
  <c r="K138" i="27"/>
  <c r="M140" i="27" l="1"/>
  <c r="K139" i="27"/>
  <c r="M141" i="27" l="1"/>
  <c r="K140" i="27"/>
  <c r="M142" i="27" l="1"/>
  <c r="K141" i="27"/>
  <c r="M143" i="27" l="1"/>
  <c r="K142" i="27"/>
  <c r="M144" i="27" l="1"/>
  <c r="K143" i="27"/>
  <c r="M145" i="27" l="1"/>
  <c r="K144" i="27"/>
  <c r="M146" i="27" l="1"/>
  <c r="K145" i="27"/>
  <c r="M147" i="27" l="1"/>
  <c r="K146" i="27"/>
  <c r="M148" i="27" l="1"/>
  <c r="K147" i="27"/>
  <c r="M149" i="27" l="1"/>
  <c r="K148" i="27"/>
  <c r="M150" i="27" l="1"/>
  <c r="K149" i="27"/>
  <c r="M151" i="27" l="1"/>
  <c r="K150" i="27"/>
  <c r="M152" i="27" l="1"/>
  <c r="K151" i="27"/>
  <c r="M153" i="27" l="1"/>
  <c r="K152" i="27"/>
  <c r="M154" i="27" l="1"/>
  <c r="K153" i="27"/>
  <c r="M155" i="27" l="1"/>
  <c r="K154" i="27"/>
  <c r="M156" i="27" l="1"/>
  <c r="K155" i="27"/>
  <c r="M157" i="27" l="1"/>
  <c r="K156" i="27"/>
  <c r="M158" i="27" l="1"/>
  <c r="K157" i="27"/>
  <c r="M159" i="27" l="1"/>
  <c r="K158" i="27"/>
  <c r="M160" i="27" l="1"/>
  <c r="K159" i="27"/>
  <c r="M161" i="27" l="1"/>
  <c r="K160" i="27"/>
  <c r="M162" i="27" l="1"/>
  <c r="K161" i="27"/>
  <c r="M163" i="27" l="1"/>
  <c r="K162" i="27"/>
  <c r="M164" i="27" l="1"/>
  <c r="K163" i="27"/>
  <c r="M165" i="27" l="1"/>
  <c r="K164" i="27"/>
  <c r="M166" i="27" l="1"/>
  <c r="K165" i="27"/>
  <c r="M167" i="27" l="1"/>
  <c r="K166" i="27"/>
  <c r="M168" i="27" l="1"/>
  <c r="K167" i="27"/>
  <c r="M169" i="27" l="1"/>
  <c r="K168" i="27"/>
  <c r="M170" i="27" l="1"/>
  <c r="K169" i="27"/>
  <c r="M171" i="27" l="1"/>
  <c r="K170" i="27"/>
  <c r="M172" i="27" l="1"/>
  <c r="K171" i="27"/>
  <c r="M173" i="27" l="1"/>
  <c r="K172" i="27"/>
  <c r="M174" i="27" l="1"/>
  <c r="K173" i="27"/>
  <c r="M175" i="27" l="1"/>
  <c r="K174" i="27"/>
  <c r="M176" i="27" l="1"/>
  <c r="K175" i="27"/>
  <c r="M177" i="27" l="1"/>
  <c r="K176" i="27"/>
  <c r="M178" i="27" l="1"/>
  <c r="K177" i="27"/>
  <c r="M179" i="27" l="1"/>
  <c r="K178" i="27"/>
  <c r="M180" i="27" l="1"/>
  <c r="K179" i="27"/>
  <c r="M181" i="27" l="1"/>
  <c r="K180" i="27"/>
  <c r="M182" i="27" l="1"/>
  <c r="K181" i="27"/>
  <c r="M183" i="27" l="1"/>
  <c r="K182" i="27"/>
  <c r="M184" i="27" l="1"/>
  <c r="K183" i="27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4" i="24"/>
  <c r="L21" i="22"/>
  <c r="L5" i="24" s="1"/>
  <c r="L22" i="22"/>
  <c r="L6" i="24" s="1"/>
  <c r="L23" i="22"/>
  <c r="L7" i="24" s="1"/>
  <c r="L24" i="22"/>
  <c r="L8" i="24" s="1"/>
  <c r="L25" i="22"/>
  <c r="L9" i="24" s="1"/>
  <c r="L26" i="22"/>
  <c r="L10" i="24" s="1"/>
  <c r="L27" i="22"/>
  <c r="L11" i="24" s="1"/>
  <c r="L28" i="22"/>
  <c r="L12" i="24" s="1"/>
  <c r="L29" i="22"/>
  <c r="L13" i="24" s="1"/>
  <c r="L30" i="22"/>
  <c r="L14" i="24" s="1"/>
  <c r="L31" i="22"/>
  <c r="L15" i="24" s="1"/>
  <c r="L32" i="22"/>
  <c r="L16" i="24" s="1"/>
  <c r="L33" i="22"/>
  <c r="L17" i="24" s="1"/>
  <c r="L34" i="22"/>
  <c r="L18" i="24" s="1"/>
  <c r="L35" i="22"/>
  <c r="L19" i="24" s="1"/>
  <c r="L36" i="22"/>
  <c r="L20" i="24" s="1"/>
  <c r="L37" i="22"/>
  <c r="L21" i="24" s="1"/>
  <c r="L38" i="22"/>
  <c r="L22" i="24" s="1"/>
  <c r="L39" i="22"/>
  <c r="L23" i="24" s="1"/>
  <c r="L40" i="22"/>
  <c r="L24" i="24" s="1"/>
  <c r="L41" i="22"/>
  <c r="L25" i="24" s="1"/>
  <c r="L42" i="22"/>
  <c r="L20" i="22"/>
  <c r="L4" i="24" s="1"/>
  <c r="I11" i="22"/>
  <c r="D29" i="25"/>
  <c r="D30" i="25"/>
  <c r="F28" i="25"/>
  <c r="M185" i="27" l="1"/>
  <c r="K184" i="27"/>
  <c r="G25" i="25"/>
  <c r="G6" i="25"/>
  <c r="G10" i="25"/>
  <c r="G14" i="25"/>
  <c r="G18" i="25"/>
  <c r="G22" i="25"/>
  <c r="G26" i="25"/>
  <c r="G7" i="25"/>
  <c r="G15" i="25"/>
  <c r="G23" i="25"/>
  <c r="G27" i="25"/>
  <c r="G4" i="25"/>
  <c r="G8" i="25"/>
  <c r="G12" i="25"/>
  <c r="G16" i="25"/>
  <c r="G20" i="25"/>
  <c r="G24" i="25"/>
  <c r="G11" i="25"/>
  <c r="G19" i="25"/>
  <c r="G5" i="25"/>
  <c r="G9" i="25"/>
  <c r="G13" i="25"/>
  <c r="G17" i="25"/>
  <c r="G21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M186" i="27" l="1"/>
  <c r="K185" i="27"/>
  <c r="E28" i="25"/>
  <c r="M187" i="27" l="1"/>
  <c r="K186" i="27"/>
  <c r="E29" i="25"/>
  <c r="F29" i="25"/>
  <c r="E30" i="25"/>
  <c r="F30" i="25"/>
  <c r="G28" i="25"/>
  <c r="M188" i="27" l="1"/>
  <c r="K187" i="27"/>
  <c r="H11" i="22"/>
  <c r="G11" i="22"/>
  <c r="E13" i="22"/>
  <c r="E14" i="22"/>
  <c r="E15" i="22"/>
  <c r="E16" i="22"/>
  <c r="E12" i="22"/>
  <c r="M189" i="27" l="1"/>
  <c r="K188" i="27"/>
  <c r="G28" i="21"/>
  <c r="I28" i="21"/>
  <c r="M190" i="27" l="1"/>
  <c r="K189" i="27"/>
  <c r="H28" i="21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38" i="10"/>
  <c r="H37" i="10"/>
  <c r="H11" i="10"/>
  <c r="H47" i="22"/>
  <c r="M47" i="22" s="1"/>
  <c r="H48" i="22"/>
  <c r="M48" i="22" s="1"/>
  <c r="H49" i="22"/>
  <c r="M49" i="22" s="1"/>
  <c r="H50" i="22"/>
  <c r="M50" i="22" s="1"/>
  <c r="H51" i="22"/>
  <c r="M51" i="22" s="1"/>
  <c r="H52" i="22"/>
  <c r="M52" i="22" s="1"/>
  <c r="H53" i="22"/>
  <c r="M53" i="22" s="1"/>
  <c r="H54" i="22"/>
  <c r="M54" i="22" s="1"/>
  <c r="H55" i="22"/>
  <c r="M55" i="22" s="1"/>
  <c r="H56" i="22"/>
  <c r="M56" i="22" s="1"/>
  <c r="H57" i="22"/>
  <c r="M57" i="22" s="1"/>
  <c r="H58" i="22"/>
  <c r="M58" i="22" s="1"/>
  <c r="H59" i="22"/>
  <c r="M59" i="22" s="1"/>
  <c r="H60" i="22"/>
  <c r="M60" i="22" s="1"/>
  <c r="H61" i="22"/>
  <c r="M61" i="22" s="1"/>
  <c r="H62" i="22"/>
  <c r="M62" i="22" s="1"/>
  <c r="H63" i="22"/>
  <c r="M63" i="22" s="1"/>
  <c r="H64" i="22"/>
  <c r="M64" i="22" s="1"/>
  <c r="H65" i="22"/>
  <c r="H66" i="22"/>
  <c r="M66" i="22" s="1"/>
  <c r="H67" i="22"/>
  <c r="M67" i="22" s="1"/>
  <c r="H68" i="22"/>
  <c r="M68" i="22" s="1"/>
  <c r="H69" i="22"/>
  <c r="M69" i="22" s="1"/>
  <c r="H70" i="22"/>
  <c r="M70" i="22" s="1"/>
  <c r="H71" i="22"/>
  <c r="M71" i="22" s="1"/>
  <c r="H72" i="22"/>
  <c r="M72" i="22" s="1"/>
  <c r="H73" i="22"/>
  <c r="M73" i="22" s="1"/>
  <c r="H74" i="22"/>
  <c r="H75" i="22"/>
  <c r="M75" i="22" s="1"/>
  <c r="H76" i="22"/>
  <c r="M76" i="22" s="1"/>
  <c r="H77" i="22"/>
  <c r="M77" i="22" s="1"/>
  <c r="H78" i="22"/>
  <c r="M78" i="22" s="1"/>
  <c r="H79" i="22"/>
  <c r="M79" i="22" s="1"/>
  <c r="H80" i="22"/>
  <c r="M80" i="22" s="1"/>
  <c r="H81" i="22"/>
  <c r="H82" i="22"/>
  <c r="M82" i="22" s="1"/>
  <c r="H83" i="22"/>
  <c r="M83" i="22" s="1"/>
  <c r="H84" i="22"/>
  <c r="M84" i="22" s="1"/>
  <c r="H85" i="22"/>
  <c r="M85" i="22" s="1"/>
  <c r="H86" i="22"/>
  <c r="H87" i="22"/>
  <c r="M87" i="22" s="1"/>
  <c r="H88" i="22"/>
  <c r="M88" i="22" s="1"/>
  <c r="H89" i="22"/>
  <c r="M89" i="22" s="1"/>
  <c r="H90" i="22"/>
  <c r="M90" i="22" s="1"/>
  <c r="H91" i="22"/>
  <c r="M91" i="22" s="1"/>
  <c r="H92" i="22"/>
  <c r="M92" i="22" s="1"/>
  <c r="H93" i="22"/>
  <c r="M93" i="22" s="1"/>
  <c r="H94" i="22"/>
  <c r="M94" i="22" s="1"/>
  <c r="H95" i="22"/>
  <c r="M95" i="22" s="1"/>
  <c r="H96" i="22"/>
  <c r="M96" i="22" s="1"/>
  <c r="H97" i="22"/>
  <c r="M97" i="22" s="1"/>
  <c r="H98" i="22"/>
  <c r="M98" i="22" s="1"/>
  <c r="H99" i="22"/>
  <c r="M99" i="22" s="1"/>
  <c r="H100" i="22"/>
  <c r="M100" i="22" s="1"/>
  <c r="H101" i="22"/>
  <c r="M101" i="22" s="1"/>
  <c r="H102" i="22"/>
  <c r="M102" i="22" s="1"/>
  <c r="H103" i="22"/>
  <c r="H104" i="22"/>
  <c r="M104" i="22" s="1"/>
  <c r="H105" i="22"/>
  <c r="M105" i="22" s="1"/>
  <c r="H106" i="22"/>
  <c r="M106" i="22" s="1"/>
  <c r="H107" i="22"/>
  <c r="M107" i="22" s="1"/>
  <c r="H108" i="22"/>
  <c r="M108" i="22" s="1"/>
  <c r="H109" i="22"/>
  <c r="M109" i="22" s="1"/>
  <c r="H110" i="22"/>
  <c r="M110" i="22" s="1"/>
  <c r="H111" i="22"/>
  <c r="H112" i="22"/>
  <c r="M112" i="22" s="1"/>
  <c r="H113" i="22"/>
  <c r="M113" i="22" s="1"/>
  <c r="H114" i="22"/>
  <c r="M114" i="22" s="1"/>
  <c r="H115" i="22"/>
  <c r="M115" i="22" s="1"/>
  <c r="H116" i="22"/>
  <c r="H117" i="22"/>
  <c r="M117" i="22" s="1"/>
  <c r="H118" i="22"/>
  <c r="M118" i="22" s="1"/>
  <c r="H119" i="22"/>
  <c r="M119" i="22" s="1"/>
  <c r="H120" i="22"/>
  <c r="M120" i="22" s="1"/>
  <c r="H121" i="22"/>
  <c r="M121" i="22" s="1"/>
  <c r="H122" i="22"/>
  <c r="M122" i="22" s="1"/>
  <c r="H123" i="22"/>
  <c r="M123" i="22" s="1"/>
  <c r="H124" i="22"/>
  <c r="M124" i="22" s="1"/>
  <c r="H125" i="22"/>
  <c r="M125" i="22" s="1"/>
  <c r="H126" i="22"/>
  <c r="M126" i="22" s="1"/>
  <c r="H127" i="22"/>
  <c r="M127" i="22" s="1"/>
  <c r="H128" i="22"/>
  <c r="M128" i="22" s="1"/>
  <c r="H129" i="22"/>
  <c r="M129" i="22" s="1"/>
  <c r="H130" i="22"/>
  <c r="H131" i="22"/>
  <c r="M131" i="22" s="1"/>
  <c r="H132" i="22"/>
  <c r="M132" i="22" s="1"/>
  <c r="H133" i="22"/>
  <c r="M133" i="22" s="1"/>
  <c r="H134" i="22"/>
  <c r="M134" i="22" s="1"/>
  <c r="H135" i="22"/>
  <c r="M135" i="22" s="1"/>
  <c r="H136" i="22"/>
  <c r="M136" i="22" s="1"/>
  <c r="H137" i="22"/>
  <c r="M137" i="22" s="1"/>
  <c r="H138" i="22"/>
  <c r="M138" i="22" s="1"/>
  <c r="H139" i="22"/>
  <c r="M139" i="22" s="1"/>
  <c r="H140" i="22"/>
  <c r="M140" i="22" s="1"/>
  <c r="H141" i="22"/>
  <c r="M141" i="22" s="1"/>
  <c r="H142" i="22"/>
  <c r="M142" i="22" s="1"/>
  <c r="H143" i="22"/>
  <c r="M143" i="22" s="1"/>
  <c r="H144" i="22"/>
  <c r="M144" i="22" s="1"/>
  <c r="H145" i="22"/>
  <c r="M145" i="22" s="1"/>
  <c r="H146" i="22"/>
  <c r="M146" i="22" s="1"/>
  <c r="H147" i="22"/>
  <c r="M147" i="22" s="1"/>
  <c r="H148" i="22"/>
  <c r="M148" i="22" s="1"/>
  <c r="H149" i="22"/>
  <c r="M149" i="22" s="1"/>
  <c r="H150" i="22"/>
  <c r="M150" i="22" s="1"/>
  <c r="H151" i="22"/>
  <c r="M151" i="22" s="1"/>
  <c r="H152" i="22"/>
  <c r="M152" i="22" s="1"/>
  <c r="H153" i="22"/>
  <c r="M153" i="22" s="1"/>
  <c r="H154" i="22"/>
  <c r="M154" i="22" s="1"/>
  <c r="H155" i="22"/>
  <c r="M155" i="22" s="1"/>
  <c r="H156" i="22"/>
  <c r="M156" i="22" s="1"/>
  <c r="H157" i="22"/>
  <c r="M157" i="22" s="1"/>
  <c r="H158" i="22"/>
  <c r="H159" i="22"/>
  <c r="M159" i="22" s="1"/>
  <c r="H160" i="22"/>
  <c r="M160" i="22" s="1"/>
  <c r="H161" i="22"/>
  <c r="M161" i="22" s="1"/>
  <c r="H162" i="22"/>
  <c r="M162" i="22" s="1"/>
  <c r="H163" i="22"/>
  <c r="H164" i="22"/>
  <c r="M164" i="22" s="1"/>
  <c r="H165" i="22"/>
  <c r="M165" i="22" s="1"/>
  <c r="H166" i="22"/>
  <c r="M166" i="22" s="1"/>
  <c r="H167" i="22"/>
  <c r="M167" i="22" s="1"/>
  <c r="H168" i="22"/>
  <c r="M168" i="22" s="1"/>
  <c r="H169" i="22"/>
  <c r="M169" i="22" s="1"/>
  <c r="H170" i="22"/>
  <c r="H171" i="22"/>
  <c r="M171" i="22" s="1"/>
  <c r="H172" i="22"/>
  <c r="M172" i="22" s="1"/>
  <c r="H173" i="22"/>
  <c r="M173" i="22" s="1"/>
  <c r="H174" i="22"/>
  <c r="M174" i="22" s="1"/>
  <c r="H175" i="22"/>
  <c r="M175" i="22" s="1"/>
  <c r="H176" i="22"/>
  <c r="M176" i="22" s="1"/>
  <c r="H177" i="22"/>
  <c r="M177" i="22" s="1"/>
  <c r="H178" i="22"/>
  <c r="M178" i="22" s="1"/>
  <c r="H179" i="22"/>
  <c r="M179" i="22" s="1"/>
  <c r="H180" i="22"/>
  <c r="M180" i="22" s="1"/>
  <c r="H181" i="22"/>
  <c r="M181" i="22" s="1"/>
  <c r="H182" i="22"/>
  <c r="H183" i="22"/>
  <c r="M183" i="22" s="1"/>
  <c r="H184" i="22"/>
  <c r="M184" i="22" s="1"/>
  <c r="H185" i="22"/>
  <c r="M185" i="22" s="1"/>
  <c r="H186" i="22"/>
  <c r="M186" i="22" s="1"/>
  <c r="H187" i="22"/>
  <c r="M187" i="22" s="1"/>
  <c r="H188" i="22"/>
  <c r="M188" i="22" s="1"/>
  <c r="H189" i="22"/>
  <c r="M189" i="22" s="1"/>
  <c r="H190" i="22"/>
  <c r="M190" i="22" s="1"/>
  <c r="H191" i="22"/>
  <c r="H192" i="22"/>
  <c r="M192" i="22" s="1"/>
  <c r="H193" i="22"/>
  <c r="M193" i="22" s="1"/>
  <c r="H194" i="22"/>
  <c r="M194" i="22" s="1"/>
  <c r="H195" i="22"/>
  <c r="M195" i="22" s="1"/>
  <c r="H196" i="22"/>
  <c r="M196" i="22" s="1"/>
  <c r="H197" i="22"/>
  <c r="M197" i="22" s="1"/>
  <c r="H198" i="22"/>
  <c r="M198" i="22" s="1"/>
  <c r="H199" i="22"/>
  <c r="M199" i="22" s="1"/>
  <c r="H200" i="22"/>
  <c r="M200" i="22" s="1"/>
  <c r="H201" i="22"/>
  <c r="M201" i="22" s="1"/>
  <c r="H202" i="22"/>
  <c r="M202" i="22" s="1"/>
  <c r="H203" i="22"/>
  <c r="M203" i="22" s="1"/>
  <c r="H204" i="22"/>
  <c r="M204" i="22" s="1"/>
  <c r="H205" i="22"/>
  <c r="M205" i="22" s="1"/>
  <c r="H206" i="22"/>
  <c r="M206" i="22" s="1"/>
  <c r="H207" i="22"/>
  <c r="M207" i="22" s="1"/>
  <c r="H208" i="22"/>
  <c r="M208" i="22" s="1"/>
  <c r="H209" i="22"/>
  <c r="H210" i="22"/>
  <c r="M210" i="22" s="1"/>
  <c r="H211" i="22"/>
  <c r="M211" i="22" s="1"/>
  <c r="H212" i="22"/>
  <c r="M212" i="22" s="1"/>
  <c r="H213" i="22"/>
  <c r="M213" i="22" s="1"/>
  <c r="H214" i="22"/>
  <c r="M214" i="22" s="1"/>
  <c r="H215" i="22"/>
  <c r="M215" i="22" s="1"/>
  <c r="H216" i="22"/>
  <c r="M216" i="22" s="1"/>
  <c r="H217" i="22"/>
  <c r="M217" i="22" s="1"/>
  <c r="H218" i="22"/>
  <c r="M218" i="22" s="1"/>
  <c r="H219" i="22"/>
  <c r="M219" i="22" s="1"/>
  <c r="H220" i="22"/>
  <c r="H221" i="22"/>
  <c r="M221" i="22" s="1"/>
  <c r="H222" i="22"/>
  <c r="M222" i="22" s="1"/>
  <c r="H223" i="22"/>
  <c r="M223" i="22" s="1"/>
  <c r="H224" i="22"/>
  <c r="M224" i="22" s="1"/>
  <c r="H225" i="22"/>
  <c r="M225" i="22" s="1"/>
  <c r="H226" i="22"/>
  <c r="M226" i="22" s="1"/>
  <c r="H227" i="22"/>
  <c r="M227" i="22" s="1"/>
  <c r="H228" i="22"/>
  <c r="M228" i="22" s="1"/>
  <c r="H229" i="22"/>
  <c r="M229" i="22" s="1"/>
  <c r="H230" i="22"/>
  <c r="M230" i="22" s="1"/>
  <c r="H231" i="22"/>
  <c r="M231" i="22" s="1"/>
  <c r="H232" i="22"/>
  <c r="M232" i="22" s="1"/>
  <c r="H233" i="22"/>
  <c r="M233" i="22" s="1"/>
  <c r="H234" i="22"/>
  <c r="H235" i="22"/>
  <c r="M235" i="22" s="1"/>
  <c r="H236" i="22"/>
  <c r="M236" i="22" s="1"/>
  <c r="H237" i="22"/>
  <c r="M237" i="22" s="1"/>
  <c r="H238" i="22"/>
  <c r="M238" i="22" s="1"/>
  <c r="H239" i="22"/>
  <c r="M239" i="22" s="1"/>
  <c r="H240" i="22"/>
  <c r="M240" i="22" s="1"/>
  <c r="H241" i="22"/>
  <c r="M241" i="22" s="1"/>
  <c r="H242" i="22"/>
  <c r="M242" i="22" s="1"/>
  <c r="H243" i="22"/>
  <c r="M243" i="22" s="1"/>
  <c r="H244" i="22"/>
  <c r="M244" i="22" s="1"/>
  <c r="H245" i="22"/>
  <c r="M245" i="22" s="1"/>
  <c r="H246" i="22"/>
  <c r="M246" i="22" s="1"/>
  <c r="H247" i="22"/>
  <c r="M247" i="22" s="1"/>
  <c r="H248" i="22"/>
  <c r="M248" i="22" s="1"/>
  <c r="H249" i="22"/>
  <c r="M249" i="22" s="1"/>
  <c r="H250" i="22"/>
  <c r="H251" i="22"/>
  <c r="M251" i="22" s="1"/>
  <c r="H252" i="22"/>
  <c r="M252" i="22" s="1"/>
  <c r="H253" i="22"/>
  <c r="M253" i="22" s="1"/>
  <c r="H254" i="22"/>
  <c r="M254" i="22" s="1"/>
  <c r="H255" i="22"/>
  <c r="M255" i="22" s="1"/>
  <c r="H256" i="22"/>
  <c r="M256" i="22" s="1"/>
  <c r="H257" i="22"/>
  <c r="M257" i="22" s="1"/>
  <c r="H258" i="22"/>
  <c r="M258" i="22" s="1"/>
  <c r="H259" i="22"/>
  <c r="H260" i="22"/>
  <c r="M260" i="22" s="1"/>
  <c r="H261" i="22"/>
  <c r="M261" i="22" s="1"/>
  <c r="H262" i="22"/>
  <c r="H263" i="22"/>
  <c r="M263" i="22" s="1"/>
  <c r="H264" i="22"/>
  <c r="M264" i="22" s="1"/>
  <c r="H265" i="22"/>
  <c r="M265" i="22" s="1"/>
  <c r="H266" i="22"/>
  <c r="M266" i="22" s="1"/>
  <c r="H267" i="22"/>
  <c r="H268" i="22"/>
  <c r="M268" i="22" s="1"/>
  <c r="H269" i="22"/>
  <c r="M269" i="22" s="1"/>
  <c r="H270" i="22"/>
  <c r="M270" i="22" s="1"/>
  <c r="H271" i="22"/>
  <c r="M271" i="22" s="1"/>
  <c r="H272" i="22"/>
  <c r="M272" i="22" s="1"/>
  <c r="H273" i="22"/>
  <c r="M273" i="22" s="1"/>
  <c r="H274" i="22"/>
  <c r="H275" i="22"/>
  <c r="M275" i="22" s="1"/>
  <c r="H276" i="22"/>
  <c r="M276" i="22" s="1"/>
  <c r="H277" i="22"/>
  <c r="M277" i="22" s="1"/>
  <c r="H278" i="22"/>
  <c r="M278" i="22" s="1"/>
  <c r="H279" i="22"/>
  <c r="M279" i="22" s="1"/>
  <c r="H280" i="22"/>
  <c r="M280" i="22" s="1"/>
  <c r="H281" i="22"/>
  <c r="M281" i="22" s="1"/>
  <c r="H282" i="22"/>
  <c r="M282" i="22" s="1"/>
  <c r="H283" i="22"/>
  <c r="M283" i="22" s="1"/>
  <c r="H284" i="22"/>
  <c r="M284" i="22" s="1"/>
  <c r="H285" i="22"/>
  <c r="M285" i="22" s="1"/>
  <c r="H286" i="22"/>
  <c r="M286" i="22" s="1"/>
  <c r="H287" i="22"/>
  <c r="M287" i="22" s="1"/>
  <c r="H288" i="22"/>
  <c r="M288" i="22" s="1"/>
  <c r="H46" i="22"/>
  <c r="M191" i="27" l="1"/>
  <c r="K190" i="27"/>
  <c r="H35" i="22"/>
  <c r="H34" i="22"/>
  <c r="H25" i="22"/>
  <c r="H26" i="22"/>
  <c r="H31" i="22"/>
  <c r="H30" i="22"/>
  <c r="H28" i="22"/>
  <c r="H23" i="22"/>
  <c r="H41" i="22"/>
  <c r="H39" i="22"/>
  <c r="H24" i="22"/>
  <c r="H22" i="22"/>
  <c r="H33" i="22"/>
  <c r="H32" i="22"/>
  <c r="H29" i="22"/>
  <c r="H20" i="22"/>
  <c r="H21" i="22"/>
  <c r="H36" i="22"/>
  <c r="H37" i="22"/>
  <c r="H27" i="22"/>
  <c r="H40" i="22"/>
  <c r="H38" i="22"/>
  <c r="M267" i="22"/>
  <c r="M191" i="22"/>
  <c r="M163" i="22"/>
  <c r="M111" i="22"/>
  <c r="M103" i="22"/>
  <c r="M116" i="22"/>
  <c r="M259" i="22"/>
  <c r="M274" i="22"/>
  <c r="M262" i="22"/>
  <c r="M250" i="22"/>
  <c r="M234" i="22"/>
  <c r="M182" i="22"/>
  <c r="M170" i="22"/>
  <c r="M158" i="22"/>
  <c r="M130" i="22"/>
  <c r="M86" i="22"/>
  <c r="M74" i="22"/>
  <c r="M220" i="22"/>
  <c r="M46" i="22"/>
  <c r="M209" i="22"/>
  <c r="M81" i="22"/>
  <c r="M65" i="22"/>
  <c r="H23" i="10"/>
  <c r="H31" i="10"/>
  <c r="H28" i="10"/>
  <c r="H15" i="10"/>
  <c r="H33" i="10"/>
  <c r="H14" i="10"/>
  <c r="H16" i="10"/>
  <c r="H22" i="10"/>
  <c r="H30" i="10"/>
  <c r="H27" i="10"/>
  <c r="H25" i="10"/>
  <c r="H19" i="10"/>
  <c r="H21" i="10"/>
  <c r="H29" i="10"/>
  <c r="H34" i="10"/>
  <c r="H8" i="10" s="1"/>
  <c r="H26" i="10"/>
  <c r="H17" i="10"/>
  <c r="H18" i="10"/>
  <c r="H24" i="10"/>
  <c r="H20" i="10"/>
  <c r="H12" i="10"/>
  <c r="H32" i="10"/>
  <c r="H13" i="10"/>
  <c r="H6" i="10"/>
  <c r="M192" i="27" l="1"/>
  <c r="K191" i="27"/>
  <c r="H7" i="22"/>
  <c r="H3" i="22"/>
  <c r="H5" i="22"/>
  <c r="H6" i="22"/>
  <c r="H4" i="22"/>
  <c r="H3" i="10"/>
  <c r="H5" i="10"/>
  <c r="H7" i="10"/>
  <c r="H4" i="10"/>
  <c r="M193" i="27" l="1"/>
  <c r="K192" i="27"/>
  <c r="H8" i="22"/>
  <c r="H3" i="27" s="1"/>
  <c r="H9" i="10"/>
  <c r="M31" i="22"/>
  <c r="M36" i="22"/>
  <c r="M41" i="22"/>
  <c r="H45" i="22"/>
  <c r="H19" i="22"/>
  <c r="M194" i="27" l="1"/>
  <c r="K193" i="27"/>
  <c r="M35" i="22"/>
  <c r="M33" i="22"/>
  <c r="M28" i="22"/>
  <c r="M37" i="22"/>
  <c r="M32" i="22"/>
  <c r="M29" i="22"/>
  <c r="M22" i="22"/>
  <c r="M38" i="22"/>
  <c r="M34" i="22"/>
  <c r="M26" i="22"/>
  <c r="M27" i="22"/>
  <c r="M30" i="22"/>
  <c r="M23" i="22"/>
  <c r="M40" i="22"/>
  <c r="M39" i="22"/>
  <c r="M25" i="22"/>
  <c r="M24" i="22"/>
  <c r="M42" i="22"/>
  <c r="M20" i="22"/>
  <c r="M21" i="22"/>
  <c r="G346" i="22"/>
  <c r="F346" i="22"/>
  <c r="G292" i="22"/>
  <c r="F292" i="22"/>
  <c r="G45" i="22"/>
  <c r="F45" i="22"/>
  <c r="G19" i="22"/>
  <c r="F19" i="22"/>
  <c r="M195" i="27" l="1"/>
  <c r="K194" i="27"/>
  <c r="I16" i="22"/>
  <c r="I12" i="22"/>
  <c r="I15" i="22"/>
  <c r="F7" i="22"/>
  <c r="G16" i="22" s="1"/>
  <c r="F4" i="22"/>
  <c r="F6" i="22"/>
  <c r="G15" i="22" s="1"/>
  <c r="F3" i="22"/>
  <c r="F5" i="22"/>
  <c r="M196" i="27" l="1"/>
  <c r="K195" i="27"/>
  <c r="H14" i="22"/>
  <c r="I14" i="22"/>
  <c r="H13" i="22"/>
  <c r="I13" i="22"/>
  <c r="G14" i="22"/>
  <c r="H12" i="22"/>
  <c r="H16" i="22"/>
  <c r="G12" i="22"/>
  <c r="G13" i="22"/>
  <c r="H15" i="22"/>
  <c r="F8" i="22"/>
  <c r="F3" i="27" s="1"/>
  <c r="M197" i="27" l="1"/>
  <c r="K196" i="27"/>
  <c r="L140" i="22"/>
  <c r="L284" i="22"/>
  <c r="L268" i="22"/>
  <c r="L252" i="22"/>
  <c r="L236" i="22"/>
  <c r="L220" i="22"/>
  <c r="L204" i="22"/>
  <c r="L188" i="22"/>
  <c r="L172" i="22"/>
  <c r="L156" i="22"/>
  <c r="L128" i="22"/>
  <c r="L104" i="22"/>
  <c r="L64" i="22"/>
  <c r="L271" i="22"/>
  <c r="L243" i="22"/>
  <c r="L207" i="22"/>
  <c r="L179" i="22"/>
  <c r="L143" i="22"/>
  <c r="L99" i="22"/>
  <c r="L71" i="22"/>
  <c r="L282" i="22"/>
  <c r="L246" i="22"/>
  <c r="L214" i="22"/>
  <c r="L182" i="22"/>
  <c r="L166" i="22"/>
  <c r="L150" i="22"/>
  <c r="L134" i="22"/>
  <c r="L118" i="22"/>
  <c r="L102" i="22"/>
  <c r="L86" i="22"/>
  <c r="L70" i="22"/>
  <c r="L54" i="22"/>
  <c r="L100" i="22"/>
  <c r="L76" i="22"/>
  <c r="L287" i="22"/>
  <c r="L259" i="22"/>
  <c r="L227" i="22"/>
  <c r="L187" i="22"/>
  <c r="L163" i="22"/>
  <c r="L135" i="22"/>
  <c r="L107" i="22"/>
  <c r="L75" i="22"/>
  <c r="L286" i="22"/>
  <c r="L254" i="22"/>
  <c r="L226" i="22"/>
  <c r="L194" i="22"/>
  <c r="L281" i="22"/>
  <c r="L265" i="22"/>
  <c r="L249" i="22"/>
  <c r="L233" i="22"/>
  <c r="L217" i="22"/>
  <c r="L201" i="22"/>
  <c r="L185" i="22"/>
  <c r="L169" i="22"/>
  <c r="L153" i="22"/>
  <c r="L137" i="22"/>
  <c r="L121" i="22"/>
  <c r="L105" i="22"/>
  <c r="L89" i="22"/>
  <c r="L73" i="22"/>
  <c r="L57" i="22"/>
  <c r="L136" i="22"/>
  <c r="L280" i="22"/>
  <c r="L264" i="22"/>
  <c r="L248" i="22"/>
  <c r="L232" i="22"/>
  <c r="L216" i="22"/>
  <c r="L200" i="22"/>
  <c r="L184" i="22"/>
  <c r="L168" i="22"/>
  <c r="L152" i="22"/>
  <c r="L124" i="22"/>
  <c r="L92" i="22"/>
  <c r="L56" i="22"/>
  <c r="L267" i="22"/>
  <c r="L231" i="22"/>
  <c r="L199" i="22"/>
  <c r="L167" i="22"/>
  <c r="L127" i="22"/>
  <c r="L95" i="22"/>
  <c r="L67" i="22"/>
  <c r="L274" i="22"/>
  <c r="L242" i="22"/>
  <c r="L210" i="22"/>
  <c r="L178" i="22"/>
  <c r="L162" i="22"/>
  <c r="L146" i="22"/>
  <c r="L130" i="22"/>
  <c r="L114" i="22"/>
  <c r="L98" i="22"/>
  <c r="L82" i="22"/>
  <c r="L66" i="22"/>
  <c r="L50" i="22"/>
  <c r="L96" i="22"/>
  <c r="L68" i="22"/>
  <c r="L279" i="22"/>
  <c r="L247" i="22"/>
  <c r="L219" i="22"/>
  <c r="L183" i="22"/>
  <c r="L159" i="22"/>
  <c r="L131" i="22"/>
  <c r="L103" i="22"/>
  <c r="L63" i="22"/>
  <c r="L278" i="22"/>
  <c r="L250" i="22"/>
  <c r="L218" i="22"/>
  <c r="L186" i="22"/>
  <c r="L277" i="22"/>
  <c r="L261" i="22"/>
  <c r="L245" i="22"/>
  <c r="L229" i="22"/>
  <c r="L213" i="22"/>
  <c r="L197" i="22"/>
  <c r="L181" i="22"/>
  <c r="L165" i="22"/>
  <c r="L149" i="22"/>
  <c r="L133" i="22"/>
  <c r="L117" i="22"/>
  <c r="L101" i="22"/>
  <c r="L85" i="22"/>
  <c r="L69" i="22"/>
  <c r="L53" i="22"/>
  <c r="L132" i="22"/>
  <c r="L276" i="22"/>
  <c r="L260" i="22"/>
  <c r="L244" i="22"/>
  <c r="L228" i="22"/>
  <c r="L212" i="22"/>
  <c r="L196" i="22"/>
  <c r="L180" i="22"/>
  <c r="L164" i="22"/>
  <c r="L148" i="22"/>
  <c r="L112" i="22"/>
  <c r="L80" i="22"/>
  <c r="L52" i="22"/>
  <c r="L255" i="22"/>
  <c r="L223" i="22"/>
  <c r="L195" i="22"/>
  <c r="L155" i="22"/>
  <c r="L115" i="22"/>
  <c r="L87" i="22"/>
  <c r="L59" i="22"/>
  <c r="L266" i="22"/>
  <c r="L230" i="22"/>
  <c r="L202" i="22"/>
  <c r="L174" i="22"/>
  <c r="L158" i="22"/>
  <c r="L142" i="22"/>
  <c r="L126" i="22"/>
  <c r="L110" i="22"/>
  <c r="L94" i="22"/>
  <c r="L78" i="22"/>
  <c r="L62" i="22"/>
  <c r="L120" i="22"/>
  <c r="L88" i="22"/>
  <c r="L60" i="22"/>
  <c r="L275" i="22"/>
  <c r="L239" i="22"/>
  <c r="L211" i="22"/>
  <c r="L175" i="22"/>
  <c r="L147" i="22"/>
  <c r="L123" i="22"/>
  <c r="L91" i="22"/>
  <c r="L55" i="22"/>
  <c r="L270" i="22"/>
  <c r="L238" i="22"/>
  <c r="L206" i="22"/>
  <c r="L46" i="22"/>
  <c r="L273" i="22"/>
  <c r="L257" i="22"/>
  <c r="L241" i="22"/>
  <c r="L225" i="22"/>
  <c r="L209" i="22"/>
  <c r="L193" i="22"/>
  <c r="L177" i="22"/>
  <c r="L161" i="22"/>
  <c r="L145" i="22"/>
  <c r="L129" i="22"/>
  <c r="L113" i="22"/>
  <c r="L97" i="22"/>
  <c r="L81" i="22"/>
  <c r="L65" i="22"/>
  <c r="L49" i="22"/>
  <c r="L288" i="22"/>
  <c r="L272" i="22"/>
  <c r="L256" i="22"/>
  <c r="L240" i="22"/>
  <c r="L224" i="22"/>
  <c r="L208" i="22"/>
  <c r="L192" i="22"/>
  <c r="L176" i="22"/>
  <c r="L160" i="22"/>
  <c r="L144" i="22"/>
  <c r="L108" i="22"/>
  <c r="L72" i="22"/>
  <c r="L283" i="22"/>
  <c r="L251" i="22"/>
  <c r="L215" i="22"/>
  <c r="L191" i="22"/>
  <c r="L151" i="22"/>
  <c r="L111" i="22"/>
  <c r="L79" i="22"/>
  <c r="L47" i="22"/>
  <c r="L258" i="22"/>
  <c r="L222" i="22"/>
  <c r="L190" i="22"/>
  <c r="L170" i="22"/>
  <c r="L154" i="22"/>
  <c r="L138" i="22"/>
  <c r="L122" i="22"/>
  <c r="L106" i="22"/>
  <c r="L90" i="22"/>
  <c r="L74" i="22"/>
  <c r="L58" i="22"/>
  <c r="L116" i="22"/>
  <c r="L84" i="22"/>
  <c r="L48" i="22"/>
  <c r="L263" i="22"/>
  <c r="L235" i="22"/>
  <c r="L203" i="22"/>
  <c r="L171" i="22"/>
  <c r="L139" i="22"/>
  <c r="L119" i="22"/>
  <c r="L83" i="22"/>
  <c r="L51" i="22"/>
  <c r="L262" i="22"/>
  <c r="L234" i="22"/>
  <c r="L198" i="22"/>
  <c r="L285" i="22"/>
  <c r="L269" i="22"/>
  <c r="L253" i="22"/>
  <c r="L237" i="22"/>
  <c r="L221" i="22"/>
  <c r="L205" i="22"/>
  <c r="L189" i="22"/>
  <c r="L173" i="22"/>
  <c r="L157" i="22"/>
  <c r="L141" i="22"/>
  <c r="L125" i="22"/>
  <c r="L109" i="22"/>
  <c r="L93" i="22"/>
  <c r="L77" i="22"/>
  <c r="L61" i="22"/>
  <c r="G34" i="10"/>
  <c r="G8" i="10" s="1"/>
  <c r="F34" i="10"/>
  <c r="F8" i="10" s="1"/>
  <c r="M198" i="27" l="1"/>
  <c r="K197" i="27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G338" i="10"/>
  <c r="F338" i="10"/>
  <c r="G284" i="10"/>
  <c r="F284" i="10"/>
  <c r="G37" i="10"/>
  <c r="F37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F11" i="10"/>
  <c r="M199" i="27" l="1"/>
  <c r="K198" i="27"/>
  <c r="G6" i="10"/>
  <c r="G3" i="10"/>
  <c r="G4" i="10"/>
  <c r="G5" i="10"/>
  <c r="G7" i="10"/>
  <c r="M200" i="27" l="1"/>
  <c r="K199" i="27"/>
  <c r="G9" i="10"/>
  <c r="F5" i="10"/>
  <c r="F6" i="10"/>
  <c r="F7" i="10"/>
  <c r="F3" i="10"/>
  <c r="F4" i="10"/>
  <c r="M201" i="27" l="1"/>
  <c r="K200" i="27"/>
  <c r="F9" i="10"/>
  <c r="M202" i="27" l="1"/>
  <c r="K201" i="27"/>
  <c r="M203" i="27" l="1"/>
  <c r="K202" i="27"/>
  <c r="M204" i="27" l="1"/>
  <c r="K203" i="27"/>
  <c r="M205" i="27" l="1"/>
  <c r="K204" i="27"/>
  <c r="M206" i="27" l="1"/>
  <c r="K205" i="27"/>
  <c r="M207" i="27" l="1"/>
  <c r="K206" i="27"/>
  <c r="M208" i="27" l="1"/>
  <c r="K207" i="27"/>
  <c r="M209" i="27" l="1"/>
  <c r="K208" i="27"/>
  <c r="M210" i="27" l="1"/>
  <c r="K209" i="27"/>
  <c r="M211" i="27" l="1"/>
  <c r="K210" i="27"/>
  <c r="M212" i="27" l="1"/>
  <c r="K211" i="27"/>
  <c r="M213" i="27" l="1"/>
  <c r="K212" i="27"/>
  <c r="M214" i="27" l="1"/>
  <c r="K213" i="27"/>
  <c r="M215" i="27" l="1"/>
  <c r="K214" i="27"/>
  <c r="M216" i="27" l="1"/>
  <c r="K215" i="27"/>
  <c r="M217" i="27" l="1"/>
  <c r="K216" i="27"/>
  <c r="M218" i="27" l="1"/>
  <c r="K217" i="27"/>
  <c r="M219" i="27" l="1"/>
  <c r="K218" i="27"/>
  <c r="M220" i="27" l="1"/>
  <c r="K219" i="27"/>
  <c r="M221" i="27" l="1"/>
  <c r="K220" i="27"/>
  <c r="M222" i="27" l="1"/>
  <c r="K221" i="27"/>
  <c r="M223" i="27" l="1"/>
  <c r="K222" i="27"/>
  <c r="M224" i="27" l="1"/>
  <c r="K223" i="27"/>
  <c r="M225" i="27" l="1"/>
  <c r="K224" i="27"/>
  <c r="M226" i="27" l="1"/>
  <c r="K225" i="27"/>
  <c r="M227" i="27" l="1"/>
  <c r="K226" i="27"/>
  <c r="M228" i="27" l="1"/>
  <c r="K227" i="27"/>
  <c r="M229" i="27" l="1"/>
  <c r="K228" i="27"/>
  <c r="M230" i="27" l="1"/>
  <c r="K229" i="27"/>
  <c r="M231" i="27" l="1"/>
  <c r="K230" i="27"/>
  <c r="M232" i="27" l="1"/>
  <c r="K231" i="27"/>
  <c r="M233" i="27" l="1"/>
  <c r="K232" i="27"/>
  <c r="M234" i="27" l="1"/>
  <c r="K233" i="27"/>
  <c r="M235" i="27" l="1"/>
  <c r="K234" i="27"/>
  <c r="M236" i="27" l="1"/>
  <c r="K235" i="27"/>
  <c r="M237" i="27" l="1"/>
  <c r="K236" i="27"/>
  <c r="M238" i="27" l="1"/>
  <c r="K237" i="27"/>
  <c r="M239" i="27" l="1"/>
  <c r="K238" i="27"/>
  <c r="M240" i="27" l="1"/>
  <c r="K239" i="27"/>
  <c r="M241" i="27" l="1"/>
  <c r="K240" i="27"/>
  <c r="M242" i="27" l="1"/>
  <c r="K241" i="27"/>
  <c r="M243" i="27" l="1"/>
  <c r="K242" i="27"/>
  <c r="M244" i="27" l="1"/>
  <c r="K243" i="27"/>
  <c r="M245" i="27" l="1"/>
  <c r="K244" i="27"/>
  <c r="M246" i="27" l="1"/>
  <c r="K245" i="27"/>
  <c r="M247" i="27" l="1"/>
  <c r="K246" i="27"/>
  <c r="M248" i="27" l="1"/>
  <c r="K247" i="27"/>
  <c r="M249" i="27" l="1"/>
  <c r="K249" i="27" s="1"/>
  <c r="K248" i="27"/>
</calcChain>
</file>

<file path=xl/sharedStrings.xml><?xml version="1.0" encoding="utf-8"?>
<sst xmlns="http://schemas.openxmlformats.org/spreadsheetml/2006/main" count="3760" uniqueCount="693">
  <si>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</si>
  <si>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</si>
  <si>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</si>
  <si>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</si>
  <si>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</si>
  <si>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</si>
  <si>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</si>
  <si>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</si>
  <si>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American Samoa</t>
  </si>
  <si>
    <t>Austria</t>
  </si>
  <si>
    <t>Australia</t>
  </si>
  <si>
    <t>Aruba</t>
  </si>
  <si>
    <t>Azerbaijan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</si>
  <si>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</si>
  <si>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</si>
  <si>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</si>
  <si>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</si>
  <si>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</si>
  <si>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</si>
  <si>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</si>
  <si>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</si>
  <si>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Barts</t>
  </si>
  <si>
    <t>Bermuda</t>
  </si>
  <si>
    <t>Brunei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</si>
  <si>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</si>
  <si>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</si>
  <si>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</si>
  <si>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</si>
  <si>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</si>
  <si>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</si>
  <si>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</si>
  <si>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</si>
  <si>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Cocos (K) I.</t>
  </si>
  <si>
    <t>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</si>
  <si>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</si>
  <si>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</si>
  <si>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</si>
  <si>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</si>
  <si>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</si>
  <si>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</si>
  <si>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</si>
  <si>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</si>
  <si>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</si>
  <si>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</si>
  <si>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</si>
  <si>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</si>
  <si>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</si>
  <si>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</si>
  <si>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</si>
  <si>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</si>
  <si>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</si>
  <si>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</si>
  <si>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</si>
  <si>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</si>
  <si>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</si>
  <si>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</si>
  <si>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</si>
  <si>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</si>
  <si>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</si>
  <si>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</si>
  <si>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</si>
  <si>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</si>
  <si>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</si>
  <si>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</si>
  <si>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</si>
  <si>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</si>
  <si>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</si>
  <si>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</si>
  <si>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</si>
  <si>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</si>
  <si>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</si>
  <si>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</si>
  <si>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</si>
  <si>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</si>
  <si>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</si>
  <si>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</si>
  <si>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</si>
  <si>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</si>
  <si>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</si>
  <si>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</si>
  <si>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</si>
  <si>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</si>
  <si>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</si>
  <si>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</si>
  <si>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</si>
  <si>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</si>
  <si>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</si>
  <si>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</si>
  <si>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</si>
  <si>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</si>
  <si>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</si>
  <si>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</si>
  <si>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</si>
  <si>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</si>
  <si>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</si>
  <si>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</si>
  <si>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</si>
  <si>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Comoros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</si>
  <si>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</si>
  <si>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</si>
  <si>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</si>
  <si>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</si>
  <si>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</si>
  <si>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</si>
  <si>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</si>
  <si>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</si>
  <si>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</si>
  <si>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</si>
  <si>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</si>
  <si>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</si>
  <si>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</si>
  <si>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</si>
  <si>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</si>
  <si>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</si>
  <si>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</si>
  <si>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</si>
  <si>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</si>
  <si>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</si>
  <si>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</si>
  <si>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</si>
  <si>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</si>
  <si>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</si>
  <si>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</si>
  <si>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</si>
  <si>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</si>
  <si>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</si>
  <si>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</si>
  <si>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</si>
  <si>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</si>
  <si>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</si>
  <si>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</si>
  <si>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</si>
  <si>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</si>
  <si>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</si>
  <si>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</si>
  <si>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</si>
  <si>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</si>
  <si>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</si>
  <si>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</si>
  <si>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</si>
  <si>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</si>
  <si>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</si>
  <si>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</si>
  <si>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</si>
  <si>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</si>
  <si>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</si>
  <si>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</si>
  <si>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</si>
  <si>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</si>
  <si>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</si>
  <si>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</si>
  <si>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</si>
  <si>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</si>
  <si>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Puerto Rico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</si>
  <si>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</si>
  <si>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</si>
  <si>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</si>
  <si>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</si>
  <si>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</si>
  <si>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</si>
  <si>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</si>
  <si>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</si>
  <si>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</si>
  <si>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</si>
  <si>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</si>
  <si>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</si>
  <si>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</si>
  <si>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</si>
  <si>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</si>
  <si>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</si>
  <si>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</si>
  <si>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</si>
  <si>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</si>
  <si>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</si>
  <si>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</si>
  <si>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El Salvador</t>
  </si>
  <si>
    <t>Syria</t>
  </si>
  <si>
    <t>Swaziland</t>
  </si>
  <si>
    <t>Turks &amp; Caicos Islands</t>
  </si>
  <si>
    <t>Chad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</si>
  <si>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</si>
  <si>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</si>
  <si>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</si>
  <si>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</si>
  <si>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</si>
  <si>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</si>
  <si>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</si>
  <si>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</si>
  <si>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Taiwan</t>
  </si>
  <si>
    <t>Tanzania</t>
  </si>
  <si>
    <t>Ukraine</t>
  </si>
  <si>
    <t>Uganda</t>
  </si>
  <si>
    <t>Uruguay</t>
  </si>
  <si>
    <t>Uzbekistan</t>
  </si>
  <si>
    <t>Saint Vincent &amp; Grenadines</t>
  </si>
  <si>
    <t>Venezuela</t>
  </si>
  <si>
    <t>British Virgin Islands</t>
  </si>
  <si>
    <t>Vietnam</t>
  </si>
  <si>
    <t>Vanuatu</t>
  </si>
  <si>
    <t>Samoa</t>
  </si>
  <si>
    <t>Kosovo</t>
  </si>
  <si>
    <t>Mayotte</t>
  </si>
  <si>
    <t>South Africa</t>
  </si>
  <si>
    <t>Zambia</t>
  </si>
  <si>
    <t>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</si>
  <si>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</si>
  <si>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</si>
  <si>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</si>
  <si>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</si>
  <si>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</si>
  <si>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</si>
  <si>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</si>
  <si>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</si>
  <si>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</si>
  <si>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</si>
  <si>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</si>
  <si>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</si>
  <si>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</si>
  <si>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</si>
  <si>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</si>
  <si>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</si>
  <si>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</si>
  <si>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</si>
  <si>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</si>
  <si>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</si>
  <si>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</si>
  <si>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</si>
  <si>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</si>
  <si>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</si>
  <si>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</si>
  <si>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</si>
  <si>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</si>
  <si>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</si>
  <si>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</si>
  <si>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</si>
  <si>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</si>
  <si>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</si>
  <si>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</si>
  <si>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</si>
  <si>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</si>
  <si>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</si>
  <si>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</si>
  <si>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</si>
  <si>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</si>
  <si>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</si>
  <si>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</si>
  <si>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</si>
  <si>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</si>
  <si>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</si>
  <si>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</si>
  <si>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</si>
  <si>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</si>
  <si>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</si>
  <si>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</si>
  <si>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</si>
  <si>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Country</t>
  </si>
  <si>
    <t>Sub-Region</t>
  </si>
  <si>
    <t>Region</t>
  </si>
  <si>
    <t>Americas</t>
  </si>
  <si>
    <t>Europe</t>
  </si>
  <si>
    <t>Asia</t>
  </si>
  <si>
    <t>Oceania</t>
  </si>
  <si>
    <t>Africa</t>
  </si>
  <si>
    <t>Global</t>
  </si>
  <si>
    <t>North America</t>
  </si>
  <si>
    <t>Central America</t>
  </si>
  <si>
    <t>South America</t>
  </si>
  <si>
    <t>The Caribbean</t>
  </si>
  <si>
    <t>Northern Europe</t>
  </si>
  <si>
    <t>Western Europe</t>
  </si>
  <si>
    <t>Southern Europe</t>
  </si>
  <si>
    <t>Eastern Europe</t>
  </si>
  <si>
    <t>Central Asia</t>
  </si>
  <si>
    <t>Eastern Asia</t>
  </si>
  <si>
    <t>Southeast Asia</t>
  </si>
  <si>
    <t>Southern Asia</t>
  </si>
  <si>
    <t>Western Asia</t>
  </si>
  <si>
    <t>Australia &amp; NZ</t>
  </si>
  <si>
    <t>Melanesia</t>
  </si>
  <si>
    <t>Polynesia</t>
  </si>
  <si>
    <t>Eastern Africa</t>
  </si>
  <si>
    <t>Middle Africa</t>
  </si>
  <si>
    <t>Northern Africa</t>
  </si>
  <si>
    <t>Southern Africa</t>
  </si>
  <si>
    <t>Western Africa</t>
  </si>
  <si>
    <t>Include the sub-region and region data from prior files</t>
  </si>
  <si>
    <t>Sub Region</t>
  </si>
  <si>
    <t>New England</t>
  </si>
  <si>
    <t>Mid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</si>
  <si>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</si>
  <si>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</si>
  <si>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</si>
  <si>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</si>
  <si>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</si>
  <si>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</si>
  <si>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</si>
  <si>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Northeast</t>
  </si>
  <si>
    <t>Midwest</t>
  </si>
  <si>
    <t>South</t>
  </si>
  <si>
    <t>West</t>
  </si>
  <si>
    <t>United States</t>
  </si>
  <si>
    <t>Code</t>
  </si>
  <si>
    <t>CT</t>
  </si>
  <si>
    <t>ME</t>
  </si>
  <si>
    <t>MA</t>
  </si>
  <si>
    <t>NH</t>
  </si>
  <si>
    <t>RI</t>
  </si>
  <si>
    <t>VT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</si>
  <si>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</si>
  <si>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</si>
  <si>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</si>
  <si>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</si>
  <si>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</si>
  <si>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</si>
  <si>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</si>
  <si>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</si>
  <si>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</si>
  <si>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</si>
  <si>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</si>
  <si>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</si>
  <si>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</si>
  <si>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</si>
  <si>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</si>
  <si>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DE</t>
  </si>
  <si>
    <t>FL</t>
  </si>
  <si>
    <t>GA</t>
  </si>
  <si>
    <t>MD</t>
  </si>
  <si>
    <t>NC</t>
  </si>
  <si>
    <t>SC</t>
  </si>
  <si>
    <t>VA</t>
  </si>
  <si>
    <t>WV</t>
  </si>
  <si>
    <t>AL</t>
  </si>
  <si>
    <t>KY</t>
  </si>
  <si>
    <t>MS</t>
  </si>
  <si>
    <t>TN</t>
  </si>
  <si>
    <t>AR</t>
  </si>
  <si>
    <t>LA</t>
  </si>
  <si>
    <t>OK</t>
  </si>
  <si>
    <t>TX</t>
  </si>
  <si>
    <t>AZ</t>
  </si>
  <si>
    <t>CO</t>
  </si>
  <si>
    <t>ID</t>
  </si>
  <si>
    <t>MT</t>
  </si>
  <si>
    <t>NV</t>
  </si>
  <si>
    <t>NM</t>
  </si>
  <si>
    <t>UT</t>
  </si>
  <si>
    <t>WY</t>
  </si>
  <si>
    <t>AK</t>
  </si>
  <si>
    <t>CA</t>
  </si>
  <si>
    <t>HI</t>
  </si>
  <si>
    <t>OR</t>
  </si>
  <si>
    <t>Argentina</t>
  </si>
  <si>
    <t>Crimea</t>
  </si>
  <si>
    <t>South Korea</t>
  </si>
  <si>
    <t>USA</t>
  </si>
  <si>
    <t>US Virgin Islands</t>
  </si>
  <si>
    <t>District of Columbia</t>
  </si>
  <si>
    <t>DC</t>
  </si>
  <si>
    <t>ETH</t>
  </si>
  <si>
    <t>TZA</t>
  </si>
  <si>
    <t>KEN</t>
  </si>
  <si>
    <t>UGA</t>
  </si>
  <si>
    <t>MOZ</t>
  </si>
  <si>
    <t>MDG</t>
  </si>
  <si>
    <t>MWI</t>
  </si>
  <si>
    <t>ZMB</t>
  </si>
  <si>
    <t>ZWE</t>
  </si>
  <si>
    <t>SOM</t>
  </si>
  <si>
    <t>RWA</t>
  </si>
  <si>
    <t>BDI</t>
  </si>
  <si>
    <t>ERI</t>
  </si>
  <si>
    <t>MUS</t>
  </si>
  <si>
    <t>DJI</t>
  </si>
  <si>
    <t>COM</t>
  </si>
  <si>
    <t>MYT</t>
  </si>
  <si>
    <t>SYC</t>
  </si>
  <si>
    <t>REU</t>
  </si>
  <si>
    <t>COG</t>
  </si>
  <si>
    <t>AGO</t>
  </si>
  <si>
    <t>CMR</t>
  </si>
  <si>
    <t>TCD</t>
  </si>
  <si>
    <t>COD</t>
  </si>
  <si>
    <t>Democratic Republic of Congo</t>
  </si>
  <si>
    <t>CAF</t>
  </si>
  <si>
    <t>Central African Republic</t>
  </si>
  <si>
    <t>GAB</t>
  </si>
  <si>
    <t>GNQ</t>
  </si>
  <si>
    <t>STP</t>
  </si>
  <si>
    <t>Sao Tome &amp; Principe</t>
  </si>
  <si>
    <t>EGY</t>
  </si>
  <si>
    <t>DZA</t>
  </si>
  <si>
    <t>SDN</t>
  </si>
  <si>
    <t>Sudan</t>
  </si>
  <si>
    <t>MAR</t>
  </si>
  <si>
    <t>TUN</t>
  </si>
  <si>
    <t>LBY</t>
  </si>
  <si>
    <t>ESH</t>
  </si>
  <si>
    <t>Western Sahara</t>
  </si>
  <si>
    <t>ZAF</t>
  </si>
  <si>
    <t>NAM</t>
  </si>
  <si>
    <t>BWA</t>
  </si>
  <si>
    <t>LSO</t>
  </si>
  <si>
    <t>SWZ</t>
  </si>
  <si>
    <t>NGA</t>
  </si>
  <si>
    <t>GHA</t>
  </si>
  <si>
    <t>CIV</t>
  </si>
  <si>
    <t>NER</t>
  </si>
  <si>
    <t>BFA</t>
  </si>
  <si>
    <t>MLI</t>
  </si>
  <si>
    <t>SEN</t>
  </si>
  <si>
    <t>GIN</t>
  </si>
  <si>
    <t>BEN</t>
  </si>
  <si>
    <t>TGO</t>
  </si>
  <si>
    <t>SLE</t>
  </si>
  <si>
    <t>LBR</t>
  </si>
  <si>
    <t>MRT</t>
  </si>
  <si>
    <t>GNB</t>
  </si>
  <si>
    <t>CPV</t>
  </si>
  <si>
    <t>SHN</t>
  </si>
  <si>
    <t>Saint Helena</t>
  </si>
  <si>
    <t>GMB</t>
  </si>
  <si>
    <t>MEX</t>
  </si>
  <si>
    <t>GTM</t>
  </si>
  <si>
    <t>HND</t>
  </si>
  <si>
    <t>SLV</t>
  </si>
  <si>
    <t>NIC</t>
  </si>
  <si>
    <t>CRI</t>
  </si>
  <si>
    <t>PAN</t>
  </si>
  <si>
    <t>BLZ</t>
  </si>
  <si>
    <t>CAN</t>
  </si>
  <si>
    <t>BMU</t>
  </si>
  <si>
    <t>GRL</t>
  </si>
  <si>
    <t>SPM</t>
  </si>
  <si>
    <t>Saint Pierre &amp; Miquelon</t>
  </si>
  <si>
    <t>BRA</t>
  </si>
  <si>
    <t>COL</t>
  </si>
  <si>
    <t>ARG</t>
  </si>
  <si>
    <t>PER</t>
  </si>
  <si>
    <t>VEN</t>
  </si>
  <si>
    <t>CHL</t>
  </si>
  <si>
    <t>ECU</t>
  </si>
  <si>
    <t>BOL</t>
  </si>
  <si>
    <t>PRY</t>
  </si>
  <si>
    <t>URY</t>
  </si>
  <si>
    <t>GUY</t>
  </si>
  <si>
    <t>SUR</t>
  </si>
  <si>
    <t>GUF</t>
  </si>
  <si>
    <t>FLK</t>
  </si>
  <si>
    <t>Falkland Islands</t>
  </si>
  <si>
    <t>CUB</t>
  </si>
  <si>
    <t>HTI</t>
  </si>
  <si>
    <t>DOM</t>
  </si>
  <si>
    <t>PRI</t>
  </si>
  <si>
    <t>JAM</t>
  </si>
  <si>
    <t>TTO</t>
  </si>
  <si>
    <t>Trinidad &amp; Tobago</t>
  </si>
  <si>
    <t>GLP</t>
  </si>
  <si>
    <t>BHS</t>
  </si>
  <si>
    <t>MTQ</t>
  </si>
  <si>
    <t>BRB</t>
  </si>
  <si>
    <t>LCA</t>
  </si>
  <si>
    <t>CUW</t>
  </si>
  <si>
    <t>Curacao</t>
  </si>
  <si>
    <t>VCT</t>
  </si>
  <si>
    <t>GRD</t>
  </si>
  <si>
    <t>VIR</t>
  </si>
  <si>
    <t>ABW</t>
  </si>
  <si>
    <t>ATG</t>
  </si>
  <si>
    <t>DMA</t>
  </si>
  <si>
    <t>CYM</t>
  </si>
  <si>
    <t>KNA</t>
  </si>
  <si>
    <t>Saint Kitts &amp; Nevis</t>
  </si>
  <si>
    <t>TCA</t>
  </si>
  <si>
    <t>VGB</t>
  </si>
  <si>
    <t>AIA</t>
  </si>
  <si>
    <t>MSR</t>
  </si>
  <si>
    <t>Monserrat</t>
  </si>
  <si>
    <t>BLM</t>
  </si>
  <si>
    <t>MAF</t>
  </si>
  <si>
    <t>SXM</t>
  </si>
  <si>
    <t>St Maarten</t>
  </si>
  <si>
    <t>BES</t>
  </si>
  <si>
    <t>Bonaire, Saint Eustatius &amp; Saba</t>
  </si>
  <si>
    <t>UZB</t>
  </si>
  <si>
    <t>KAZ</t>
  </si>
  <si>
    <t>TJK</t>
  </si>
  <si>
    <t>KGZ</t>
  </si>
  <si>
    <t>Kyrgystan</t>
  </si>
  <si>
    <t>TKM</t>
  </si>
  <si>
    <t>CHN</t>
  </si>
  <si>
    <t>JPN</t>
  </si>
  <si>
    <t>KOR</t>
  </si>
  <si>
    <t>TWN</t>
  </si>
  <si>
    <t>HKG</t>
  </si>
  <si>
    <t>MNG</t>
  </si>
  <si>
    <t>MAC</t>
  </si>
  <si>
    <t>IDN</t>
  </si>
  <si>
    <t>PHL</t>
  </si>
  <si>
    <t>VNM</t>
  </si>
  <si>
    <t>THA</t>
  </si>
  <si>
    <t>MMR</t>
  </si>
  <si>
    <t>MYS</t>
  </si>
  <si>
    <t>KHM</t>
  </si>
  <si>
    <t>LAO</t>
  </si>
  <si>
    <t>SGP</t>
  </si>
  <si>
    <t>BRN</t>
  </si>
  <si>
    <t>TLS</t>
  </si>
  <si>
    <t>IND</t>
  </si>
  <si>
    <t>PAK</t>
  </si>
  <si>
    <t>BGD</t>
  </si>
  <si>
    <t>IRN</t>
  </si>
  <si>
    <t>Iran</t>
  </si>
  <si>
    <t>AFG</t>
  </si>
  <si>
    <t>NPL</t>
  </si>
  <si>
    <t>LKA</t>
  </si>
  <si>
    <t>BTN</t>
  </si>
  <si>
    <t>MDV</t>
  </si>
  <si>
    <t>TUR</t>
  </si>
  <si>
    <t>IRQ</t>
  </si>
  <si>
    <t>SAU</t>
  </si>
  <si>
    <t>YEM</t>
  </si>
  <si>
    <t>Yemen</t>
  </si>
  <si>
    <t>SYR</t>
  </si>
  <si>
    <t>AZE</t>
  </si>
  <si>
    <t>JOR</t>
  </si>
  <si>
    <t>ARE</t>
  </si>
  <si>
    <t>ISR</t>
  </si>
  <si>
    <t>LBN</t>
  </si>
  <si>
    <t>PSE</t>
  </si>
  <si>
    <t>Palestine</t>
  </si>
  <si>
    <t>OMN</t>
  </si>
  <si>
    <t>KWT</t>
  </si>
  <si>
    <t>GEO</t>
  </si>
  <si>
    <t>ARM</t>
  </si>
  <si>
    <t>QAT</t>
  </si>
  <si>
    <t>BHR</t>
  </si>
  <si>
    <t>CYP</t>
  </si>
  <si>
    <t>RUS</t>
  </si>
  <si>
    <t>UKR</t>
  </si>
  <si>
    <t>POL</t>
  </si>
  <si>
    <t>ROU</t>
  </si>
  <si>
    <t>CZE</t>
  </si>
  <si>
    <t>Czechia</t>
  </si>
  <si>
    <t>HUN</t>
  </si>
  <si>
    <t>BLR</t>
  </si>
  <si>
    <t>BGR</t>
  </si>
  <si>
    <t>SVK</t>
  </si>
  <si>
    <t>MDA</t>
  </si>
  <si>
    <t>GBR</t>
  </si>
  <si>
    <t>SWE</t>
  </si>
  <si>
    <t>DNK</t>
  </si>
  <si>
    <t>FIN</t>
  </si>
  <si>
    <t>NOR</t>
  </si>
  <si>
    <t>IRL</t>
  </si>
  <si>
    <t>LTU</t>
  </si>
  <si>
    <t>LVA</t>
  </si>
  <si>
    <t>EST</t>
  </si>
  <si>
    <t>ISL</t>
  </si>
  <si>
    <t>IMN</t>
  </si>
  <si>
    <t>Isle of Man</t>
  </si>
  <si>
    <t>FRO</t>
  </si>
  <si>
    <t>ALA</t>
  </si>
  <si>
    <t>Aland Islands</t>
  </si>
  <si>
    <t>SJM</t>
  </si>
  <si>
    <t>Svalbard &amp; Jan Mayen Islands</t>
  </si>
  <si>
    <t>ITA</t>
  </si>
  <si>
    <t>ESP</t>
  </si>
  <si>
    <t>GRC</t>
  </si>
  <si>
    <t>PRT</t>
  </si>
  <si>
    <t>SRB</t>
  </si>
  <si>
    <t>HRV</t>
  </si>
  <si>
    <t>BIH</t>
  </si>
  <si>
    <t>Bosnia &amp; Herzegovina</t>
  </si>
  <si>
    <t>ALB</t>
  </si>
  <si>
    <t>MKD</t>
  </si>
  <si>
    <t>Republic of Macedonia</t>
  </si>
  <si>
    <t>SVN</t>
  </si>
  <si>
    <t>MNE</t>
  </si>
  <si>
    <t>MLT</t>
  </si>
  <si>
    <t>AND</t>
  </si>
  <si>
    <t>GIB</t>
  </si>
  <si>
    <t>SMR</t>
  </si>
  <si>
    <t>DEU</t>
  </si>
  <si>
    <t>FRA</t>
  </si>
  <si>
    <t>NLD</t>
  </si>
  <si>
    <t>BEL</t>
  </si>
  <si>
    <t>AUT</t>
  </si>
  <si>
    <t>CHE</t>
  </si>
  <si>
    <t>LUX</t>
  </si>
  <si>
    <t>MCO</t>
  </si>
  <si>
    <t>LIE</t>
  </si>
  <si>
    <t>AUS</t>
  </si>
  <si>
    <t>NZL</t>
  </si>
  <si>
    <t>PNG</t>
  </si>
  <si>
    <t>FJI</t>
  </si>
  <si>
    <t>SLB</t>
  </si>
  <si>
    <t>NCL</t>
  </si>
  <si>
    <t>VUT</t>
  </si>
  <si>
    <t>GUM</t>
  </si>
  <si>
    <t>KIR</t>
  </si>
  <si>
    <t>MNP</t>
  </si>
  <si>
    <t>MHL</t>
  </si>
  <si>
    <t>PLW</t>
  </si>
  <si>
    <t>NRU</t>
  </si>
  <si>
    <t>FSM</t>
  </si>
  <si>
    <t>PYF</t>
  </si>
  <si>
    <t>WSM</t>
  </si>
  <si>
    <t>TON</t>
  </si>
  <si>
    <t>ASM</t>
  </si>
  <si>
    <t>COK</t>
  </si>
  <si>
    <t>TUV</t>
  </si>
  <si>
    <t>Tuvalu</t>
  </si>
  <si>
    <t>NIU</t>
  </si>
  <si>
    <t>TKL</t>
  </si>
  <si>
    <t>Tokelau</t>
  </si>
  <si>
    <t>PCN</t>
  </si>
  <si>
    <t>Pitcairn</t>
  </si>
  <si>
    <t>Paihia</t>
  </si>
  <si>
    <t>Channel Islands</t>
  </si>
  <si>
    <t>Antarctica</t>
  </si>
  <si>
    <t>Wales</t>
  </si>
  <si>
    <t>Scotland</t>
  </si>
  <si>
    <t>England</t>
  </si>
  <si>
    <t>Palestinian Territories</t>
  </si>
  <si>
    <t>Bonaire</t>
  </si>
  <si>
    <t>NFK</t>
  </si>
  <si>
    <t>Others</t>
  </si>
  <si>
    <t>Antigua and Barbuda</t>
  </si>
  <si>
    <t>Bosnia and Herzegovina</t>
  </si>
  <si>
    <t>Czech Republic</t>
  </si>
  <si>
    <t>CÃ´te dâ€™Ivoire</t>
  </si>
  <si>
    <t>Eswatini (Swaziland)</t>
  </si>
  <si>
    <t xml:space="preserve">Kazakhstan </t>
  </si>
  <si>
    <t>Kyrgyzstan</t>
  </si>
  <si>
    <t>Macedonia</t>
  </si>
  <si>
    <t>RÃ©union Island</t>
  </si>
  <si>
    <t>St Lucia</t>
  </si>
  <si>
    <t>SÃ£o TomÃ© and PrÃ­ncipe</t>
  </si>
  <si>
    <t>Trinidad and Tobago</t>
  </si>
  <si>
    <t>Web name</t>
  </si>
  <si>
    <t>Change</t>
  </si>
  <si>
    <t>Saint Kitts and Nevis</t>
  </si>
  <si>
    <t xml:space="preserve">Turks and Caicos </t>
  </si>
  <si>
    <t>Categories</t>
  </si>
  <si>
    <t>Air, Helicopter &amp; Balloon Tours</t>
  </si>
  <si>
    <t>Classes &amp; Workshops</t>
  </si>
  <si>
    <t>Cruises, Sailing &amp; Water Tours</t>
  </si>
  <si>
    <t>Cultural &amp; Theme Tours</t>
  </si>
  <si>
    <t>Day Trips &amp; Excursions</t>
  </si>
  <si>
    <t>Food, Wine &amp; Nightlife</t>
  </si>
  <si>
    <t>Holiday &amp; Seasonal Tours</t>
  </si>
  <si>
    <t>Kid Friendly</t>
  </si>
  <si>
    <t>Luxury &amp; Special Occasions</t>
  </si>
  <si>
    <t>Multi-day &amp; Extended Tours</t>
  </si>
  <si>
    <t>Outdoor Activities</t>
  </si>
  <si>
    <t>Private &amp; Custom Tours</t>
  </si>
  <si>
    <t>Shopping &amp; Fashion</t>
  </si>
  <si>
    <t>Shore Excursions</t>
  </si>
  <si>
    <t>Shows, Concerts &amp; Sports</t>
  </si>
  <si>
    <t>Sightseeing Tickets &amp; Passes</t>
  </si>
  <si>
    <t>Spa Tours</t>
  </si>
  <si>
    <t>Theme Parks</t>
  </si>
  <si>
    <t>Tours &amp; Sightseeing</t>
  </si>
  <si>
    <t>Transfers &amp; Ground Transport</t>
  </si>
  <si>
    <t>Viator VIP &amp; Exclusive Tours</t>
  </si>
  <si>
    <t>Walking &amp; Biking Tours</t>
  </si>
  <si>
    <t>Water Sports</t>
  </si>
  <si>
    <t>Weddings &amp; Honeymoons</t>
  </si>
  <si>
    <t xml:space="preserve">TOTAL </t>
  </si>
  <si>
    <t>AVG_Price</t>
  </si>
  <si>
    <t>Total_Price</t>
  </si>
  <si>
    <t>country_count</t>
  </si>
  <si>
    <t>%Global</t>
  </si>
  <si>
    <t>Growth (%MoM)</t>
  </si>
  <si>
    <t>Total</t>
  </si>
  <si>
    <t>Listings</t>
  </si>
  <si>
    <t>Cost (US$)</t>
  </si>
  <si>
    <t>Total Price</t>
  </si>
  <si>
    <t>% of Total</t>
  </si>
  <si>
    <t>Viator Bookable Listings</t>
  </si>
  <si>
    <t xml:space="preserve">    Growth %MoM</t>
  </si>
  <si>
    <t xml:space="preserve">    New listings (MoM)</t>
  </si>
  <si>
    <t>Country_Count</t>
  </si>
  <si>
    <t>Average_Price</t>
  </si>
  <si>
    <t>St Vincent &amp; Grenadines</t>
  </si>
  <si>
    <t>Viator Count Reported by TRIP</t>
  </si>
  <si>
    <t>Growth (3M%)</t>
  </si>
  <si>
    <t>Rank</t>
  </si>
  <si>
    <t>Cumulative %</t>
  </si>
  <si>
    <t>%MoM</t>
  </si>
  <si>
    <t>TOTAL PRICE</t>
  </si>
  <si>
    <t xml:space="preserve">AVERAGE PRICE </t>
  </si>
  <si>
    <t>TOTAL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</si>
</sst>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0.0%"/>
  </numFmts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 "/>
    </font>
    <font>
      <sz val="10"/>
      <color theme="1"/>
      <name val="Calibri "/>
    </font>
    <font>
      <b/>
      <sz val="10"/>
      <color theme="1"/>
      <name val="Calibri 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4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B4E6"/>
        <bgColor indexed="64"/>
      </patternFill>
    </fill>
    <fill>
      <patternFill patternType="solid">
        <fgColor rgb="FFADEBFF"/>
        <bgColor indexed="64"/>
      </patternFill>
    </fill>
    <fill>
      <patternFill patternType="solid">
        <fgColor rgb="FF73747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49" fontId="20" fillId="34" borderId="0" xfId="43" applyNumberFormat="1" applyFont="1" applyFill="1" applyBorder="1" applyAlignment="1">
      <alignment horizontal="left" vertical="center"/>
    </xf>
    <xf numFmtId="37" fontId="21" fillId="33" borderId="0" xfId="42" applyNumberFormat="1" applyFont="1" applyFill="1" applyBorder="1" applyAlignment="1">
      <alignment vertical="center"/>
    </xf>
    <xf numFmtId="37" fontId="21" fillId="35" borderId="0" xfId="0" applyNumberFormat="1" applyFont="1" applyFill="1" applyBorder="1" applyAlignment="1">
      <alignment vertical="center"/>
    </xf>
    <xf numFmtId="37" fontId="22" fillId="35" borderId="1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7" fontId="24" fillId="34" borderId="0" xfId="0" applyNumberFormat="1" applyFont="1" applyFill="1" applyBorder="1" applyAlignment="1">
      <alignment vertical="center"/>
    </xf>
    <xf numFmtId="37" fontId="23" fillId="0" borderId="0" xfId="0" applyNumberFormat="1" applyFont="1" applyFill="1" applyBorder="1" applyAlignment="1">
      <alignment vertical="center"/>
    </xf>
    <xf numFmtId="37" fontId="25" fillId="35" borderId="10" xfId="0" applyNumberFormat="1" applyFont="1" applyFill="1" applyBorder="1" applyAlignment="1">
      <alignment vertical="center"/>
    </xf>
    <xf numFmtId="37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4" fillId="34" borderId="0" xfId="0" applyFont="1" applyFill="1" applyBorder="1" applyAlignment="1">
      <alignment vertical="center"/>
    </xf>
    <xf numFmtId="37" fontId="23" fillId="35" borderId="0" xfId="0" applyNumberFormat="1" applyFont="1" applyFill="1" applyBorder="1" applyAlignment="1">
      <alignment vertical="center"/>
    </xf>
    <xf numFmtId="37" fontId="23" fillId="35" borderId="11" xfId="0" applyNumberFormat="1" applyFont="1" applyFill="1" applyBorder="1" applyAlignment="1">
      <alignment vertical="center"/>
    </xf>
    <xf numFmtId="37" fontId="25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37" fontId="23" fillId="0" borderId="0" xfId="0" applyNumberFormat="1" applyFont="1" applyFill="1" applyBorder="1" applyAlignment="1">
      <alignment horizontal="center" vertical="center" wrapText="1"/>
    </xf>
    <xf numFmtId="37" fontId="23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34" borderId="0" xfId="0" applyFont="1" applyFill="1" applyBorder="1" applyAlignment="1">
      <alignment horizontal="center" vertical="center"/>
    </xf>
    <xf numFmtId="37" fontId="23" fillId="35" borderId="0" xfId="0" applyNumberFormat="1" applyFont="1" applyFill="1" applyBorder="1" applyAlignment="1">
      <alignment horizontal="center" vertical="center"/>
    </xf>
    <xf numFmtId="37" fontId="23" fillId="35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43" applyNumberFormat="1" applyFont="1" applyFill="1" applyBorder="1" applyAlignment="1">
      <alignment horizontal="left" vertical="center"/>
    </xf>
    <xf numFmtId="0" fontId="0" fillId="0" borderId="0" xfId="0" applyBorder="1"/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ill="1"/>
    <xf numFmtId="0" fontId="0" fillId="0" borderId="0" xfId="0" applyFill="1"/>
    <xf numFmtId="1" fontId="0" fillId="0" borderId="0" xfId="0" applyNumberFormat="1" applyBorder="1"/>
    <xf numFmtId="37" fontId="23" fillId="35" borderId="12" xfId="0" applyNumberFormat="1" applyFont="1" applyFill="1" applyBorder="1" applyAlignment="1">
      <alignment vertical="center"/>
    </xf>
    <xf numFmtId="0" fontId="0" fillId="0" borderId="0" xfId="0" applyFill="1" applyBorder="1"/>
    <xf numFmtId="9" fontId="23" fillId="0" borderId="0" xfId="48" applyFont="1" applyFill="1" applyBorder="1" applyAlignment="1">
      <alignment vertical="center"/>
    </xf>
    <xf numFmtId="165" fontId="23" fillId="0" borderId="0" xfId="48" applyNumberFormat="1" applyFont="1" applyFill="1" applyBorder="1" applyAlignment="1">
      <alignment vertical="center"/>
    </xf>
    <xf numFmtId="0" fontId="23" fillId="35" borderId="0" xfId="0" applyFont="1" applyFill="1" applyBorder="1" applyAlignment="1">
      <alignment vertical="center"/>
    </xf>
    <xf numFmtId="165" fontId="23" fillId="35" borderId="0" xfId="48" applyNumberFormat="1" applyFont="1" applyFill="1" applyBorder="1" applyAlignment="1">
      <alignment vertical="center"/>
    </xf>
    <xf numFmtId="17" fontId="24" fillId="34" borderId="0" xfId="0" applyNumberFormat="1" applyFont="1" applyFill="1" applyBorder="1" applyAlignment="1">
      <alignment horizontal="right" vertical="center"/>
    </xf>
    <xf numFmtId="0" fontId="0" fillId="35" borderId="0" xfId="0" applyFill="1"/>
    <xf numFmtId="0" fontId="0" fillId="0" borderId="0" xfId="0" applyAlignment="1">
      <alignment vertical="center"/>
    </xf>
    <xf numFmtId="0" fontId="15" fillId="37" borderId="0" xfId="0" applyFont="1" applyFill="1" applyAlignment="1">
      <alignment vertical="center"/>
    </xf>
    <xf numFmtId="165" fontId="15" fillId="37" borderId="0" xfId="48" applyNumberFormat="1" applyFont="1" applyFill="1" applyAlignment="1">
      <alignment vertical="center"/>
    </xf>
    <xf numFmtId="0" fontId="15" fillId="38" borderId="0" xfId="0" applyFont="1" applyFill="1" applyAlignment="1">
      <alignment vertical="center"/>
    </xf>
    <xf numFmtId="165" fontId="15" fillId="38" borderId="0" xfId="48" applyNumberFormat="1" applyFont="1" applyFill="1" applyAlignment="1">
      <alignment vertical="center"/>
    </xf>
    <xf numFmtId="0" fontId="15" fillId="39" borderId="0" xfId="0" applyFont="1" applyFill="1" applyAlignment="1">
      <alignment vertical="center"/>
    </xf>
    <xf numFmtId="165" fontId="15" fillId="39" borderId="0" xfId="48" applyNumberFormat="1" applyFont="1" applyFill="1" applyAlignment="1">
      <alignment vertical="center"/>
    </xf>
    <xf numFmtId="0" fontId="15" fillId="40" borderId="0" xfId="0" applyFont="1" applyFill="1" applyAlignment="1">
      <alignment vertical="center"/>
    </xf>
    <xf numFmtId="165" fontId="15" fillId="40" borderId="0" xfId="48" applyNumberFormat="1" applyFont="1" applyFill="1" applyAlignment="1">
      <alignment vertical="center"/>
    </xf>
    <xf numFmtId="0" fontId="15" fillId="41" borderId="0" xfId="0" applyFont="1" applyFill="1" applyAlignment="1">
      <alignment vertical="center"/>
    </xf>
    <xf numFmtId="165" fontId="15" fillId="41" borderId="0" xfId="48" applyNumberFormat="1" applyFont="1" applyFill="1" applyAlignment="1">
      <alignment vertical="center"/>
    </xf>
    <xf numFmtId="0" fontId="15" fillId="34" borderId="0" xfId="0" applyFont="1" applyFill="1" applyBorder="1" applyAlignment="1">
      <alignment vertical="center"/>
    </xf>
    <xf numFmtId="0" fontId="15" fillId="34" borderId="0" xfId="0" applyFont="1" applyFill="1" applyAlignment="1">
      <alignment horizontal="right" vertical="center"/>
    </xf>
    <xf numFmtId="0" fontId="0" fillId="35" borderId="0" xfId="0" applyFont="1" applyFill="1" applyBorder="1" applyAlignment="1">
      <alignment horizontal="left" vertical="center"/>
    </xf>
    <xf numFmtId="37" fontId="0" fillId="35" borderId="0" xfId="0" applyNumberFormat="1" applyFill="1" applyAlignment="1">
      <alignment vertical="center"/>
    </xf>
    <xf numFmtId="165" fontId="0" fillId="35" borderId="0" xfId="48" applyNumberFormat="1" applyFont="1" applyFill="1" applyAlignment="1">
      <alignment vertical="center"/>
    </xf>
    <xf numFmtId="0" fontId="0" fillId="35" borderId="0" xfId="0" applyFill="1" applyBorder="1" applyAlignment="1">
      <alignment horizontal="left" vertical="center"/>
    </xf>
    <xf numFmtId="0" fontId="0" fillId="35" borderId="11" xfId="0" applyFill="1" applyBorder="1" applyAlignment="1">
      <alignment horizontal="left" vertical="center"/>
    </xf>
    <xf numFmtId="37" fontId="0" fillId="35" borderId="11" xfId="0" applyNumberFormat="1" applyFill="1" applyBorder="1" applyAlignment="1">
      <alignment vertical="center"/>
    </xf>
    <xf numFmtId="165" fontId="0" fillId="35" borderId="11" xfId="48" applyNumberFormat="1" applyFont="1" applyFill="1" applyBorder="1" applyAlignment="1">
      <alignment vertical="center"/>
    </xf>
    <xf numFmtId="0" fontId="18" fillId="35" borderId="10" xfId="0" applyFont="1" applyFill="1" applyBorder="1" applyAlignment="1">
      <alignment horizontal="left" vertical="center"/>
    </xf>
    <xf numFmtId="37" fontId="18" fillId="35" borderId="10" xfId="0" applyNumberFormat="1" applyFont="1" applyFill="1" applyBorder="1" applyAlignment="1">
      <alignment vertical="center"/>
    </xf>
    <xf numFmtId="165" fontId="18" fillId="35" borderId="10" xfId="48" applyNumberFormat="1" applyFont="1" applyFill="1" applyBorder="1" applyAlignment="1">
      <alignment vertical="center"/>
    </xf>
    <xf numFmtId="37" fontId="18" fillId="0" borderId="0" xfId="0" applyNumberFormat="1" applyFont="1" applyFill="1" applyBorder="1" applyAlignment="1">
      <alignment horizontal="right" vertical="top"/>
    </xf>
    <xf numFmtId="37" fontId="0" fillId="0" borderId="0" xfId="0" applyNumberFormat="1" applyFill="1" applyBorder="1" applyAlignment="1"/>
    <xf numFmtId="0" fontId="18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8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/>
    </xf>
    <xf numFmtId="17" fontId="15" fillId="34" borderId="0" xfId="0" applyNumberFormat="1" applyFont="1" applyFill="1" applyAlignment="1">
      <alignment horizontal="right" vertical="center"/>
    </xf>
    <xf numFmtId="0" fontId="18" fillId="36" borderId="0" xfId="0" applyFont="1" applyFill="1" applyAlignment="1">
      <alignment horizontal="center"/>
    </xf>
    <xf numFmtId="0" fontId="0" fillId="0" borderId="13" xfId="0" applyFont="1" applyBorder="1" applyAlignment="1">
      <alignment horizontal="center" vertical="top"/>
    </xf>
    <xf numFmtId="0" fontId="0" fillId="0" borderId="14" xfId="0" applyBorder="1"/>
    <xf numFmtId="37" fontId="0" fillId="0" borderId="0" xfId="0" applyNumberFormat="1"/>
    <xf numFmtId="37" fontId="0" fillId="35" borderId="0" xfId="0" applyNumberFormat="1" applyFill="1"/>
    <xf numFmtId="37" fontId="25" fillId="35" borderId="0" xfId="0" applyNumberFormat="1" applyFont="1" applyFill="1" applyBorder="1" applyAlignment="1">
      <alignment vertical="center"/>
    </xf>
    <xf numFmtId="37" fontId="15" fillId="37" borderId="0" xfId="0" applyNumberFormat="1" applyFont="1" applyFill="1" applyAlignment="1">
      <alignment vertical="center"/>
    </xf>
    <xf numFmtId="37" fontId="15" fillId="38" borderId="0" xfId="0" applyNumberFormat="1" applyFont="1" applyFill="1" applyAlignment="1">
      <alignment vertical="center"/>
    </xf>
    <xf numFmtId="37" fontId="15" fillId="39" borderId="0" xfId="0" applyNumberFormat="1" applyFont="1" applyFill="1" applyAlignment="1">
      <alignment vertical="center"/>
    </xf>
    <xf numFmtId="37" fontId="15" fillId="40" borderId="0" xfId="0" applyNumberFormat="1" applyFont="1" applyFill="1" applyAlignment="1">
      <alignment vertical="center"/>
    </xf>
    <xf numFmtId="37" fontId="15" fillId="41" borderId="0" xfId="0" applyNumberFormat="1" applyFont="1" applyFill="1" applyAlignment="1">
      <alignment vertical="center"/>
    </xf>
    <xf numFmtId="49" fontId="1" fillId="0" borderId="0" xfId="49" applyNumberFormat="1" applyFont="1" applyFill="1" applyBorder="1" applyAlignment="1">
      <alignment horizontal="left" vertical="center"/>
    </xf>
    <xf numFmtId="0" fontId="0" fillId="35" borderId="11" xfId="0" applyFill="1" applyBorder="1"/>
    <xf numFmtId="165" fontId="0" fillId="35" borderId="11" xfId="48" applyNumberFormat="1" applyFont="1" applyFill="1" applyBorder="1"/>
    <xf numFmtId="0" fontId="18" fillId="35" borderId="12" xfId="0" applyFont="1" applyFill="1" applyBorder="1" applyAlignment="1">
      <alignment horizontal="left" vertical="center"/>
    </xf>
    <xf numFmtId="37" fontId="18" fillId="35" borderId="12" xfId="0" applyNumberFormat="1" applyFont="1" applyFill="1" applyBorder="1" applyAlignment="1">
      <alignment vertical="center"/>
    </xf>
    <xf numFmtId="165" fontId="18" fillId="35" borderId="12" xfId="48" applyNumberFormat="1" applyFont="1" applyFill="1" applyBorder="1" applyAlignment="1">
      <alignment vertical="center"/>
    </xf>
    <xf numFmtId="0" fontId="18" fillId="35" borderId="0" xfId="0" applyFont="1" applyFill="1" applyAlignment="1">
      <alignment horizontal="center"/>
    </xf>
    <xf numFmtId="49" fontId="23" fillId="35" borderId="0" xfId="0" applyNumberFormat="1" applyFont="1" applyFill="1" applyBorder="1" applyAlignment="1">
      <alignment vertical="center"/>
    </xf>
    <xf numFmtId="49" fontId="24" fillId="34" borderId="0" xfId="43" applyNumberFormat="1" applyFont="1" applyFill="1" applyBorder="1" applyAlignment="1">
      <alignment horizontal="left" vertical="center"/>
    </xf>
    <xf numFmtId="37" fontId="23" fillId="35" borderId="0" xfId="42" applyNumberFormat="1" applyFont="1" applyFill="1" applyBorder="1" applyAlignment="1">
      <alignment vertical="center"/>
    </xf>
    <xf numFmtId="49" fontId="23" fillId="0" borderId="0" xfId="43" applyNumberFormat="1" applyFont="1" applyFill="1" applyBorder="1" applyAlignment="1">
      <alignment horizontal="left" vertical="center"/>
    </xf>
    <xf numFmtId="0" fontId="23" fillId="0" borderId="0" xfId="0" applyFont="1"/>
    <xf numFmtId="0" fontId="23" fillId="0" borderId="0" xfId="0" applyFont="1" applyAlignment="1">
      <alignment horizontal="left"/>
    </xf>
    <xf numFmtId="49" fontId="23" fillId="0" borderId="0" xfId="0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34" borderId="0" xfId="0" applyFont="1" applyFill="1" applyAlignment="1">
      <alignment horizontal="right"/>
    </xf>
    <xf numFmtId="9" fontId="23" fillId="35" borderId="0" xfId="48" applyFont="1" applyFill="1"/>
    <xf numFmtId="9" fontId="23" fillId="35" borderId="11" xfId="48" applyFont="1" applyFill="1" applyBorder="1"/>
    <xf numFmtId="37" fontId="23" fillId="0" borderId="0" xfId="0" applyNumberFormat="1" applyFont="1"/>
    <xf numFmtId="165" fontId="23" fillId="35" borderId="0" xfId="48" applyNumberFormat="1" applyFont="1" applyFill="1"/>
    <xf numFmtId="165" fontId="23" fillId="35" borderId="11" xfId="48" applyNumberFormat="1" applyFont="1" applyFill="1" applyBorder="1"/>
    <xf numFmtId="165" fontId="23" fillId="35" borderId="0" xfId="48" applyNumberFormat="1" applyFont="1" applyFill="1" applyBorder="1"/>
    <xf numFmtId="9" fontId="23" fillId="35" borderId="0" xfId="48" applyFont="1" applyFill="1" applyBorder="1"/>
    <xf numFmtId="0" fontId="23" fillId="0" borderId="0" xfId="0" applyFont="1" applyBorder="1"/>
    <xf numFmtId="0" fontId="18" fillId="0" borderId="15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0" fillId="0" borderId="13" xfId="0" applyBorder="1"/>
    <xf numFmtId="2" fontId="0" fillId="0" borderId="13" xfId="0" applyNumberFormat="1" applyBorder="1" applyAlignment="1">
      <alignment horizontal="left" indent="8"/>
    </xf>
    <xf numFmtId="2" fontId="0" fillId="0" borderId="0" xfId="0" applyNumberFormat="1" applyBorder="1" applyAlignment="1">
      <alignment horizontal="left" indent="8"/>
    </xf>
    <xf numFmtId="2" fontId="0" fillId="0" borderId="0" xfId="0" applyNumberFormat="1"/>
    <xf numFmtId="2" fontId="0" fillId="0" borderId="14" xfId="0" applyNumberFormat="1" applyBorder="1" applyAlignment="1">
      <alignment horizontal="left" indent="8"/>
    </xf>
    <xf numFmtId="0" fontId="18" fillId="36" borderId="0" xfId="0" applyFont="1" applyFill="1"/>
    <xf numFmtId="0" fontId="0" fillId="42" borderId="0" xfId="0" applyFill="1"/>
    <xf numFmtId="2" fontId="0" fillId="42" borderId="0" xfId="0" applyNumberFormat="1" applyFill="1"/>
    <xf numFmtId="2" fontId="0" fillId="0" borderId="0" xfId="0" applyNumberFormat="1" applyFill="1" applyBorder="1"/>
    <xf numFmtId="0" fontId="18" fillId="36" borderId="0" xfId="0" applyFont="1" applyFill="1" applyAlignment="1">
      <alignment horizontal="center"/>
    </xf>
    <xf numFmtId="0" fontId="23" fillId="33" borderId="0" xfId="0" applyFont="1" applyFill="1" applyBorder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/>
    <cellStyle name="Comma 2 2" xfId="47"/>
    <cellStyle name="Comma 3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9"/>
    <cellStyle name="Note" xfId="15" builtinId="10" customBuiltin="1"/>
    <cellStyle name="Output" xfId="10" builtinId="21" customBuiltin="1"/>
    <cellStyle name="Percent" xfId="48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150D"/>
      <rgbColor rgb="00000000"/>
      <rgbColor rgb="00CECECE"/>
      <rgbColor rgb="00909090"/>
      <rgbColor rgb="005D5D5D"/>
      <rgbColor rgb="00DEDEDE"/>
      <rgbColor rgb="007C7C7C"/>
      <rgbColor rgb="00ABABAB"/>
      <rgbColor rgb="00000000"/>
      <rgbColor rgb="00808080"/>
      <rgbColor rgb="00000000"/>
      <rgbColor rgb="00808080"/>
      <rgbColor rgb="00000000"/>
      <rgbColor rgb="00808080"/>
      <rgbColor rgb="00000000"/>
      <rgbColor rgb="0080808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B4E6"/>
      <color rgb="FF737476"/>
      <color rgb="FFADEBFF"/>
      <color rgb="FF336699"/>
      <color rgb="FFFFB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Viator - Bookable Inventory Growth by Region (%MoM)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77534448818893E-2"/>
          <c:y val="0.15617089530475356"/>
          <c:w val="0.89217663221784782"/>
          <c:h val="0.75031860600758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'Viator_Timeseries(Count)'!$G$11</c:f>
              <c:strCache>
                <c:ptCount val="1"/>
                <c:pt idx="0">
                  <c:v>Jun-18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1" i="0" u="none" strike="noStrike" kern="1200" baseline="0">
                    <a:solidFill>
                      <a:srgbClr val="FFB94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'Viator_Timeseries(Count)'!$E$3:$E$7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</c:strCache>
            </c:strRef>
          </c:cat>
          <c:val>
            <c:numRef>
              <c:f>'Viator_Timeseries(Count)'!$G$12:$G$16</c:f>
              <c:numCache>
                <c:formatCode>0.0%</c:formatCode>
                <c:ptCount val="5"/>
                <c:pt idx="0">
                  <c:v>9.771476936098189E-2</c:v>
                </c:pt>
                <c:pt idx="1">
                  <c:v>5.2119952312536411E-2</c:v>
                </c:pt>
                <c:pt idx="2">
                  <c:v>7.70435099217186E-2</c:v>
                </c:pt>
                <c:pt idx="3">
                  <c:v>4.6648455557890323E-2</c:v>
                </c:pt>
                <c:pt idx="4">
                  <c:v>7.1019320453031387E-2</c:v>
                </c:pt>
              </c:numCache>
            </c:numRef>
          </c:val>
        </c:ser>
        <c:ser>
          <c:idx val="1"/>
          <c:order val="1"/>
          <c:tx>
            <c:strRef>
              <c:f>'Viator_Timeseries(Count)'!$H$11</c:f>
              <c:strCache>
                <c:ptCount val="1"/>
                <c:pt idx="0">
                  <c:v>Jul-18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'Viator_Timeseries(Count)'!$E$3:$E$7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</c:strCache>
            </c:strRef>
          </c:cat>
          <c:val>
            <c:numRef>
              <c:f>'Viator_Timeseries(Count)'!$H$12:$H$16</c:f>
              <c:numCache>
                <c:formatCode>0.0%</c:formatCode>
                <c:ptCount val="5"/>
                <c:pt idx="0">
                  <c:v>7.9879717799452576E-2</c:v>
                </c:pt>
                <c:pt idx="1">
                  <c:v>4.7271776396071719E-2</c:v>
                </c:pt>
                <c:pt idx="2">
                  <c:v>7.890199790405994E-2</c:v>
                </c:pt>
                <c:pt idx="3">
                  <c:v>4.6576992571772724E-2</c:v>
                </c:pt>
                <c:pt idx="4">
                  <c:v>0.10114456332421007</c:v>
                </c:pt>
              </c:numCache>
            </c:numRef>
          </c:val>
        </c:ser>
        <c:ser>
          <c:idx val="2"/>
          <c:order val="2"/>
          <c:tx>
            <c:strRef>
              <c:f>'Viator_Timeseries(Count)'!$I$11</c:f>
              <c:strCache>
                <c:ptCount val="1"/>
                <c:pt idx="0">
                  <c:v>Aug-18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1" i="0" u="none" strike="noStrike" kern="1200" baseline="0">
                    <a:solidFill>
                      <a:srgbClr val="33B4E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'Viator_Timeseries(Count)'!$I$12:$I$16</c:f>
              <c:numCache>
                <c:formatCode>0.0%</c:formatCode>
                <c:ptCount val="5"/>
                <c:pt idx="0">
                  <c:v>5.2943486487451397E-2</c:v>
                </c:pt>
                <c:pt idx="1">
                  <c:v>4.3639894576224192E-2</c:v>
                </c:pt>
                <c:pt idx="2">
                  <c:v>7.2442425191916016E-2</c:v>
                </c:pt>
                <c:pt idx="3">
                  <c:v>6.6564358334931795E-2</c:v>
                </c:pt>
                <c:pt idx="4">
                  <c:v>8.9481414529431813E-2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171276824"/>
        <c:axId val="171277208"/>
      </c:barChart>
      <c:catAx>
        <c:axId val="17127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7208"/>
        <c:crosses val="autoZero"/>
        <c:auto val="1"/>
        <c:lblAlgn val="ctr"/>
        <c:lblOffset val="100"/>
        <c:noMultiLvlLbl val="0"/>
      </c:catAx>
      <c:valAx>
        <c:axId val="17127720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Viator - Bookable</a:t>
            </a:r>
            <a:r>
              <a:rPr lang="en-US" b="1" baseline="0">
                <a:solidFill>
                  <a:schemeClr val="tx1"/>
                </a:solidFill>
              </a:rPr>
              <a:t> Inventory Distribution (Aug 2018)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'Viator_Timeseries(Count)'!$E$3:$E$7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</c:strCache>
            </c:strRef>
          </c:cat>
          <c:val>
            <c:numRef>
              <c:f>'Viator_Timeseries(Count)'!$I$3:$I$7</c:f>
              <c:numCache>
                <c:formatCode>#,##0_);\(#,##0\)</c:formatCode>
                <c:ptCount val="5"/>
                <c:pt idx="0">
                  <c:v>29494</c:v>
                </c:pt>
                <c:pt idx="1">
                  <c:v>37618</c:v>
                </c:pt>
                <c:pt idx="2">
                  <c:v>34227</c:v>
                </c:pt>
                <c:pt idx="3">
                  <c:v>5560</c:v>
                </c:pt>
                <c:pt idx="4">
                  <c:v>9643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21</xdr:col>
      <xdr:colOff>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cquarie Research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945"/>
      </a:accent1>
      <a:accent2>
        <a:srgbClr val="0066A5"/>
      </a:accent2>
      <a:accent3>
        <a:srgbClr val="33B4E6"/>
      </a:accent3>
      <a:accent4>
        <a:srgbClr val="ADEBFF"/>
      </a:accent4>
      <a:accent5>
        <a:srgbClr val="737476"/>
      </a:accent5>
      <a:accent6>
        <a:srgbClr val="C5C5C7"/>
      </a:accent6>
      <a:hlink>
        <a:srgbClr val="0066A5"/>
      </a:hlink>
      <a:folHlink>
        <a:srgbClr val="D85427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25"/>
  <sheetViews>
    <sheetView tabSelected="1" workbookViewId="0">
      <selection activeCell="C39" sqref="C39"/>
    </sheetView>
  </sheetViews>
  <sheetFormatPr defaultRowHeight="15"/>
  <cols>
    <col min="1" max="16384" width="9.140625" style="43"/>
  </cols>
  <sheetData>
    <row r="4" spans="10:12">
      <c r="J4" s="80" t="str">
        <f>'Viator_Timeseries(Count)'!E20</f>
        <v>North America</v>
      </c>
      <c r="K4" s="44"/>
      <c r="L4" s="45">
        <f>'Viator_Timeseries(Count)'!L20</f>
        <v>0.12466750184482847</v>
      </c>
    </row>
    <row r="5" spans="10:12">
      <c r="J5" s="80" t="str">
        <f>'Viator_Timeseries(Count)'!E21</f>
        <v>Central America</v>
      </c>
      <c r="K5" s="44"/>
      <c r="L5" s="45">
        <f>'Viator_Timeseries(Count)'!L21</f>
        <v>4.806850749086166E-2</v>
      </c>
    </row>
    <row r="6" spans="10:12">
      <c r="J6" s="80" t="str">
        <f>'Viator_Timeseries(Count)'!E22</f>
        <v>South America</v>
      </c>
      <c r="K6" s="44"/>
      <c r="L6" s="45">
        <f>'Viator_Timeseries(Count)'!L22</f>
        <v>5.0634106159152925E-2</v>
      </c>
    </row>
    <row r="7" spans="10:12">
      <c r="J7" s="80" t="str">
        <f>'Viator_Timeseries(Count)'!E23</f>
        <v>The Caribbean</v>
      </c>
      <c r="K7" s="44"/>
      <c r="L7" s="45">
        <f>'Viator_Timeseries(Count)'!L23</f>
        <v>2.9706028727840606E-2</v>
      </c>
    </row>
    <row r="8" spans="10:12">
      <c r="J8" s="81" t="str">
        <f>'Viator_Timeseries(Count)'!E24</f>
        <v>Northern Europe</v>
      </c>
      <c r="K8" s="46"/>
      <c r="L8" s="47">
        <f>'Viator_Timeseries(Count)'!L24</f>
        <v>2.5458632939197885E-2</v>
      </c>
    </row>
    <row r="9" spans="10:12">
      <c r="J9" s="81" t="str">
        <f>'Viator_Timeseries(Count)'!E25</f>
        <v>Western Europe</v>
      </c>
      <c r="K9" s="46"/>
      <c r="L9" s="47">
        <f>'Viator_Timeseries(Count)'!L25</f>
        <v>7.7594343670093185E-2</v>
      </c>
    </row>
    <row r="10" spans="10:12">
      <c r="J10" s="81" t="str">
        <f>'Viator_Timeseries(Count)'!E26</f>
        <v>Southern Europe</v>
      </c>
      <c r="K10" s="46"/>
      <c r="L10" s="47">
        <f>'Viator_Timeseries(Count)'!L26</f>
        <v>0.18109351135213056</v>
      </c>
    </row>
    <row r="11" spans="10:12">
      <c r="J11" s="81" t="str">
        <f>'Viator_Timeseries(Count)'!E27</f>
        <v>Eastern Europe</v>
      </c>
      <c r="K11" s="46"/>
      <c r="L11" s="47">
        <f>'Viator_Timeseries(Count)'!L27</f>
        <v>3.863843078031954E-2</v>
      </c>
    </row>
    <row r="12" spans="10:12">
      <c r="J12" s="82" t="str">
        <f>'Viator_Timeseries(Count)'!E28</f>
        <v>Central Asia</v>
      </c>
      <c r="K12" s="48"/>
      <c r="L12" s="49">
        <f>'Viator_Timeseries(Count)'!L28</f>
        <v>5.0625525561600107E-4</v>
      </c>
    </row>
    <row r="13" spans="10:12">
      <c r="J13" s="82" t="str">
        <f>'Viator_Timeseries(Count)'!E29</f>
        <v>Eastern Asia</v>
      </c>
      <c r="K13" s="48"/>
      <c r="L13" s="49">
        <f>'Viator_Timeseries(Count)'!L29</f>
        <v>6.9923289457877846E-2</v>
      </c>
    </row>
    <row r="14" spans="10:12">
      <c r="J14" s="82" t="str">
        <f>'Viator_Timeseries(Count)'!E30</f>
        <v>Southeast Asia</v>
      </c>
      <c r="K14" s="48"/>
      <c r="L14" s="49">
        <f>'Viator_Timeseries(Count)'!L30</f>
        <v>0.10240085119527724</v>
      </c>
    </row>
    <row r="15" spans="10:12">
      <c r="J15" s="82" t="str">
        <f>'Viator_Timeseries(Count)'!E31</f>
        <v>Southern Asia</v>
      </c>
      <c r="K15" s="48"/>
      <c r="L15" s="49">
        <f>'Viator_Timeseries(Count)'!L31</f>
        <v>7.279778963807039E-2</v>
      </c>
    </row>
    <row r="16" spans="10:12">
      <c r="J16" s="82" t="str">
        <f>'Viator_Timeseries(Count)'!E32</f>
        <v>Western Asia</v>
      </c>
      <c r="K16" s="48"/>
      <c r="L16" s="49">
        <f>'Viator_Timeseries(Count)'!L32</f>
        <v>4.8059926893308853E-2</v>
      </c>
    </row>
    <row r="17" spans="10:12">
      <c r="J17" s="83" t="str">
        <f>'Viator_Timeseries(Count)'!E33</f>
        <v>Australia &amp; NZ</v>
      </c>
      <c r="K17" s="50"/>
      <c r="L17" s="51">
        <f>'Viator_Timeseries(Count)'!L33</f>
        <v>4.3100341507782601E-2</v>
      </c>
    </row>
    <row r="18" spans="10:12">
      <c r="J18" s="83" t="str">
        <f>'Viator_Timeseries(Count)'!E34</f>
        <v>Melanesia</v>
      </c>
      <c r="K18" s="50"/>
      <c r="L18" s="51">
        <f>'Viator_Timeseries(Count)'!L34</f>
        <v>2.6599852413722092E-3</v>
      </c>
    </row>
    <row r="19" spans="10:12">
      <c r="J19" s="83" t="str">
        <f>'Viator_Timeseries(Count)'!E35</f>
        <v>Micronesia</v>
      </c>
      <c r="K19" s="50"/>
      <c r="L19" s="51">
        <f>'Viator_Timeseries(Count)'!L35</f>
        <v>1.2012836573939009E-4</v>
      </c>
    </row>
    <row r="20" spans="10:12">
      <c r="J20" s="83" t="str">
        <f>'Viator_Timeseries(Count)'!E36</f>
        <v>Polynesia</v>
      </c>
      <c r="K20" s="50"/>
      <c r="L20" s="51">
        <f>'Viator_Timeseries(Count)'!L36</f>
        <v>1.8276672787492921E-3</v>
      </c>
    </row>
    <row r="21" spans="10:12">
      <c r="J21" s="84" t="str">
        <f>'Viator_Timeseries(Count)'!E37</f>
        <v>Eastern Africa</v>
      </c>
      <c r="K21" s="52"/>
      <c r="L21" s="53">
        <f>'Viator_Timeseries(Count)'!L37</f>
        <v>1.1455097733006127E-2</v>
      </c>
    </row>
    <row r="22" spans="10:12">
      <c r="J22" s="84" t="str">
        <f>'Viator_Timeseries(Count)'!E38</f>
        <v>Middle Africa</v>
      </c>
      <c r="K22" s="52"/>
      <c r="L22" s="53">
        <f>'Viator_Timeseries(Count)'!L38</f>
        <v>4.5477167029911962E-4</v>
      </c>
    </row>
    <row r="23" spans="10:12">
      <c r="J23" s="84" t="str">
        <f>'Viator_Timeseries(Count)'!E39</f>
        <v>Northern Africa</v>
      </c>
      <c r="K23" s="52"/>
      <c r="L23" s="53">
        <f>'Viator_Timeseries(Count)'!L39</f>
        <v>5.520756465480256E-2</v>
      </c>
    </row>
    <row r="24" spans="10:12">
      <c r="J24" s="84" t="str">
        <f>'Viator_Timeseries(Count)'!E40</f>
        <v>Southern Africa</v>
      </c>
      <c r="K24" s="52"/>
      <c r="L24" s="53">
        <f>'Viator_Timeseries(Count)'!L40</f>
        <v>1.426953373032898E-2</v>
      </c>
    </row>
    <row r="25" spans="10:12">
      <c r="J25" s="84" t="str">
        <f>'Viator_Timeseries(Count)'!E41</f>
        <v>Western Africa</v>
      </c>
      <c r="K25" s="52"/>
      <c r="L25" s="53">
        <f>'Viator_Timeseries(Count)'!L41</f>
        <v>1.3557344133445454E-3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topLeftCell="A34" workbookViewId="0">
      <selection activeCell="K63" sqref="K63"/>
    </sheetView>
  </sheetViews>
  <sheetFormatPr defaultRowHeight="15"/>
  <cols>
    <col min="1" max="1" width="28.28515625" bestFit="1" customWidth="1"/>
    <col min="2" max="2" width="14.42578125" bestFit="1" customWidth="1"/>
    <col min="3" max="3" width="11" bestFit="1" customWidth="1"/>
    <col min="4" max="4" width="13.85546875" bestFit="1" customWidth="1"/>
  </cols>
  <sheetData>
    <row r="1" spans="1:4">
      <c r="A1" t="s">
        <v>255</v>
      </c>
      <c r="B1" t="s">
        <v>682</v>
      </c>
      <c r="C1" t="s">
        <v>670</v>
      </c>
      <c r="D1" t="s">
        <v>683</v>
      </c>
    </row>
    <row r="2" spans="1:4">
      <c r="A2" t="s">
        <v>5</v>
      </c>
      <c r="B2">
        <v>94</v>
      </c>
      <c r="C2">
        <v>23856.32</v>
      </c>
      <c r="D2">
        <v>253.79063829787199</v>
      </c>
    </row>
    <row r="3" spans="1:4">
      <c r="A3" t="s">
        <v>50</v>
      </c>
      <c r="B3">
        <v>6</v>
      </c>
      <c r="C3">
        <v>7230.63</v>
      </c>
      <c r="D3">
        <v>1205.105</v>
      </c>
    </row>
    <row r="4" spans="1:4">
      <c r="A4" t="s">
        <v>8</v>
      </c>
      <c r="B4">
        <v>1</v>
      </c>
      <c r="C4">
        <v>33.619999999999997</v>
      </c>
      <c r="D4">
        <v>33.619999999999997</v>
      </c>
    </row>
    <row r="5" spans="1:4">
      <c r="A5" t="s">
        <v>0</v>
      </c>
      <c r="B5">
        <v>5</v>
      </c>
      <c r="C5">
        <v>1386.77</v>
      </c>
      <c r="D5">
        <v>277.35399999999998</v>
      </c>
    </row>
    <row r="6" spans="1:4">
      <c r="A6" t="s">
        <v>7</v>
      </c>
      <c r="B6">
        <v>15</v>
      </c>
      <c r="C6">
        <v>19860.810000000001</v>
      </c>
      <c r="D6">
        <v>1324.0540000000001</v>
      </c>
    </row>
    <row r="7" spans="1:4">
      <c r="A7" t="s">
        <v>4</v>
      </c>
      <c r="B7">
        <v>5</v>
      </c>
      <c r="C7">
        <v>4399</v>
      </c>
      <c r="D7">
        <v>879.8</v>
      </c>
    </row>
    <row r="8" spans="1:4">
      <c r="A8" s="27" t="s">
        <v>3</v>
      </c>
      <c r="B8">
        <v>76</v>
      </c>
      <c r="C8">
        <v>9954.2999999999993</v>
      </c>
      <c r="D8">
        <v>130.97763157894701</v>
      </c>
    </row>
    <row r="9" spans="1:4">
      <c r="A9" t="s">
        <v>351</v>
      </c>
      <c r="B9">
        <v>957</v>
      </c>
      <c r="C9">
        <v>223380.72999999899</v>
      </c>
      <c r="D9">
        <v>233.417690700104</v>
      </c>
    </row>
    <row r="10" spans="1:4">
      <c r="A10" t="s">
        <v>6</v>
      </c>
      <c r="B10">
        <v>178</v>
      </c>
      <c r="C10">
        <v>47242.489999999903</v>
      </c>
      <c r="D10">
        <v>265.40724719101098</v>
      </c>
    </row>
    <row r="11" spans="1:4">
      <c r="A11" t="s">
        <v>11</v>
      </c>
      <c r="B11">
        <v>147</v>
      </c>
      <c r="C11">
        <v>15330.2299999999</v>
      </c>
      <c r="D11">
        <v>104.287278911564</v>
      </c>
    </row>
    <row r="12" spans="1:4">
      <c r="A12" t="s">
        <v>10</v>
      </c>
      <c r="B12">
        <v>3329</v>
      </c>
      <c r="C12">
        <v>1384969.0699999901</v>
      </c>
      <c r="D12">
        <v>416.03156203063901</v>
      </c>
    </row>
    <row r="13" spans="1:4">
      <c r="A13" t="s">
        <v>9</v>
      </c>
      <c r="B13">
        <v>504</v>
      </c>
      <c r="C13">
        <v>79877.619999999893</v>
      </c>
      <c r="D13">
        <v>158.48734126984101</v>
      </c>
    </row>
    <row r="14" spans="1:4">
      <c r="A14" t="s">
        <v>12</v>
      </c>
      <c r="B14">
        <v>178</v>
      </c>
      <c r="C14">
        <v>43959.369999999901</v>
      </c>
      <c r="D14">
        <v>246.962752808988</v>
      </c>
    </row>
    <row r="15" spans="1:4">
      <c r="A15" t="s">
        <v>26</v>
      </c>
      <c r="B15">
        <v>245</v>
      </c>
      <c r="C15">
        <v>53971.559999999903</v>
      </c>
      <c r="D15">
        <v>220.29208163265201</v>
      </c>
    </row>
    <row r="16" spans="1:4">
      <c r="A16" t="s">
        <v>18</v>
      </c>
      <c r="B16">
        <v>28</v>
      </c>
      <c r="C16">
        <v>7166.29</v>
      </c>
      <c r="D16">
        <v>255.93892857142799</v>
      </c>
    </row>
    <row r="17" spans="1:4">
      <c r="A17" t="s">
        <v>14</v>
      </c>
      <c r="B17">
        <v>46</v>
      </c>
      <c r="C17">
        <v>6612.5</v>
      </c>
      <c r="D17">
        <v>143.75</v>
      </c>
    </row>
    <row r="18" spans="1:4">
      <c r="A18" t="s">
        <v>13</v>
      </c>
      <c r="B18">
        <v>132</v>
      </c>
      <c r="C18">
        <v>14648.8399999999</v>
      </c>
      <c r="D18">
        <v>110.97606060606</v>
      </c>
    </row>
    <row r="19" spans="1:4">
      <c r="A19" t="s">
        <v>29</v>
      </c>
      <c r="B19">
        <v>59</v>
      </c>
      <c r="C19">
        <v>9222.86</v>
      </c>
      <c r="D19">
        <v>156.319661016949</v>
      </c>
    </row>
    <row r="20" spans="1:4">
      <c r="A20" t="s">
        <v>15</v>
      </c>
      <c r="B20">
        <v>612</v>
      </c>
      <c r="C20">
        <v>86741.279999999897</v>
      </c>
      <c r="D20">
        <v>141.73411764705801</v>
      </c>
    </row>
    <row r="21" spans="1:4">
      <c r="A21" t="s">
        <v>30</v>
      </c>
      <c r="B21">
        <v>200</v>
      </c>
      <c r="C21">
        <v>36120.949999999997</v>
      </c>
      <c r="D21">
        <v>180.60475</v>
      </c>
    </row>
    <row r="22" spans="1:4">
      <c r="A22" t="s">
        <v>22</v>
      </c>
      <c r="B22">
        <v>47</v>
      </c>
      <c r="C22">
        <v>3891.6499999999901</v>
      </c>
      <c r="D22">
        <v>82.801063829787196</v>
      </c>
    </row>
    <row r="23" spans="1:4">
      <c r="A23" t="s">
        <v>27</v>
      </c>
      <c r="B23">
        <v>54</v>
      </c>
      <c r="C23">
        <v>93625</v>
      </c>
      <c r="D23">
        <v>1733.7962962962899</v>
      </c>
    </row>
    <row r="24" spans="1:4">
      <c r="A24" t="s">
        <v>24</v>
      </c>
      <c r="B24">
        <v>211</v>
      </c>
      <c r="C24">
        <v>49321.23</v>
      </c>
      <c r="D24">
        <v>233.74990521327001</v>
      </c>
    </row>
    <row r="25" spans="1:4">
      <c r="A25" t="s">
        <v>624</v>
      </c>
      <c r="B25">
        <v>20</v>
      </c>
      <c r="C25">
        <v>1030.5</v>
      </c>
      <c r="D25">
        <v>51.524999999999999</v>
      </c>
    </row>
    <row r="26" spans="1:4">
      <c r="A26" s="27" t="s">
        <v>572</v>
      </c>
      <c r="B26">
        <v>185</v>
      </c>
      <c r="C26">
        <v>18900.599999999999</v>
      </c>
      <c r="D26">
        <v>102.165405405405</v>
      </c>
    </row>
    <row r="27" spans="1:4">
      <c r="A27" t="s">
        <v>28</v>
      </c>
      <c r="B27">
        <v>48</v>
      </c>
      <c r="C27">
        <v>165048.31</v>
      </c>
      <c r="D27">
        <v>3438.5064583333301</v>
      </c>
    </row>
    <row r="28" spans="1:4">
      <c r="A28" t="s">
        <v>25</v>
      </c>
      <c r="B28">
        <v>1050</v>
      </c>
      <c r="C28">
        <v>200444.47</v>
      </c>
      <c r="D28">
        <v>190.899495238095</v>
      </c>
    </row>
    <row r="29" spans="1:4">
      <c r="A29" t="s">
        <v>196</v>
      </c>
      <c r="B29">
        <v>20</v>
      </c>
      <c r="C29">
        <v>6126.0099999999902</v>
      </c>
      <c r="D29">
        <v>306.30049999999898</v>
      </c>
    </row>
    <row r="30" spans="1:4">
      <c r="A30" t="s">
        <v>23</v>
      </c>
      <c r="B30">
        <v>46</v>
      </c>
      <c r="C30">
        <v>5550.6099999999897</v>
      </c>
      <c r="D30">
        <v>120.665434782608</v>
      </c>
    </row>
    <row r="31" spans="1:4">
      <c r="A31" t="s">
        <v>17</v>
      </c>
      <c r="B31">
        <v>351</v>
      </c>
      <c r="C31">
        <v>39723.29</v>
      </c>
      <c r="D31">
        <v>113.17176638176601</v>
      </c>
    </row>
    <row r="32" spans="1:4">
      <c r="A32" t="s">
        <v>16</v>
      </c>
      <c r="B32">
        <v>4</v>
      </c>
      <c r="C32">
        <v>1189</v>
      </c>
      <c r="D32">
        <v>297.25</v>
      </c>
    </row>
    <row r="33" spans="1:4">
      <c r="A33" t="s">
        <v>19</v>
      </c>
      <c r="B33">
        <v>4</v>
      </c>
      <c r="C33">
        <v>5303.2</v>
      </c>
      <c r="D33">
        <v>1325.8</v>
      </c>
    </row>
    <row r="34" spans="1:4">
      <c r="A34" t="s">
        <v>95</v>
      </c>
      <c r="B34">
        <v>733</v>
      </c>
      <c r="C34">
        <v>68627.930000000095</v>
      </c>
      <c r="D34">
        <v>93.626098226466695</v>
      </c>
    </row>
    <row r="35" spans="1:4">
      <c r="A35" t="s">
        <v>38</v>
      </c>
      <c r="B35">
        <v>13</v>
      </c>
      <c r="C35">
        <v>9242.6999999999898</v>
      </c>
      <c r="D35">
        <v>710.97692307692205</v>
      </c>
    </row>
    <row r="36" spans="1:4">
      <c r="A36" t="s">
        <v>31</v>
      </c>
      <c r="B36">
        <v>1656</v>
      </c>
      <c r="C36">
        <v>233424.399999999</v>
      </c>
      <c r="D36">
        <v>140.95676328502401</v>
      </c>
    </row>
    <row r="37" spans="1:4">
      <c r="A37" t="s">
        <v>43</v>
      </c>
      <c r="B37">
        <v>32</v>
      </c>
      <c r="C37">
        <v>7483.0299999999897</v>
      </c>
      <c r="D37">
        <v>233.844687499999</v>
      </c>
    </row>
    <row r="38" spans="1:4">
      <c r="A38" t="s">
        <v>99</v>
      </c>
      <c r="B38">
        <v>86</v>
      </c>
      <c r="C38">
        <v>15755.449999999901</v>
      </c>
      <c r="D38">
        <v>183.202906976744</v>
      </c>
    </row>
    <row r="39" spans="1:4">
      <c r="A39" t="s">
        <v>384</v>
      </c>
      <c r="B39">
        <v>1</v>
      </c>
      <c r="C39">
        <v>7875</v>
      </c>
      <c r="D39">
        <v>7875</v>
      </c>
    </row>
    <row r="40" spans="1:4">
      <c r="A40" t="s">
        <v>179</v>
      </c>
      <c r="B40">
        <v>10</v>
      </c>
      <c r="C40">
        <v>29544.9</v>
      </c>
      <c r="D40">
        <v>2954.49</v>
      </c>
    </row>
    <row r="41" spans="1:4">
      <c r="A41" t="s">
        <v>618</v>
      </c>
      <c r="B41">
        <v>1</v>
      </c>
      <c r="C41">
        <v>42.55</v>
      </c>
      <c r="D41">
        <v>42.55</v>
      </c>
    </row>
    <row r="42" spans="1:4">
      <c r="A42" t="s">
        <v>37</v>
      </c>
      <c r="B42">
        <v>582</v>
      </c>
      <c r="C42">
        <v>90915.449999999895</v>
      </c>
      <c r="D42">
        <v>156.21211340206099</v>
      </c>
    </row>
    <row r="43" spans="1:4">
      <c r="A43" t="s">
        <v>39</v>
      </c>
      <c r="B43">
        <v>5608</v>
      </c>
      <c r="C43">
        <v>1065882.1200000001</v>
      </c>
      <c r="D43">
        <v>190.06457203994299</v>
      </c>
    </row>
    <row r="44" spans="1:4">
      <c r="A44" t="s">
        <v>40</v>
      </c>
      <c r="B44">
        <v>738</v>
      </c>
      <c r="C44">
        <v>140533.15999999901</v>
      </c>
      <c r="D44">
        <v>190.42433604336</v>
      </c>
    </row>
    <row r="45" spans="1:4">
      <c r="A45" t="s">
        <v>33</v>
      </c>
      <c r="B45">
        <v>5</v>
      </c>
      <c r="C45">
        <v>22044.9899999999</v>
      </c>
      <c r="D45">
        <v>4408.9979999999996</v>
      </c>
    </row>
    <row r="46" spans="1:4">
      <c r="A46" t="s">
        <v>36</v>
      </c>
      <c r="B46">
        <v>24</v>
      </c>
      <c r="C46">
        <v>1542.72999999999</v>
      </c>
      <c r="D46">
        <v>64.280416666666596</v>
      </c>
    </row>
    <row r="47" spans="1:4">
      <c r="A47" t="s">
        <v>41</v>
      </c>
      <c r="B47">
        <v>1477</v>
      </c>
      <c r="C47">
        <v>254176.69999999899</v>
      </c>
      <c r="D47">
        <v>172.08984427894299</v>
      </c>
    </row>
    <row r="48" spans="1:4">
      <c r="A48" t="s">
        <v>81</v>
      </c>
      <c r="B48">
        <v>1648</v>
      </c>
      <c r="C48">
        <v>518151.53999999899</v>
      </c>
      <c r="D48">
        <v>314.41234223300899</v>
      </c>
    </row>
    <row r="49" spans="1:4">
      <c r="A49" t="s">
        <v>462</v>
      </c>
      <c r="B49">
        <v>101</v>
      </c>
      <c r="C49">
        <v>19267.47</v>
      </c>
      <c r="D49">
        <v>190.76702970297001</v>
      </c>
    </row>
    <row r="50" spans="1:4">
      <c r="A50" t="s">
        <v>44</v>
      </c>
      <c r="B50">
        <v>214</v>
      </c>
      <c r="C50">
        <v>19820.229999999901</v>
      </c>
      <c r="D50">
        <v>92.617897196261595</v>
      </c>
    </row>
    <row r="51" spans="1:4">
      <c r="A51" s="27" t="s">
        <v>542</v>
      </c>
      <c r="B51">
        <v>869</v>
      </c>
      <c r="C51">
        <v>133057.26</v>
      </c>
      <c r="D51">
        <v>153.115373993096</v>
      </c>
    </row>
    <row r="52" spans="1:4">
      <c r="A52" s="27" t="s">
        <v>35</v>
      </c>
      <c r="B52">
        <v>1</v>
      </c>
      <c r="C52">
        <v>832.6</v>
      </c>
      <c r="D52">
        <v>832.6</v>
      </c>
    </row>
    <row r="53" spans="1:4">
      <c r="A53" t="s">
        <v>382</v>
      </c>
      <c r="B53">
        <v>6</v>
      </c>
      <c r="C53">
        <v>3747.99</v>
      </c>
      <c r="D53">
        <v>624.66499999999996</v>
      </c>
    </row>
    <row r="54" spans="1:4">
      <c r="A54" t="s">
        <v>47</v>
      </c>
      <c r="B54">
        <v>140</v>
      </c>
      <c r="C54">
        <v>22882.819999999901</v>
      </c>
      <c r="D54">
        <v>163.448714285714</v>
      </c>
    </row>
    <row r="55" spans="1:4">
      <c r="A55" t="s">
        <v>48</v>
      </c>
      <c r="B55">
        <v>24</v>
      </c>
      <c r="C55">
        <v>6170.6199999999899</v>
      </c>
      <c r="D55">
        <v>257.109166666666</v>
      </c>
    </row>
    <row r="56" spans="1:4">
      <c r="A56" t="s">
        <v>49</v>
      </c>
      <c r="B56">
        <v>927</v>
      </c>
      <c r="C56">
        <v>129658.389999999</v>
      </c>
      <c r="D56">
        <v>139.86881337648299</v>
      </c>
    </row>
    <row r="57" spans="1:4">
      <c r="A57" t="s">
        <v>183</v>
      </c>
      <c r="B57">
        <v>8</v>
      </c>
      <c r="C57">
        <v>5309.48</v>
      </c>
      <c r="D57">
        <v>663.68499999999995</v>
      </c>
    </row>
    <row r="58" spans="1:4">
      <c r="A58" t="s">
        <v>51</v>
      </c>
      <c r="B58">
        <v>653</v>
      </c>
      <c r="C58">
        <v>419230.109999999</v>
      </c>
      <c r="D58">
        <v>642.00629402756397</v>
      </c>
    </row>
    <row r="59" spans="1:4">
      <c r="A59" t="s">
        <v>53</v>
      </c>
      <c r="B59">
        <v>4559</v>
      </c>
      <c r="C59">
        <v>762549.58999999403</v>
      </c>
      <c r="D59">
        <v>167.26246764641201</v>
      </c>
    </row>
    <row r="60" spans="1:4">
      <c r="A60" t="s">
        <v>175</v>
      </c>
      <c r="B60">
        <v>115</v>
      </c>
      <c r="C60">
        <v>11816.1499999999</v>
      </c>
      <c r="D60">
        <v>102.749130434782</v>
      </c>
    </row>
    <row r="61" spans="1:4">
      <c r="A61" t="s">
        <v>622</v>
      </c>
      <c r="B61">
        <v>1842</v>
      </c>
      <c r="C61">
        <v>349819.25999999902</v>
      </c>
      <c r="D61">
        <v>189.912736156351</v>
      </c>
    </row>
    <row r="62" spans="1:4">
      <c r="A62" t="s">
        <v>54</v>
      </c>
      <c r="B62">
        <v>1</v>
      </c>
      <c r="C62">
        <v>40</v>
      </c>
      <c r="D62">
        <v>40</v>
      </c>
    </row>
    <row r="63" spans="1:4">
      <c r="A63" t="s">
        <v>52</v>
      </c>
      <c r="B63">
        <v>89</v>
      </c>
      <c r="C63">
        <v>8218.94</v>
      </c>
      <c r="D63">
        <v>92.347640449438202</v>
      </c>
    </row>
    <row r="64" spans="1:4">
      <c r="A64" s="27" t="s">
        <v>177</v>
      </c>
      <c r="B64">
        <v>2</v>
      </c>
      <c r="C64">
        <v>731.84</v>
      </c>
      <c r="D64">
        <v>365.92</v>
      </c>
    </row>
    <row r="65" spans="1:4">
      <c r="A65" t="s">
        <v>56</v>
      </c>
      <c r="B65">
        <v>92</v>
      </c>
      <c r="C65">
        <v>181957.05</v>
      </c>
      <c r="D65">
        <v>1977.7940217391299</v>
      </c>
    </row>
    <row r="66" spans="1:4">
      <c r="A66" t="s">
        <v>448</v>
      </c>
      <c r="B66">
        <v>2</v>
      </c>
      <c r="C66">
        <v>520.5</v>
      </c>
      <c r="D66">
        <v>260.25</v>
      </c>
    </row>
    <row r="67" spans="1:4">
      <c r="A67" t="s">
        <v>58</v>
      </c>
      <c r="B67">
        <v>237</v>
      </c>
      <c r="C67">
        <v>49424.97</v>
      </c>
      <c r="D67">
        <v>208.54417721518999</v>
      </c>
    </row>
    <row r="68" spans="1:4">
      <c r="A68" t="s">
        <v>57</v>
      </c>
      <c r="B68">
        <v>423</v>
      </c>
      <c r="C68">
        <v>101322.19999999899</v>
      </c>
      <c r="D68">
        <v>239.53238770685499</v>
      </c>
    </row>
    <row r="69" spans="1:4">
      <c r="A69" t="s">
        <v>61</v>
      </c>
      <c r="B69">
        <v>3240</v>
      </c>
      <c r="C69">
        <v>771609.90000000398</v>
      </c>
      <c r="D69">
        <v>238.151203703704</v>
      </c>
    </row>
    <row r="70" spans="1:4">
      <c r="A70" t="s">
        <v>148</v>
      </c>
      <c r="B70">
        <v>134</v>
      </c>
      <c r="C70">
        <v>48207.299999999901</v>
      </c>
      <c r="D70">
        <v>359.75597014925302</v>
      </c>
    </row>
    <row r="71" spans="1:4">
      <c r="A71" t="s">
        <v>70</v>
      </c>
      <c r="B71">
        <v>1</v>
      </c>
      <c r="C71">
        <v>61.63</v>
      </c>
      <c r="D71">
        <v>61.63</v>
      </c>
    </row>
    <row r="72" spans="1:4">
      <c r="A72" t="s">
        <v>65</v>
      </c>
      <c r="B72">
        <v>364</v>
      </c>
      <c r="C72">
        <v>85677.4399999999</v>
      </c>
      <c r="D72">
        <v>235.377582417582</v>
      </c>
    </row>
    <row r="73" spans="1:4">
      <c r="A73" t="s">
        <v>45</v>
      </c>
      <c r="B73">
        <v>1030</v>
      </c>
      <c r="C73">
        <v>162262.39999999999</v>
      </c>
      <c r="D73">
        <v>157.53631067961101</v>
      </c>
    </row>
    <row r="74" spans="1:4">
      <c r="A74" t="s">
        <v>67</v>
      </c>
      <c r="B74">
        <v>63</v>
      </c>
      <c r="C74">
        <v>36159.019999999997</v>
      </c>
      <c r="D74">
        <v>573.95269841269806</v>
      </c>
    </row>
    <row r="75" spans="1:4">
      <c r="A75" t="s">
        <v>74</v>
      </c>
      <c r="B75">
        <v>1638</v>
      </c>
      <c r="C75">
        <v>293546.46999999997</v>
      </c>
      <c r="D75">
        <v>179.21029914529899</v>
      </c>
    </row>
    <row r="76" spans="1:4">
      <c r="A76" t="s">
        <v>69</v>
      </c>
      <c r="B76">
        <v>30</v>
      </c>
      <c r="C76">
        <v>13688.969999999899</v>
      </c>
      <c r="D76">
        <v>456.29899999999901</v>
      </c>
    </row>
    <row r="77" spans="1:4">
      <c r="A77" t="s">
        <v>64</v>
      </c>
      <c r="B77">
        <v>49</v>
      </c>
      <c r="C77">
        <v>15898.39</v>
      </c>
      <c r="D77">
        <v>324.45693877551003</v>
      </c>
    </row>
    <row r="78" spans="1:4">
      <c r="A78" t="s">
        <v>72</v>
      </c>
      <c r="B78">
        <v>49</v>
      </c>
      <c r="C78">
        <v>8377.3699999999899</v>
      </c>
      <c r="D78">
        <v>170.96673469387699</v>
      </c>
    </row>
    <row r="79" spans="1:4">
      <c r="A79" t="s">
        <v>76</v>
      </c>
      <c r="B79">
        <v>10</v>
      </c>
      <c r="C79">
        <v>775</v>
      </c>
      <c r="D79">
        <v>77.5</v>
      </c>
    </row>
    <row r="80" spans="1:4">
      <c r="A80" t="s">
        <v>75</v>
      </c>
      <c r="B80">
        <v>243</v>
      </c>
      <c r="C80">
        <v>45611.949999999903</v>
      </c>
      <c r="D80">
        <v>187.70349794238601</v>
      </c>
    </row>
    <row r="81" spans="1:4">
      <c r="A81" t="s">
        <v>78</v>
      </c>
      <c r="B81">
        <v>12</v>
      </c>
      <c r="C81">
        <v>18576.34</v>
      </c>
      <c r="D81">
        <v>1548.02833333333</v>
      </c>
    </row>
    <row r="82" spans="1:4">
      <c r="A82" t="s">
        <v>82</v>
      </c>
      <c r="B82">
        <v>21</v>
      </c>
      <c r="C82">
        <v>7451.5</v>
      </c>
      <c r="D82">
        <v>354.83333333333297</v>
      </c>
    </row>
    <row r="83" spans="1:4">
      <c r="A83" t="s">
        <v>80</v>
      </c>
      <c r="B83">
        <v>100</v>
      </c>
      <c r="C83">
        <v>8674.0299999999897</v>
      </c>
      <c r="D83">
        <v>86.740299999999905</v>
      </c>
    </row>
    <row r="84" spans="1:4">
      <c r="A84" t="s">
        <v>83</v>
      </c>
      <c r="B84">
        <v>545</v>
      </c>
      <c r="C84">
        <v>63764.11</v>
      </c>
      <c r="D84">
        <v>116.998366972477</v>
      </c>
    </row>
    <row r="85" spans="1:4">
      <c r="A85" t="s">
        <v>89</v>
      </c>
      <c r="B85">
        <v>753</v>
      </c>
      <c r="C85">
        <v>318493.65999999997</v>
      </c>
      <c r="D85">
        <v>422.96634794156699</v>
      </c>
    </row>
    <row r="86" spans="1:4">
      <c r="A86" t="s">
        <v>87</v>
      </c>
      <c r="B86">
        <v>6013</v>
      </c>
      <c r="C86">
        <v>1050360.1299999901</v>
      </c>
      <c r="D86">
        <v>174.68154498586301</v>
      </c>
    </row>
    <row r="87" spans="1:4">
      <c r="A87" t="s">
        <v>84</v>
      </c>
      <c r="B87">
        <v>1900</v>
      </c>
      <c r="C87">
        <v>141663.18</v>
      </c>
      <c r="D87">
        <v>74.559568421052901</v>
      </c>
    </row>
    <row r="88" spans="1:4">
      <c r="A88" t="s">
        <v>85</v>
      </c>
      <c r="B88">
        <v>608</v>
      </c>
      <c r="C88">
        <v>251278.41</v>
      </c>
      <c r="D88">
        <v>413.286858552632</v>
      </c>
    </row>
    <row r="89" spans="1:4">
      <c r="A89" t="s">
        <v>86</v>
      </c>
      <c r="B89">
        <v>424</v>
      </c>
      <c r="C89">
        <v>125547.5</v>
      </c>
      <c r="D89">
        <v>296.10259433962199</v>
      </c>
    </row>
    <row r="90" spans="1:4">
      <c r="A90" t="s">
        <v>90</v>
      </c>
      <c r="B90">
        <v>8952</v>
      </c>
      <c r="C90">
        <v>1711467.49000001</v>
      </c>
      <c r="D90">
        <v>191.18269548704299</v>
      </c>
    </row>
    <row r="91" spans="1:4">
      <c r="A91" t="s">
        <v>91</v>
      </c>
      <c r="B91">
        <v>802</v>
      </c>
      <c r="C91">
        <v>125853.89</v>
      </c>
      <c r="D91">
        <v>156.925049875311</v>
      </c>
    </row>
    <row r="92" spans="1:4">
      <c r="A92" t="s">
        <v>93</v>
      </c>
      <c r="B92">
        <v>1534</v>
      </c>
      <c r="C92">
        <v>324971.68999999698</v>
      </c>
      <c r="D92">
        <v>211.845951760102</v>
      </c>
    </row>
    <row r="93" spans="1:4">
      <c r="A93" t="s">
        <v>92</v>
      </c>
      <c r="B93">
        <v>385</v>
      </c>
      <c r="C93">
        <v>87337.1899999999</v>
      </c>
      <c r="D93">
        <v>226.84984415584401</v>
      </c>
    </row>
    <row r="94" spans="1:4">
      <c r="A94" s="27" t="s">
        <v>100</v>
      </c>
      <c r="B94">
        <v>26</v>
      </c>
      <c r="C94">
        <v>3218.7799999999902</v>
      </c>
      <c r="D94">
        <v>123.79923076922999</v>
      </c>
    </row>
    <row r="95" spans="1:4">
      <c r="A95" t="s">
        <v>94</v>
      </c>
      <c r="B95">
        <v>426</v>
      </c>
      <c r="C95">
        <v>279226.83999999898</v>
      </c>
      <c r="D95">
        <v>655.46206572769904</v>
      </c>
    </row>
    <row r="96" spans="1:4">
      <c r="A96" t="s">
        <v>200</v>
      </c>
      <c r="B96">
        <v>5</v>
      </c>
      <c r="C96">
        <v>1564.9099999999901</v>
      </c>
      <c r="D96">
        <v>312.981999999999</v>
      </c>
    </row>
    <row r="97" spans="1:4">
      <c r="A97" t="s">
        <v>98</v>
      </c>
      <c r="B97">
        <v>10</v>
      </c>
      <c r="C97">
        <v>874</v>
      </c>
      <c r="D97">
        <v>87.4</v>
      </c>
    </row>
    <row r="98" spans="1:4">
      <c r="A98" s="27" t="s">
        <v>487</v>
      </c>
      <c r="B98">
        <v>24</v>
      </c>
      <c r="C98">
        <v>8076.51</v>
      </c>
      <c r="D98">
        <v>336.52125000000001</v>
      </c>
    </row>
    <row r="99" spans="1:4">
      <c r="A99" t="s">
        <v>101</v>
      </c>
      <c r="B99">
        <v>245</v>
      </c>
      <c r="C99">
        <v>31677.61</v>
      </c>
      <c r="D99">
        <v>129.29636734693801</v>
      </c>
    </row>
    <row r="100" spans="1:4">
      <c r="A100" t="s">
        <v>110</v>
      </c>
      <c r="B100">
        <v>111</v>
      </c>
      <c r="C100">
        <v>12593.6799999999</v>
      </c>
      <c r="D100">
        <v>113.456576576576</v>
      </c>
    </row>
    <row r="101" spans="1:4">
      <c r="A101" t="s">
        <v>102</v>
      </c>
      <c r="B101">
        <v>61</v>
      </c>
      <c r="C101">
        <v>5058.41</v>
      </c>
      <c r="D101">
        <v>82.924754098360594</v>
      </c>
    </row>
    <row r="102" spans="1:4">
      <c r="A102" t="s">
        <v>107</v>
      </c>
      <c r="B102">
        <v>1</v>
      </c>
      <c r="C102">
        <v>108</v>
      </c>
      <c r="D102">
        <v>108</v>
      </c>
    </row>
    <row r="103" spans="1:4">
      <c r="A103" t="s">
        <v>108</v>
      </c>
      <c r="B103">
        <v>228</v>
      </c>
      <c r="C103">
        <v>43896.449999999903</v>
      </c>
      <c r="D103">
        <v>192.528289473684</v>
      </c>
    </row>
    <row r="104" spans="1:4">
      <c r="A104" t="s">
        <v>109</v>
      </c>
      <c r="B104">
        <v>19</v>
      </c>
      <c r="C104">
        <v>735.73</v>
      </c>
      <c r="D104">
        <v>38.722631578947301</v>
      </c>
    </row>
    <row r="105" spans="1:4">
      <c r="A105" s="27" t="s">
        <v>575</v>
      </c>
      <c r="B105">
        <v>76</v>
      </c>
      <c r="C105">
        <v>8032.57</v>
      </c>
      <c r="D105">
        <v>105.69171052631501</v>
      </c>
    </row>
    <row r="106" spans="1:4">
      <c r="A106" t="s">
        <v>117</v>
      </c>
      <c r="B106">
        <v>25</v>
      </c>
      <c r="C106">
        <v>13352.17</v>
      </c>
      <c r="D106">
        <v>534.08680000000004</v>
      </c>
    </row>
    <row r="107" spans="1:4">
      <c r="A107" t="s">
        <v>131</v>
      </c>
      <c r="B107">
        <v>1123</v>
      </c>
      <c r="C107">
        <v>131329.44</v>
      </c>
      <c r="D107">
        <v>116.94518254675</v>
      </c>
    </row>
    <row r="108" spans="1:4">
      <c r="A108" t="s">
        <v>128</v>
      </c>
      <c r="B108">
        <v>19</v>
      </c>
      <c r="C108">
        <v>4869</v>
      </c>
      <c r="D108">
        <v>256.26315789473603</v>
      </c>
    </row>
    <row r="109" spans="1:4">
      <c r="A109" t="s">
        <v>119</v>
      </c>
      <c r="B109">
        <v>7</v>
      </c>
      <c r="C109">
        <v>792.56999999999903</v>
      </c>
      <c r="D109">
        <v>113.224285714285</v>
      </c>
    </row>
    <row r="110" spans="1:4">
      <c r="A110" t="s">
        <v>126</v>
      </c>
      <c r="B110">
        <v>139</v>
      </c>
      <c r="C110">
        <v>11801.96</v>
      </c>
      <c r="D110">
        <v>84.906187050359705</v>
      </c>
    </row>
    <row r="111" spans="1:4">
      <c r="A111" t="s">
        <v>124</v>
      </c>
      <c r="B111">
        <v>16</v>
      </c>
      <c r="C111">
        <v>4225.68</v>
      </c>
      <c r="D111">
        <v>264.10500000000002</v>
      </c>
    </row>
    <row r="112" spans="1:4">
      <c r="A112" t="s">
        <v>125</v>
      </c>
      <c r="B112">
        <v>2</v>
      </c>
      <c r="C112">
        <v>4474.71</v>
      </c>
      <c r="D112">
        <v>2237.355</v>
      </c>
    </row>
    <row r="113" spans="1:4">
      <c r="A113" t="s">
        <v>127</v>
      </c>
      <c r="B113">
        <v>160</v>
      </c>
      <c r="C113">
        <v>30473.709999999901</v>
      </c>
      <c r="D113">
        <v>190.46068749999901</v>
      </c>
    </row>
    <row r="114" spans="1:4">
      <c r="A114" t="s">
        <v>130</v>
      </c>
      <c r="B114">
        <v>3027</v>
      </c>
      <c r="C114">
        <v>571430.09999999695</v>
      </c>
      <c r="D114">
        <v>188.77770069375501</v>
      </c>
    </row>
    <row r="115" spans="1:4">
      <c r="A115" t="s">
        <v>114</v>
      </c>
      <c r="B115">
        <v>44</v>
      </c>
      <c r="C115">
        <v>7447.9499999999898</v>
      </c>
      <c r="D115">
        <v>169.27159090909001</v>
      </c>
    </row>
    <row r="116" spans="1:4">
      <c r="A116" t="s">
        <v>113</v>
      </c>
      <c r="B116">
        <v>66</v>
      </c>
      <c r="C116">
        <v>25084.04</v>
      </c>
      <c r="D116">
        <v>380.06121212121201</v>
      </c>
    </row>
    <row r="117" spans="1:4">
      <c r="A117" t="s">
        <v>121</v>
      </c>
      <c r="B117">
        <v>137</v>
      </c>
      <c r="C117">
        <v>71109.64</v>
      </c>
      <c r="D117">
        <v>519.04846715328404</v>
      </c>
    </row>
    <row r="118" spans="1:4">
      <c r="A118" t="s">
        <v>115</v>
      </c>
      <c r="B118">
        <v>225</v>
      </c>
      <c r="C118">
        <v>45846.06</v>
      </c>
      <c r="D118">
        <v>203.76026666666601</v>
      </c>
    </row>
    <row r="119" spans="1:4">
      <c r="A119" t="s">
        <v>112</v>
      </c>
      <c r="B119">
        <v>1817</v>
      </c>
      <c r="C119">
        <v>369772.56999999599</v>
      </c>
      <c r="D119">
        <v>203.50719317556201</v>
      </c>
    </row>
    <row r="120" spans="1:4">
      <c r="A120" t="s">
        <v>132</v>
      </c>
      <c r="B120">
        <v>40</v>
      </c>
      <c r="C120">
        <v>36277.47</v>
      </c>
      <c r="D120">
        <v>906.93674999999996</v>
      </c>
    </row>
    <row r="121" spans="1:4">
      <c r="A121" t="s">
        <v>120</v>
      </c>
      <c r="B121">
        <v>589</v>
      </c>
      <c r="C121">
        <v>80919.399999999994</v>
      </c>
      <c r="D121">
        <v>137.38438030560201</v>
      </c>
    </row>
    <row r="122" spans="1:4">
      <c r="A122" t="s">
        <v>133</v>
      </c>
      <c r="B122">
        <v>150</v>
      </c>
      <c r="C122">
        <v>222252.51</v>
      </c>
      <c r="D122">
        <v>1481.6833999999999</v>
      </c>
    </row>
    <row r="123" spans="1:4">
      <c r="A123" t="s">
        <v>141</v>
      </c>
      <c r="B123">
        <v>952</v>
      </c>
      <c r="C123">
        <v>515695.73</v>
      </c>
      <c r="D123">
        <v>541.69719537815104</v>
      </c>
    </row>
    <row r="124" spans="1:4">
      <c r="A124" t="s">
        <v>139</v>
      </c>
      <c r="B124">
        <v>677</v>
      </c>
      <c r="C124">
        <v>108660.489999999</v>
      </c>
      <c r="D124">
        <v>160.502939438699</v>
      </c>
    </row>
    <row r="125" spans="1:4">
      <c r="A125" t="s">
        <v>134</v>
      </c>
      <c r="B125">
        <v>17</v>
      </c>
      <c r="C125">
        <v>12079.77</v>
      </c>
      <c r="D125">
        <v>710.57470588235299</v>
      </c>
    </row>
    <row r="126" spans="1:4">
      <c r="A126" t="s">
        <v>144</v>
      </c>
      <c r="B126">
        <v>1694</v>
      </c>
      <c r="C126">
        <v>467383.25000000099</v>
      </c>
      <c r="D126">
        <v>275.90510625737897</v>
      </c>
    </row>
    <row r="127" spans="1:4">
      <c r="A127" t="s">
        <v>138</v>
      </c>
      <c r="B127">
        <v>180</v>
      </c>
      <c r="C127">
        <v>34361.800000000003</v>
      </c>
      <c r="D127">
        <v>190.898888888888</v>
      </c>
    </row>
    <row r="128" spans="1:4">
      <c r="A128" t="s">
        <v>137</v>
      </c>
      <c r="B128">
        <v>22</v>
      </c>
      <c r="C128">
        <v>4918.5</v>
      </c>
      <c r="D128">
        <v>223.56818181818099</v>
      </c>
    </row>
    <row r="129" spans="1:4">
      <c r="A129" t="s">
        <v>123</v>
      </c>
      <c r="B129">
        <v>1</v>
      </c>
      <c r="C129">
        <v>50</v>
      </c>
      <c r="D129">
        <v>50</v>
      </c>
    </row>
    <row r="130" spans="1:4">
      <c r="A130" t="s">
        <v>140</v>
      </c>
      <c r="B130">
        <v>369</v>
      </c>
      <c r="C130">
        <v>163731.69999999899</v>
      </c>
      <c r="D130">
        <v>443.71734417343998</v>
      </c>
    </row>
    <row r="131" spans="1:4">
      <c r="A131" t="s">
        <v>145</v>
      </c>
      <c r="B131">
        <v>228</v>
      </c>
      <c r="C131">
        <v>81052.739999999903</v>
      </c>
      <c r="D131">
        <v>355.49447368420999</v>
      </c>
    </row>
    <row r="132" spans="1:4">
      <c r="A132" t="s">
        <v>151</v>
      </c>
      <c r="B132">
        <v>5</v>
      </c>
      <c r="C132">
        <v>286.2</v>
      </c>
      <c r="D132">
        <v>57.239999999999903</v>
      </c>
    </row>
    <row r="133" spans="1:4">
      <c r="A133" t="s">
        <v>155</v>
      </c>
      <c r="B133">
        <v>3</v>
      </c>
      <c r="C133">
        <v>475</v>
      </c>
      <c r="D133">
        <v>158.333333333333</v>
      </c>
    </row>
    <row r="134" spans="1:4">
      <c r="A134" s="85" t="s">
        <v>529</v>
      </c>
      <c r="B134">
        <v>6</v>
      </c>
      <c r="C134">
        <v>880</v>
      </c>
      <c r="D134">
        <v>146.666666666666</v>
      </c>
    </row>
    <row r="135" spans="1:4">
      <c r="A135" t="s">
        <v>146</v>
      </c>
      <c r="B135">
        <v>260</v>
      </c>
      <c r="C135">
        <v>52325.419999999896</v>
      </c>
      <c r="D135">
        <v>201.25161538461501</v>
      </c>
    </row>
    <row r="136" spans="1:4">
      <c r="A136" t="s">
        <v>149</v>
      </c>
      <c r="B136">
        <v>14</v>
      </c>
      <c r="C136">
        <v>29339.9</v>
      </c>
      <c r="D136">
        <v>2095.7071428571398</v>
      </c>
    </row>
    <row r="137" spans="1:4">
      <c r="A137" t="s">
        <v>156</v>
      </c>
      <c r="B137">
        <v>16</v>
      </c>
      <c r="C137">
        <v>1675</v>
      </c>
      <c r="D137">
        <v>104.6875</v>
      </c>
    </row>
    <row r="138" spans="1:4">
      <c r="A138" t="s">
        <v>147</v>
      </c>
      <c r="B138">
        <v>1587</v>
      </c>
      <c r="C138">
        <v>580726.08999999904</v>
      </c>
      <c r="D138">
        <v>365.92696282293502</v>
      </c>
    </row>
    <row r="139" spans="1:4">
      <c r="A139" t="s">
        <v>150</v>
      </c>
      <c r="B139">
        <v>376</v>
      </c>
      <c r="C139">
        <v>59449.87</v>
      </c>
      <c r="D139">
        <v>158.11135638297799</v>
      </c>
    </row>
    <row r="140" spans="1:4">
      <c r="A140" t="s">
        <v>152</v>
      </c>
      <c r="B140">
        <v>666</v>
      </c>
      <c r="C140">
        <v>55020.35</v>
      </c>
      <c r="D140">
        <v>82.613138138138197</v>
      </c>
    </row>
    <row r="141" spans="1:4">
      <c r="A141" t="s">
        <v>154</v>
      </c>
      <c r="B141">
        <v>3005</v>
      </c>
      <c r="C141">
        <v>769502.54000000202</v>
      </c>
      <c r="D141">
        <v>256.07405657238002</v>
      </c>
    </row>
    <row r="142" spans="1:4">
      <c r="A142" t="s">
        <v>153</v>
      </c>
      <c r="B142">
        <v>196</v>
      </c>
      <c r="C142">
        <v>27480.09</v>
      </c>
      <c r="D142">
        <v>140.20454081632599</v>
      </c>
    </row>
    <row r="143" spans="1:4">
      <c r="A143" t="s">
        <v>157</v>
      </c>
      <c r="B143">
        <v>47</v>
      </c>
      <c r="C143">
        <v>6671.26</v>
      </c>
      <c r="D143">
        <v>141.941702127659</v>
      </c>
    </row>
    <row r="144" spans="1:4">
      <c r="A144" t="s">
        <v>159</v>
      </c>
      <c r="B144">
        <v>675</v>
      </c>
      <c r="C144">
        <v>160572.19</v>
      </c>
      <c r="D144">
        <v>237.88472592592601</v>
      </c>
    </row>
    <row r="145" spans="1:4">
      <c r="A145" t="s">
        <v>161</v>
      </c>
      <c r="B145">
        <v>984</v>
      </c>
      <c r="C145">
        <v>145047.95000000001</v>
      </c>
      <c r="D145">
        <v>147.40645325203201</v>
      </c>
    </row>
    <row r="146" spans="1:4">
      <c r="A146" t="s">
        <v>162</v>
      </c>
      <c r="B146">
        <v>29</v>
      </c>
      <c r="C146">
        <v>43242</v>
      </c>
      <c r="D146">
        <v>1491.10344827586</v>
      </c>
    </row>
    <row r="147" spans="1:4">
      <c r="A147" t="s">
        <v>158</v>
      </c>
      <c r="B147">
        <v>13</v>
      </c>
      <c r="C147">
        <v>11629.4199999999</v>
      </c>
      <c r="D147">
        <v>894.57076923076897</v>
      </c>
    </row>
    <row r="148" spans="1:4">
      <c r="A148" t="s">
        <v>199</v>
      </c>
      <c r="B148">
        <v>20</v>
      </c>
      <c r="C148">
        <v>1664.3899999999901</v>
      </c>
      <c r="D148">
        <v>83.219499999999996</v>
      </c>
    </row>
    <row r="149" spans="1:4">
      <c r="A149" t="s">
        <v>171</v>
      </c>
      <c r="B149">
        <v>1</v>
      </c>
      <c r="C149">
        <v>165.42</v>
      </c>
      <c r="D149">
        <v>165.42</v>
      </c>
    </row>
    <row r="150" spans="1:4">
      <c r="A150" t="s">
        <v>163</v>
      </c>
      <c r="B150">
        <v>4</v>
      </c>
      <c r="C150">
        <v>2013.9</v>
      </c>
      <c r="D150">
        <v>503.47500000000002</v>
      </c>
    </row>
    <row r="151" spans="1:4">
      <c r="A151" t="s">
        <v>621</v>
      </c>
      <c r="B151">
        <v>459</v>
      </c>
      <c r="C151">
        <v>86416.649999999907</v>
      </c>
      <c r="D151">
        <v>188.27156862744999</v>
      </c>
    </row>
    <row r="152" spans="1:4">
      <c r="A152" t="s">
        <v>160</v>
      </c>
      <c r="B152">
        <v>152</v>
      </c>
      <c r="C152">
        <v>13590.38</v>
      </c>
      <c r="D152">
        <v>89.410394736842093</v>
      </c>
    </row>
    <row r="153" spans="1:4">
      <c r="A153" t="s">
        <v>165</v>
      </c>
      <c r="B153">
        <v>42</v>
      </c>
      <c r="C153">
        <v>9134.66</v>
      </c>
      <c r="D153">
        <v>217.49190476190401</v>
      </c>
    </row>
    <row r="154" spans="1:4">
      <c r="A154" t="s">
        <v>170</v>
      </c>
      <c r="B154">
        <v>12</v>
      </c>
      <c r="C154">
        <v>663</v>
      </c>
      <c r="D154">
        <v>55.25</v>
      </c>
    </row>
    <row r="155" spans="1:4">
      <c r="A155" t="s">
        <v>167</v>
      </c>
      <c r="B155">
        <v>376</v>
      </c>
      <c r="C155">
        <v>36318.86</v>
      </c>
      <c r="D155">
        <v>96.592712765957401</v>
      </c>
    </row>
    <row r="156" spans="1:4">
      <c r="A156" t="s">
        <v>169</v>
      </c>
      <c r="B156">
        <v>78</v>
      </c>
      <c r="C156">
        <v>16389.929999999898</v>
      </c>
      <c r="D156">
        <v>210.127307692307</v>
      </c>
    </row>
    <row r="157" spans="1:4">
      <c r="A157" t="s">
        <v>168</v>
      </c>
      <c r="B157">
        <v>385</v>
      </c>
      <c r="C157">
        <v>42272.98</v>
      </c>
      <c r="D157">
        <v>109.79994805194799</v>
      </c>
    </row>
    <row r="158" spans="1:4">
      <c r="A158" t="s">
        <v>202</v>
      </c>
      <c r="B158">
        <v>1462</v>
      </c>
      <c r="C158">
        <v>588805.38999999803</v>
      </c>
      <c r="D158">
        <v>402.73966484267999</v>
      </c>
    </row>
    <row r="159" spans="1:4">
      <c r="A159" t="s">
        <v>353</v>
      </c>
      <c r="B159">
        <v>611</v>
      </c>
      <c r="C159">
        <v>73295.259999999995</v>
      </c>
      <c r="D159">
        <v>119.95950900163599</v>
      </c>
    </row>
    <row r="160" spans="1:4">
      <c r="A160" t="s">
        <v>55</v>
      </c>
      <c r="B160">
        <v>4595</v>
      </c>
      <c r="C160">
        <v>587826.31999999203</v>
      </c>
      <c r="D160">
        <v>127.92738193688599</v>
      </c>
    </row>
    <row r="161" spans="1:4">
      <c r="A161" t="s">
        <v>105</v>
      </c>
      <c r="B161">
        <v>1395</v>
      </c>
      <c r="C161">
        <v>138815.06</v>
      </c>
      <c r="D161">
        <v>99.509003584229603</v>
      </c>
    </row>
    <row r="162" spans="1:4">
      <c r="A162" s="27" t="s">
        <v>471</v>
      </c>
      <c r="B162">
        <v>77</v>
      </c>
      <c r="C162">
        <v>7789.1399999999903</v>
      </c>
      <c r="D162">
        <v>101.157662337662</v>
      </c>
    </row>
    <row r="163" spans="1:4">
      <c r="A163" s="27" t="s">
        <v>103</v>
      </c>
      <c r="B163">
        <v>33</v>
      </c>
      <c r="C163">
        <v>8438.9499999999898</v>
      </c>
      <c r="D163">
        <v>255.725757575757</v>
      </c>
    </row>
    <row r="164" spans="1:4">
      <c r="A164" t="s">
        <v>480</v>
      </c>
      <c r="B164">
        <v>180</v>
      </c>
      <c r="C164">
        <v>48419.869999999901</v>
      </c>
      <c r="D164">
        <v>268.99927777777702</v>
      </c>
    </row>
    <row r="165" spans="1:4">
      <c r="A165" t="s">
        <v>684</v>
      </c>
      <c r="B165">
        <v>1</v>
      </c>
      <c r="C165">
        <v>80</v>
      </c>
      <c r="D165">
        <v>80</v>
      </c>
    </row>
    <row r="166" spans="1:4">
      <c r="A166" t="s">
        <v>174</v>
      </c>
      <c r="B166">
        <v>13</v>
      </c>
      <c r="C166">
        <v>1309.04</v>
      </c>
      <c r="D166">
        <v>100.695384615384</v>
      </c>
    </row>
    <row r="167" spans="1:4">
      <c r="A167" t="s">
        <v>166</v>
      </c>
      <c r="B167">
        <v>246</v>
      </c>
      <c r="C167">
        <v>37024.57</v>
      </c>
      <c r="D167">
        <v>150.50638211382099</v>
      </c>
    </row>
    <row r="168" spans="1:4">
      <c r="A168" t="s">
        <v>34</v>
      </c>
      <c r="B168">
        <v>550</v>
      </c>
      <c r="C168">
        <v>197075.989999999</v>
      </c>
      <c r="D168">
        <v>358.31998181818</v>
      </c>
    </row>
    <row r="169" spans="1:4">
      <c r="A169" s="27" t="s">
        <v>388</v>
      </c>
      <c r="B169">
        <v>3</v>
      </c>
      <c r="C169">
        <v>869.97</v>
      </c>
      <c r="D169">
        <v>289.99</v>
      </c>
    </row>
    <row r="170" spans="1:4">
      <c r="A170" t="s">
        <v>188</v>
      </c>
      <c r="B170">
        <v>259</v>
      </c>
      <c r="C170">
        <v>53631.06</v>
      </c>
      <c r="D170">
        <v>207.069729729729</v>
      </c>
    </row>
    <row r="171" spans="1:4">
      <c r="A171" t="s">
        <v>189</v>
      </c>
      <c r="B171">
        <v>272</v>
      </c>
      <c r="C171">
        <v>456533.58</v>
      </c>
      <c r="D171">
        <v>1678.43227941176</v>
      </c>
    </row>
    <row r="172" spans="1:4">
      <c r="A172" t="s">
        <v>181</v>
      </c>
      <c r="B172">
        <v>2523</v>
      </c>
      <c r="C172">
        <v>368890.81000000302</v>
      </c>
      <c r="D172">
        <v>146.21118113357201</v>
      </c>
    </row>
    <row r="173" spans="1:4">
      <c r="A173" t="s">
        <v>180</v>
      </c>
      <c r="B173">
        <v>14</v>
      </c>
      <c r="C173">
        <v>8654.4500000000007</v>
      </c>
      <c r="D173">
        <v>618.17499999999995</v>
      </c>
    </row>
    <row r="174" spans="1:4">
      <c r="A174" t="s">
        <v>186</v>
      </c>
      <c r="B174">
        <v>34</v>
      </c>
      <c r="C174">
        <v>6180.93</v>
      </c>
      <c r="D174">
        <v>181.792058823529</v>
      </c>
    </row>
    <row r="175" spans="1:4">
      <c r="A175" s="27" t="s">
        <v>455</v>
      </c>
      <c r="B175">
        <v>52</v>
      </c>
      <c r="C175">
        <v>5005.9699999999903</v>
      </c>
      <c r="D175">
        <v>96.268653846153796</v>
      </c>
    </row>
    <row r="176" spans="1:4">
      <c r="A176" t="s">
        <v>185</v>
      </c>
      <c r="B176">
        <v>49</v>
      </c>
      <c r="C176">
        <v>10560.629999999899</v>
      </c>
      <c r="D176">
        <v>215.523061224489</v>
      </c>
    </row>
    <row r="177" spans="1:4">
      <c r="A177" t="s">
        <v>187</v>
      </c>
      <c r="B177">
        <v>2188</v>
      </c>
      <c r="C177">
        <v>564449.82999999903</v>
      </c>
      <c r="D177">
        <v>257.97524223034702</v>
      </c>
    </row>
    <row r="178" spans="1:4">
      <c r="A178" s="27" t="s">
        <v>178</v>
      </c>
      <c r="B178">
        <v>84</v>
      </c>
      <c r="C178">
        <v>43785.039999999899</v>
      </c>
      <c r="D178">
        <v>521.25047619047598</v>
      </c>
    </row>
    <row r="179" spans="1:4">
      <c r="A179" t="s">
        <v>355</v>
      </c>
      <c r="B179">
        <v>120</v>
      </c>
      <c r="C179">
        <v>30596.84</v>
      </c>
      <c r="D179">
        <v>254.97366666666599</v>
      </c>
    </row>
    <row r="180" spans="1:4">
      <c r="A180" s="27" t="s">
        <v>300</v>
      </c>
      <c r="B180">
        <v>12796</v>
      </c>
      <c r="C180">
        <v>2427407.44000004</v>
      </c>
      <c r="D180">
        <v>189.700487652395</v>
      </c>
    </row>
    <row r="181" spans="1:4">
      <c r="A181" t="s">
        <v>191</v>
      </c>
      <c r="B181">
        <v>91</v>
      </c>
      <c r="C181">
        <v>174953.60000000001</v>
      </c>
      <c r="D181">
        <v>1922.5670329670299</v>
      </c>
    </row>
    <row r="182" spans="1:4">
      <c r="A182" t="s">
        <v>190</v>
      </c>
      <c r="B182">
        <v>232</v>
      </c>
      <c r="C182">
        <v>40269.129999999997</v>
      </c>
      <c r="D182">
        <v>173.573836206896</v>
      </c>
    </row>
    <row r="183" spans="1:4">
      <c r="A183" t="s">
        <v>1</v>
      </c>
      <c r="B183">
        <v>1286</v>
      </c>
      <c r="C183">
        <v>194310.46</v>
      </c>
      <c r="D183">
        <v>151.09678071539599</v>
      </c>
    </row>
    <row r="184" spans="1:4">
      <c r="A184" t="s">
        <v>192</v>
      </c>
      <c r="B184">
        <v>48</v>
      </c>
      <c r="C184">
        <v>4996.8999999999996</v>
      </c>
      <c r="D184">
        <v>104.102083333333</v>
      </c>
    </row>
    <row r="185" spans="1:4">
      <c r="A185" t="s">
        <v>193</v>
      </c>
      <c r="B185">
        <v>9</v>
      </c>
      <c r="C185">
        <v>5737.37</v>
      </c>
      <c r="D185">
        <v>637.48555555555504</v>
      </c>
    </row>
    <row r="186" spans="1:4">
      <c r="A186" t="s">
        <v>198</v>
      </c>
      <c r="B186">
        <v>42</v>
      </c>
      <c r="C186">
        <v>3242.03999999999</v>
      </c>
      <c r="D186">
        <v>77.191428571428503</v>
      </c>
    </row>
    <row r="187" spans="1:4">
      <c r="A187" t="s">
        <v>195</v>
      </c>
      <c r="B187">
        <v>32</v>
      </c>
      <c r="C187">
        <v>7572</v>
      </c>
      <c r="D187">
        <v>236.625</v>
      </c>
    </row>
    <row r="188" spans="1:4">
      <c r="A188" t="s">
        <v>197</v>
      </c>
      <c r="B188">
        <v>4015</v>
      </c>
      <c r="C188">
        <v>601047.149999997</v>
      </c>
      <c r="D188">
        <v>149.70041095890301</v>
      </c>
    </row>
    <row r="189" spans="1:4">
      <c r="A189" t="s">
        <v>620</v>
      </c>
      <c r="B189">
        <v>43</v>
      </c>
      <c r="C189">
        <v>12744.99</v>
      </c>
      <c r="D189">
        <v>296.39511627906899</v>
      </c>
    </row>
    <row r="190" spans="1:4">
      <c r="A190" t="s">
        <v>397</v>
      </c>
      <c r="B190">
        <v>3</v>
      </c>
      <c r="C190">
        <v>261.81</v>
      </c>
      <c r="D190">
        <v>87.27</v>
      </c>
    </row>
    <row r="191" spans="1:4">
      <c r="A191" t="s">
        <v>203</v>
      </c>
      <c r="B191">
        <v>25</v>
      </c>
      <c r="C191">
        <v>9873.02</v>
      </c>
      <c r="D191">
        <v>394.92079999999999</v>
      </c>
    </row>
    <row r="192" spans="1:4">
      <c r="A192" t="s">
        <v>204</v>
      </c>
      <c r="B192">
        <v>115</v>
      </c>
      <c r="C192">
        <v>66995.5</v>
      </c>
      <c r="D192">
        <v>582.56956521739096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38" sqref="I38"/>
    </sheetView>
  </sheetViews>
  <sheetFormatPr defaultRowHeight="15"/>
  <cols>
    <col min="1" max="1" width="2.7109375" customWidth="1"/>
    <col min="2" max="2" width="32.7109375" customWidth="1"/>
    <col min="3" max="9" width="14.7109375" customWidth="1"/>
  </cols>
  <sheetData>
    <row r="2" spans="2:9">
      <c r="B2" s="42"/>
      <c r="C2" s="120" t="s">
        <v>679</v>
      </c>
      <c r="D2" s="120"/>
      <c r="E2" s="120"/>
      <c r="F2" s="74"/>
      <c r="G2" s="42"/>
      <c r="H2" s="91"/>
      <c r="I2" s="42"/>
    </row>
    <row r="3" spans="2:9">
      <c r="B3" s="54" t="s">
        <v>643</v>
      </c>
      <c r="C3" s="73">
        <v>43221</v>
      </c>
      <c r="D3" s="73">
        <v>43252</v>
      </c>
      <c r="E3" s="73">
        <v>43282</v>
      </c>
      <c r="F3" s="73">
        <v>43341</v>
      </c>
      <c r="G3" s="55" t="s">
        <v>678</v>
      </c>
      <c r="H3" s="73" t="s">
        <v>686</v>
      </c>
      <c r="I3" s="55" t="s">
        <v>676</v>
      </c>
    </row>
    <row r="4" spans="2:9">
      <c r="B4" s="56" t="s">
        <v>644</v>
      </c>
      <c r="C4" s="57">
        <v>1305</v>
      </c>
      <c r="D4" s="57">
        <v>1327</v>
      </c>
      <c r="E4" s="57">
        <f>'Category_location&amp;price(Jul)'!G4</f>
        <v>1462</v>
      </c>
      <c r="F4" s="57">
        <v>1500</v>
      </c>
      <c r="G4" s="58">
        <f t="shared" ref="G4:G27" si="0">F4/F$28</f>
        <v>1.0726314509843181E-2</v>
      </c>
      <c r="H4" s="57">
        <f>F4-C4</f>
        <v>195</v>
      </c>
      <c r="I4" s="57">
        <v>529.83030666666639</v>
      </c>
    </row>
    <row r="5" spans="2:9">
      <c r="B5" s="59" t="s">
        <v>645</v>
      </c>
      <c r="C5" s="57">
        <v>545</v>
      </c>
      <c r="D5" s="57">
        <v>549</v>
      </c>
      <c r="E5" s="57">
        <f>'Category_location&amp;price(Jul)'!G5</f>
        <v>700</v>
      </c>
      <c r="F5" s="57">
        <v>729</v>
      </c>
      <c r="G5" s="58">
        <f t="shared" si="0"/>
        <v>5.2129888517837859E-3</v>
      </c>
      <c r="H5" s="57">
        <f t="shared" ref="H5:H28" si="1">F5-C5</f>
        <v>184</v>
      </c>
      <c r="I5" s="57">
        <v>162.88480109739371</v>
      </c>
    </row>
    <row r="6" spans="2:9">
      <c r="B6" s="59" t="s">
        <v>646</v>
      </c>
      <c r="C6" s="57">
        <v>5592</v>
      </c>
      <c r="D6" s="57">
        <v>5960</v>
      </c>
      <c r="E6" s="57">
        <f>'Category_location&amp;price(Jul)'!G6</f>
        <v>6668</v>
      </c>
      <c r="F6" s="57">
        <v>6991</v>
      </c>
      <c r="G6" s="58">
        <f t="shared" si="0"/>
        <v>4.9991776492209122E-2</v>
      </c>
      <c r="H6" s="57">
        <f t="shared" si="1"/>
        <v>1399</v>
      </c>
      <c r="I6" s="57">
        <v>270.28218995851535</v>
      </c>
    </row>
    <row r="7" spans="2:9">
      <c r="B7" s="59" t="s">
        <v>647</v>
      </c>
      <c r="C7" s="57">
        <v>10439</v>
      </c>
      <c r="D7" s="57">
        <v>11128</v>
      </c>
      <c r="E7" s="57">
        <f>'Category_location&amp;price(Jul)'!G7</f>
        <v>13958</v>
      </c>
      <c r="F7" s="57">
        <v>15335</v>
      </c>
      <c r="G7" s="58">
        <f t="shared" si="0"/>
        <v>0.10965868867229679</v>
      </c>
      <c r="H7" s="57">
        <f t="shared" si="1"/>
        <v>4896</v>
      </c>
      <c r="I7" s="57">
        <v>185.37042517117851</v>
      </c>
    </row>
    <row r="8" spans="2:9">
      <c r="B8" s="60" t="s">
        <v>648</v>
      </c>
      <c r="C8" s="61">
        <v>17120</v>
      </c>
      <c r="D8" s="61">
        <v>17167</v>
      </c>
      <c r="E8" s="61">
        <f>'Category_location&amp;price(Jul)'!G8</f>
        <v>19292</v>
      </c>
      <c r="F8" s="61">
        <v>20269</v>
      </c>
      <c r="G8" s="62">
        <f t="shared" si="0"/>
        <v>0.14494111253334097</v>
      </c>
      <c r="H8" s="61">
        <f t="shared" si="1"/>
        <v>3149</v>
      </c>
      <c r="I8" s="61">
        <v>156.33563421974745</v>
      </c>
    </row>
    <row r="9" spans="2:9">
      <c r="B9" s="59" t="s">
        <v>649</v>
      </c>
      <c r="C9" s="57">
        <v>8244</v>
      </c>
      <c r="D9" s="57">
        <v>8476</v>
      </c>
      <c r="E9" s="57">
        <f>'Category_location&amp;price(Jul)'!G9</f>
        <v>9592</v>
      </c>
      <c r="F9" s="57">
        <v>10072</v>
      </c>
      <c r="G9" s="58">
        <f t="shared" si="0"/>
        <v>7.2023626495427012E-2</v>
      </c>
      <c r="H9" s="57">
        <f t="shared" si="1"/>
        <v>1828</v>
      </c>
      <c r="I9" s="57">
        <v>157.68780281969856</v>
      </c>
    </row>
    <row r="10" spans="2:9">
      <c r="B10" s="59" t="s">
        <v>650</v>
      </c>
      <c r="C10" s="57">
        <v>482</v>
      </c>
      <c r="D10" s="57">
        <v>493</v>
      </c>
      <c r="E10" s="57">
        <f>'Category_location&amp;price(Jul)'!G10</f>
        <v>565</v>
      </c>
      <c r="F10" s="57">
        <v>628</v>
      </c>
      <c r="G10" s="58">
        <f t="shared" si="0"/>
        <v>4.4907503414543457E-3</v>
      </c>
      <c r="H10" s="57">
        <f t="shared" si="1"/>
        <v>146</v>
      </c>
      <c r="I10" s="57">
        <v>263.14875796178342</v>
      </c>
    </row>
    <row r="11" spans="2:9">
      <c r="B11" s="59" t="s">
        <v>651</v>
      </c>
      <c r="C11" s="57">
        <v>412</v>
      </c>
      <c r="D11" s="57">
        <v>421</v>
      </c>
      <c r="E11" s="57">
        <f>'Category_location&amp;price(Jul)'!G11</f>
        <v>434</v>
      </c>
      <c r="F11" s="57">
        <v>435</v>
      </c>
      <c r="G11" s="58">
        <f t="shared" si="0"/>
        <v>3.1106312078545226E-3</v>
      </c>
      <c r="H11" s="57">
        <f t="shared" si="1"/>
        <v>23</v>
      </c>
      <c r="I11" s="57">
        <v>138.06471264367812</v>
      </c>
    </row>
    <row r="12" spans="2:9">
      <c r="B12" s="59" t="s">
        <v>652</v>
      </c>
      <c r="C12" s="57">
        <v>178</v>
      </c>
      <c r="D12" s="57">
        <v>181</v>
      </c>
      <c r="E12" s="57">
        <f>'Category_location&amp;price(Jul)'!G12</f>
        <v>201</v>
      </c>
      <c r="F12" s="57">
        <v>208</v>
      </c>
      <c r="G12" s="58">
        <f t="shared" si="0"/>
        <v>1.4873822786982546E-3</v>
      </c>
      <c r="H12" s="57">
        <f t="shared" si="1"/>
        <v>30</v>
      </c>
      <c r="I12" s="57">
        <v>1735.8486057692307</v>
      </c>
    </row>
    <row r="13" spans="2:9">
      <c r="B13" s="60" t="s">
        <v>653</v>
      </c>
      <c r="C13" s="61">
        <v>6664</v>
      </c>
      <c r="D13" s="61">
        <v>6959</v>
      </c>
      <c r="E13" s="61">
        <f>'Category_location&amp;price(Jul)'!G13</f>
        <v>7821</v>
      </c>
      <c r="F13" s="61">
        <v>8086</v>
      </c>
      <c r="G13" s="62">
        <f t="shared" si="0"/>
        <v>5.7821986084394643E-2</v>
      </c>
      <c r="H13" s="61">
        <f t="shared" si="1"/>
        <v>1422</v>
      </c>
      <c r="I13" s="61">
        <v>695.65127256987591</v>
      </c>
    </row>
    <row r="14" spans="2:9">
      <c r="B14" s="59" t="s">
        <v>654</v>
      </c>
      <c r="C14" s="57">
        <v>8770</v>
      </c>
      <c r="D14" s="57">
        <v>9560</v>
      </c>
      <c r="E14" s="57">
        <f>'Category_location&amp;price(Jul)'!G14</f>
        <v>11543</v>
      </c>
      <c r="F14" s="57">
        <v>12328</v>
      </c>
      <c r="G14" s="58">
        <f t="shared" si="0"/>
        <v>8.8156003518231163E-2</v>
      </c>
      <c r="H14" s="57">
        <f t="shared" si="1"/>
        <v>3558</v>
      </c>
      <c r="I14" s="57">
        <v>244.51540314731133</v>
      </c>
    </row>
    <row r="15" spans="2:9">
      <c r="B15" s="59" t="s">
        <v>655</v>
      </c>
      <c r="C15" s="57">
        <v>12776</v>
      </c>
      <c r="D15" s="57">
        <v>13374</v>
      </c>
      <c r="E15" s="57">
        <f>'Category_location&amp;price(Jul)'!G15</f>
        <v>15141</v>
      </c>
      <c r="F15" s="57">
        <v>15579</v>
      </c>
      <c r="G15" s="58">
        <f t="shared" si="0"/>
        <v>0.11140350249923128</v>
      </c>
      <c r="H15" s="57">
        <f t="shared" si="1"/>
        <v>2803</v>
      </c>
      <c r="I15" s="57">
        <v>228.39139546825803</v>
      </c>
    </row>
    <row r="16" spans="2:9">
      <c r="B16" s="59" t="s">
        <v>656</v>
      </c>
      <c r="C16" s="57">
        <v>541</v>
      </c>
      <c r="D16" s="57">
        <v>547</v>
      </c>
      <c r="E16" s="57">
        <f>'Category_location&amp;price(Jul)'!G16</f>
        <v>595</v>
      </c>
      <c r="F16" s="57">
        <v>610</v>
      </c>
      <c r="G16" s="58">
        <f t="shared" si="0"/>
        <v>4.3620345673362274E-3</v>
      </c>
      <c r="H16" s="57">
        <f t="shared" si="1"/>
        <v>69</v>
      </c>
      <c r="I16" s="57">
        <v>108.55060655737704</v>
      </c>
    </row>
    <row r="17" spans="2:9">
      <c r="B17" s="59" t="s">
        <v>657</v>
      </c>
      <c r="C17" s="57">
        <v>2722</v>
      </c>
      <c r="D17" s="57">
        <v>2711</v>
      </c>
      <c r="E17" s="57">
        <f>'Category_location&amp;price(Jul)'!G17</f>
        <v>2908</v>
      </c>
      <c r="F17" s="57">
        <v>3016</v>
      </c>
      <c r="G17" s="58">
        <f t="shared" si="0"/>
        <v>2.1567043041124691E-2</v>
      </c>
      <c r="H17" s="57">
        <f t="shared" si="1"/>
        <v>294</v>
      </c>
      <c r="I17" s="57">
        <v>191.28399867374068</v>
      </c>
    </row>
    <row r="18" spans="2:9">
      <c r="B18" s="60" t="s">
        <v>658</v>
      </c>
      <c r="C18" s="61">
        <v>1425</v>
      </c>
      <c r="D18" s="61">
        <v>1444</v>
      </c>
      <c r="E18" s="61">
        <f>'Category_location&amp;price(Jul)'!G18</f>
        <v>1715</v>
      </c>
      <c r="F18" s="61">
        <v>1792</v>
      </c>
      <c r="G18" s="62">
        <f t="shared" si="0"/>
        <v>1.2814370401092654E-2</v>
      </c>
      <c r="H18" s="61">
        <f t="shared" si="1"/>
        <v>367</v>
      </c>
      <c r="I18" s="61">
        <v>120.98642299107117</v>
      </c>
    </row>
    <row r="19" spans="2:9">
      <c r="B19" s="59" t="s">
        <v>659</v>
      </c>
      <c r="C19" s="57">
        <v>2869</v>
      </c>
      <c r="D19" s="57">
        <v>2663</v>
      </c>
      <c r="E19" s="57">
        <f>'Category_location&amp;price(Jul)'!G19</f>
        <v>3243</v>
      </c>
      <c r="F19" s="57">
        <v>3579</v>
      </c>
      <c r="G19" s="58">
        <f t="shared" si="0"/>
        <v>2.5592986420485832E-2</v>
      </c>
      <c r="H19" s="57">
        <f t="shared" si="1"/>
        <v>710</v>
      </c>
      <c r="I19" s="57">
        <v>88.146211232187284</v>
      </c>
    </row>
    <row r="20" spans="2:9">
      <c r="B20" s="59" t="s">
        <v>660</v>
      </c>
      <c r="C20" s="57">
        <v>54</v>
      </c>
      <c r="D20" s="57">
        <v>57</v>
      </c>
      <c r="E20" s="57">
        <f>'Category_location&amp;price(Jul)'!G20</f>
        <v>57</v>
      </c>
      <c r="F20" s="57">
        <v>65</v>
      </c>
      <c r="G20" s="58">
        <f t="shared" si="0"/>
        <v>4.6480696209320454E-4</v>
      </c>
      <c r="H20" s="57">
        <f t="shared" si="1"/>
        <v>11</v>
      </c>
      <c r="I20" s="57">
        <v>260.03800000000001</v>
      </c>
    </row>
    <row r="21" spans="2:9">
      <c r="B21" s="59" t="s">
        <v>661</v>
      </c>
      <c r="C21" s="57">
        <v>591</v>
      </c>
      <c r="D21" s="57">
        <v>549</v>
      </c>
      <c r="E21" s="57">
        <f>'Category_location&amp;price(Jul)'!G21</f>
        <v>719</v>
      </c>
      <c r="F21" s="57">
        <v>823</v>
      </c>
      <c r="G21" s="58">
        <f t="shared" si="0"/>
        <v>5.8851712277339591E-3</v>
      </c>
      <c r="H21" s="57">
        <f t="shared" si="1"/>
        <v>232</v>
      </c>
      <c r="I21" s="57">
        <v>75.896002430133549</v>
      </c>
    </row>
    <row r="22" spans="2:9">
      <c r="B22" s="59" t="s">
        <v>662</v>
      </c>
      <c r="C22" s="57">
        <v>12971</v>
      </c>
      <c r="D22" s="57">
        <v>13136</v>
      </c>
      <c r="E22" s="57">
        <f>'Category_location&amp;price(Jul)'!G22</f>
        <v>15061</v>
      </c>
      <c r="F22" s="57">
        <v>15483</v>
      </c>
      <c r="G22" s="58">
        <f t="shared" si="0"/>
        <v>0.11071701837060131</v>
      </c>
      <c r="H22" s="57">
        <f t="shared" si="1"/>
        <v>2512</v>
      </c>
      <c r="I22" s="57">
        <v>129.23392172059604</v>
      </c>
    </row>
    <row r="23" spans="2:9">
      <c r="B23" s="60" t="s">
        <v>663</v>
      </c>
      <c r="C23" s="61">
        <v>8102</v>
      </c>
      <c r="D23" s="61">
        <v>8403</v>
      </c>
      <c r="E23" s="61">
        <f>'Category_location&amp;price(Jul)'!G23</f>
        <v>10056</v>
      </c>
      <c r="F23" s="61">
        <v>11198</v>
      </c>
      <c r="G23" s="62">
        <f t="shared" si="0"/>
        <v>8.00755132541493E-2</v>
      </c>
      <c r="H23" s="61">
        <f t="shared" si="1"/>
        <v>3096</v>
      </c>
      <c r="I23" s="61">
        <v>118.77570816217177</v>
      </c>
    </row>
    <row r="24" spans="2:9">
      <c r="B24" s="59" t="s">
        <v>664</v>
      </c>
      <c r="C24" s="57">
        <v>198</v>
      </c>
      <c r="D24" s="57">
        <v>200</v>
      </c>
      <c r="E24" s="57">
        <f>'Category_location&amp;price(Jul)'!G24</f>
        <v>199</v>
      </c>
      <c r="F24" s="57">
        <v>211</v>
      </c>
      <c r="G24" s="58">
        <f t="shared" si="0"/>
        <v>1.5088349077179409E-3</v>
      </c>
      <c r="H24" s="57">
        <f t="shared" si="1"/>
        <v>13</v>
      </c>
      <c r="I24" s="57">
        <v>222.61625592417047</v>
      </c>
    </row>
    <row r="25" spans="2:9">
      <c r="B25" s="59" t="s">
        <v>665</v>
      </c>
      <c r="C25" s="57">
        <v>5208</v>
      </c>
      <c r="D25" s="57">
        <v>5254</v>
      </c>
      <c r="E25" s="57">
        <f>'Category_location&amp;price(Jul)'!G25</f>
        <v>5691</v>
      </c>
      <c r="F25" s="57">
        <v>5798</v>
      </c>
      <c r="G25" s="58">
        <f t="shared" si="0"/>
        <v>4.1460781018713845E-2</v>
      </c>
      <c r="H25" s="57">
        <f t="shared" si="1"/>
        <v>590</v>
      </c>
      <c r="I25" s="57">
        <v>118.99732149016847</v>
      </c>
    </row>
    <row r="26" spans="2:9">
      <c r="B26" s="59" t="s">
        <v>666</v>
      </c>
      <c r="C26" s="57">
        <v>4210</v>
      </c>
      <c r="D26" s="57">
        <v>4262</v>
      </c>
      <c r="E26" s="57">
        <f>'Category_location&amp;price(Jul)'!G26</f>
        <v>4943</v>
      </c>
      <c r="F26" s="57">
        <v>4959</v>
      </c>
      <c r="G26" s="58">
        <f t="shared" si="0"/>
        <v>3.5461195769541556E-2</v>
      </c>
      <c r="H26" s="57">
        <f t="shared" si="1"/>
        <v>749</v>
      </c>
      <c r="I26" s="57">
        <v>187.4913954426309</v>
      </c>
    </row>
    <row r="27" spans="2:9">
      <c r="B27" s="59" t="s">
        <v>667</v>
      </c>
      <c r="C27" s="57">
        <v>121</v>
      </c>
      <c r="D27" s="57">
        <v>126</v>
      </c>
      <c r="E27" s="57">
        <f>'Category_location&amp;price(Jul)'!G27</f>
        <v>144</v>
      </c>
      <c r="F27" s="57">
        <v>149</v>
      </c>
      <c r="G27" s="58">
        <f t="shared" si="0"/>
        <v>1.0654805746444227E-3</v>
      </c>
      <c r="H27" s="57">
        <f t="shared" si="1"/>
        <v>28</v>
      </c>
      <c r="I27" s="57">
        <v>1004.0765100671134</v>
      </c>
    </row>
    <row r="28" spans="2:9" ht="15.75" thickBot="1">
      <c r="B28" s="63" t="s">
        <v>674</v>
      </c>
      <c r="C28" s="64">
        <v>111539</v>
      </c>
      <c r="D28" s="64">
        <v>114947</v>
      </c>
      <c r="E28" s="64">
        <f>SUM(E4:E27)</f>
        <v>132708</v>
      </c>
      <c r="F28" s="64">
        <f>SUM(F4:F27)</f>
        <v>139843</v>
      </c>
      <c r="G28" s="65">
        <f>E28/E$28</f>
        <v>1</v>
      </c>
      <c r="H28" s="64">
        <f t="shared" si="1"/>
        <v>28304</v>
      </c>
      <c r="I28" s="64">
        <v>211.58470670680776</v>
      </c>
    </row>
    <row r="29" spans="2:9">
      <c r="B29" s="59" t="s">
        <v>681</v>
      </c>
      <c r="C29" s="42"/>
      <c r="D29" s="78">
        <f>D28-C28</f>
        <v>3408</v>
      </c>
      <c r="E29" s="78">
        <f t="shared" ref="E29:F29" si="2">E28-D28</f>
        <v>17761</v>
      </c>
      <c r="F29" s="78">
        <f t="shared" si="2"/>
        <v>7135</v>
      </c>
      <c r="G29" s="42"/>
      <c r="H29" s="78"/>
      <c r="I29" s="42"/>
    </row>
    <row r="30" spans="2:9">
      <c r="B30" s="60" t="s">
        <v>680</v>
      </c>
      <c r="C30" s="86"/>
      <c r="D30" s="87">
        <f>D28/C28-1</f>
        <v>3.055433525493334E-2</v>
      </c>
      <c r="E30" s="87">
        <f>E28/D28-1</f>
        <v>0.15451468937858315</v>
      </c>
      <c r="F30" s="87">
        <f>F28/E28-1</f>
        <v>5.3764656237755171E-2</v>
      </c>
      <c r="G30" s="86"/>
      <c r="H30" s="87"/>
      <c r="I30" s="86"/>
    </row>
    <row r="31" spans="2:9">
      <c r="B31" s="88" t="s">
        <v>685</v>
      </c>
      <c r="C31" s="89"/>
      <c r="D31" s="89">
        <v>121000</v>
      </c>
      <c r="E31" s="89"/>
      <c r="F31" s="89"/>
      <c r="G31" s="90"/>
      <c r="H31" s="89"/>
      <c r="I31" s="89"/>
    </row>
    <row r="33" spans="4:4">
      <c r="D33" s="77">
        <f>D31-D28</f>
        <v>6053</v>
      </c>
    </row>
    <row r="34" spans="4:4">
      <c r="D34">
        <f>D33/D28</f>
        <v>5.2659051562894202E-2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9"/>
  <sheetViews>
    <sheetView workbookViewId="0">
      <selection activeCell="R16" sqref="R16"/>
    </sheetView>
  </sheetViews>
  <sheetFormatPr defaultRowHeight="15"/>
  <cols>
    <col min="2" max="2" width="6.7109375" customWidth="1"/>
    <col min="3" max="4" width="24.7109375" customWidth="1"/>
    <col min="5" max="11" width="14.7109375" customWidth="1"/>
  </cols>
  <sheetData>
    <row r="3" spans="2:15">
      <c r="B3" s="16"/>
      <c r="C3" s="5"/>
      <c r="D3" s="5"/>
      <c r="E3" s="5"/>
      <c r="F3" s="7">
        <f>'Viator_Timeseries(Count)'!F8</f>
        <v>96072</v>
      </c>
      <c r="G3" s="7">
        <f>'Viator_Timeseries(Count)'!G8</f>
        <v>102957</v>
      </c>
      <c r="H3" s="7">
        <f>'Viator_Timeseries(Count)'!H8</f>
        <v>110035</v>
      </c>
      <c r="I3" s="7">
        <f>'Viator_Timeseries(Count)'!I8</f>
        <v>116542</v>
      </c>
      <c r="J3" s="96"/>
      <c r="K3" s="5"/>
      <c r="L3" s="96"/>
      <c r="M3" s="96"/>
      <c r="N3" s="5"/>
    </row>
    <row r="4" spans="2:15">
      <c r="B4" s="16"/>
      <c r="C4" s="5"/>
      <c r="D4" s="5"/>
      <c r="E4" s="5"/>
      <c r="F4" s="5"/>
      <c r="G4" s="5"/>
      <c r="H4" s="5"/>
      <c r="I4" s="5"/>
      <c r="J4" s="96"/>
      <c r="K4" s="5"/>
      <c r="L4" s="96"/>
      <c r="M4" s="96"/>
      <c r="N4" s="5"/>
    </row>
    <row r="5" spans="2:15">
      <c r="B5" s="20" t="s">
        <v>687</v>
      </c>
      <c r="C5" s="12" t="s">
        <v>255</v>
      </c>
      <c r="D5" s="12" t="s">
        <v>256</v>
      </c>
      <c r="E5" s="12" t="s">
        <v>257</v>
      </c>
      <c r="F5" s="6">
        <v>43249</v>
      </c>
      <c r="G5" s="6">
        <v>43279</v>
      </c>
      <c r="H5" s="6">
        <v>43308</v>
      </c>
      <c r="I5" s="6">
        <v>43341</v>
      </c>
      <c r="J5" s="100" t="s">
        <v>689</v>
      </c>
      <c r="K5" s="41" t="s">
        <v>688</v>
      </c>
      <c r="L5" s="96"/>
      <c r="M5" s="96"/>
      <c r="N5" s="5"/>
    </row>
    <row r="6" spans="2:15">
      <c r="B6" s="21">
        <v>1</v>
      </c>
      <c r="C6" s="13" t="s">
        <v>300</v>
      </c>
      <c r="D6" s="13" t="s">
        <v>264</v>
      </c>
      <c r="E6" s="13" t="s">
        <v>258</v>
      </c>
      <c r="F6" s="13">
        <v>9760</v>
      </c>
      <c r="G6" s="13">
        <v>11068</v>
      </c>
      <c r="H6" s="13">
        <v>12072</v>
      </c>
      <c r="I6" s="13">
        <v>12796</v>
      </c>
      <c r="J6" s="104">
        <f t="shared" ref="J6:J37" si="0">I6/H6-1</f>
        <v>5.9973492379058913E-2</v>
      </c>
      <c r="K6" s="104">
        <f t="shared" ref="K6:K37" si="1">M6/$I$3</f>
        <v>0.10979732628580255</v>
      </c>
      <c r="L6" s="96"/>
      <c r="M6" s="103">
        <f>I6</f>
        <v>12796</v>
      </c>
      <c r="N6" s="38">
        <f t="shared" ref="N6:N37" si="2">I6/H6-1</f>
        <v>5.9973492379058913E-2</v>
      </c>
      <c r="O6" s="77">
        <f>I6-H6</f>
        <v>724</v>
      </c>
    </row>
    <row r="7" spans="2:15">
      <c r="B7" s="21">
        <v>2</v>
      </c>
      <c r="C7" s="13" t="s">
        <v>90</v>
      </c>
      <c r="D7" s="13" t="s">
        <v>270</v>
      </c>
      <c r="E7" s="13" t="s">
        <v>259</v>
      </c>
      <c r="F7" s="13">
        <v>7894</v>
      </c>
      <c r="G7" s="13">
        <v>8261</v>
      </c>
      <c r="H7" s="13">
        <v>8648</v>
      </c>
      <c r="I7" s="13">
        <v>8952</v>
      </c>
      <c r="J7" s="104">
        <f t="shared" si="0"/>
        <v>3.5152636447733476E-2</v>
      </c>
      <c r="K7" s="104">
        <f t="shared" si="1"/>
        <v>0.18661083557858971</v>
      </c>
      <c r="L7" s="96"/>
      <c r="M7" s="103">
        <f t="shared" ref="M7:M38" si="3">M6+I7</f>
        <v>21748</v>
      </c>
      <c r="N7" s="38">
        <f t="shared" si="2"/>
        <v>3.5152636447733476E-2</v>
      </c>
      <c r="O7" s="77">
        <f t="shared" ref="O7:O45" si="4">I7-H7</f>
        <v>304</v>
      </c>
    </row>
    <row r="8" spans="2:15">
      <c r="B8" s="21">
        <v>3</v>
      </c>
      <c r="C8" s="92" t="s">
        <v>87</v>
      </c>
      <c r="D8" s="13" t="s">
        <v>275</v>
      </c>
      <c r="E8" s="13" t="s">
        <v>260</v>
      </c>
      <c r="F8" s="13">
        <v>4320</v>
      </c>
      <c r="G8" s="13">
        <v>4743</v>
      </c>
      <c r="H8" s="13">
        <v>5346</v>
      </c>
      <c r="I8" s="13">
        <v>6013</v>
      </c>
      <c r="J8" s="104">
        <f t="shared" si="0"/>
        <v>0.12476618032173592</v>
      </c>
      <c r="K8" s="104">
        <f t="shared" si="1"/>
        <v>0.23820596866365773</v>
      </c>
      <c r="L8" s="96"/>
      <c r="M8" s="103">
        <f t="shared" si="3"/>
        <v>27761</v>
      </c>
      <c r="N8" s="38">
        <f t="shared" si="2"/>
        <v>0.12476618032173592</v>
      </c>
      <c r="O8" s="77">
        <f t="shared" si="4"/>
        <v>667</v>
      </c>
    </row>
    <row r="9" spans="2:15">
      <c r="B9" s="21">
        <v>4</v>
      </c>
      <c r="C9" s="13" t="s">
        <v>39</v>
      </c>
      <c r="D9" s="13" t="s">
        <v>273</v>
      </c>
      <c r="E9" s="13" t="s">
        <v>260</v>
      </c>
      <c r="F9" s="13">
        <v>4795</v>
      </c>
      <c r="G9" s="13">
        <v>5083</v>
      </c>
      <c r="H9" s="13">
        <v>5275</v>
      </c>
      <c r="I9" s="13">
        <v>5608</v>
      </c>
      <c r="J9" s="104">
        <f t="shared" si="0"/>
        <v>6.312796208530802E-2</v>
      </c>
      <c r="K9" s="104">
        <f t="shared" si="1"/>
        <v>0.28632595973983627</v>
      </c>
      <c r="L9" s="96"/>
      <c r="M9" s="103">
        <f t="shared" si="3"/>
        <v>33369</v>
      </c>
      <c r="N9" s="38">
        <f t="shared" si="2"/>
        <v>6.312796208530802E-2</v>
      </c>
      <c r="O9" s="77">
        <f t="shared" si="4"/>
        <v>333</v>
      </c>
    </row>
    <row r="10" spans="2:15">
      <c r="B10" s="22">
        <v>5</v>
      </c>
      <c r="C10" s="14" t="s">
        <v>55</v>
      </c>
      <c r="D10" s="14" t="s">
        <v>270</v>
      </c>
      <c r="E10" s="14" t="s">
        <v>259</v>
      </c>
      <c r="F10" s="14">
        <v>3742</v>
      </c>
      <c r="G10" s="14">
        <v>4032</v>
      </c>
      <c r="H10" s="14">
        <v>4379</v>
      </c>
      <c r="I10" s="14">
        <v>4595</v>
      </c>
      <c r="J10" s="105">
        <f t="shared" si="0"/>
        <v>4.9326330212377201E-2</v>
      </c>
      <c r="K10" s="105">
        <f t="shared" si="1"/>
        <v>0.32575380549501465</v>
      </c>
      <c r="L10" s="96"/>
      <c r="M10" s="103">
        <f t="shared" si="3"/>
        <v>37964</v>
      </c>
      <c r="N10" s="38">
        <f t="shared" si="2"/>
        <v>4.9326330212377201E-2</v>
      </c>
      <c r="O10" s="77">
        <f t="shared" si="4"/>
        <v>216</v>
      </c>
    </row>
    <row r="11" spans="2:15">
      <c r="B11" s="21">
        <v>6</v>
      </c>
      <c r="C11" s="13" t="s">
        <v>53</v>
      </c>
      <c r="D11" s="13" t="s">
        <v>282</v>
      </c>
      <c r="E11" s="13" t="s">
        <v>262</v>
      </c>
      <c r="F11" s="13">
        <v>3468</v>
      </c>
      <c r="G11" s="13">
        <v>3727</v>
      </c>
      <c r="H11" s="13">
        <v>4099</v>
      </c>
      <c r="I11" s="13">
        <v>4559</v>
      </c>
      <c r="J11" s="104">
        <f t="shared" si="0"/>
        <v>0.1122224932910465</v>
      </c>
      <c r="K11" s="104">
        <f t="shared" si="1"/>
        <v>0.36487274973829176</v>
      </c>
      <c r="L11" s="96"/>
      <c r="M11" s="103">
        <f t="shared" si="3"/>
        <v>42523</v>
      </c>
      <c r="N11" s="38">
        <f t="shared" si="2"/>
        <v>0.1122224932910465</v>
      </c>
      <c r="O11" s="77">
        <f t="shared" si="4"/>
        <v>460</v>
      </c>
    </row>
    <row r="12" spans="2:15">
      <c r="B12" s="21">
        <v>7</v>
      </c>
      <c r="C12" s="13" t="s">
        <v>197</v>
      </c>
      <c r="D12" s="13" t="s">
        <v>274</v>
      </c>
      <c r="E12" s="13" t="s">
        <v>260</v>
      </c>
      <c r="F12" s="13">
        <v>3264</v>
      </c>
      <c r="G12" s="13">
        <v>3529</v>
      </c>
      <c r="H12" s="13">
        <v>3754</v>
      </c>
      <c r="I12" s="13">
        <v>4015</v>
      </c>
      <c r="J12" s="104">
        <f t="shared" si="0"/>
        <v>6.952583910495469E-2</v>
      </c>
      <c r="K12" s="104">
        <f t="shared" si="1"/>
        <v>0.39932384891283829</v>
      </c>
      <c r="L12" s="96"/>
      <c r="M12" s="103">
        <f t="shared" si="3"/>
        <v>46538</v>
      </c>
      <c r="N12" s="38">
        <f t="shared" si="2"/>
        <v>6.952583910495469E-2</v>
      </c>
      <c r="O12" s="77">
        <f t="shared" si="4"/>
        <v>261</v>
      </c>
    </row>
    <row r="13" spans="2:15">
      <c r="B13" s="21">
        <v>8</v>
      </c>
      <c r="C13" s="13" t="s">
        <v>10</v>
      </c>
      <c r="D13" s="13" t="s">
        <v>277</v>
      </c>
      <c r="E13" s="13" t="s">
        <v>261</v>
      </c>
      <c r="F13" s="13">
        <v>2895</v>
      </c>
      <c r="G13" s="13">
        <v>3060</v>
      </c>
      <c r="H13" s="13">
        <v>3259</v>
      </c>
      <c r="I13" s="13">
        <v>3329</v>
      </c>
      <c r="J13" s="104">
        <f t="shared" si="0"/>
        <v>2.147898128260195E-2</v>
      </c>
      <c r="K13" s="104">
        <f t="shared" si="1"/>
        <v>0.42788865816615468</v>
      </c>
      <c r="L13" s="96"/>
      <c r="M13" s="103">
        <f t="shared" si="3"/>
        <v>49867</v>
      </c>
      <c r="N13" s="38">
        <f t="shared" si="2"/>
        <v>2.147898128260195E-2</v>
      </c>
      <c r="O13" s="77">
        <f t="shared" si="4"/>
        <v>70</v>
      </c>
    </row>
    <row r="14" spans="2:15">
      <c r="B14" s="21">
        <v>9</v>
      </c>
      <c r="C14" s="13" t="s">
        <v>61</v>
      </c>
      <c r="D14" s="13" t="s">
        <v>269</v>
      </c>
      <c r="E14" s="13" t="s">
        <v>259</v>
      </c>
      <c r="F14" s="13">
        <v>2775</v>
      </c>
      <c r="G14" s="13">
        <v>2945</v>
      </c>
      <c r="H14" s="13">
        <v>3090</v>
      </c>
      <c r="I14" s="13">
        <v>3240</v>
      </c>
      <c r="J14" s="104">
        <f t="shared" si="0"/>
        <v>4.8543689320388328E-2</v>
      </c>
      <c r="K14" s="104">
        <f t="shared" si="1"/>
        <v>0.45568979423727068</v>
      </c>
      <c r="L14" s="96"/>
      <c r="M14" s="103">
        <f t="shared" si="3"/>
        <v>53107</v>
      </c>
      <c r="N14" s="38">
        <f t="shared" si="2"/>
        <v>4.8543689320388328E-2</v>
      </c>
      <c r="O14" s="77">
        <f t="shared" si="4"/>
        <v>150</v>
      </c>
    </row>
    <row r="15" spans="2:15">
      <c r="B15" s="22">
        <v>10</v>
      </c>
      <c r="C15" s="14" t="s">
        <v>130</v>
      </c>
      <c r="D15" s="14" t="s">
        <v>265</v>
      </c>
      <c r="E15" s="14" t="s">
        <v>258</v>
      </c>
      <c r="F15" s="14">
        <v>2371</v>
      </c>
      <c r="G15" s="14">
        <v>2614</v>
      </c>
      <c r="H15" s="14">
        <v>2836</v>
      </c>
      <c r="I15" s="14">
        <v>3027</v>
      </c>
      <c r="J15" s="105">
        <f t="shared" si="0"/>
        <v>6.7348377997179076E-2</v>
      </c>
      <c r="K15" s="105">
        <f t="shared" si="1"/>
        <v>0.48166326302963736</v>
      </c>
      <c r="L15" s="96"/>
      <c r="M15" s="103">
        <f t="shared" si="3"/>
        <v>56134</v>
      </c>
      <c r="N15" s="38">
        <f t="shared" si="2"/>
        <v>6.7348377997179076E-2</v>
      </c>
      <c r="O15" s="77">
        <f t="shared" si="4"/>
        <v>191</v>
      </c>
    </row>
    <row r="16" spans="2:15">
      <c r="B16" s="21">
        <v>11</v>
      </c>
      <c r="C16" s="92" t="s">
        <v>154</v>
      </c>
      <c r="D16" s="13" t="s">
        <v>270</v>
      </c>
      <c r="E16" s="13" t="s">
        <v>259</v>
      </c>
      <c r="F16" s="13">
        <v>2483</v>
      </c>
      <c r="G16" s="13">
        <v>2668</v>
      </c>
      <c r="H16" s="13">
        <v>2857</v>
      </c>
      <c r="I16" s="13">
        <v>3005</v>
      </c>
      <c r="J16" s="104">
        <f t="shared" si="0"/>
        <v>5.1802590129506498E-2</v>
      </c>
      <c r="K16" s="104">
        <f t="shared" si="1"/>
        <v>0.50744795867584214</v>
      </c>
      <c r="L16" s="96"/>
      <c r="M16" s="103">
        <f t="shared" si="3"/>
        <v>59139</v>
      </c>
      <c r="N16" s="38">
        <f t="shared" si="2"/>
        <v>5.1802590129506498E-2</v>
      </c>
      <c r="O16" s="77">
        <f t="shared" si="4"/>
        <v>148</v>
      </c>
    </row>
    <row r="17" spans="2:15">
      <c r="B17" s="21">
        <v>12</v>
      </c>
      <c r="C17" s="13" t="s">
        <v>181</v>
      </c>
      <c r="D17" s="13" t="s">
        <v>274</v>
      </c>
      <c r="E17" s="13" t="s">
        <v>260</v>
      </c>
      <c r="F17" s="13">
        <v>2131</v>
      </c>
      <c r="G17" s="13">
        <v>2298</v>
      </c>
      <c r="H17" s="13">
        <v>2424</v>
      </c>
      <c r="I17" s="13">
        <v>2523</v>
      </c>
      <c r="J17" s="104">
        <f t="shared" si="0"/>
        <v>4.0841584158415767E-2</v>
      </c>
      <c r="K17" s="104">
        <f t="shared" si="1"/>
        <v>0.52909680630159084</v>
      </c>
      <c r="L17" s="96"/>
      <c r="M17" s="103">
        <f t="shared" si="3"/>
        <v>61662</v>
      </c>
      <c r="N17" s="38">
        <f t="shared" si="2"/>
        <v>4.0841584158415767E-2</v>
      </c>
      <c r="O17" s="77">
        <f t="shared" si="4"/>
        <v>99</v>
      </c>
    </row>
    <row r="18" spans="2:15">
      <c r="B18" s="21">
        <v>13</v>
      </c>
      <c r="C18" s="13" t="s">
        <v>187</v>
      </c>
      <c r="D18" s="13" t="s">
        <v>276</v>
      </c>
      <c r="E18" s="13" t="s">
        <v>260</v>
      </c>
      <c r="F18" s="13">
        <v>2008</v>
      </c>
      <c r="G18" s="13">
        <v>2095</v>
      </c>
      <c r="H18" s="13">
        <v>2096</v>
      </c>
      <c r="I18" s="13">
        <v>2188</v>
      </c>
      <c r="J18" s="104">
        <f t="shared" si="0"/>
        <v>4.3893129770992356E-2</v>
      </c>
      <c r="K18" s="104">
        <f t="shared" si="1"/>
        <v>0.5478711537471469</v>
      </c>
      <c r="L18" s="96"/>
      <c r="M18" s="103">
        <f t="shared" si="3"/>
        <v>63850</v>
      </c>
      <c r="N18" s="38">
        <f t="shared" si="2"/>
        <v>4.3893129770992356E-2</v>
      </c>
      <c r="O18" s="77">
        <f t="shared" si="4"/>
        <v>92</v>
      </c>
    </row>
    <row r="19" spans="2:15">
      <c r="B19" s="21">
        <v>14</v>
      </c>
      <c r="C19" s="13" t="s">
        <v>84</v>
      </c>
      <c r="D19" s="13" t="s">
        <v>274</v>
      </c>
      <c r="E19" s="13" t="s">
        <v>260</v>
      </c>
      <c r="F19" s="13">
        <v>1422</v>
      </c>
      <c r="G19" s="13">
        <v>1509</v>
      </c>
      <c r="H19" s="13">
        <v>1736</v>
      </c>
      <c r="I19" s="13">
        <v>1900</v>
      </c>
      <c r="J19" s="104">
        <f t="shared" si="0"/>
        <v>9.4470046082949288E-2</v>
      </c>
      <c r="K19" s="104">
        <f t="shared" si="1"/>
        <v>0.56417428909749279</v>
      </c>
      <c r="L19" s="96"/>
      <c r="M19" s="103">
        <f t="shared" si="3"/>
        <v>65750</v>
      </c>
      <c r="N19" s="38">
        <f t="shared" si="2"/>
        <v>9.4470046082949288E-2</v>
      </c>
      <c r="O19" s="77">
        <f t="shared" si="4"/>
        <v>164</v>
      </c>
    </row>
    <row r="20" spans="2:15">
      <c r="B20" s="22">
        <v>15</v>
      </c>
      <c r="C20" s="14" t="s">
        <v>622</v>
      </c>
      <c r="D20" s="14" t="s">
        <v>269</v>
      </c>
      <c r="E20" s="14" t="s">
        <v>259</v>
      </c>
      <c r="F20" s="14">
        <v>1614</v>
      </c>
      <c r="G20" s="14">
        <v>1693</v>
      </c>
      <c r="H20" s="14">
        <v>1794</v>
      </c>
      <c r="I20" s="14">
        <v>1842</v>
      </c>
      <c r="J20" s="105">
        <f t="shared" si="0"/>
        <v>2.6755852842809347E-2</v>
      </c>
      <c r="K20" s="105">
        <f t="shared" si="1"/>
        <v>0.5799797497897754</v>
      </c>
      <c r="L20" s="96"/>
      <c r="M20" s="103">
        <f t="shared" si="3"/>
        <v>67592</v>
      </c>
      <c r="N20" s="38">
        <f t="shared" si="2"/>
        <v>2.6755852842809347E-2</v>
      </c>
      <c r="O20" s="77">
        <f t="shared" si="4"/>
        <v>48</v>
      </c>
    </row>
    <row r="21" spans="2:15">
      <c r="B21" s="21">
        <v>16</v>
      </c>
      <c r="C21" s="13" t="s">
        <v>112</v>
      </c>
      <c r="D21" s="13" t="s">
        <v>282</v>
      </c>
      <c r="E21" s="13" t="s">
        <v>262</v>
      </c>
      <c r="F21" s="13">
        <v>1396</v>
      </c>
      <c r="G21" s="13">
        <v>1535</v>
      </c>
      <c r="H21" s="13">
        <v>1625</v>
      </c>
      <c r="I21" s="13">
        <v>1817</v>
      </c>
      <c r="J21" s="104">
        <f t="shared" si="0"/>
        <v>0.11815384615384605</v>
      </c>
      <c r="K21" s="104">
        <f t="shared" si="1"/>
        <v>0.5955706955432376</v>
      </c>
      <c r="L21" s="96"/>
      <c r="M21" s="103">
        <f t="shared" si="3"/>
        <v>69409</v>
      </c>
      <c r="N21" s="38">
        <f t="shared" si="2"/>
        <v>0.11815384615384605</v>
      </c>
      <c r="O21" s="77">
        <f t="shared" si="4"/>
        <v>192</v>
      </c>
    </row>
    <row r="22" spans="2:15">
      <c r="B22" s="21">
        <v>17</v>
      </c>
      <c r="C22" s="13" t="s">
        <v>144</v>
      </c>
      <c r="D22" s="13" t="s">
        <v>277</v>
      </c>
      <c r="E22" s="13" t="s">
        <v>261</v>
      </c>
      <c r="F22" s="13">
        <v>1409</v>
      </c>
      <c r="G22" s="13">
        <v>1451</v>
      </c>
      <c r="H22" s="13">
        <v>1461</v>
      </c>
      <c r="I22" s="13">
        <v>1694</v>
      </c>
      <c r="J22" s="104">
        <f t="shared" si="0"/>
        <v>0.15947980835044495</v>
      </c>
      <c r="K22" s="104">
        <f t="shared" si="1"/>
        <v>0.61010622779770385</v>
      </c>
      <c r="L22" s="96"/>
      <c r="M22" s="103">
        <f t="shared" si="3"/>
        <v>71103</v>
      </c>
      <c r="N22" s="38">
        <f t="shared" si="2"/>
        <v>0.15947980835044495</v>
      </c>
      <c r="O22" s="77">
        <f t="shared" si="4"/>
        <v>233</v>
      </c>
    </row>
    <row r="23" spans="2:15">
      <c r="B23" s="21">
        <v>18</v>
      </c>
      <c r="C23" s="13" t="s">
        <v>31</v>
      </c>
      <c r="D23" s="13" t="s">
        <v>264</v>
      </c>
      <c r="E23" s="13" t="s">
        <v>258</v>
      </c>
      <c r="F23" s="13">
        <v>1191</v>
      </c>
      <c r="G23" s="13">
        <v>1435</v>
      </c>
      <c r="H23" s="13">
        <v>1580</v>
      </c>
      <c r="I23" s="13">
        <v>1656</v>
      </c>
      <c r="J23" s="104">
        <f t="shared" si="0"/>
        <v>4.8101265822784844E-2</v>
      </c>
      <c r="K23" s="104">
        <f t="shared" si="1"/>
        <v>0.62431569734516312</v>
      </c>
      <c r="L23" s="96"/>
      <c r="M23" s="103">
        <f t="shared" si="3"/>
        <v>72759</v>
      </c>
      <c r="N23" s="38">
        <f t="shared" si="2"/>
        <v>4.8101265822784844E-2</v>
      </c>
      <c r="O23" s="77">
        <f t="shared" si="4"/>
        <v>76</v>
      </c>
    </row>
    <row r="24" spans="2:15">
      <c r="B24" s="21">
        <v>19</v>
      </c>
      <c r="C24" s="13" t="s">
        <v>81</v>
      </c>
      <c r="D24" s="13" t="s">
        <v>270</v>
      </c>
      <c r="E24" s="13" t="s">
        <v>259</v>
      </c>
      <c r="F24" s="13">
        <v>1431</v>
      </c>
      <c r="G24" s="13">
        <v>1552</v>
      </c>
      <c r="H24" s="13">
        <v>1555</v>
      </c>
      <c r="I24" s="13">
        <v>1648</v>
      </c>
      <c r="J24" s="104">
        <f t="shared" si="0"/>
        <v>5.9807073954983858E-2</v>
      </c>
      <c r="K24" s="104">
        <f t="shared" si="1"/>
        <v>0.63845652211219994</v>
      </c>
      <c r="L24" s="96"/>
      <c r="M24" s="103">
        <f t="shared" si="3"/>
        <v>74407</v>
      </c>
      <c r="N24" s="38">
        <f t="shared" si="2"/>
        <v>5.9807073954983858E-2</v>
      </c>
      <c r="O24" s="77">
        <f t="shared" si="4"/>
        <v>93</v>
      </c>
    </row>
    <row r="25" spans="2:15">
      <c r="B25" s="22">
        <v>20</v>
      </c>
      <c r="C25" s="14" t="s">
        <v>74</v>
      </c>
      <c r="D25" s="14" t="s">
        <v>270</v>
      </c>
      <c r="E25" s="14" t="s">
        <v>259</v>
      </c>
      <c r="F25" s="14">
        <v>1401</v>
      </c>
      <c r="G25" s="14">
        <v>1442</v>
      </c>
      <c r="H25" s="14">
        <v>1494</v>
      </c>
      <c r="I25" s="14">
        <v>1638</v>
      </c>
      <c r="J25" s="105">
        <f t="shared" si="0"/>
        <v>9.6385542168674787E-2</v>
      </c>
      <c r="K25" s="105">
        <f t="shared" si="1"/>
        <v>0.65251154090370855</v>
      </c>
      <c r="L25" s="96"/>
      <c r="M25" s="103">
        <f t="shared" si="3"/>
        <v>76045</v>
      </c>
      <c r="N25" s="38">
        <f t="shared" si="2"/>
        <v>9.6385542168674787E-2</v>
      </c>
      <c r="O25" s="77">
        <f t="shared" si="4"/>
        <v>144</v>
      </c>
    </row>
    <row r="26" spans="2:15">
      <c r="B26" s="21">
        <v>21</v>
      </c>
      <c r="C26" s="13" t="s">
        <v>147</v>
      </c>
      <c r="D26" s="13" t="s">
        <v>266</v>
      </c>
      <c r="E26" s="13" t="s">
        <v>258</v>
      </c>
      <c r="F26" s="13">
        <v>1355</v>
      </c>
      <c r="G26" s="13">
        <v>1463</v>
      </c>
      <c r="H26" s="13">
        <v>1550</v>
      </c>
      <c r="I26" s="13">
        <v>1587</v>
      </c>
      <c r="J26" s="104">
        <f t="shared" si="0"/>
        <v>2.3870967741935534E-2</v>
      </c>
      <c r="K26" s="104">
        <f t="shared" si="1"/>
        <v>0.66612894922002364</v>
      </c>
      <c r="L26" s="96"/>
      <c r="M26" s="103">
        <f t="shared" si="3"/>
        <v>77632</v>
      </c>
      <c r="N26" s="38">
        <f t="shared" si="2"/>
        <v>2.3870967741935534E-2</v>
      </c>
      <c r="O26" s="77">
        <f t="shared" si="4"/>
        <v>37</v>
      </c>
    </row>
    <row r="27" spans="2:15">
      <c r="B27" s="21">
        <v>22</v>
      </c>
      <c r="C27" s="13" t="s">
        <v>93</v>
      </c>
      <c r="D27" s="13" t="s">
        <v>273</v>
      </c>
      <c r="E27" s="13" t="s">
        <v>260</v>
      </c>
      <c r="F27" s="13">
        <v>1167</v>
      </c>
      <c r="G27" s="13">
        <v>1294</v>
      </c>
      <c r="H27" s="13">
        <v>1431</v>
      </c>
      <c r="I27" s="13">
        <v>1534</v>
      </c>
      <c r="J27" s="104">
        <f t="shared" si="0"/>
        <v>7.1977638015373824E-2</v>
      </c>
      <c r="K27" s="104">
        <f t="shared" si="1"/>
        <v>0.67929158586603966</v>
      </c>
      <c r="L27" s="96"/>
      <c r="M27" s="103">
        <f t="shared" si="3"/>
        <v>79166</v>
      </c>
      <c r="N27" s="38">
        <f t="shared" si="2"/>
        <v>7.1977638015373824E-2</v>
      </c>
      <c r="O27" s="77">
        <f t="shared" si="4"/>
        <v>103</v>
      </c>
    </row>
    <row r="28" spans="2:15">
      <c r="B28" s="21">
        <v>23</v>
      </c>
      <c r="C28" s="13" t="s">
        <v>41</v>
      </c>
      <c r="D28" s="13" t="s">
        <v>265</v>
      </c>
      <c r="E28" s="13" t="s">
        <v>258</v>
      </c>
      <c r="F28" s="13">
        <v>1189</v>
      </c>
      <c r="G28" s="13">
        <v>1259</v>
      </c>
      <c r="H28" s="13">
        <v>1345</v>
      </c>
      <c r="I28" s="13">
        <v>1477</v>
      </c>
      <c r="J28" s="104">
        <f t="shared" si="0"/>
        <v>9.8141263940520362E-2</v>
      </c>
      <c r="K28" s="104">
        <f t="shared" si="1"/>
        <v>0.69196512845154534</v>
      </c>
      <c r="L28" s="96"/>
      <c r="M28" s="103">
        <f t="shared" si="3"/>
        <v>80643</v>
      </c>
      <c r="N28" s="38">
        <f t="shared" si="2"/>
        <v>9.8141263940520362E-2</v>
      </c>
      <c r="O28" s="77">
        <f t="shared" si="4"/>
        <v>132</v>
      </c>
    </row>
    <row r="29" spans="2:15">
      <c r="B29" s="21">
        <v>24</v>
      </c>
      <c r="C29" s="13" t="s">
        <v>202</v>
      </c>
      <c r="D29" s="13" t="s">
        <v>283</v>
      </c>
      <c r="E29" s="13" t="s">
        <v>262</v>
      </c>
      <c r="F29" s="13">
        <v>1146</v>
      </c>
      <c r="G29" s="13">
        <v>1179</v>
      </c>
      <c r="H29" s="13">
        <v>1407</v>
      </c>
      <c r="I29" s="13">
        <v>1462</v>
      </c>
      <c r="J29" s="104">
        <f t="shared" si="0"/>
        <v>3.9090262970860046E-2</v>
      </c>
      <c r="K29" s="104">
        <f t="shared" si="1"/>
        <v>0.70450996207375882</v>
      </c>
      <c r="L29" s="96"/>
      <c r="M29" s="103">
        <f t="shared" si="3"/>
        <v>82105</v>
      </c>
      <c r="N29" s="38">
        <f t="shared" si="2"/>
        <v>3.9090262970860046E-2</v>
      </c>
      <c r="O29" s="77">
        <f t="shared" si="4"/>
        <v>55</v>
      </c>
    </row>
    <row r="30" spans="2:15">
      <c r="B30" s="22">
        <v>25</v>
      </c>
      <c r="C30" s="14" t="s">
        <v>105</v>
      </c>
      <c r="D30" s="14" t="s">
        <v>275</v>
      </c>
      <c r="E30" s="14" t="s">
        <v>260</v>
      </c>
      <c r="F30" s="14">
        <v>959</v>
      </c>
      <c r="G30" s="14">
        <v>1185</v>
      </c>
      <c r="H30" s="14">
        <v>1311</v>
      </c>
      <c r="I30" s="14">
        <v>1395</v>
      </c>
      <c r="J30" s="105">
        <f t="shared" si="0"/>
        <v>6.4073226544622441E-2</v>
      </c>
      <c r="K30" s="105">
        <f t="shared" si="1"/>
        <v>0.71647989565993375</v>
      </c>
      <c r="L30" s="96"/>
      <c r="M30" s="103">
        <f t="shared" si="3"/>
        <v>83500</v>
      </c>
      <c r="N30" s="38">
        <f t="shared" si="2"/>
        <v>6.4073226544622441E-2</v>
      </c>
      <c r="O30" s="77">
        <f t="shared" si="4"/>
        <v>84</v>
      </c>
    </row>
    <row r="31" spans="2:15">
      <c r="B31" s="21">
        <v>26</v>
      </c>
      <c r="C31" s="13" t="s">
        <v>1</v>
      </c>
      <c r="D31" s="13" t="s">
        <v>276</v>
      </c>
      <c r="E31" s="13" t="s">
        <v>260</v>
      </c>
      <c r="F31" s="13">
        <v>1108</v>
      </c>
      <c r="G31" s="13">
        <v>1151</v>
      </c>
      <c r="H31" s="13">
        <v>1243</v>
      </c>
      <c r="I31" s="13">
        <v>1286</v>
      </c>
      <c r="J31" s="104">
        <f t="shared" si="0"/>
        <v>3.4593724859211639E-2</v>
      </c>
      <c r="K31" s="104">
        <f t="shared" si="1"/>
        <v>0.72751454411285199</v>
      </c>
      <c r="L31" s="96"/>
      <c r="M31" s="103">
        <f t="shared" si="3"/>
        <v>84786</v>
      </c>
      <c r="N31" s="38">
        <f t="shared" si="2"/>
        <v>3.4593724859211639E-2</v>
      </c>
      <c r="O31" s="77">
        <f t="shared" si="4"/>
        <v>43</v>
      </c>
    </row>
    <row r="32" spans="2:15">
      <c r="B32" s="21">
        <v>27</v>
      </c>
      <c r="C32" s="13" t="s">
        <v>131</v>
      </c>
      <c r="D32" s="13" t="s">
        <v>274</v>
      </c>
      <c r="E32" s="13" t="s">
        <v>260</v>
      </c>
      <c r="F32" s="13">
        <v>896</v>
      </c>
      <c r="G32" s="13">
        <v>892</v>
      </c>
      <c r="H32" s="13">
        <v>1031</v>
      </c>
      <c r="I32" s="13">
        <v>1123</v>
      </c>
      <c r="J32" s="104">
        <f t="shared" si="0"/>
        <v>8.9233753637245394E-2</v>
      </c>
      <c r="K32" s="104">
        <f t="shared" si="1"/>
        <v>0.73715055516466166</v>
      </c>
      <c r="L32" s="96"/>
      <c r="M32" s="103">
        <f t="shared" si="3"/>
        <v>85909</v>
      </c>
      <c r="N32" s="38">
        <f t="shared" si="2"/>
        <v>8.9233753637245394E-2</v>
      </c>
      <c r="O32" s="77">
        <f t="shared" si="4"/>
        <v>92</v>
      </c>
    </row>
    <row r="33" spans="2:15">
      <c r="B33" s="21">
        <v>28</v>
      </c>
      <c r="C33" s="13" t="s">
        <v>25</v>
      </c>
      <c r="D33" s="13" t="s">
        <v>266</v>
      </c>
      <c r="E33" s="13" t="s">
        <v>258</v>
      </c>
      <c r="F33" s="13">
        <v>881</v>
      </c>
      <c r="G33" s="13">
        <v>920</v>
      </c>
      <c r="H33" s="13">
        <v>1009</v>
      </c>
      <c r="I33" s="13">
        <v>1050</v>
      </c>
      <c r="J33" s="104">
        <f t="shared" si="0"/>
        <v>4.0634291377601661E-2</v>
      </c>
      <c r="K33" s="104">
        <f t="shared" si="1"/>
        <v>0.74616018259511596</v>
      </c>
      <c r="L33" s="96"/>
      <c r="M33" s="103">
        <f t="shared" si="3"/>
        <v>86959</v>
      </c>
      <c r="N33" s="38">
        <f t="shared" si="2"/>
        <v>4.0634291377601661E-2</v>
      </c>
      <c r="O33" s="77">
        <f t="shared" si="4"/>
        <v>41</v>
      </c>
    </row>
    <row r="34" spans="2:15">
      <c r="B34" s="21">
        <v>29</v>
      </c>
      <c r="C34" s="13" t="s">
        <v>45</v>
      </c>
      <c r="D34" s="13" t="s">
        <v>269</v>
      </c>
      <c r="E34" s="13" t="s">
        <v>259</v>
      </c>
      <c r="F34" s="13">
        <v>932</v>
      </c>
      <c r="G34" s="13">
        <v>932</v>
      </c>
      <c r="H34" s="13">
        <v>974</v>
      </c>
      <c r="I34" s="13">
        <v>1030</v>
      </c>
      <c r="J34" s="104">
        <f t="shared" si="0"/>
        <v>5.7494866529774091E-2</v>
      </c>
      <c r="K34" s="104">
        <f t="shared" si="1"/>
        <v>0.75499819807451396</v>
      </c>
      <c r="L34" s="96"/>
      <c r="M34" s="103">
        <f t="shared" si="3"/>
        <v>87989</v>
      </c>
      <c r="N34" s="38">
        <f t="shared" si="2"/>
        <v>5.7494866529774091E-2</v>
      </c>
      <c r="O34" s="77">
        <f t="shared" si="4"/>
        <v>56</v>
      </c>
    </row>
    <row r="35" spans="2:15">
      <c r="B35" s="22">
        <v>30</v>
      </c>
      <c r="C35" s="14" t="s">
        <v>161</v>
      </c>
      <c r="D35" s="14" t="s">
        <v>271</v>
      </c>
      <c r="E35" s="14" t="s">
        <v>259</v>
      </c>
      <c r="F35" s="14">
        <v>932</v>
      </c>
      <c r="G35" s="14">
        <v>939</v>
      </c>
      <c r="H35" s="14">
        <v>952</v>
      </c>
      <c r="I35" s="14">
        <v>984</v>
      </c>
      <c r="J35" s="105">
        <f t="shared" si="0"/>
        <v>3.3613445378151363E-2</v>
      </c>
      <c r="K35" s="105">
        <f t="shared" si="1"/>
        <v>0.76344150606648242</v>
      </c>
      <c r="L35" s="96"/>
      <c r="M35" s="103">
        <f t="shared" si="3"/>
        <v>88973</v>
      </c>
      <c r="N35" s="38">
        <f t="shared" si="2"/>
        <v>3.3613445378151363E-2</v>
      </c>
      <c r="O35" s="77">
        <f t="shared" si="4"/>
        <v>32</v>
      </c>
    </row>
    <row r="36" spans="2:15">
      <c r="B36" s="21">
        <v>31</v>
      </c>
      <c r="C36" s="13" t="s">
        <v>351</v>
      </c>
      <c r="D36" s="13" t="s">
        <v>266</v>
      </c>
      <c r="E36" s="13" t="s">
        <v>258</v>
      </c>
      <c r="F36" s="13">
        <v>756</v>
      </c>
      <c r="G36" s="13">
        <v>794</v>
      </c>
      <c r="H36" s="13">
        <v>951</v>
      </c>
      <c r="I36" s="13">
        <v>957</v>
      </c>
      <c r="J36" s="104">
        <f t="shared" si="0"/>
        <v>6.3091482649841879E-3</v>
      </c>
      <c r="K36" s="104">
        <f t="shared" si="1"/>
        <v>0.77165313792452506</v>
      </c>
      <c r="L36" s="96"/>
      <c r="M36" s="103">
        <f t="shared" si="3"/>
        <v>89930</v>
      </c>
      <c r="N36" s="38">
        <f t="shared" si="2"/>
        <v>6.3091482649841879E-3</v>
      </c>
      <c r="O36" s="77">
        <f t="shared" si="4"/>
        <v>6</v>
      </c>
    </row>
    <row r="37" spans="2:15">
      <c r="B37" s="21">
        <v>32</v>
      </c>
      <c r="C37" s="13" t="s">
        <v>141</v>
      </c>
      <c r="D37" s="13" t="s">
        <v>275</v>
      </c>
      <c r="E37" s="13" t="s">
        <v>260</v>
      </c>
      <c r="F37" s="13">
        <v>774</v>
      </c>
      <c r="G37" s="13">
        <v>822</v>
      </c>
      <c r="H37" s="13">
        <v>907</v>
      </c>
      <c r="I37" s="13">
        <v>952</v>
      </c>
      <c r="J37" s="104">
        <f t="shared" si="0"/>
        <v>4.961411245865488E-2</v>
      </c>
      <c r="K37" s="104">
        <f t="shared" si="1"/>
        <v>0.77982186679480359</v>
      </c>
      <c r="L37" s="96"/>
      <c r="M37" s="103">
        <f t="shared" si="3"/>
        <v>90882</v>
      </c>
      <c r="N37" s="38">
        <f t="shared" si="2"/>
        <v>4.961411245865488E-2</v>
      </c>
      <c r="O37" s="77">
        <f t="shared" si="4"/>
        <v>45</v>
      </c>
    </row>
    <row r="38" spans="2:15">
      <c r="B38" s="21">
        <v>33</v>
      </c>
      <c r="C38" s="13" t="s">
        <v>49</v>
      </c>
      <c r="D38" s="13" t="s">
        <v>267</v>
      </c>
      <c r="E38" s="13" t="s">
        <v>258</v>
      </c>
      <c r="F38" s="13">
        <v>748</v>
      </c>
      <c r="G38" s="13">
        <v>839</v>
      </c>
      <c r="H38" s="13">
        <v>917</v>
      </c>
      <c r="I38" s="13">
        <v>927</v>
      </c>
      <c r="J38" s="104">
        <f t="shared" ref="J38:J65" si="5">I38/H38-1</f>
        <v>1.0905125408942284E-2</v>
      </c>
      <c r="K38" s="104">
        <f t="shared" ref="K38:K65" si="6">M38/$I$3</f>
        <v>0.78777608072626182</v>
      </c>
      <c r="L38" s="96"/>
      <c r="M38" s="103">
        <f t="shared" si="3"/>
        <v>91809</v>
      </c>
      <c r="N38" s="38">
        <f t="shared" ref="N38:N65" si="7">I38/H38-1</f>
        <v>1.0905125408942284E-2</v>
      </c>
      <c r="O38" s="77">
        <f t="shared" si="4"/>
        <v>10</v>
      </c>
    </row>
    <row r="39" spans="2:15">
      <c r="B39" s="21">
        <v>34</v>
      </c>
      <c r="C39" s="13" t="s">
        <v>542</v>
      </c>
      <c r="D39" s="13" t="s">
        <v>271</v>
      </c>
      <c r="E39" s="13" t="s">
        <v>259</v>
      </c>
      <c r="F39" s="13">
        <v>786</v>
      </c>
      <c r="G39" s="13">
        <v>864</v>
      </c>
      <c r="H39" s="13">
        <v>866</v>
      </c>
      <c r="I39" s="13">
        <v>869</v>
      </c>
      <c r="J39" s="104">
        <f t="shared" si="5"/>
        <v>3.4642032332563577E-3</v>
      </c>
      <c r="K39" s="104">
        <f t="shared" si="6"/>
        <v>0.79523261999965678</v>
      </c>
      <c r="L39" s="96"/>
      <c r="M39" s="103">
        <f t="shared" ref="M39:M65" si="8">M38+I39</f>
        <v>92678</v>
      </c>
      <c r="N39" s="38">
        <f t="shared" si="7"/>
        <v>3.4642032332563577E-3</v>
      </c>
      <c r="O39" s="77">
        <f t="shared" si="4"/>
        <v>3</v>
      </c>
    </row>
    <row r="40" spans="2:15">
      <c r="B40" s="22">
        <v>35</v>
      </c>
      <c r="C40" s="14" t="s">
        <v>91</v>
      </c>
      <c r="D40" s="14" t="s">
        <v>267</v>
      </c>
      <c r="E40" s="14" t="s">
        <v>258</v>
      </c>
      <c r="F40" s="14">
        <v>610</v>
      </c>
      <c r="G40" s="14">
        <v>607</v>
      </c>
      <c r="H40" s="14">
        <v>620</v>
      </c>
      <c r="I40" s="14">
        <v>802</v>
      </c>
      <c r="J40" s="105">
        <f t="shared" si="5"/>
        <v>0.29354838709677411</v>
      </c>
      <c r="K40" s="105">
        <f t="shared" si="6"/>
        <v>0.80211425923701329</v>
      </c>
      <c r="L40" s="96"/>
      <c r="M40" s="103">
        <f t="shared" si="8"/>
        <v>93480</v>
      </c>
      <c r="N40" s="38">
        <f t="shared" si="7"/>
        <v>0.29354838709677411</v>
      </c>
      <c r="O40" s="77">
        <f t="shared" si="4"/>
        <v>182</v>
      </c>
    </row>
    <row r="41" spans="2:15">
      <c r="B41" s="21">
        <v>36</v>
      </c>
      <c r="C41" s="92" t="s">
        <v>89</v>
      </c>
      <c r="D41" s="13" t="s">
        <v>268</v>
      </c>
      <c r="E41" s="13" t="s">
        <v>259</v>
      </c>
      <c r="F41" s="13">
        <v>649</v>
      </c>
      <c r="G41" s="13">
        <v>700</v>
      </c>
      <c r="H41" s="13">
        <v>745</v>
      </c>
      <c r="I41" s="13">
        <v>753</v>
      </c>
      <c r="J41" s="104">
        <f t="shared" si="5"/>
        <v>1.0738255033557076E-2</v>
      </c>
      <c r="K41" s="104">
        <f t="shared" si="6"/>
        <v>0.80857544919428193</v>
      </c>
      <c r="L41" s="96"/>
      <c r="M41" s="103">
        <f t="shared" si="8"/>
        <v>94233</v>
      </c>
      <c r="N41" s="38">
        <f t="shared" si="7"/>
        <v>1.0738255033557076E-2</v>
      </c>
      <c r="O41" s="77">
        <f t="shared" si="4"/>
        <v>8</v>
      </c>
    </row>
    <row r="42" spans="2:15">
      <c r="B42" s="21">
        <v>37</v>
      </c>
      <c r="C42" s="13" t="s">
        <v>40</v>
      </c>
      <c r="D42" s="13" t="s">
        <v>266</v>
      </c>
      <c r="E42" s="13" t="s">
        <v>258</v>
      </c>
      <c r="F42" s="13">
        <v>646</v>
      </c>
      <c r="G42" s="13">
        <v>644</v>
      </c>
      <c r="H42" s="13">
        <v>686</v>
      </c>
      <c r="I42" s="13">
        <v>738</v>
      </c>
      <c r="J42" s="104">
        <f t="shared" si="5"/>
        <v>7.580174927113692E-2</v>
      </c>
      <c r="K42" s="104">
        <f t="shared" si="6"/>
        <v>0.81490793018825836</v>
      </c>
      <c r="L42" s="96"/>
      <c r="M42" s="103">
        <f t="shared" si="8"/>
        <v>94971</v>
      </c>
      <c r="N42" s="38">
        <f t="shared" si="7"/>
        <v>7.580174927113692E-2</v>
      </c>
      <c r="O42" s="77">
        <f t="shared" si="4"/>
        <v>52</v>
      </c>
    </row>
    <row r="43" spans="2:15">
      <c r="B43" s="21">
        <v>38</v>
      </c>
      <c r="C43" s="13" t="s">
        <v>95</v>
      </c>
      <c r="D43" s="13" t="s">
        <v>274</v>
      </c>
      <c r="E43" s="13" t="s">
        <v>260</v>
      </c>
      <c r="F43" s="13">
        <v>571</v>
      </c>
      <c r="G43" s="13">
        <v>674</v>
      </c>
      <c r="H43" s="13">
        <v>730</v>
      </c>
      <c r="I43" s="13">
        <v>733</v>
      </c>
      <c r="J43" s="104">
        <f t="shared" si="5"/>
        <v>4.109589041095818E-3</v>
      </c>
      <c r="K43" s="104">
        <f t="shared" si="6"/>
        <v>0.82119750819447068</v>
      </c>
      <c r="L43" s="96"/>
      <c r="M43" s="103">
        <f t="shared" si="8"/>
        <v>95704</v>
      </c>
      <c r="N43" s="38">
        <f t="shared" si="7"/>
        <v>4.109589041095818E-3</v>
      </c>
      <c r="O43" s="77">
        <f t="shared" si="4"/>
        <v>3</v>
      </c>
    </row>
    <row r="44" spans="2:15">
      <c r="B44" s="21">
        <v>39</v>
      </c>
      <c r="C44" s="13" t="s">
        <v>139</v>
      </c>
      <c r="D44" s="13" t="s">
        <v>269</v>
      </c>
      <c r="E44" s="13" t="s">
        <v>259</v>
      </c>
      <c r="F44" s="13">
        <v>618</v>
      </c>
      <c r="G44" s="13">
        <v>667</v>
      </c>
      <c r="H44" s="13">
        <v>672</v>
      </c>
      <c r="I44" s="13">
        <v>677</v>
      </c>
      <c r="J44" s="104">
        <f t="shared" si="5"/>
        <v>7.4404761904762751E-3</v>
      </c>
      <c r="K44" s="104">
        <f t="shared" si="6"/>
        <v>0.82700657273772549</v>
      </c>
      <c r="L44" s="96"/>
      <c r="M44" s="103">
        <f t="shared" si="8"/>
        <v>96381</v>
      </c>
      <c r="N44" s="38">
        <f t="shared" si="7"/>
        <v>7.4404761904762751E-3</v>
      </c>
      <c r="O44" s="77">
        <f t="shared" si="4"/>
        <v>5</v>
      </c>
    </row>
    <row r="45" spans="2:15">
      <c r="B45" s="22">
        <v>40</v>
      </c>
      <c r="C45" s="14" t="s">
        <v>159</v>
      </c>
      <c r="D45" s="14" t="s">
        <v>271</v>
      </c>
      <c r="E45" s="14" t="s">
        <v>259</v>
      </c>
      <c r="F45" s="14">
        <v>566</v>
      </c>
      <c r="G45" s="14">
        <v>567</v>
      </c>
      <c r="H45" s="14">
        <v>622</v>
      </c>
      <c r="I45" s="14">
        <v>675</v>
      </c>
      <c r="J45" s="105">
        <f t="shared" si="5"/>
        <v>8.5209003215434009E-2</v>
      </c>
      <c r="K45" s="105">
        <f t="shared" si="6"/>
        <v>0.83279847608587465</v>
      </c>
      <c r="L45" s="96"/>
      <c r="M45" s="103">
        <f t="shared" si="8"/>
        <v>97056</v>
      </c>
      <c r="N45" s="38">
        <f t="shared" si="7"/>
        <v>8.5209003215434009E-2</v>
      </c>
      <c r="O45" s="77">
        <f t="shared" si="4"/>
        <v>53</v>
      </c>
    </row>
    <row r="46" spans="2:15">
      <c r="B46" s="21">
        <v>41</v>
      </c>
      <c r="C46" s="13" t="s">
        <v>152</v>
      </c>
      <c r="D46" s="13" t="s">
        <v>271</v>
      </c>
      <c r="E46" s="13" t="s">
        <v>259</v>
      </c>
      <c r="F46" s="13">
        <v>525</v>
      </c>
      <c r="G46" s="13">
        <v>572</v>
      </c>
      <c r="H46" s="13">
        <v>578</v>
      </c>
      <c r="I46" s="13">
        <v>666</v>
      </c>
      <c r="J46" s="104">
        <f t="shared" si="5"/>
        <v>0.15224913494809678</v>
      </c>
      <c r="K46" s="104">
        <f t="shared" si="6"/>
        <v>0.83851315405604843</v>
      </c>
      <c r="L46" s="96"/>
      <c r="M46" s="103">
        <f t="shared" si="8"/>
        <v>97722</v>
      </c>
      <c r="N46" s="38">
        <f t="shared" si="7"/>
        <v>0.15224913494809678</v>
      </c>
    </row>
    <row r="47" spans="2:15">
      <c r="B47" s="21">
        <v>42</v>
      </c>
      <c r="C47" s="13" t="s">
        <v>51</v>
      </c>
      <c r="D47" s="13" t="s">
        <v>266</v>
      </c>
      <c r="E47" s="13" t="s">
        <v>258</v>
      </c>
      <c r="F47" s="13">
        <v>575</v>
      </c>
      <c r="G47" s="13">
        <v>589</v>
      </c>
      <c r="H47" s="13">
        <v>596</v>
      </c>
      <c r="I47" s="13">
        <v>653</v>
      </c>
      <c r="J47" s="104">
        <f t="shared" si="5"/>
        <v>9.5637583892617339E-2</v>
      </c>
      <c r="K47" s="104">
        <f t="shared" si="6"/>
        <v>0.84411628425803575</v>
      </c>
      <c r="L47" s="96"/>
      <c r="M47" s="103">
        <f t="shared" si="8"/>
        <v>98375</v>
      </c>
      <c r="N47" s="38">
        <f t="shared" si="7"/>
        <v>9.5637583892617339E-2</v>
      </c>
    </row>
    <row r="48" spans="2:15">
      <c r="B48" s="21">
        <v>43</v>
      </c>
      <c r="C48" s="13" t="s">
        <v>15</v>
      </c>
      <c r="D48" s="13" t="s">
        <v>269</v>
      </c>
      <c r="E48" s="13" t="s">
        <v>259</v>
      </c>
      <c r="F48" s="13">
        <v>577</v>
      </c>
      <c r="G48" s="13">
        <v>584</v>
      </c>
      <c r="H48" s="13">
        <v>597</v>
      </c>
      <c r="I48" s="13">
        <v>612</v>
      </c>
      <c r="J48" s="104">
        <f t="shared" si="5"/>
        <v>2.5125628140703515E-2</v>
      </c>
      <c r="K48" s="104">
        <f t="shared" si="6"/>
        <v>0.84936760996035765</v>
      </c>
      <c r="L48" s="96"/>
      <c r="M48" s="103">
        <f t="shared" si="8"/>
        <v>98987</v>
      </c>
      <c r="N48" s="38">
        <f t="shared" si="7"/>
        <v>2.5125628140703515E-2</v>
      </c>
    </row>
    <row r="49" spans="2:14">
      <c r="B49" s="21">
        <v>44</v>
      </c>
      <c r="C49" s="13" t="s">
        <v>353</v>
      </c>
      <c r="D49" s="13" t="s">
        <v>273</v>
      </c>
      <c r="E49" s="13" t="s">
        <v>260</v>
      </c>
      <c r="F49" s="13">
        <v>479</v>
      </c>
      <c r="G49" s="13">
        <v>555</v>
      </c>
      <c r="H49" s="13">
        <v>583</v>
      </c>
      <c r="I49" s="13">
        <v>611</v>
      </c>
      <c r="J49" s="104">
        <f t="shared" si="5"/>
        <v>4.8027444253859297E-2</v>
      </c>
      <c r="K49" s="104">
        <f t="shared" si="6"/>
        <v>0.85461035506512673</v>
      </c>
      <c r="L49" s="96"/>
      <c r="M49" s="103">
        <f t="shared" si="8"/>
        <v>99598</v>
      </c>
      <c r="N49" s="38">
        <f t="shared" si="7"/>
        <v>4.8027444253859297E-2</v>
      </c>
    </row>
    <row r="50" spans="2:14">
      <c r="B50" s="22">
        <v>45</v>
      </c>
      <c r="C50" s="14" t="s">
        <v>85</v>
      </c>
      <c r="D50" s="14" t="s">
        <v>268</v>
      </c>
      <c r="E50" s="14" t="s">
        <v>259</v>
      </c>
      <c r="F50" s="14">
        <v>566</v>
      </c>
      <c r="G50" s="14">
        <v>561</v>
      </c>
      <c r="H50" s="14">
        <v>605</v>
      </c>
      <c r="I50" s="14">
        <v>608</v>
      </c>
      <c r="J50" s="105">
        <f t="shared" si="5"/>
        <v>4.9586776859504855E-3</v>
      </c>
      <c r="K50" s="105">
        <f t="shared" si="6"/>
        <v>0.85982735837723734</v>
      </c>
      <c r="L50" s="96"/>
      <c r="M50" s="103">
        <f t="shared" si="8"/>
        <v>100206</v>
      </c>
      <c r="N50" s="38">
        <f t="shared" si="7"/>
        <v>4.9586776859504855E-3</v>
      </c>
    </row>
    <row r="51" spans="2:14">
      <c r="B51" s="21">
        <v>46</v>
      </c>
      <c r="C51" s="13" t="s">
        <v>120</v>
      </c>
      <c r="D51" s="13" t="s">
        <v>274</v>
      </c>
      <c r="E51" s="13" t="s">
        <v>260</v>
      </c>
      <c r="F51" s="13">
        <v>472</v>
      </c>
      <c r="G51" s="13">
        <v>479</v>
      </c>
      <c r="H51" s="13">
        <v>535</v>
      </c>
      <c r="I51" s="13">
        <v>589</v>
      </c>
      <c r="J51" s="104">
        <f t="shared" si="5"/>
        <v>0.10093457943925244</v>
      </c>
      <c r="K51" s="104">
        <f t="shared" si="6"/>
        <v>0.86488133033584458</v>
      </c>
      <c r="L51" s="96"/>
      <c r="M51" s="103">
        <f t="shared" si="8"/>
        <v>100795</v>
      </c>
      <c r="N51" s="38">
        <f t="shared" si="7"/>
        <v>0.10093457943925244</v>
      </c>
    </row>
    <row r="52" spans="2:14">
      <c r="B52" s="21">
        <v>47</v>
      </c>
      <c r="C52" s="13" t="s">
        <v>37</v>
      </c>
      <c r="D52" s="13" t="s">
        <v>266</v>
      </c>
      <c r="E52" s="13" t="s">
        <v>258</v>
      </c>
      <c r="F52" s="13">
        <v>507</v>
      </c>
      <c r="G52" s="13">
        <v>525</v>
      </c>
      <c r="H52" s="13">
        <v>536</v>
      </c>
      <c r="I52" s="13">
        <v>582</v>
      </c>
      <c r="J52" s="104">
        <f t="shared" si="5"/>
        <v>8.582089552238803E-2</v>
      </c>
      <c r="K52" s="104">
        <f t="shared" si="6"/>
        <v>0.86987523811158207</v>
      </c>
      <c r="L52" s="96"/>
      <c r="M52" s="103">
        <f t="shared" si="8"/>
        <v>101377</v>
      </c>
      <c r="N52" s="38">
        <f t="shared" si="7"/>
        <v>8.582089552238803E-2</v>
      </c>
    </row>
    <row r="53" spans="2:14">
      <c r="B53" s="21">
        <v>48</v>
      </c>
      <c r="C53" s="13" t="s">
        <v>34</v>
      </c>
      <c r="D53" s="13" t="s">
        <v>269</v>
      </c>
      <c r="E53" s="13" t="s">
        <v>259</v>
      </c>
      <c r="F53" s="13">
        <v>532</v>
      </c>
      <c r="G53" s="13">
        <v>544</v>
      </c>
      <c r="H53" s="13">
        <v>541</v>
      </c>
      <c r="I53" s="13">
        <v>550</v>
      </c>
      <c r="J53" s="104">
        <f t="shared" si="5"/>
        <v>1.6635859519408491E-2</v>
      </c>
      <c r="K53" s="104">
        <f t="shared" si="6"/>
        <v>0.87459456676562952</v>
      </c>
      <c r="L53" s="96"/>
      <c r="M53" s="103">
        <f t="shared" si="8"/>
        <v>101927</v>
      </c>
      <c r="N53" s="38">
        <f t="shared" si="7"/>
        <v>1.6635859519408491E-2</v>
      </c>
    </row>
    <row r="54" spans="2:14">
      <c r="B54" s="21">
        <v>49</v>
      </c>
      <c r="C54" s="92" t="s">
        <v>83</v>
      </c>
      <c r="D54" s="13" t="s">
        <v>271</v>
      </c>
      <c r="E54" s="13" t="s">
        <v>259</v>
      </c>
      <c r="F54" s="13">
        <v>526</v>
      </c>
      <c r="G54" s="13">
        <v>533</v>
      </c>
      <c r="H54" s="13">
        <v>536</v>
      </c>
      <c r="I54" s="13">
        <v>545</v>
      </c>
      <c r="J54" s="104">
        <f t="shared" si="5"/>
        <v>1.6791044776119479E-2</v>
      </c>
      <c r="K54" s="104">
        <f t="shared" si="6"/>
        <v>0.87927099243191298</v>
      </c>
      <c r="L54" s="96"/>
      <c r="M54" s="103">
        <f t="shared" si="8"/>
        <v>102472</v>
      </c>
      <c r="N54" s="38">
        <f t="shared" si="7"/>
        <v>1.6791044776119479E-2</v>
      </c>
    </row>
    <row r="55" spans="2:14">
      <c r="B55" s="22">
        <v>50</v>
      </c>
      <c r="C55" s="14" t="s">
        <v>9</v>
      </c>
      <c r="D55" s="14" t="s">
        <v>269</v>
      </c>
      <c r="E55" s="14" t="s">
        <v>259</v>
      </c>
      <c r="F55" s="14">
        <v>438</v>
      </c>
      <c r="G55" s="14">
        <v>449</v>
      </c>
      <c r="H55" s="14">
        <v>454</v>
      </c>
      <c r="I55" s="14">
        <v>504</v>
      </c>
      <c r="J55" s="105">
        <f t="shared" si="5"/>
        <v>0.11013215859030834</v>
      </c>
      <c r="K55" s="105">
        <f t="shared" si="6"/>
        <v>0.883595613598531</v>
      </c>
      <c r="L55" s="96"/>
      <c r="M55" s="103">
        <f t="shared" si="8"/>
        <v>102976</v>
      </c>
      <c r="N55" s="38">
        <f t="shared" si="7"/>
        <v>0.11013215859030834</v>
      </c>
    </row>
    <row r="56" spans="2:14">
      <c r="B56" s="21">
        <v>51</v>
      </c>
      <c r="C56" s="13" t="s">
        <v>621</v>
      </c>
      <c r="D56" s="13" t="s">
        <v>269</v>
      </c>
      <c r="E56" s="13" t="s">
        <v>259</v>
      </c>
      <c r="F56" s="13">
        <v>432</v>
      </c>
      <c r="G56" s="13">
        <v>445</v>
      </c>
      <c r="H56" s="13">
        <v>454</v>
      </c>
      <c r="I56" s="13">
        <v>459</v>
      </c>
      <c r="J56" s="104">
        <f t="shared" si="5"/>
        <v>1.1013215859030812E-2</v>
      </c>
      <c r="K56" s="104">
        <f t="shared" si="6"/>
        <v>0.88753410787527243</v>
      </c>
      <c r="L56" s="96"/>
      <c r="M56" s="103">
        <f t="shared" si="8"/>
        <v>103435</v>
      </c>
      <c r="N56" s="38">
        <f t="shared" si="7"/>
        <v>1.1013215859030812E-2</v>
      </c>
    </row>
    <row r="57" spans="2:14">
      <c r="B57" s="21">
        <v>52</v>
      </c>
      <c r="C57" s="13" t="s">
        <v>94</v>
      </c>
      <c r="D57" s="13" t="s">
        <v>280</v>
      </c>
      <c r="E57" s="13" t="s">
        <v>262</v>
      </c>
      <c r="F57" s="13">
        <v>393</v>
      </c>
      <c r="G57" s="13">
        <v>408</v>
      </c>
      <c r="H57" s="13">
        <v>417</v>
      </c>
      <c r="I57" s="13">
        <v>426</v>
      </c>
      <c r="J57" s="104">
        <f t="shared" si="5"/>
        <v>2.1582733812949728E-2</v>
      </c>
      <c r="K57" s="104">
        <f t="shared" si="6"/>
        <v>0.89118944243277098</v>
      </c>
      <c r="L57" s="96"/>
      <c r="M57" s="103">
        <f t="shared" si="8"/>
        <v>103861</v>
      </c>
      <c r="N57" s="38">
        <f t="shared" si="7"/>
        <v>2.1582733812949728E-2</v>
      </c>
    </row>
    <row r="58" spans="2:14">
      <c r="B58" s="21">
        <v>53</v>
      </c>
      <c r="C58" s="92" t="s">
        <v>86</v>
      </c>
      <c r="D58" s="13" t="s">
        <v>276</v>
      </c>
      <c r="E58" s="13" t="s">
        <v>260</v>
      </c>
      <c r="F58" s="13">
        <v>358</v>
      </c>
      <c r="G58" s="13">
        <v>359</v>
      </c>
      <c r="H58" s="13">
        <v>364</v>
      </c>
      <c r="I58" s="13">
        <v>424</v>
      </c>
      <c r="J58" s="104">
        <f t="shared" si="5"/>
        <v>0.16483516483516492</v>
      </c>
      <c r="K58" s="104">
        <f t="shared" si="6"/>
        <v>0.89482761579516401</v>
      </c>
      <c r="L58" s="96"/>
      <c r="M58" s="103">
        <f t="shared" si="8"/>
        <v>104285</v>
      </c>
      <c r="N58" s="38">
        <f t="shared" si="7"/>
        <v>0.16483516483516492</v>
      </c>
    </row>
    <row r="59" spans="2:14">
      <c r="B59" s="21">
        <v>54</v>
      </c>
      <c r="C59" s="13" t="s">
        <v>57</v>
      </c>
      <c r="D59" s="13" t="s">
        <v>268</v>
      </c>
      <c r="E59" s="13" t="s">
        <v>259</v>
      </c>
      <c r="F59" s="13">
        <v>360</v>
      </c>
      <c r="G59" s="13">
        <v>369</v>
      </c>
      <c r="H59" s="13">
        <v>414</v>
      </c>
      <c r="I59" s="13">
        <v>423</v>
      </c>
      <c r="J59" s="104">
        <f t="shared" si="5"/>
        <v>2.1739130434782705E-2</v>
      </c>
      <c r="K59" s="104">
        <f t="shared" si="6"/>
        <v>0.89845720856000411</v>
      </c>
      <c r="L59" s="96"/>
      <c r="M59" s="103">
        <f t="shared" si="8"/>
        <v>104708</v>
      </c>
      <c r="N59" s="38">
        <f t="shared" si="7"/>
        <v>2.1739130434782705E-2</v>
      </c>
    </row>
    <row r="60" spans="2:14">
      <c r="B60" s="22">
        <v>55</v>
      </c>
      <c r="C60" s="14" t="s">
        <v>92</v>
      </c>
      <c r="D60" s="14" t="s">
        <v>276</v>
      </c>
      <c r="E60" s="14" t="s">
        <v>260</v>
      </c>
      <c r="F60" s="14">
        <v>326</v>
      </c>
      <c r="G60" s="14">
        <v>338</v>
      </c>
      <c r="H60" s="14">
        <v>339</v>
      </c>
      <c r="I60" s="14">
        <v>385</v>
      </c>
      <c r="J60" s="105">
        <f t="shared" si="5"/>
        <v>0.13569321533923295</v>
      </c>
      <c r="K60" s="105">
        <f t="shared" si="6"/>
        <v>0.90176073861783734</v>
      </c>
      <c r="L60" s="96"/>
      <c r="M60" s="103">
        <f t="shared" si="8"/>
        <v>105093</v>
      </c>
      <c r="N60" s="38">
        <f t="shared" si="7"/>
        <v>0.13569321533923295</v>
      </c>
    </row>
    <row r="61" spans="2:14">
      <c r="B61" s="21">
        <v>56</v>
      </c>
      <c r="C61" s="13" t="s">
        <v>168</v>
      </c>
      <c r="D61" s="13" t="s">
        <v>270</v>
      </c>
      <c r="E61" s="13" t="s">
        <v>259</v>
      </c>
      <c r="F61" s="13">
        <v>316</v>
      </c>
      <c r="G61" s="13">
        <v>332</v>
      </c>
      <c r="H61" s="13">
        <v>348</v>
      </c>
      <c r="I61" s="13">
        <v>385</v>
      </c>
      <c r="J61" s="104">
        <f t="shared" si="5"/>
        <v>0.10632183908045967</v>
      </c>
      <c r="K61" s="104">
        <f t="shared" si="6"/>
        <v>0.90506426867567058</v>
      </c>
      <c r="L61" s="96"/>
      <c r="M61" s="103">
        <f t="shared" si="8"/>
        <v>105478</v>
      </c>
      <c r="N61" s="38">
        <f t="shared" si="7"/>
        <v>0.10632183908045967</v>
      </c>
    </row>
    <row r="62" spans="2:14">
      <c r="B62" s="21">
        <v>57</v>
      </c>
      <c r="C62" s="13" t="s">
        <v>150</v>
      </c>
      <c r="D62" s="13" t="s">
        <v>274</v>
      </c>
      <c r="E62" s="13" t="s">
        <v>260</v>
      </c>
      <c r="F62" s="13">
        <v>351</v>
      </c>
      <c r="G62" s="13">
        <v>359</v>
      </c>
      <c r="H62" s="13">
        <v>374</v>
      </c>
      <c r="I62" s="13">
        <v>376</v>
      </c>
      <c r="J62" s="104">
        <f t="shared" si="5"/>
        <v>5.3475935828877219E-3</v>
      </c>
      <c r="K62" s="104">
        <f t="shared" si="6"/>
        <v>0.90829057335552843</v>
      </c>
      <c r="L62" s="96"/>
      <c r="M62" s="103">
        <f t="shared" si="8"/>
        <v>105854</v>
      </c>
      <c r="N62" s="38">
        <f t="shared" si="7"/>
        <v>5.3475935828877219E-3</v>
      </c>
    </row>
    <row r="63" spans="2:14">
      <c r="B63" s="21">
        <v>58</v>
      </c>
      <c r="C63" s="13" t="s">
        <v>167</v>
      </c>
      <c r="D63" s="13" t="s">
        <v>274</v>
      </c>
      <c r="E63" s="13" t="s">
        <v>260</v>
      </c>
      <c r="F63" s="13">
        <v>312</v>
      </c>
      <c r="G63" s="13">
        <v>317</v>
      </c>
      <c r="H63" s="13">
        <v>362</v>
      </c>
      <c r="I63" s="13">
        <v>376</v>
      </c>
      <c r="J63" s="104">
        <f t="shared" si="5"/>
        <v>3.8674033149171283E-2</v>
      </c>
      <c r="K63" s="104">
        <f t="shared" si="6"/>
        <v>0.91151687803538639</v>
      </c>
      <c r="L63" s="96"/>
      <c r="M63" s="103">
        <f t="shared" si="8"/>
        <v>106230</v>
      </c>
      <c r="N63" s="38">
        <f t="shared" si="7"/>
        <v>3.8674033149171283E-2</v>
      </c>
    </row>
    <row r="64" spans="2:14">
      <c r="B64" s="21">
        <v>59</v>
      </c>
      <c r="C64" s="13" t="s">
        <v>140</v>
      </c>
      <c r="D64" s="13" t="s">
        <v>268</v>
      </c>
      <c r="E64" s="13" t="s">
        <v>259</v>
      </c>
      <c r="F64" s="13">
        <v>275</v>
      </c>
      <c r="G64" s="13">
        <v>350</v>
      </c>
      <c r="H64" s="13">
        <v>357</v>
      </c>
      <c r="I64" s="13">
        <v>369</v>
      </c>
      <c r="J64" s="104">
        <f t="shared" si="5"/>
        <v>3.3613445378151363E-2</v>
      </c>
      <c r="K64" s="104">
        <f t="shared" si="6"/>
        <v>0.91468311853237461</v>
      </c>
      <c r="L64" s="96"/>
      <c r="M64" s="103">
        <f t="shared" si="8"/>
        <v>106599</v>
      </c>
      <c r="N64" s="38">
        <f t="shared" si="7"/>
        <v>3.3613445378151363E-2</v>
      </c>
    </row>
    <row r="65" spans="2:14">
      <c r="B65" s="22">
        <v>60</v>
      </c>
      <c r="C65" s="14" t="s">
        <v>65</v>
      </c>
      <c r="D65" s="14" t="s">
        <v>276</v>
      </c>
      <c r="E65" s="14" t="s">
        <v>260</v>
      </c>
      <c r="F65" s="14">
        <v>236</v>
      </c>
      <c r="G65" s="14">
        <v>291</v>
      </c>
      <c r="H65" s="14">
        <v>351</v>
      </c>
      <c r="I65" s="14">
        <v>364</v>
      </c>
      <c r="J65" s="105">
        <f t="shared" si="5"/>
        <v>3.7037037037036979E-2</v>
      </c>
      <c r="K65" s="105">
        <f t="shared" si="6"/>
        <v>0.91780645604159872</v>
      </c>
      <c r="L65" s="96"/>
      <c r="M65" s="103">
        <f t="shared" si="8"/>
        <v>106963</v>
      </c>
      <c r="N65" s="38">
        <f t="shared" si="7"/>
        <v>3.7037037037036979E-2</v>
      </c>
    </row>
    <row r="66" spans="2:14">
      <c r="B66" s="20" t="s">
        <v>687</v>
      </c>
      <c r="C66" s="12" t="s">
        <v>255</v>
      </c>
      <c r="D66" s="12" t="s">
        <v>256</v>
      </c>
      <c r="E66" s="12" t="s">
        <v>257</v>
      </c>
      <c r="F66" s="6">
        <v>43249</v>
      </c>
      <c r="G66" s="6">
        <v>43279</v>
      </c>
      <c r="H66" s="6">
        <v>43308</v>
      </c>
      <c r="I66" s="6">
        <v>43341</v>
      </c>
      <c r="J66" s="100"/>
      <c r="K66" s="41" t="s">
        <v>688</v>
      </c>
      <c r="L66" s="96"/>
      <c r="M66" s="96"/>
      <c r="N66" s="5"/>
    </row>
    <row r="67" spans="2:14">
      <c r="B67" s="21">
        <v>61</v>
      </c>
      <c r="C67" s="92" t="s">
        <v>17</v>
      </c>
      <c r="D67" s="13" t="s">
        <v>271</v>
      </c>
      <c r="E67" s="13" t="s">
        <v>259</v>
      </c>
      <c r="F67" s="13">
        <v>320</v>
      </c>
      <c r="G67" s="13">
        <v>323</v>
      </c>
      <c r="H67" s="13">
        <v>332</v>
      </c>
      <c r="I67" s="13">
        <v>351</v>
      </c>
      <c r="J67" s="101"/>
      <c r="K67" s="104">
        <f t="shared" ref="K67:K98" si="9">M67/$I$3</f>
        <v>0.92081824578263627</v>
      </c>
      <c r="L67" s="96"/>
      <c r="M67" s="103">
        <f>M65+I67</f>
        <v>107314</v>
      </c>
      <c r="N67" s="5"/>
    </row>
    <row r="68" spans="2:14">
      <c r="B68" s="21">
        <v>62</v>
      </c>
      <c r="C68" s="13" t="s">
        <v>189</v>
      </c>
      <c r="D68" s="13" t="s">
        <v>280</v>
      </c>
      <c r="E68" s="13" t="s">
        <v>262</v>
      </c>
      <c r="F68" s="13">
        <v>241</v>
      </c>
      <c r="G68" s="13">
        <v>247</v>
      </c>
      <c r="H68" s="13">
        <v>260</v>
      </c>
      <c r="I68" s="13">
        <v>272</v>
      </c>
      <c r="J68" s="101"/>
      <c r="K68" s="104">
        <f t="shared" si="9"/>
        <v>0.92315216831700164</v>
      </c>
      <c r="L68" s="96"/>
      <c r="M68" s="103">
        <f t="shared" ref="M68:M99" si="10">M67+I68</f>
        <v>107586</v>
      </c>
      <c r="N68" s="5"/>
    </row>
    <row r="69" spans="2:14">
      <c r="B69" s="21">
        <v>63</v>
      </c>
      <c r="C69" s="13" t="s">
        <v>146</v>
      </c>
      <c r="D69" s="13" t="s">
        <v>265</v>
      </c>
      <c r="E69" s="13" t="s">
        <v>258</v>
      </c>
      <c r="F69" s="13">
        <v>215</v>
      </c>
      <c r="G69" s="13">
        <v>238</v>
      </c>
      <c r="H69" s="13">
        <v>249</v>
      </c>
      <c r="I69" s="13">
        <v>260</v>
      </c>
      <c r="J69" s="101"/>
      <c r="K69" s="104">
        <f t="shared" si="9"/>
        <v>0.92538312368073317</v>
      </c>
      <c r="L69" s="96"/>
      <c r="M69" s="103">
        <f t="shared" si="10"/>
        <v>107846</v>
      </c>
      <c r="N69" s="5"/>
    </row>
    <row r="70" spans="2:14">
      <c r="B70" s="21">
        <v>64</v>
      </c>
      <c r="C70" s="13" t="s">
        <v>188</v>
      </c>
      <c r="D70" s="13" t="s">
        <v>273</v>
      </c>
      <c r="E70" s="13" t="s">
        <v>260</v>
      </c>
      <c r="F70" s="13">
        <v>225</v>
      </c>
      <c r="G70" s="13">
        <v>245</v>
      </c>
      <c r="H70" s="13">
        <v>253</v>
      </c>
      <c r="I70" s="13">
        <v>259</v>
      </c>
      <c r="J70" s="101"/>
      <c r="K70" s="104">
        <f t="shared" si="9"/>
        <v>0.92760549844691187</v>
      </c>
      <c r="L70" s="96"/>
      <c r="M70" s="103">
        <f t="shared" si="10"/>
        <v>108105</v>
      </c>
      <c r="N70" s="5"/>
    </row>
    <row r="71" spans="2:14">
      <c r="B71" s="22">
        <v>65</v>
      </c>
      <c r="C71" s="14" t="s">
        <v>166</v>
      </c>
      <c r="D71" s="14" t="s">
        <v>268</v>
      </c>
      <c r="E71" s="14" t="s">
        <v>259</v>
      </c>
      <c r="F71" s="14">
        <v>234</v>
      </c>
      <c r="G71" s="14">
        <v>239</v>
      </c>
      <c r="H71" s="14">
        <v>244</v>
      </c>
      <c r="I71" s="14">
        <v>246</v>
      </c>
      <c r="J71" s="102"/>
      <c r="K71" s="105">
        <f t="shared" si="9"/>
        <v>0.92971632544490401</v>
      </c>
      <c r="L71" s="96"/>
      <c r="M71" s="103">
        <f t="shared" si="10"/>
        <v>108351</v>
      </c>
      <c r="N71" s="5"/>
    </row>
    <row r="72" spans="2:14">
      <c r="B72" s="21">
        <v>66</v>
      </c>
      <c r="C72" s="13" t="s">
        <v>26</v>
      </c>
      <c r="D72" s="13" t="s">
        <v>267</v>
      </c>
      <c r="E72" s="13" t="s">
        <v>258</v>
      </c>
      <c r="F72" s="13">
        <v>204</v>
      </c>
      <c r="G72" s="13">
        <v>213</v>
      </c>
      <c r="H72" s="13">
        <v>239</v>
      </c>
      <c r="I72" s="13">
        <v>245</v>
      </c>
      <c r="J72" s="101"/>
      <c r="K72" s="104">
        <f t="shared" si="9"/>
        <v>0.93181857184534334</v>
      </c>
      <c r="L72" s="96"/>
      <c r="M72" s="103">
        <f t="shared" si="10"/>
        <v>108596</v>
      </c>
      <c r="N72" s="5"/>
    </row>
    <row r="73" spans="2:14">
      <c r="B73" s="21">
        <v>67</v>
      </c>
      <c r="C73" s="13" t="s">
        <v>101</v>
      </c>
      <c r="D73" s="13" t="s">
        <v>274</v>
      </c>
      <c r="E73" s="13" t="s">
        <v>260</v>
      </c>
      <c r="F73" s="13">
        <v>210</v>
      </c>
      <c r="G73" s="13">
        <v>220</v>
      </c>
      <c r="H73" s="13">
        <v>235</v>
      </c>
      <c r="I73" s="13">
        <v>245</v>
      </c>
      <c r="J73" s="101"/>
      <c r="K73" s="104">
        <f t="shared" si="9"/>
        <v>0.93392081824578266</v>
      </c>
      <c r="L73" s="96"/>
      <c r="M73" s="103">
        <f t="shared" si="10"/>
        <v>108841</v>
      </c>
      <c r="N73" s="5"/>
    </row>
    <row r="74" spans="2:14">
      <c r="B74" s="21">
        <v>68</v>
      </c>
      <c r="C74" s="13" t="s">
        <v>75</v>
      </c>
      <c r="D74" s="13" t="s">
        <v>265</v>
      </c>
      <c r="E74" s="13" t="s">
        <v>258</v>
      </c>
      <c r="F74" s="13">
        <v>231</v>
      </c>
      <c r="G74" s="13">
        <v>232</v>
      </c>
      <c r="H74" s="13">
        <v>236</v>
      </c>
      <c r="I74" s="13">
        <v>243</v>
      </c>
      <c r="J74" s="101"/>
      <c r="K74" s="104">
        <f t="shared" si="9"/>
        <v>0.93600590345111634</v>
      </c>
      <c r="L74" s="96"/>
      <c r="M74" s="103">
        <f t="shared" si="10"/>
        <v>109084</v>
      </c>
      <c r="N74" s="5"/>
    </row>
    <row r="75" spans="2:14">
      <c r="B75" s="21">
        <v>69</v>
      </c>
      <c r="C75" s="13" t="s">
        <v>58</v>
      </c>
      <c r="D75" s="13" t="s">
        <v>278</v>
      </c>
      <c r="E75" s="13" t="s">
        <v>261</v>
      </c>
      <c r="F75" s="13">
        <v>204</v>
      </c>
      <c r="G75" s="13">
        <v>207</v>
      </c>
      <c r="H75" s="13">
        <v>212</v>
      </c>
      <c r="I75" s="13">
        <v>237</v>
      </c>
      <c r="J75" s="101"/>
      <c r="K75" s="104">
        <f t="shared" si="9"/>
        <v>0.93803950507113321</v>
      </c>
      <c r="L75" s="96"/>
      <c r="M75" s="103">
        <f t="shared" si="10"/>
        <v>109321</v>
      </c>
      <c r="N75" s="5"/>
    </row>
    <row r="76" spans="2:14">
      <c r="B76" s="22">
        <v>70</v>
      </c>
      <c r="C76" s="14" t="s">
        <v>190</v>
      </c>
      <c r="D76" s="14" t="s">
        <v>271</v>
      </c>
      <c r="E76" s="14" t="s">
        <v>259</v>
      </c>
      <c r="F76" s="14">
        <v>227</v>
      </c>
      <c r="G76" s="14">
        <v>226</v>
      </c>
      <c r="H76" s="14">
        <v>225</v>
      </c>
      <c r="I76" s="14">
        <v>232</v>
      </c>
      <c r="J76" s="102"/>
      <c r="K76" s="105">
        <f t="shared" si="9"/>
        <v>0.94003020370338586</v>
      </c>
      <c r="L76" s="96"/>
      <c r="M76" s="103">
        <f t="shared" si="10"/>
        <v>109553</v>
      </c>
      <c r="N76" s="5"/>
    </row>
    <row r="77" spans="2:14">
      <c r="B77" s="21">
        <v>71</v>
      </c>
      <c r="C77" s="13" t="s">
        <v>145</v>
      </c>
      <c r="D77" s="13" t="s">
        <v>276</v>
      </c>
      <c r="E77" s="13" t="s">
        <v>260</v>
      </c>
      <c r="F77" s="13">
        <v>222</v>
      </c>
      <c r="G77" s="13">
        <v>223</v>
      </c>
      <c r="H77" s="13">
        <v>224</v>
      </c>
      <c r="I77" s="13">
        <v>228</v>
      </c>
      <c r="J77" s="101"/>
      <c r="K77" s="104">
        <f t="shared" si="9"/>
        <v>0.94198657994542745</v>
      </c>
      <c r="L77" s="96"/>
      <c r="M77" s="103">
        <f t="shared" si="10"/>
        <v>109781</v>
      </c>
      <c r="N77" s="5"/>
    </row>
    <row r="78" spans="2:14">
      <c r="B78" s="21">
        <v>72</v>
      </c>
      <c r="C78" s="13" t="s">
        <v>108</v>
      </c>
      <c r="D78" s="13" t="s">
        <v>268</v>
      </c>
      <c r="E78" s="13" t="s">
        <v>259</v>
      </c>
      <c r="F78" s="13">
        <v>194</v>
      </c>
      <c r="G78" s="13">
        <v>208</v>
      </c>
      <c r="H78" s="13">
        <v>223</v>
      </c>
      <c r="I78" s="13">
        <v>228</v>
      </c>
      <c r="J78" s="101"/>
      <c r="K78" s="104">
        <f t="shared" si="9"/>
        <v>0.94394295618746893</v>
      </c>
      <c r="L78" s="96"/>
      <c r="M78" s="103">
        <f t="shared" si="10"/>
        <v>110009</v>
      </c>
      <c r="N78" s="5"/>
    </row>
    <row r="79" spans="2:14">
      <c r="B79" s="21">
        <v>73</v>
      </c>
      <c r="C79" s="13" t="s">
        <v>115</v>
      </c>
      <c r="D79" s="13" t="s">
        <v>270</v>
      </c>
      <c r="E79" s="13" t="s">
        <v>259</v>
      </c>
      <c r="F79" s="13">
        <v>207</v>
      </c>
      <c r="G79" s="13">
        <v>216</v>
      </c>
      <c r="H79" s="13">
        <v>222</v>
      </c>
      <c r="I79" s="13">
        <v>225</v>
      </c>
      <c r="J79" s="101"/>
      <c r="K79" s="104">
        <f t="shared" si="9"/>
        <v>0.94587359063685195</v>
      </c>
      <c r="L79" s="96"/>
      <c r="M79" s="103">
        <f t="shared" si="10"/>
        <v>110234</v>
      </c>
      <c r="N79" s="5"/>
    </row>
    <row r="80" spans="2:14">
      <c r="B80" s="21">
        <v>74</v>
      </c>
      <c r="C80" s="13" t="s">
        <v>44</v>
      </c>
      <c r="D80" s="13" t="s">
        <v>276</v>
      </c>
      <c r="E80" s="13" t="s">
        <v>260</v>
      </c>
      <c r="F80" s="13">
        <v>200</v>
      </c>
      <c r="G80" s="13">
        <v>202</v>
      </c>
      <c r="H80" s="13">
        <v>212</v>
      </c>
      <c r="I80" s="13">
        <v>214</v>
      </c>
      <c r="J80" s="101"/>
      <c r="K80" s="104">
        <f t="shared" si="9"/>
        <v>0.94770983851315405</v>
      </c>
      <c r="L80" s="96"/>
      <c r="M80" s="103">
        <f t="shared" si="10"/>
        <v>110448</v>
      </c>
      <c r="N80" s="5"/>
    </row>
    <row r="81" spans="2:14">
      <c r="B81" s="22">
        <v>75</v>
      </c>
      <c r="C81" s="14" t="s">
        <v>24</v>
      </c>
      <c r="D81" s="14" t="s">
        <v>266</v>
      </c>
      <c r="E81" s="14" t="s">
        <v>258</v>
      </c>
      <c r="F81" s="14">
        <v>160</v>
      </c>
      <c r="G81" s="14">
        <v>179</v>
      </c>
      <c r="H81" s="14">
        <v>191</v>
      </c>
      <c r="I81" s="14">
        <v>211</v>
      </c>
      <c r="J81" s="102"/>
      <c r="K81" s="105">
        <f t="shared" si="9"/>
        <v>0.94952034459679768</v>
      </c>
      <c r="L81" s="96"/>
      <c r="M81" s="103">
        <f t="shared" si="10"/>
        <v>110659</v>
      </c>
      <c r="N81" s="5"/>
    </row>
    <row r="82" spans="2:14">
      <c r="B82" s="21">
        <v>76</v>
      </c>
      <c r="C82" s="13" t="s">
        <v>30</v>
      </c>
      <c r="D82" s="13" t="s">
        <v>265</v>
      </c>
      <c r="E82" s="13" t="s">
        <v>258</v>
      </c>
      <c r="F82" s="13">
        <v>188</v>
      </c>
      <c r="G82" s="13">
        <v>195</v>
      </c>
      <c r="H82" s="13">
        <v>199</v>
      </c>
      <c r="I82" s="13">
        <v>200</v>
      </c>
      <c r="J82" s="101"/>
      <c r="K82" s="104">
        <f t="shared" si="9"/>
        <v>0.9512364641073604</v>
      </c>
      <c r="L82" s="96"/>
      <c r="M82" s="103">
        <f t="shared" si="10"/>
        <v>110859</v>
      </c>
      <c r="N82" s="5"/>
    </row>
    <row r="83" spans="2:14">
      <c r="B83" s="21">
        <v>77</v>
      </c>
      <c r="C83" s="13" t="s">
        <v>153</v>
      </c>
      <c r="D83" s="13" t="s">
        <v>267</v>
      </c>
      <c r="E83" s="13" t="s">
        <v>258</v>
      </c>
      <c r="F83" s="13">
        <v>165</v>
      </c>
      <c r="G83" s="13">
        <v>181</v>
      </c>
      <c r="H83" s="13">
        <v>184</v>
      </c>
      <c r="I83" s="13">
        <v>196</v>
      </c>
      <c r="J83" s="101"/>
      <c r="K83" s="104">
        <f t="shared" si="9"/>
        <v>0.95291826122771195</v>
      </c>
      <c r="L83" s="96"/>
      <c r="M83" s="103">
        <f t="shared" si="10"/>
        <v>111055</v>
      </c>
      <c r="N83" s="5"/>
    </row>
    <row r="84" spans="2:14">
      <c r="B84" s="21">
        <v>78</v>
      </c>
      <c r="C84" s="13" t="s">
        <v>572</v>
      </c>
      <c r="D84" s="13" t="s">
        <v>270</v>
      </c>
      <c r="E84" s="13" t="s">
        <v>259</v>
      </c>
      <c r="F84" s="13">
        <v>160</v>
      </c>
      <c r="G84" s="13">
        <v>163</v>
      </c>
      <c r="H84" s="13">
        <v>181</v>
      </c>
      <c r="I84" s="13">
        <v>185</v>
      </c>
      <c r="J84" s="101"/>
      <c r="K84" s="104">
        <f t="shared" si="9"/>
        <v>0.95450567177498236</v>
      </c>
      <c r="L84" s="96"/>
      <c r="M84" s="103">
        <f t="shared" si="10"/>
        <v>111240</v>
      </c>
      <c r="N84" s="5"/>
    </row>
    <row r="85" spans="2:14">
      <c r="B85" s="21">
        <v>79</v>
      </c>
      <c r="C85" s="13" t="s">
        <v>138</v>
      </c>
      <c r="D85" s="13" t="s">
        <v>265</v>
      </c>
      <c r="E85" s="13" t="s">
        <v>258</v>
      </c>
      <c r="F85" s="13">
        <v>177</v>
      </c>
      <c r="G85" s="13">
        <v>179</v>
      </c>
      <c r="H85" s="13">
        <v>179</v>
      </c>
      <c r="I85" s="13">
        <v>180</v>
      </c>
      <c r="J85" s="101"/>
      <c r="K85" s="104">
        <f t="shared" si="9"/>
        <v>0.95605017933448888</v>
      </c>
      <c r="L85" s="96"/>
      <c r="M85" s="103">
        <f t="shared" si="10"/>
        <v>111420</v>
      </c>
      <c r="N85" s="5"/>
    </row>
    <row r="86" spans="2:14">
      <c r="B86" s="22">
        <v>80</v>
      </c>
      <c r="C86" s="14" t="s">
        <v>480</v>
      </c>
      <c r="D86" s="14" t="s">
        <v>267</v>
      </c>
      <c r="E86" s="14" t="s">
        <v>258</v>
      </c>
      <c r="F86" s="14">
        <v>172</v>
      </c>
      <c r="G86" s="14">
        <v>174</v>
      </c>
      <c r="H86" s="14">
        <v>177</v>
      </c>
      <c r="I86" s="14">
        <v>180</v>
      </c>
      <c r="J86" s="102"/>
      <c r="K86" s="105">
        <f t="shared" si="9"/>
        <v>0.95759468689399529</v>
      </c>
      <c r="L86" s="96"/>
      <c r="M86" s="103">
        <f t="shared" si="10"/>
        <v>111600</v>
      </c>
      <c r="N86" s="5"/>
    </row>
    <row r="87" spans="2:14">
      <c r="B87" s="21">
        <v>81</v>
      </c>
      <c r="C87" s="13" t="s">
        <v>6</v>
      </c>
      <c r="D87" s="13" t="s">
        <v>276</v>
      </c>
      <c r="E87" s="13" t="s">
        <v>260</v>
      </c>
      <c r="F87" s="13">
        <v>130</v>
      </c>
      <c r="G87" s="13">
        <v>142</v>
      </c>
      <c r="H87" s="13">
        <v>155</v>
      </c>
      <c r="I87" s="13">
        <v>178</v>
      </c>
      <c r="J87" s="101"/>
      <c r="K87" s="104">
        <f t="shared" si="9"/>
        <v>0.95912203325839607</v>
      </c>
      <c r="L87" s="96"/>
      <c r="M87" s="103">
        <f t="shared" si="10"/>
        <v>111778</v>
      </c>
      <c r="N87" s="5"/>
    </row>
    <row r="88" spans="2:14">
      <c r="B88" s="21">
        <v>82</v>
      </c>
      <c r="C88" s="13" t="s">
        <v>12</v>
      </c>
      <c r="D88" s="13" t="s">
        <v>276</v>
      </c>
      <c r="E88" s="13" t="s">
        <v>260</v>
      </c>
      <c r="F88" s="13">
        <v>117</v>
      </c>
      <c r="G88" s="13">
        <v>123</v>
      </c>
      <c r="H88" s="13">
        <v>145</v>
      </c>
      <c r="I88" s="13">
        <v>178</v>
      </c>
      <c r="J88" s="101"/>
      <c r="K88" s="104">
        <f t="shared" si="9"/>
        <v>0.96064937962279695</v>
      </c>
      <c r="L88" s="96"/>
      <c r="M88" s="103">
        <f t="shared" si="10"/>
        <v>111956</v>
      </c>
      <c r="N88" s="5"/>
    </row>
    <row r="89" spans="2:14">
      <c r="B89" s="21">
        <v>83</v>
      </c>
      <c r="C89" s="13" t="s">
        <v>127</v>
      </c>
      <c r="D89" s="13" t="s">
        <v>280</v>
      </c>
      <c r="E89" s="13" t="s">
        <v>262</v>
      </c>
      <c r="F89" s="13">
        <v>118</v>
      </c>
      <c r="G89" s="13">
        <v>124</v>
      </c>
      <c r="H89" s="13">
        <v>138</v>
      </c>
      <c r="I89" s="13">
        <v>160</v>
      </c>
      <c r="J89" s="101"/>
      <c r="K89" s="104">
        <f t="shared" si="9"/>
        <v>0.96202227523124706</v>
      </c>
      <c r="L89" s="96"/>
      <c r="M89" s="103">
        <f t="shared" si="10"/>
        <v>112116</v>
      </c>
      <c r="N89" s="5"/>
    </row>
    <row r="90" spans="2:14">
      <c r="B90" s="21">
        <v>84</v>
      </c>
      <c r="C90" s="13" t="s">
        <v>160</v>
      </c>
      <c r="D90" s="13" t="s">
        <v>270</v>
      </c>
      <c r="E90" s="13" t="s">
        <v>259</v>
      </c>
      <c r="F90" s="13">
        <v>131</v>
      </c>
      <c r="G90" s="13">
        <v>136</v>
      </c>
      <c r="H90" s="13">
        <v>139</v>
      </c>
      <c r="I90" s="13">
        <v>152</v>
      </c>
      <c r="J90" s="101"/>
      <c r="K90" s="104">
        <f t="shared" si="9"/>
        <v>0.96332652605927471</v>
      </c>
      <c r="L90" s="96"/>
      <c r="M90" s="103">
        <f t="shared" si="10"/>
        <v>112268</v>
      </c>
      <c r="N90" s="5"/>
    </row>
    <row r="91" spans="2:14">
      <c r="B91" s="22">
        <v>85</v>
      </c>
      <c r="C91" s="14" t="s">
        <v>133</v>
      </c>
      <c r="D91" s="14" t="s">
        <v>283</v>
      </c>
      <c r="E91" s="14" t="s">
        <v>262</v>
      </c>
      <c r="F91" s="14">
        <v>81</v>
      </c>
      <c r="G91" s="14">
        <v>113</v>
      </c>
      <c r="H91" s="14">
        <v>137</v>
      </c>
      <c r="I91" s="14">
        <v>150</v>
      </c>
      <c r="J91" s="102"/>
      <c r="K91" s="105">
        <f t="shared" si="9"/>
        <v>0.96461361569219684</v>
      </c>
      <c r="L91" s="96"/>
      <c r="M91" s="103">
        <f t="shared" si="10"/>
        <v>112418</v>
      </c>
      <c r="N91" s="5"/>
    </row>
    <row r="92" spans="2:14">
      <c r="B92" s="21">
        <v>86</v>
      </c>
      <c r="C92" s="92" t="s">
        <v>11</v>
      </c>
      <c r="D92" s="13" t="s">
        <v>267</v>
      </c>
      <c r="E92" s="13" t="s">
        <v>258</v>
      </c>
      <c r="F92" s="13">
        <v>134</v>
      </c>
      <c r="G92" s="13">
        <v>135</v>
      </c>
      <c r="H92" s="13">
        <v>139</v>
      </c>
      <c r="I92" s="13">
        <v>147</v>
      </c>
      <c r="J92" s="101"/>
      <c r="K92" s="104">
        <f t="shared" si="9"/>
        <v>0.96587496353246038</v>
      </c>
      <c r="L92" s="96"/>
      <c r="M92" s="103">
        <f t="shared" si="10"/>
        <v>112565</v>
      </c>
      <c r="N92" s="5"/>
    </row>
    <row r="93" spans="2:14">
      <c r="B93" s="21">
        <v>87</v>
      </c>
      <c r="C93" s="13" t="s">
        <v>47</v>
      </c>
      <c r="D93" s="13" t="s">
        <v>268</v>
      </c>
      <c r="E93" s="13" t="s">
        <v>259</v>
      </c>
      <c r="F93" s="13">
        <v>126</v>
      </c>
      <c r="G93" s="13">
        <v>130</v>
      </c>
      <c r="H93" s="13">
        <v>135</v>
      </c>
      <c r="I93" s="13">
        <v>140</v>
      </c>
      <c r="J93" s="101"/>
      <c r="K93" s="104">
        <f t="shared" si="9"/>
        <v>0.9670762471898543</v>
      </c>
      <c r="L93" s="96"/>
      <c r="M93" s="103">
        <f t="shared" si="10"/>
        <v>112705</v>
      </c>
      <c r="N93" s="5"/>
    </row>
    <row r="94" spans="2:14">
      <c r="B94" s="21">
        <v>88</v>
      </c>
      <c r="C94" s="13" t="s">
        <v>126</v>
      </c>
      <c r="D94" s="13" t="s">
        <v>270</v>
      </c>
      <c r="E94" s="13" t="s">
        <v>259</v>
      </c>
      <c r="F94" s="13">
        <v>117</v>
      </c>
      <c r="G94" s="13">
        <v>122</v>
      </c>
      <c r="H94" s="13">
        <v>128</v>
      </c>
      <c r="I94" s="13">
        <v>139</v>
      </c>
      <c r="J94" s="101"/>
      <c r="K94" s="104">
        <f t="shared" si="9"/>
        <v>0.96826895024969539</v>
      </c>
      <c r="L94" s="96"/>
      <c r="M94" s="103">
        <f t="shared" si="10"/>
        <v>112844</v>
      </c>
      <c r="N94" s="5"/>
    </row>
    <row r="95" spans="2:14">
      <c r="B95" s="21">
        <v>89</v>
      </c>
      <c r="C95" s="13" t="s">
        <v>121</v>
      </c>
      <c r="D95" s="13" t="s">
        <v>273</v>
      </c>
      <c r="E95" s="13" t="s">
        <v>260</v>
      </c>
      <c r="F95" s="13">
        <v>129</v>
      </c>
      <c r="G95" s="13">
        <v>130</v>
      </c>
      <c r="H95" s="13">
        <v>135</v>
      </c>
      <c r="I95" s="13">
        <v>137</v>
      </c>
      <c r="J95" s="101"/>
      <c r="K95" s="104">
        <f t="shared" si="9"/>
        <v>0.96944449211443084</v>
      </c>
      <c r="L95" s="96"/>
      <c r="M95" s="103">
        <f t="shared" si="10"/>
        <v>112981</v>
      </c>
      <c r="N95" s="5"/>
    </row>
    <row r="96" spans="2:14">
      <c r="B96" s="22">
        <v>90</v>
      </c>
      <c r="C96" s="14" t="s">
        <v>148</v>
      </c>
      <c r="D96" s="14" t="s">
        <v>279</v>
      </c>
      <c r="E96" s="14" t="s">
        <v>261</v>
      </c>
      <c r="F96" s="14">
        <v>117</v>
      </c>
      <c r="G96" s="14">
        <v>121</v>
      </c>
      <c r="H96" s="14">
        <v>126</v>
      </c>
      <c r="I96" s="14">
        <v>134</v>
      </c>
      <c r="J96" s="102"/>
      <c r="K96" s="105">
        <f t="shared" si="9"/>
        <v>0.97059429218650783</v>
      </c>
      <c r="L96" s="96"/>
      <c r="M96" s="103">
        <f t="shared" si="10"/>
        <v>113115</v>
      </c>
      <c r="N96" s="5"/>
    </row>
    <row r="97" spans="2:14">
      <c r="B97" s="21">
        <v>91</v>
      </c>
      <c r="C97" s="13" t="s">
        <v>13</v>
      </c>
      <c r="D97" s="13" t="s">
        <v>267</v>
      </c>
      <c r="E97" s="13" t="s">
        <v>258</v>
      </c>
      <c r="F97" s="13">
        <v>116</v>
      </c>
      <c r="G97" s="13">
        <v>120</v>
      </c>
      <c r="H97" s="13">
        <v>126</v>
      </c>
      <c r="I97" s="13">
        <v>132</v>
      </c>
      <c r="J97" s="101"/>
      <c r="K97" s="104">
        <f t="shared" si="9"/>
        <v>0.97172693106347929</v>
      </c>
      <c r="L97" s="96"/>
      <c r="M97" s="103">
        <f t="shared" si="10"/>
        <v>113247</v>
      </c>
      <c r="N97" s="5"/>
    </row>
    <row r="98" spans="2:14">
      <c r="B98" s="21">
        <v>92</v>
      </c>
      <c r="C98" s="13" t="s">
        <v>355</v>
      </c>
      <c r="D98" s="13" t="s">
        <v>267</v>
      </c>
      <c r="E98" s="13" t="s">
        <v>258</v>
      </c>
      <c r="F98" s="13">
        <v>111</v>
      </c>
      <c r="G98" s="13">
        <v>113</v>
      </c>
      <c r="H98" s="13">
        <v>119</v>
      </c>
      <c r="I98" s="13">
        <v>120</v>
      </c>
      <c r="J98" s="101"/>
      <c r="K98" s="104">
        <f t="shared" si="9"/>
        <v>0.9727566027698169</v>
      </c>
      <c r="L98" s="96"/>
      <c r="M98" s="103">
        <f t="shared" si="10"/>
        <v>113367</v>
      </c>
      <c r="N98" s="5"/>
    </row>
    <row r="99" spans="2:14">
      <c r="B99" s="21">
        <v>93</v>
      </c>
      <c r="C99" s="13" t="s">
        <v>204</v>
      </c>
      <c r="D99" s="13" t="s">
        <v>280</v>
      </c>
      <c r="E99" s="13" t="s">
        <v>262</v>
      </c>
      <c r="F99" s="13">
        <v>99</v>
      </c>
      <c r="G99" s="13">
        <v>99</v>
      </c>
      <c r="H99" s="13">
        <v>109</v>
      </c>
      <c r="I99" s="13">
        <v>115</v>
      </c>
      <c r="J99" s="101"/>
      <c r="K99" s="104">
        <f t="shared" ref="K99:K130" si="11">M99/$I$3</f>
        <v>0.97374337148839041</v>
      </c>
      <c r="L99" s="96"/>
      <c r="M99" s="103">
        <f t="shared" si="10"/>
        <v>113482</v>
      </c>
      <c r="N99" s="5"/>
    </row>
    <row r="100" spans="2:14">
      <c r="B100" s="21">
        <v>94</v>
      </c>
      <c r="C100" s="13" t="s">
        <v>175</v>
      </c>
      <c r="D100" s="13" t="s">
        <v>265</v>
      </c>
      <c r="E100" s="13" t="s">
        <v>258</v>
      </c>
      <c r="F100" s="13">
        <v>99</v>
      </c>
      <c r="G100" s="13">
        <v>108</v>
      </c>
      <c r="H100" s="13">
        <v>111</v>
      </c>
      <c r="I100" s="13">
        <v>115</v>
      </c>
      <c r="J100" s="101"/>
      <c r="K100" s="104">
        <f t="shared" si="11"/>
        <v>0.97473014020696402</v>
      </c>
      <c r="L100" s="96"/>
      <c r="M100" s="103">
        <f t="shared" ref="M100:M131" si="12">M99+I100</f>
        <v>113597</v>
      </c>
      <c r="N100" s="5"/>
    </row>
    <row r="101" spans="2:14">
      <c r="B101" s="22">
        <v>95</v>
      </c>
      <c r="C101" s="14" t="s">
        <v>110</v>
      </c>
      <c r="D101" s="14" t="s">
        <v>268</v>
      </c>
      <c r="E101" s="14" t="s">
        <v>259</v>
      </c>
      <c r="F101" s="14">
        <v>106</v>
      </c>
      <c r="G101" s="14">
        <v>110</v>
      </c>
      <c r="H101" s="14">
        <v>111</v>
      </c>
      <c r="I101" s="14">
        <v>111</v>
      </c>
      <c r="J101" s="102"/>
      <c r="K101" s="105">
        <f t="shared" si="11"/>
        <v>0.97568258653532636</v>
      </c>
      <c r="L101" s="96"/>
      <c r="M101" s="103">
        <f t="shared" si="12"/>
        <v>113708</v>
      </c>
      <c r="N101" s="5"/>
    </row>
    <row r="102" spans="2:14">
      <c r="B102" s="21">
        <v>96</v>
      </c>
      <c r="C102" s="13" t="s">
        <v>462</v>
      </c>
      <c r="D102" s="13" t="s">
        <v>267</v>
      </c>
      <c r="E102" s="13" t="s">
        <v>258</v>
      </c>
      <c r="F102" s="13">
        <v>88</v>
      </c>
      <c r="G102" s="13">
        <v>90</v>
      </c>
      <c r="H102" s="13">
        <v>90</v>
      </c>
      <c r="I102" s="13">
        <v>101</v>
      </c>
      <c r="J102" s="101"/>
      <c r="K102" s="104">
        <f t="shared" si="11"/>
        <v>0.97654922688816048</v>
      </c>
      <c r="L102" s="96"/>
      <c r="M102" s="103">
        <f t="shared" si="12"/>
        <v>113809</v>
      </c>
      <c r="N102" s="5"/>
    </row>
    <row r="103" spans="2:14">
      <c r="B103" s="21">
        <v>97</v>
      </c>
      <c r="C103" s="13" t="s">
        <v>80</v>
      </c>
      <c r="D103" s="13" t="s">
        <v>265</v>
      </c>
      <c r="E103" s="13" t="s">
        <v>258</v>
      </c>
      <c r="F103" s="13">
        <v>95</v>
      </c>
      <c r="G103" s="13">
        <v>97</v>
      </c>
      <c r="H103" s="13">
        <v>97</v>
      </c>
      <c r="I103" s="13">
        <v>100</v>
      </c>
      <c r="J103" s="101"/>
      <c r="K103" s="104">
        <f t="shared" si="11"/>
        <v>0.9774072866434419</v>
      </c>
      <c r="L103" s="96"/>
      <c r="M103" s="103">
        <f t="shared" si="12"/>
        <v>113909</v>
      </c>
      <c r="N103" s="5"/>
    </row>
    <row r="104" spans="2:14">
      <c r="B104" s="21">
        <v>98</v>
      </c>
      <c r="C104" s="13" t="s">
        <v>5</v>
      </c>
      <c r="D104" s="13" t="s">
        <v>270</v>
      </c>
      <c r="E104" s="13" t="s">
        <v>259</v>
      </c>
      <c r="F104" s="13">
        <v>80</v>
      </c>
      <c r="G104" s="13">
        <v>84</v>
      </c>
      <c r="H104" s="13">
        <v>94</v>
      </c>
      <c r="I104" s="13">
        <v>94</v>
      </c>
      <c r="J104" s="101"/>
      <c r="K104" s="104">
        <f t="shared" si="11"/>
        <v>0.97821386281340628</v>
      </c>
      <c r="L104" s="96"/>
      <c r="M104" s="103">
        <f t="shared" si="12"/>
        <v>114003</v>
      </c>
      <c r="N104" s="5"/>
    </row>
    <row r="105" spans="2:14">
      <c r="B105" s="21">
        <v>99</v>
      </c>
      <c r="C105" s="92" t="s">
        <v>56</v>
      </c>
      <c r="D105" s="13" t="s">
        <v>280</v>
      </c>
      <c r="E105" s="13" t="s">
        <v>262</v>
      </c>
      <c r="F105" s="13">
        <v>54</v>
      </c>
      <c r="G105" s="13">
        <v>60</v>
      </c>
      <c r="H105" s="13">
        <v>81</v>
      </c>
      <c r="I105" s="13">
        <v>92</v>
      </c>
      <c r="J105" s="101"/>
      <c r="K105" s="104">
        <f t="shared" si="11"/>
        <v>0.97900327778826512</v>
      </c>
      <c r="L105" s="96"/>
      <c r="M105" s="103">
        <f t="shared" si="12"/>
        <v>114095</v>
      </c>
      <c r="N105" s="5"/>
    </row>
    <row r="106" spans="2:14">
      <c r="B106" s="22">
        <v>100</v>
      </c>
      <c r="C106" s="14" t="s">
        <v>191</v>
      </c>
      <c r="D106" s="14" t="s">
        <v>280</v>
      </c>
      <c r="E106" s="14" t="s">
        <v>262</v>
      </c>
      <c r="F106" s="14">
        <v>86</v>
      </c>
      <c r="G106" s="14">
        <v>86</v>
      </c>
      <c r="H106" s="14">
        <v>90</v>
      </c>
      <c r="I106" s="14">
        <v>91</v>
      </c>
      <c r="J106" s="102"/>
      <c r="K106" s="105">
        <f t="shared" si="11"/>
        <v>0.97978411216557126</v>
      </c>
      <c r="L106" s="96"/>
      <c r="M106" s="103">
        <f t="shared" si="12"/>
        <v>114186</v>
      </c>
      <c r="N106" s="5"/>
    </row>
    <row r="107" spans="2:14">
      <c r="B107" s="21">
        <v>101</v>
      </c>
      <c r="C107" s="13" t="s">
        <v>52</v>
      </c>
      <c r="D107" s="13" t="s">
        <v>268</v>
      </c>
      <c r="E107" s="13" t="s">
        <v>259</v>
      </c>
      <c r="F107" s="13">
        <v>85</v>
      </c>
      <c r="G107" s="13">
        <v>87</v>
      </c>
      <c r="H107" s="13">
        <v>88</v>
      </c>
      <c r="I107" s="13">
        <v>89</v>
      </c>
      <c r="J107" s="101"/>
      <c r="K107" s="104">
        <f t="shared" si="11"/>
        <v>0.98054778534777165</v>
      </c>
      <c r="L107" s="96"/>
      <c r="M107" s="103">
        <f t="shared" si="12"/>
        <v>114275</v>
      </c>
      <c r="N107" s="5"/>
    </row>
    <row r="108" spans="2:14">
      <c r="B108" s="21">
        <v>102</v>
      </c>
      <c r="C108" s="13" t="s">
        <v>99</v>
      </c>
      <c r="D108" s="13" t="s">
        <v>267</v>
      </c>
      <c r="E108" s="13" t="s">
        <v>258</v>
      </c>
      <c r="F108" s="13">
        <v>79</v>
      </c>
      <c r="G108" s="13">
        <v>83</v>
      </c>
      <c r="H108" s="13">
        <v>83</v>
      </c>
      <c r="I108" s="13">
        <v>86</v>
      </c>
      <c r="J108" s="101"/>
      <c r="K108" s="104">
        <f t="shared" si="11"/>
        <v>0.98128571673731357</v>
      </c>
      <c r="L108" s="96"/>
      <c r="M108" s="103">
        <f t="shared" si="12"/>
        <v>114361</v>
      </c>
      <c r="N108" s="5"/>
    </row>
    <row r="109" spans="2:14">
      <c r="B109" s="21">
        <v>103</v>
      </c>
      <c r="C109" s="13" t="s">
        <v>178</v>
      </c>
      <c r="D109" s="13" t="s">
        <v>267</v>
      </c>
      <c r="E109" s="13" t="s">
        <v>258</v>
      </c>
      <c r="F109" s="13">
        <v>80</v>
      </c>
      <c r="G109" s="13">
        <v>82</v>
      </c>
      <c r="H109" s="13">
        <v>82</v>
      </c>
      <c r="I109" s="13">
        <v>84</v>
      </c>
      <c r="J109" s="101"/>
      <c r="K109" s="104">
        <f t="shared" si="11"/>
        <v>0.98200648693174997</v>
      </c>
      <c r="L109" s="96"/>
      <c r="M109" s="103">
        <f t="shared" si="12"/>
        <v>114445</v>
      </c>
      <c r="N109" s="5"/>
    </row>
    <row r="110" spans="2:14">
      <c r="B110" s="21">
        <v>104</v>
      </c>
      <c r="C110" s="13" t="s">
        <v>169</v>
      </c>
      <c r="D110" s="13" t="s">
        <v>271</v>
      </c>
      <c r="E110" s="13" t="s">
        <v>259</v>
      </c>
      <c r="F110" s="13">
        <v>74</v>
      </c>
      <c r="G110" s="13">
        <v>77</v>
      </c>
      <c r="H110" s="13">
        <v>78</v>
      </c>
      <c r="I110" s="13">
        <v>78</v>
      </c>
      <c r="J110" s="101"/>
      <c r="K110" s="104">
        <f t="shared" si="11"/>
        <v>0.98267577354086943</v>
      </c>
      <c r="L110" s="96"/>
      <c r="M110" s="103">
        <f t="shared" si="12"/>
        <v>114523</v>
      </c>
      <c r="N110" s="5"/>
    </row>
    <row r="111" spans="2:14">
      <c r="B111" s="22">
        <v>105</v>
      </c>
      <c r="C111" s="14" t="s">
        <v>471</v>
      </c>
      <c r="D111" s="14" t="s">
        <v>267</v>
      </c>
      <c r="E111" s="14" t="s">
        <v>258</v>
      </c>
      <c r="F111" s="14">
        <v>71</v>
      </c>
      <c r="G111" s="14">
        <v>75</v>
      </c>
      <c r="H111" s="14">
        <v>77</v>
      </c>
      <c r="I111" s="14">
        <v>77</v>
      </c>
      <c r="J111" s="102"/>
      <c r="K111" s="105">
        <f t="shared" si="11"/>
        <v>0.98333647955243608</v>
      </c>
      <c r="L111" s="96"/>
      <c r="M111" s="103">
        <f t="shared" si="12"/>
        <v>114600</v>
      </c>
      <c r="N111" s="5"/>
    </row>
    <row r="112" spans="2:14">
      <c r="B112" s="21">
        <v>106</v>
      </c>
      <c r="C112" s="92" t="s">
        <v>3</v>
      </c>
      <c r="D112" s="13" t="s">
        <v>267</v>
      </c>
      <c r="E112" s="13" t="s">
        <v>258</v>
      </c>
      <c r="F112" s="13">
        <v>56</v>
      </c>
      <c r="G112" s="13">
        <v>56</v>
      </c>
      <c r="H112" s="13">
        <v>73</v>
      </c>
      <c r="I112" s="13">
        <v>76</v>
      </c>
      <c r="J112" s="101"/>
      <c r="K112" s="104">
        <f t="shared" si="11"/>
        <v>0.98398860496644991</v>
      </c>
      <c r="L112" s="96"/>
      <c r="M112" s="103">
        <f t="shared" si="12"/>
        <v>114676</v>
      </c>
      <c r="N112" s="5"/>
    </row>
    <row r="113" spans="2:14">
      <c r="B113" s="21">
        <v>107</v>
      </c>
      <c r="C113" s="13" t="s">
        <v>575</v>
      </c>
      <c r="D113" s="13" t="s">
        <v>270</v>
      </c>
      <c r="E113" s="13" t="s">
        <v>259</v>
      </c>
      <c r="F113" s="13">
        <v>62</v>
      </c>
      <c r="G113" s="13">
        <v>65</v>
      </c>
      <c r="H113" s="13">
        <v>73</v>
      </c>
      <c r="I113" s="13">
        <v>76</v>
      </c>
      <c r="J113" s="101"/>
      <c r="K113" s="104">
        <f t="shared" si="11"/>
        <v>0.98464073038046374</v>
      </c>
      <c r="L113" s="96"/>
      <c r="M113" s="103">
        <f t="shared" si="12"/>
        <v>114752</v>
      </c>
      <c r="N113" s="5"/>
    </row>
    <row r="114" spans="2:14">
      <c r="B114" s="21">
        <v>108</v>
      </c>
      <c r="C114" s="13" t="s">
        <v>113</v>
      </c>
      <c r="D114" s="13" t="s">
        <v>269</v>
      </c>
      <c r="E114" s="13" t="s">
        <v>259</v>
      </c>
      <c r="F114" s="13">
        <v>62</v>
      </c>
      <c r="G114" s="13">
        <v>64</v>
      </c>
      <c r="H114" s="13">
        <v>65</v>
      </c>
      <c r="I114" s="13">
        <v>66</v>
      </c>
      <c r="J114" s="101"/>
      <c r="K114" s="104">
        <f t="shared" si="11"/>
        <v>0.98520704981894935</v>
      </c>
      <c r="L114" s="96"/>
      <c r="M114" s="103">
        <f t="shared" si="12"/>
        <v>114818</v>
      </c>
      <c r="N114" s="5"/>
    </row>
    <row r="115" spans="2:14">
      <c r="B115" s="21">
        <v>109</v>
      </c>
      <c r="C115" s="13" t="s">
        <v>67</v>
      </c>
      <c r="D115" s="13" t="s">
        <v>284</v>
      </c>
      <c r="E115" s="13" t="s">
        <v>262</v>
      </c>
      <c r="F115" s="13">
        <v>55</v>
      </c>
      <c r="G115" s="13">
        <v>58</v>
      </c>
      <c r="H115" s="13">
        <v>62</v>
      </c>
      <c r="I115" s="13">
        <v>63</v>
      </c>
      <c r="J115" s="101"/>
      <c r="K115" s="104">
        <f t="shared" si="11"/>
        <v>0.98574762746477662</v>
      </c>
      <c r="L115" s="96"/>
      <c r="M115" s="103">
        <f t="shared" si="12"/>
        <v>114881</v>
      </c>
      <c r="N115" s="5"/>
    </row>
    <row r="116" spans="2:14">
      <c r="B116" s="22">
        <v>110</v>
      </c>
      <c r="C116" s="14" t="s">
        <v>102</v>
      </c>
      <c r="D116" s="14" t="s">
        <v>276</v>
      </c>
      <c r="E116" s="14" t="s">
        <v>260</v>
      </c>
      <c r="F116" s="14">
        <v>41</v>
      </c>
      <c r="G116" s="14">
        <v>41</v>
      </c>
      <c r="H116" s="14">
        <v>51</v>
      </c>
      <c r="I116" s="14">
        <v>61</v>
      </c>
      <c r="J116" s="102"/>
      <c r="K116" s="105">
        <f t="shared" si="11"/>
        <v>0.98627104391549825</v>
      </c>
      <c r="L116" s="96"/>
      <c r="M116" s="103">
        <f t="shared" si="12"/>
        <v>114942</v>
      </c>
      <c r="N116" s="5"/>
    </row>
    <row r="117" spans="2:14">
      <c r="B117" s="21">
        <v>111</v>
      </c>
      <c r="C117" s="13" t="s">
        <v>29</v>
      </c>
      <c r="D117" s="13" t="s">
        <v>271</v>
      </c>
      <c r="E117" s="13" t="s">
        <v>259</v>
      </c>
      <c r="F117" s="13">
        <v>44</v>
      </c>
      <c r="G117" s="13">
        <v>48</v>
      </c>
      <c r="H117" s="13">
        <v>59</v>
      </c>
      <c r="I117" s="13">
        <v>59</v>
      </c>
      <c r="J117" s="101"/>
      <c r="K117" s="104">
        <f t="shared" si="11"/>
        <v>0.98677729917111423</v>
      </c>
      <c r="L117" s="96"/>
      <c r="M117" s="103">
        <f t="shared" si="12"/>
        <v>115001</v>
      </c>
      <c r="N117" s="5"/>
    </row>
    <row r="118" spans="2:14">
      <c r="B118" s="21">
        <v>112</v>
      </c>
      <c r="C118" s="13" t="s">
        <v>27</v>
      </c>
      <c r="D118" s="13" t="s">
        <v>275</v>
      </c>
      <c r="E118" s="13" t="s">
        <v>260</v>
      </c>
      <c r="F118" s="13">
        <v>34</v>
      </c>
      <c r="G118" s="13">
        <v>37</v>
      </c>
      <c r="H118" s="13">
        <v>52</v>
      </c>
      <c r="I118" s="13">
        <v>54</v>
      </c>
      <c r="J118" s="101"/>
      <c r="K118" s="104">
        <f t="shared" si="11"/>
        <v>0.98724065143896622</v>
      </c>
      <c r="L118" s="96"/>
      <c r="M118" s="103">
        <f t="shared" si="12"/>
        <v>115055</v>
      </c>
      <c r="N118" s="5"/>
    </row>
    <row r="119" spans="2:14">
      <c r="B119" s="21">
        <v>113</v>
      </c>
      <c r="C119" s="13" t="s">
        <v>455</v>
      </c>
      <c r="D119" s="13" t="s">
        <v>267</v>
      </c>
      <c r="E119" s="13" t="s">
        <v>258</v>
      </c>
      <c r="F119" s="13">
        <v>48</v>
      </c>
      <c r="G119" s="13">
        <v>48</v>
      </c>
      <c r="H119" s="13">
        <v>49</v>
      </c>
      <c r="I119" s="13">
        <v>52</v>
      </c>
      <c r="J119" s="101"/>
      <c r="K119" s="104">
        <f t="shared" si="11"/>
        <v>0.98768684251171257</v>
      </c>
      <c r="L119" s="96"/>
      <c r="M119" s="103">
        <f t="shared" si="12"/>
        <v>115107</v>
      </c>
      <c r="N119" s="5"/>
    </row>
    <row r="120" spans="2:14">
      <c r="B120" s="21">
        <v>114</v>
      </c>
      <c r="C120" s="13" t="s">
        <v>185</v>
      </c>
      <c r="D120" s="13" t="s">
        <v>282</v>
      </c>
      <c r="E120" s="13" t="s">
        <v>262</v>
      </c>
      <c r="F120" s="13">
        <v>40</v>
      </c>
      <c r="G120" s="13">
        <v>45</v>
      </c>
      <c r="H120" s="13">
        <v>48</v>
      </c>
      <c r="I120" s="13">
        <v>49</v>
      </c>
      <c r="J120" s="101"/>
      <c r="K120" s="104">
        <f t="shared" si="11"/>
        <v>0.98810729179180035</v>
      </c>
      <c r="L120" s="96"/>
      <c r="M120" s="103">
        <f t="shared" si="12"/>
        <v>115156</v>
      </c>
      <c r="N120" s="5"/>
    </row>
    <row r="121" spans="2:14">
      <c r="B121" s="22">
        <v>115</v>
      </c>
      <c r="C121" s="14" t="s">
        <v>64</v>
      </c>
      <c r="D121" s="14" t="s">
        <v>267</v>
      </c>
      <c r="E121" s="14" t="s">
        <v>258</v>
      </c>
      <c r="F121" s="14">
        <v>45</v>
      </c>
      <c r="G121" s="14">
        <v>46</v>
      </c>
      <c r="H121" s="14">
        <v>47</v>
      </c>
      <c r="I121" s="14">
        <v>49</v>
      </c>
      <c r="J121" s="102"/>
      <c r="K121" s="105">
        <f t="shared" si="11"/>
        <v>0.98852774107188823</v>
      </c>
      <c r="L121" s="96"/>
      <c r="M121" s="103">
        <f t="shared" si="12"/>
        <v>115205</v>
      </c>
      <c r="N121" s="5"/>
    </row>
    <row r="122" spans="2:14">
      <c r="B122" s="21">
        <v>116</v>
      </c>
      <c r="C122" s="13" t="s">
        <v>72</v>
      </c>
      <c r="D122" s="13" t="s">
        <v>267</v>
      </c>
      <c r="E122" s="13" t="s">
        <v>258</v>
      </c>
      <c r="F122" s="13">
        <v>39</v>
      </c>
      <c r="G122" s="13">
        <v>41</v>
      </c>
      <c r="H122" s="13">
        <v>41</v>
      </c>
      <c r="I122" s="13">
        <v>49</v>
      </c>
      <c r="J122" s="101"/>
      <c r="K122" s="104">
        <f t="shared" si="11"/>
        <v>0.98894819035197612</v>
      </c>
      <c r="L122" s="96"/>
      <c r="M122" s="103">
        <f t="shared" si="12"/>
        <v>115254</v>
      </c>
      <c r="N122" s="5"/>
    </row>
    <row r="123" spans="2:14">
      <c r="B123" s="21">
        <v>117</v>
      </c>
      <c r="C123" s="13" t="s">
        <v>28</v>
      </c>
      <c r="D123" s="13" t="s">
        <v>283</v>
      </c>
      <c r="E123" s="13" t="s">
        <v>262</v>
      </c>
      <c r="F123" s="13">
        <v>41</v>
      </c>
      <c r="G123" s="13">
        <v>47</v>
      </c>
      <c r="H123" s="13">
        <v>48</v>
      </c>
      <c r="I123" s="13">
        <v>48</v>
      </c>
      <c r="J123" s="101"/>
      <c r="K123" s="104">
        <f t="shared" si="11"/>
        <v>0.98936005903451119</v>
      </c>
      <c r="L123" s="96"/>
      <c r="M123" s="103">
        <f t="shared" si="12"/>
        <v>115302</v>
      </c>
      <c r="N123" s="5"/>
    </row>
    <row r="124" spans="2:14">
      <c r="B124" s="21">
        <v>118</v>
      </c>
      <c r="C124" s="13" t="s">
        <v>192</v>
      </c>
      <c r="D124" s="13" t="s">
        <v>266</v>
      </c>
      <c r="E124" s="13" t="s">
        <v>258</v>
      </c>
      <c r="F124" s="13">
        <v>44</v>
      </c>
      <c r="G124" s="13">
        <v>44</v>
      </c>
      <c r="H124" s="13">
        <v>44</v>
      </c>
      <c r="I124" s="13">
        <v>48</v>
      </c>
      <c r="J124" s="101"/>
      <c r="K124" s="104">
        <f t="shared" si="11"/>
        <v>0.98977192771704625</v>
      </c>
      <c r="L124" s="96"/>
      <c r="M124" s="103">
        <f t="shared" si="12"/>
        <v>115350</v>
      </c>
      <c r="N124" s="5"/>
    </row>
    <row r="125" spans="2:14">
      <c r="B125" s="21">
        <v>119</v>
      </c>
      <c r="C125" s="92" t="s">
        <v>22</v>
      </c>
      <c r="D125" s="13" t="s">
        <v>264</v>
      </c>
      <c r="E125" s="13" t="s">
        <v>258</v>
      </c>
      <c r="F125" s="13">
        <v>42</v>
      </c>
      <c r="G125" s="13">
        <v>45</v>
      </c>
      <c r="H125" s="13">
        <v>47</v>
      </c>
      <c r="I125" s="13">
        <v>47</v>
      </c>
      <c r="J125" s="101"/>
      <c r="K125" s="104">
        <f t="shared" si="11"/>
        <v>0.9901752158020285</v>
      </c>
      <c r="L125" s="96"/>
      <c r="M125" s="103">
        <f t="shared" si="12"/>
        <v>115397</v>
      </c>
      <c r="N125" s="5"/>
    </row>
    <row r="126" spans="2:14">
      <c r="B126" s="22">
        <v>120</v>
      </c>
      <c r="C126" s="14" t="s">
        <v>157</v>
      </c>
      <c r="D126" s="14" t="s">
        <v>276</v>
      </c>
      <c r="E126" s="14" t="s">
        <v>260</v>
      </c>
      <c r="F126" s="14">
        <v>28</v>
      </c>
      <c r="G126" s="14">
        <v>40</v>
      </c>
      <c r="H126" s="14">
        <v>48</v>
      </c>
      <c r="I126" s="14">
        <v>47</v>
      </c>
      <c r="J126" s="102"/>
      <c r="K126" s="105">
        <f t="shared" si="11"/>
        <v>0.99057850388701074</v>
      </c>
      <c r="L126" s="96"/>
      <c r="M126" s="103">
        <f t="shared" si="12"/>
        <v>115444</v>
      </c>
      <c r="N126" s="5"/>
    </row>
    <row r="127" spans="2:14">
      <c r="B127" s="21">
        <v>121</v>
      </c>
      <c r="C127" s="13" t="s">
        <v>23</v>
      </c>
      <c r="D127" s="13" t="s">
        <v>274</v>
      </c>
      <c r="E127" s="13" t="s">
        <v>260</v>
      </c>
      <c r="F127" s="13">
        <v>44</v>
      </c>
      <c r="G127" s="13">
        <v>45</v>
      </c>
      <c r="H127" s="13">
        <v>45</v>
      </c>
      <c r="I127" s="13">
        <v>46</v>
      </c>
      <c r="J127" s="107"/>
      <c r="K127" s="106">
        <f t="shared" si="11"/>
        <v>0.99097321137444017</v>
      </c>
      <c r="L127" s="96"/>
      <c r="M127" s="103">
        <f t="shared" si="12"/>
        <v>115490</v>
      </c>
      <c r="N127" s="5"/>
    </row>
    <row r="128" spans="2:14">
      <c r="B128" s="21">
        <v>122</v>
      </c>
      <c r="C128" s="13" t="s">
        <v>14</v>
      </c>
      <c r="D128" s="13" t="s">
        <v>275</v>
      </c>
      <c r="E128" s="13" t="s">
        <v>260</v>
      </c>
      <c r="F128" s="13">
        <v>44</v>
      </c>
      <c r="G128" s="13">
        <v>44</v>
      </c>
      <c r="H128" s="13">
        <v>44</v>
      </c>
      <c r="I128" s="13">
        <v>46</v>
      </c>
      <c r="J128" s="107"/>
      <c r="K128" s="106">
        <f t="shared" si="11"/>
        <v>0.99136791886186959</v>
      </c>
      <c r="L128" s="96"/>
      <c r="M128" s="103">
        <f t="shared" si="12"/>
        <v>115536</v>
      </c>
      <c r="N128" s="5"/>
    </row>
    <row r="129" spans="2:14">
      <c r="B129" s="21">
        <v>123</v>
      </c>
      <c r="C129" s="13" t="s">
        <v>114</v>
      </c>
      <c r="D129" s="13" t="s">
        <v>271</v>
      </c>
      <c r="E129" s="13" t="s">
        <v>259</v>
      </c>
      <c r="F129" s="13">
        <v>44</v>
      </c>
      <c r="G129" s="13">
        <v>44</v>
      </c>
      <c r="H129" s="13">
        <v>44</v>
      </c>
      <c r="I129" s="13">
        <v>44</v>
      </c>
      <c r="J129" s="107"/>
      <c r="K129" s="106">
        <f t="shared" si="11"/>
        <v>0.99174546515419337</v>
      </c>
      <c r="L129" s="96"/>
      <c r="M129" s="103">
        <f t="shared" si="12"/>
        <v>115580</v>
      </c>
      <c r="N129" s="5"/>
    </row>
    <row r="130" spans="2:14">
      <c r="B130" s="21">
        <v>124</v>
      </c>
      <c r="C130" s="13" t="s">
        <v>620</v>
      </c>
      <c r="D130" s="13" t="s">
        <v>269</v>
      </c>
      <c r="E130" s="13" t="s">
        <v>259</v>
      </c>
      <c r="F130" s="13">
        <v>41</v>
      </c>
      <c r="G130" s="13">
        <v>43</v>
      </c>
      <c r="H130" s="13">
        <v>43</v>
      </c>
      <c r="I130" s="13">
        <v>43</v>
      </c>
      <c r="J130" s="107"/>
      <c r="K130" s="106">
        <f t="shared" si="11"/>
        <v>0.99211443084896433</v>
      </c>
      <c r="L130" s="96"/>
      <c r="M130" s="103">
        <f t="shared" si="12"/>
        <v>115623</v>
      </c>
      <c r="N130" s="5"/>
    </row>
    <row r="131" spans="2:14">
      <c r="B131" s="21">
        <v>125</v>
      </c>
      <c r="C131" s="13" t="s">
        <v>165</v>
      </c>
      <c r="D131" s="13" t="s">
        <v>280</v>
      </c>
      <c r="E131" s="13" t="s">
        <v>262</v>
      </c>
      <c r="F131" s="13">
        <v>27</v>
      </c>
      <c r="G131" s="13">
        <v>30</v>
      </c>
      <c r="H131" s="13">
        <v>38</v>
      </c>
      <c r="I131" s="13">
        <v>42</v>
      </c>
      <c r="J131" s="107"/>
      <c r="K131" s="106">
        <f t="shared" ref="K131:K162" si="13">M131/$I$3</f>
        <v>0.99247481594618248</v>
      </c>
      <c r="L131" s="96"/>
      <c r="M131" s="103">
        <f t="shared" si="12"/>
        <v>115665</v>
      </c>
      <c r="N131" s="5"/>
    </row>
    <row r="132" spans="2:14">
      <c r="B132" s="21">
        <v>126</v>
      </c>
      <c r="C132" s="13" t="s">
        <v>198</v>
      </c>
      <c r="D132" s="13" t="s">
        <v>278</v>
      </c>
      <c r="E132" s="13" t="s">
        <v>261</v>
      </c>
      <c r="F132" s="13">
        <v>29</v>
      </c>
      <c r="G132" s="13">
        <v>29</v>
      </c>
      <c r="H132" s="13">
        <v>33</v>
      </c>
      <c r="I132" s="13">
        <v>42</v>
      </c>
      <c r="J132" s="107"/>
      <c r="K132" s="106">
        <f t="shared" si="13"/>
        <v>0.99283520104340062</v>
      </c>
      <c r="L132" s="96"/>
      <c r="M132" s="103">
        <f t="shared" ref="M132:M163" si="14">M131+I132</f>
        <v>115707</v>
      </c>
      <c r="N132" s="5"/>
    </row>
    <row r="133" spans="2:14">
      <c r="B133" s="21">
        <v>127</v>
      </c>
      <c r="C133" s="13" t="s">
        <v>132</v>
      </c>
      <c r="D133" s="13" t="s">
        <v>280</v>
      </c>
      <c r="E133" s="13" t="s">
        <v>262</v>
      </c>
      <c r="F133" s="13">
        <v>39</v>
      </c>
      <c r="G133" s="13">
        <v>39</v>
      </c>
      <c r="H133" s="13">
        <v>40</v>
      </c>
      <c r="I133" s="13">
        <v>40</v>
      </c>
      <c r="J133" s="107"/>
      <c r="K133" s="106">
        <f t="shared" si="13"/>
        <v>0.99317842494551323</v>
      </c>
      <c r="L133" s="96"/>
      <c r="M133" s="103">
        <f t="shared" si="14"/>
        <v>115747</v>
      </c>
      <c r="N133" s="5"/>
    </row>
    <row r="134" spans="2:14">
      <c r="B134" s="21">
        <v>128</v>
      </c>
      <c r="C134" s="13" t="s">
        <v>186</v>
      </c>
      <c r="D134" s="13" t="s">
        <v>279</v>
      </c>
      <c r="E134" s="13" t="s">
        <v>261</v>
      </c>
      <c r="F134" s="13">
        <v>33</v>
      </c>
      <c r="G134" s="13">
        <v>33</v>
      </c>
      <c r="H134" s="13">
        <v>33</v>
      </c>
      <c r="I134" s="13">
        <v>34</v>
      </c>
      <c r="J134" s="107"/>
      <c r="K134" s="106">
        <f t="shared" si="13"/>
        <v>0.99347016526230891</v>
      </c>
      <c r="L134" s="96"/>
      <c r="M134" s="103">
        <f t="shared" si="14"/>
        <v>115781</v>
      </c>
      <c r="N134" s="5"/>
    </row>
    <row r="135" spans="2:14">
      <c r="B135" s="21">
        <v>129</v>
      </c>
      <c r="C135" s="13" t="s">
        <v>103</v>
      </c>
      <c r="D135" s="13" t="s">
        <v>267</v>
      </c>
      <c r="E135" s="13" t="s">
        <v>258</v>
      </c>
      <c r="F135" s="13">
        <v>201</v>
      </c>
      <c r="G135" s="13">
        <v>211</v>
      </c>
      <c r="H135" s="13">
        <v>224</v>
      </c>
      <c r="I135" s="13">
        <v>33</v>
      </c>
      <c r="J135" s="107"/>
      <c r="K135" s="106">
        <f t="shared" si="13"/>
        <v>0.99375332498155167</v>
      </c>
      <c r="L135" s="96"/>
      <c r="M135" s="103">
        <f t="shared" si="14"/>
        <v>115814</v>
      </c>
      <c r="N135" s="5"/>
    </row>
    <row r="136" spans="2:14">
      <c r="B136" s="21">
        <v>130</v>
      </c>
      <c r="C136" s="13" t="s">
        <v>43</v>
      </c>
      <c r="D136" s="13" t="s">
        <v>284</v>
      </c>
      <c r="E136" s="13" t="s">
        <v>262</v>
      </c>
      <c r="F136" s="13">
        <v>27</v>
      </c>
      <c r="G136" s="13">
        <v>27</v>
      </c>
      <c r="H136" s="13">
        <v>29</v>
      </c>
      <c r="I136" s="13">
        <v>32</v>
      </c>
      <c r="J136" s="107"/>
      <c r="K136" s="106">
        <f t="shared" si="13"/>
        <v>0.99402790410324171</v>
      </c>
      <c r="L136" s="96"/>
      <c r="M136" s="103">
        <f t="shared" si="14"/>
        <v>115846</v>
      </c>
      <c r="N136" s="5"/>
    </row>
    <row r="137" spans="2:14">
      <c r="B137" s="21">
        <v>131</v>
      </c>
      <c r="C137" s="13" t="s">
        <v>195</v>
      </c>
      <c r="D137" s="13" t="s">
        <v>266</v>
      </c>
      <c r="E137" s="13" t="s">
        <v>258</v>
      </c>
      <c r="F137" s="13">
        <v>23</v>
      </c>
      <c r="G137" s="13">
        <v>23</v>
      </c>
      <c r="H137" s="13">
        <v>32</v>
      </c>
      <c r="I137" s="13">
        <v>32</v>
      </c>
      <c r="J137" s="107"/>
      <c r="K137" s="106">
        <f t="shared" si="13"/>
        <v>0.99430248322493175</v>
      </c>
      <c r="L137" s="96"/>
      <c r="M137" s="103">
        <f t="shared" si="14"/>
        <v>115878</v>
      </c>
      <c r="N137" s="5"/>
    </row>
    <row r="138" spans="2:14">
      <c r="B138" s="21">
        <v>132</v>
      </c>
      <c r="C138" s="13" t="s">
        <v>69</v>
      </c>
      <c r="D138" s="13" t="s">
        <v>264</v>
      </c>
      <c r="E138" s="13" t="s">
        <v>258</v>
      </c>
      <c r="F138" s="13">
        <v>29</v>
      </c>
      <c r="G138" s="13">
        <v>30</v>
      </c>
      <c r="H138" s="13">
        <v>30</v>
      </c>
      <c r="I138" s="13">
        <v>30</v>
      </c>
      <c r="J138" s="107"/>
      <c r="K138" s="106">
        <f t="shared" si="13"/>
        <v>0.99455990115151616</v>
      </c>
      <c r="L138" s="96"/>
      <c r="M138" s="103">
        <f t="shared" si="14"/>
        <v>115908</v>
      </c>
      <c r="N138" s="5"/>
    </row>
    <row r="139" spans="2:14">
      <c r="B139" s="21">
        <v>133</v>
      </c>
      <c r="C139" s="13" t="s">
        <v>162</v>
      </c>
      <c r="D139" s="13" t="s">
        <v>280</v>
      </c>
      <c r="E139" s="13" t="s">
        <v>262</v>
      </c>
      <c r="F139" s="13">
        <v>28</v>
      </c>
      <c r="G139" s="13">
        <v>28</v>
      </c>
      <c r="H139" s="13">
        <v>29</v>
      </c>
      <c r="I139" s="13">
        <v>29</v>
      </c>
      <c r="J139" s="107"/>
      <c r="K139" s="106">
        <f t="shared" si="13"/>
        <v>0.99480873848054774</v>
      </c>
      <c r="L139" s="96"/>
      <c r="M139" s="103">
        <f t="shared" si="14"/>
        <v>115937</v>
      </c>
      <c r="N139" s="5"/>
    </row>
    <row r="140" spans="2:14">
      <c r="B140" s="21">
        <v>134</v>
      </c>
      <c r="C140" s="13" t="s">
        <v>18</v>
      </c>
      <c r="D140" s="13" t="s">
        <v>276</v>
      </c>
      <c r="E140" s="13" t="s">
        <v>260</v>
      </c>
      <c r="F140" s="13">
        <v>27</v>
      </c>
      <c r="G140" s="13">
        <v>28</v>
      </c>
      <c r="H140" s="13">
        <v>28</v>
      </c>
      <c r="I140" s="13">
        <v>28</v>
      </c>
      <c r="J140" s="107"/>
      <c r="K140" s="106">
        <f t="shared" si="13"/>
        <v>0.99504899521202661</v>
      </c>
      <c r="L140" s="96"/>
      <c r="M140" s="103">
        <f t="shared" si="14"/>
        <v>115965</v>
      </c>
      <c r="N140" s="5"/>
    </row>
    <row r="141" spans="2:14">
      <c r="B141" s="21">
        <v>135</v>
      </c>
      <c r="C141" s="13" t="s">
        <v>100</v>
      </c>
      <c r="D141" s="13" t="s">
        <v>272</v>
      </c>
      <c r="E141" s="13" t="s">
        <v>260</v>
      </c>
      <c r="F141" s="13">
        <v>6</v>
      </c>
      <c r="G141" s="13">
        <v>15</v>
      </c>
      <c r="H141" s="13">
        <v>20</v>
      </c>
      <c r="I141" s="13">
        <v>26</v>
      </c>
      <c r="J141" s="107"/>
      <c r="K141" s="106">
        <f t="shared" si="13"/>
        <v>0.99527209074839973</v>
      </c>
      <c r="L141" s="96"/>
      <c r="M141" s="103">
        <f t="shared" si="14"/>
        <v>115991</v>
      </c>
      <c r="N141" s="5"/>
    </row>
    <row r="142" spans="2:14">
      <c r="B142" s="21">
        <v>136</v>
      </c>
      <c r="C142" s="92" t="s">
        <v>117</v>
      </c>
      <c r="D142" s="13" t="s">
        <v>280</v>
      </c>
      <c r="E142" s="13" t="s">
        <v>262</v>
      </c>
      <c r="F142" s="13">
        <v>25</v>
      </c>
      <c r="G142" s="13">
        <v>25</v>
      </c>
      <c r="H142" s="13">
        <v>25</v>
      </c>
      <c r="I142" s="13">
        <v>25</v>
      </c>
      <c r="J142" s="107"/>
      <c r="K142" s="106">
        <f t="shared" si="13"/>
        <v>0.99548660568722003</v>
      </c>
      <c r="L142" s="96"/>
      <c r="M142" s="103">
        <f t="shared" si="14"/>
        <v>116016</v>
      </c>
      <c r="N142" s="5"/>
    </row>
    <row r="143" spans="2:14">
      <c r="B143" s="21">
        <v>137</v>
      </c>
      <c r="C143" s="13" t="s">
        <v>203</v>
      </c>
      <c r="D143" s="13" t="s">
        <v>280</v>
      </c>
      <c r="E143" s="13" t="s">
        <v>262</v>
      </c>
      <c r="F143" s="13">
        <v>21</v>
      </c>
      <c r="G143" s="13">
        <v>23</v>
      </c>
      <c r="H143" s="13">
        <v>25</v>
      </c>
      <c r="I143" s="13">
        <v>25</v>
      </c>
      <c r="J143" s="107"/>
      <c r="K143" s="106">
        <f t="shared" si="13"/>
        <v>0.99570112062604044</v>
      </c>
      <c r="L143" s="96"/>
      <c r="M143" s="103">
        <f t="shared" si="14"/>
        <v>116041</v>
      </c>
      <c r="N143" s="5"/>
    </row>
    <row r="144" spans="2:14">
      <c r="B144" s="21">
        <v>138</v>
      </c>
      <c r="C144" s="13" t="s">
        <v>48</v>
      </c>
      <c r="D144" s="13" t="s">
        <v>267</v>
      </c>
      <c r="E144" s="13" t="s">
        <v>258</v>
      </c>
      <c r="F144" s="13">
        <v>24</v>
      </c>
      <c r="G144" s="13">
        <v>24</v>
      </c>
      <c r="H144" s="13">
        <v>24</v>
      </c>
      <c r="I144" s="13">
        <v>24</v>
      </c>
      <c r="J144" s="107"/>
      <c r="K144" s="106">
        <f t="shared" si="13"/>
        <v>0.99590705496730791</v>
      </c>
      <c r="L144" s="96"/>
      <c r="M144" s="103">
        <f t="shared" si="14"/>
        <v>116065</v>
      </c>
      <c r="N144" s="5"/>
    </row>
    <row r="145" spans="2:14">
      <c r="B145" s="21">
        <v>139</v>
      </c>
      <c r="C145" s="13" t="s">
        <v>487</v>
      </c>
      <c r="D145" s="13" t="s">
        <v>272</v>
      </c>
      <c r="E145" s="13" t="s">
        <v>260</v>
      </c>
      <c r="F145" s="13">
        <v>7</v>
      </c>
      <c r="G145" s="13">
        <v>19</v>
      </c>
      <c r="H145" s="13">
        <v>21</v>
      </c>
      <c r="I145" s="13">
        <v>24</v>
      </c>
      <c r="J145" s="107"/>
      <c r="K145" s="106">
        <f t="shared" si="13"/>
        <v>0.9961129893085755</v>
      </c>
      <c r="L145" s="96"/>
      <c r="M145" s="103">
        <f t="shared" si="14"/>
        <v>116089</v>
      </c>
      <c r="N145" s="5"/>
    </row>
    <row r="146" spans="2:14">
      <c r="B146" s="21">
        <v>140</v>
      </c>
      <c r="C146" s="13" t="s">
        <v>36</v>
      </c>
      <c r="D146" s="13" t="s">
        <v>279</v>
      </c>
      <c r="E146" s="13" t="s">
        <v>261</v>
      </c>
      <c r="F146" s="13">
        <v>20</v>
      </c>
      <c r="G146" s="13">
        <v>20</v>
      </c>
      <c r="H146" s="13">
        <v>24</v>
      </c>
      <c r="I146" s="13">
        <v>24</v>
      </c>
      <c r="J146" s="107"/>
      <c r="K146" s="106">
        <f t="shared" si="13"/>
        <v>0.99631892364984298</v>
      </c>
      <c r="L146" s="96"/>
      <c r="M146" s="103">
        <f t="shared" si="14"/>
        <v>116113</v>
      </c>
      <c r="N146" s="5"/>
    </row>
    <row r="147" spans="2:14">
      <c r="B147" s="21">
        <v>141</v>
      </c>
      <c r="C147" s="13" t="s">
        <v>137</v>
      </c>
      <c r="D147" s="13" t="s">
        <v>284</v>
      </c>
      <c r="E147" s="13" t="s">
        <v>262</v>
      </c>
      <c r="F147" s="13">
        <v>19</v>
      </c>
      <c r="G147" s="13">
        <v>21</v>
      </c>
      <c r="H147" s="13">
        <v>21</v>
      </c>
      <c r="I147" s="13">
        <v>22</v>
      </c>
      <c r="J147" s="107"/>
      <c r="K147" s="106">
        <f t="shared" si="13"/>
        <v>0.99650769679600493</v>
      </c>
      <c r="L147" s="96"/>
      <c r="M147" s="103">
        <f t="shared" si="14"/>
        <v>116135</v>
      </c>
      <c r="N147" s="5"/>
    </row>
    <row r="148" spans="2:14">
      <c r="B148" s="21">
        <v>142</v>
      </c>
      <c r="C148" s="13" t="s">
        <v>82</v>
      </c>
      <c r="D148" s="13" t="s">
        <v>267</v>
      </c>
      <c r="E148" s="13" t="s">
        <v>258</v>
      </c>
      <c r="F148" s="13">
        <v>16</v>
      </c>
      <c r="G148" s="13">
        <v>18</v>
      </c>
      <c r="H148" s="13">
        <v>20</v>
      </c>
      <c r="I148" s="13">
        <v>21</v>
      </c>
      <c r="J148" s="107"/>
      <c r="K148" s="106">
        <f t="shared" si="13"/>
        <v>0.99668788934461394</v>
      </c>
      <c r="L148" s="96"/>
      <c r="M148" s="103">
        <f t="shared" si="14"/>
        <v>116156</v>
      </c>
      <c r="N148" s="5"/>
    </row>
    <row r="149" spans="2:14">
      <c r="B149" s="21">
        <v>143</v>
      </c>
      <c r="C149" s="13" t="s">
        <v>624</v>
      </c>
      <c r="D149" s="13" t="s">
        <v>267</v>
      </c>
      <c r="E149" s="13" t="s">
        <v>258</v>
      </c>
      <c r="F149" s="13">
        <v>17</v>
      </c>
      <c r="G149" s="13">
        <v>18</v>
      </c>
      <c r="H149" s="13">
        <v>18</v>
      </c>
      <c r="I149" s="13">
        <v>20</v>
      </c>
      <c r="J149" s="107"/>
      <c r="K149" s="106">
        <f t="shared" si="13"/>
        <v>0.99685950129567025</v>
      </c>
      <c r="L149" s="96"/>
      <c r="M149" s="103">
        <f t="shared" si="14"/>
        <v>116176</v>
      </c>
      <c r="N149" s="5"/>
    </row>
    <row r="150" spans="2:14">
      <c r="B150" s="21">
        <v>144</v>
      </c>
      <c r="C150" s="13" t="s">
        <v>196</v>
      </c>
      <c r="D150" s="13" t="s">
        <v>267</v>
      </c>
      <c r="E150" s="13" t="s">
        <v>258</v>
      </c>
      <c r="F150" s="13">
        <v>20</v>
      </c>
      <c r="G150" s="13">
        <v>20</v>
      </c>
      <c r="H150" s="13">
        <v>20</v>
      </c>
      <c r="I150" s="13">
        <v>20</v>
      </c>
      <c r="J150" s="107"/>
      <c r="K150" s="106">
        <f t="shared" si="13"/>
        <v>0.99703111324672655</v>
      </c>
      <c r="L150" s="96"/>
      <c r="M150" s="103">
        <f t="shared" si="14"/>
        <v>116196</v>
      </c>
      <c r="N150" s="5"/>
    </row>
    <row r="151" spans="2:14">
      <c r="B151" s="21">
        <v>145</v>
      </c>
      <c r="C151" s="13" t="s">
        <v>199</v>
      </c>
      <c r="D151" s="13" t="s">
        <v>279</v>
      </c>
      <c r="E151" s="13" t="s">
        <v>261</v>
      </c>
      <c r="F151" s="13">
        <v>12</v>
      </c>
      <c r="G151" s="13">
        <v>17</v>
      </c>
      <c r="H151" s="13">
        <v>20</v>
      </c>
      <c r="I151" s="13">
        <v>20</v>
      </c>
      <c r="J151" s="107"/>
      <c r="K151" s="106">
        <f t="shared" si="13"/>
        <v>0.99720272519778275</v>
      </c>
      <c r="L151" s="96"/>
      <c r="M151" s="103">
        <f t="shared" si="14"/>
        <v>116216</v>
      </c>
      <c r="N151" s="5"/>
    </row>
    <row r="152" spans="2:14">
      <c r="B152" s="21">
        <v>146</v>
      </c>
      <c r="C152" s="13" t="s">
        <v>128</v>
      </c>
      <c r="D152" s="13" t="s">
        <v>275</v>
      </c>
      <c r="E152" s="13" t="s">
        <v>260</v>
      </c>
      <c r="F152" s="13">
        <v>17</v>
      </c>
      <c r="G152" s="13">
        <v>18</v>
      </c>
      <c r="H152" s="13">
        <v>18</v>
      </c>
      <c r="I152" s="13">
        <v>19</v>
      </c>
      <c r="J152" s="107"/>
      <c r="K152" s="106">
        <f t="shared" si="13"/>
        <v>0.99736575655128623</v>
      </c>
      <c r="L152" s="96"/>
      <c r="M152" s="103">
        <f t="shared" si="14"/>
        <v>116235</v>
      </c>
      <c r="N152" s="5"/>
    </row>
    <row r="153" spans="2:14">
      <c r="B153" s="21">
        <v>147</v>
      </c>
      <c r="C153" s="13" t="s">
        <v>109</v>
      </c>
      <c r="D153" s="13" t="s">
        <v>269</v>
      </c>
      <c r="E153" s="13" t="s">
        <v>259</v>
      </c>
      <c r="F153" s="13">
        <v>17</v>
      </c>
      <c r="G153" s="13">
        <v>17</v>
      </c>
      <c r="H153" s="13">
        <v>17</v>
      </c>
      <c r="I153" s="13">
        <v>19</v>
      </c>
      <c r="J153" s="107"/>
      <c r="K153" s="106">
        <f t="shared" si="13"/>
        <v>0.99752878790478972</v>
      </c>
      <c r="L153" s="96"/>
      <c r="M153" s="103">
        <f t="shared" si="14"/>
        <v>116254</v>
      </c>
      <c r="N153" s="5"/>
    </row>
    <row r="154" spans="2:14">
      <c r="B154" s="21">
        <v>148</v>
      </c>
      <c r="C154" s="13" t="s">
        <v>134</v>
      </c>
      <c r="D154" s="13" t="s">
        <v>278</v>
      </c>
      <c r="E154" s="13" t="s">
        <v>261</v>
      </c>
      <c r="F154" s="13">
        <v>13</v>
      </c>
      <c r="G154" s="13">
        <v>16</v>
      </c>
      <c r="H154" s="13">
        <v>17</v>
      </c>
      <c r="I154" s="13">
        <v>17</v>
      </c>
      <c r="J154" s="107"/>
      <c r="K154" s="106">
        <f t="shared" si="13"/>
        <v>0.99767465806318756</v>
      </c>
      <c r="L154" s="96"/>
      <c r="M154" s="103">
        <f t="shared" si="14"/>
        <v>116271</v>
      </c>
      <c r="N154" s="5"/>
    </row>
    <row r="155" spans="2:14">
      <c r="B155" s="21">
        <v>149</v>
      </c>
      <c r="C155" s="92" t="s">
        <v>156</v>
      </c>
      <c r="D155" s="13" t="s">
        <v>266</v>
      </c>
      <c r="E155" s="13" t="s">
        <v>258</v>
      </c>
      <c r="F155" s="13">
        <v>14</v>
      </c>
      <c r="G155" s="13">
        <v>16</v>
      </c>
      <c r="H155" s="13">
        <v>16</v>
      </c>
      <c r="I155" s="13">
        <v>16</v>
      </c>
      <c r="J155" s="107"/>
      <c r="K155" s="106">
        <f t="shared" si="13"/>
        <v>0.99781194762403258</v>
      </c>
      <c r="L155" s="96"/>
      <c r="M155" s="103">
        <f t="shared" si="14"/>
        <v>116287</v>
      </c>
      <c r="N155" s="5"/>
    </row>
    <row r="156" spans="2:14">
      <c r="B156" s="21">
        <v>150</v>
      </c>
      <c r="C156" s="13" t="s">
        <v>124</v>
      </c>
      <c r="D156" s="13" t="s">
        <v>267</v>
      </c>
      <c r="E156" s="13" t="s">
        <v>258</v>
      </c>
      <c r="F156" s="13">
        <v>15</v>
      </c>
      <c r="G156" s="13">
        <v>17</v>
      </c>
      <c r="H156" s="13">
        <v>17</v>
      </c>
      <c r="I156" s="13">
        <v>16</v>
      </c>
      <c r="J156" s="107"/>
      <c r="K156" s="106">
        <f t="shared" si="13"/>
        <v>0.9979492371848776</v>
      </c>
      <c r="L156" s="96"/>
      <c r="M156" s="103">
        <f t="shared" si="14"/>
        <v>116303</v>
      </c>
      <c r="N156" s="5"/>
    </row>
    <row r="157" spans="2:14">
      <c r="B157" s="21">
        <v>151</v>
      </c>
      <c r="C157" s="13" t="s">
        <v>7</v>
      </c>
      <c r="D157" s="13" t="s">
        <v>281</v>
      </c>
      <c r="E157" s="13" t="s">
        <v>262</v>
      </c>
      <c r="F157" s="13">
        <v>15</v>
      </c>
      <c r="G157" s="13">
        <v>15</v>
      </c>
      <c r="H157" s="13">
        <v>15</v>
      </c>
      <c r="I157" s="13">
        <v>15</v>
      </c>
      <c r="J157" s="107"/>
      <c r="K157" s="106">
        <f t="shared" si="13"/>
        <v>0.9980779461481698</v>
      </c>
      <c r="L157" s="96"/>
      <c r="M157" s="103">
        <f t="shared" si="14"/>
        <v>116318</v>
      </c>
      <c r="N157" s="5"/>
    </row>
    <row r="158" spans="2:14">
      <c r="B158" s="21">
        <v>152</v>
      </c>
      <c r="C158" s="13" t="s">
        <v>180</v>
      </c>
      <c r="D158" s="13" t="s">
        <v>284</v>
      </c>
      <c r="E158" s="13" t="s">
        <v>262</v>
      </c>
      <c r="F158" s="13">
        <v>14</v>
      </c>
      <c r="G158" s="13">
        <v>14</v>
      </c>
      <c r="H158" s="13">
        <v>14</v>
      </c>
      <c r="I158" s="13">
        <v>14</v>
      </c>
      <c r="J158" s="107"/>
      <c r="K158" s="106">
        <f t="shared" si="13"/>
        <v>0.99819807451390918</v>
      </c>
      <c r="L158" s="96"/>
      <c r="M158" s="103">
        <f t="shared" si="14"/>
        <v>116332</v>
      </c>
      <c r="N158" s="5"/>
    </row>
    <row r="159" spans="2:14">
      <c r="B159" s="21">
        <v>153</v>
      </c>
      <c r="C159" s="92" t="s">
        <v>149</v>
      </c>
      <c r="D159" s="13" t="s">
        <v>278</v>
      </c>
      <c r="E159" s="13" t="s">
        <v>261</v>
      </c>
      <c r="F159" s="13">
        <v>14</v>
      </c>
      <c r="G159" s="13">
        <v>14</v>
      </c>
      <c r="H159" s="13">
        <v>14</v>
      </c>
      <c r="I159" s="13">
        <v>14</v>
      </c>
      <c r="J159" s="107"/>
      <c r="K159" s="106">
        <f t="shared" si="13"/>
        <v>0.99831820287964856</v>
      </c>
      <c r="L159" s="96"/>
      <c r="M159" s="103">
        <f t="shared" si="14"/>
        <v>116346</v>
      </c>
      <c r="N159" s="5"/>
    </row>
    <row r="160" spans="2:14">
      <c r="B160" s="21">
        <v>154</v>
      </c>
      <c r="C160" s="13" t="s">
        <v>158</v>
      </c>
      <c r="D160" s="13" t="s">
        <v>280</v>
      </c>
      <c r="E160" s="13" t="s">
        <v>262</v>
      </c>
      <c r="F160" s="13">
        <v>10</v>
      </c>
      <c r="G160" s="13">
        <v>11</v>
      </c>
      <c r="H160" s="13">
        <v>12</v>
      </c>
      <c r="I160" s="13">
        <v>13</v>
      </c>
      <c r="J160" s="107"/>
      <c r="K160" s="106">
        <f t="shared" si="13"/>
        <v>0.99842975064783512</v>
      </c>
      <c r="L160" s="96"/>
      <c r="M160" s="103">
        <f t="shared" si="14"/>
        <v>116359</v>
      </c>
      <c r="N160" s="5"/>
    </row>
    <row r="161" spans="2:14">
      <c r="B161" s="21">
        <v>155</v>
      </c>
      <c r="C161" s="13" t="s">
        <v>38</v>
      </c>
      <c r="D161" s="13" t="s">
        <v>281</v>
      </c>
      <c r="E161" s="13" t="s">
        <v>262</v>
      </c>
      <c r="F161" s="13">
        <v>13</v>
      </c>
      <c r="G161" s="13">
        <v>13</v>
      </c>
      <c r="H161" s="13">
        <v>13</v>
      </c>
      <c r="I161" s="13">
        <v>13</v>
      </c>
      <c r="J161" s="107"/>
      <c r="K161" s="106">
        <f t="shared" si="13"/>
        <v>0.99854129841602168</v>
      </c>
      <c r="L161" s="96"/>
      <c r="M161" s="103">
        <f t="shared" si="14"/>
        <v>116372</v>
      </c>
      <c r="N161" s="5"/>
    </row>
    <row r="162" spans="2:14">
      <c r="B162" s="21">
        <v>156</v>
      </c>
      <c r="C162" s="13" t="s">
        <v>174</v>
      </c>
      <c r="D162" s="13" t="s">
        <v>266</v>
      </c>
      <c r="E162" s="13" t="s">
        <v>258</v>
      </c>
      <c r="F162" s="13">
        <v>5</v>
      </c>
      <c r="G162" s="13">
        <v>12</v>
      </c>
      <c r="H162" s="13">
        <v>14</v>
      </c>
      <c r="I162" s="13">
        <v>13</v>
      </c>
      <c r="J162" s="107"/>
      <c r="K162" s="106">
        <f t="shared" si="13"/>
        <v>0.99865284618420824</v>
      </c>
      <c r="L162" s="96"/>
      <c r="M162" s="103">
        <f t="shared" si="14"/>
        <v>116385</v>
      </c>
      <c r="N162" s="5"/>
    </row>
    <row r="163" spans="2:14">
      <c r="B163" s="21">
        <v>157</v>
      </c>
      <c r="C163" s="13" t="s">
        <v>170</v>
      </c>
      <c r="D163" s="13" t="s">
        <v>284</v>
      </c>
      <c r="E163" s="13" t="s">
        <v>262</v>
      </c>
      <c r="F163" s="13">
        <v>11</v>
      </c>
      <c r="G163" s="13">
        <v>11</v>
      </c>
      <c r="H163" s="13">
        <v>12</v>
      </c>
      <c r="I163" s="13">
        <v>12</v>
      </c>
      <c r="J163" s="107"/>
      <c r="K163" s="106">
        <f t="shared" ref="K163:K194" si="15">M163/$I$3</f>
        <v>0.99875581335484198</v>
      </c>
      <c r="L163" s="96"/>
      <c r="M163" s="103">
        <f t="shared" si="14"/>
        <v>116397</v>
      </c>
      <c r="N163" s="5"/>
    </row>
    <row r="164" spans="2:14">
      <c r="B164" s="21">
        <v>158</v>
      </c>
      <c r="C164" s="13" t="s">
        <v>78</v>
      </c>
      <c r="D164" s="13" t="s">
        <v>266</v>
      </c>
      <c r="E164" s="13" t="s">
        <v>258</v>
      </c>
      <c r="F164" s="13">
        <v>12</v>
      </c>
      <c r="G164" s="13">
        <v>12</v>
      </c>
      <c r="H164" s="13">
        <v>12</v>
      </c>
      <c r="I164" s="13">
        <v>12</v>
      </c>
      <c r="J164" s="107"/>
      <c r="K164" s="106">
        <f t="shared" si="15"/>
        <v>0.99885878052547583</v>
      </c>
      <c r="L164" s="96"/>
      <c r="M164" s="103">
        <f t="shared" ref="M164:M195" si="16">M163+I164</f>
        <v>116409</v>
      </c>
      <c r="N164" s="5"/>
    </row>
    <row r="165" spans="2:14">
      <c r="B165" s="21">
        <v>159</v>
      </c>
      <c r="C165" s="13" t="s">
        <v>179</v>
      </c>
      <c r="D165" s="13" t="s">
        <v>281</v>
      </c>
      <c r="E165" s="13" t="s">
        <v>262</v>
      </c>
      <c r="F165" s="13">
        <v>10</v>
      </c>
      <c r="G165" s="13">
        <v>10</v>
      </c>
      <c r="H165" s="13">
        <v>10</v>
      </c>
      <c r="I165" s="13">
        <v>10</v>
      </c>
      <c r="J165" s="107"/>
      <c r="K165" s="106">
        <f t="shared" si="15"/>
        <v>0.99894458650100393</v>
      </c>
      <c r="L165" s="96"/>
      <c r="M165" s="103">
        <f t="shared" si="16"/>
        <v>116419</v>
      </c>
      <c r="N165" s="5"/>
    </row>
    <row r="166" spans="2:14">
      <c r="B166" s="21">
        <v>160</v>
      </c>
      <c r="C166" s="13" t="s">
        <v>98</v>
      </c>
      <c r="D166" s="13" t="s">
        <v>276</v>
      </c>
      <c r="E166" s="13" t="s">
        <v>260</v>
      </c>
      <c r="F166" s="13">
        <v>6</v>
      </c>
      <c r="G166" s="13">
        <v>6</v>
      </c>
      <c r="H166" s="13">
        <v>6</v>
      </c>
      <c r="I166" s="13">
        <v>10</v>
      </c>
      <c r="J166" s="107"/>
      <c r="K166" s="106">
        <f t="shared" si="15"/>
        <v>0.99903039247653203</v>
      </c>
      <c r="L166" s="96"/>
      <c r="M166" s="103">
        <f t="shared" si="16"/>
        <v>116429</v>
      </c>
      <c r="N166" s="5"/>
    </row>
    <row r="167" spans="2:14">
      <c r="B167" s="21">
        <v>161</v>
      </c>
      <c r="C167" s="92" t="s">
        <v>76</v>
      </c>
      <c r="D167" s="13" t="s">
        <v>59</v>
      </c>
      <c r="E167" s="13" t="s">
        <v>261</v>
      </c>
      <c r="F167" s="13">
        <v>10</v>
      </c>
      <c r="G167" s="13">
        <v>10</v>
      </c>
      <c r="H167" s="13">
        <v>10</v>
      </c>
      <c r="I167" s="13">
        <v>10</v>
      </c>
      <c r="J167" s="107"/>
      <c r="K167" s="106">
        <f t="shared" si="15"/>
        <v>0.99911619845206023</v>
      </c>
      <c r="L167" s="96"/>
      <c r="M167" s="103">
        <f t="shared" si="16"/>
        <v>116439</v>
      </c>
      <c r="N167" s="5"/>
    </row>
    <row r="168" spans="2:14">
      <c r="B168" s="21">
        <v>162</v>
      </c>
      <c r="C168" s="13" t="s">
        <v>193</v>
      </c>
      <c r="D168" s="13" t="s">
        <v>272</v>
      </c>
      <c r="E168" s="13" t="s">
        <v>260</v>
      </c>
      <c r="F168" s="13">
        <v>8</v>
      </c>
      <c r="G168" s="13">
        <v>8</v>
      </c>
      <c r="H168" s="13">
        <v>9</v>
      </c>
      <c r="I168" s="13">
        <v>9</v>
      </c>
      <c r="J168" s="107"/>
      <c r="K168" s="106">
        <f t="shared" si="15"/>
        <v>0.99919342383003551</v>
      </c>
      <c r="L168" s="96"/>
      <c r="M168" s="103">
        <f t="shared" si="16"/>
        <v>116448</v>
      </c>
      <c r="N168" s="5"/>
    </row>
    <row r="169" spans="2:14">
      <c r="B169" s="21">
        <v>163</v>
      </c>
      <c r="C169" s="13" t="s">
        <v>183</v>
      </c>
      <c r="D169" s="13" t="s">
        <v>274</v>
      </c>
      <c r="E169" s="13" t="s">
        <v>260</v>
      </c>
      <c r="F169" s="13">
        <v>8</v>
      </c>
      <c r="G169" s="13">
        <v>8</v>
      </c>
      <c r="H169" s="13">
        <v>8</v>
      </c>
      <c r="I169" s="13">
        <v>8</v>
      </c>
      <c r="J169" s="107"/>
      <c r="K169" s="106">
        <f t="shared" si="15"/>
        <v>0.99926206861045808</v>
      </c>
      <c r="L169" s="96"/>
      <c r="M169" s="103">
        <f t="shared" si="16"/>
        <v>116456</v>
      </c>
      <c r="N169" s="5"/>
    </row>
    <row r="170" spans="2:14">
      <c r="B170" s="21">
        <v>164</v>
      </c>
      <c r="C170" s="13" t="s">
        <v>119</v>
      </c>
      <c r="D170" s="13" t="s">
        <v>284</v>
      </c>
      <c r="E170" s="13" t="s">
        <v>262</v>
      </c>
      <c r="F170" s="13">
        <v>0</v>
      </c>
      <c r="G170" s="13">
        <v>7</v>
      </c>
      <c r="H170" s="13">
        <v>7</v>
      </c>
      <c r="I170" s="13">
        <v>7</v>
      </c>
      <c r="J170" s="107"/>
      <c r="K170" s="106">
        <f t="shared" si="15"/>
        <v>0.99932213279332771</v>
      </c>
      <c r="L170" s="96"/>
      <c r="M170" s="103">
        <f t="shared" si="16"/>
        <v>116463</v>
      </c>
      <c r="N170" s="5"/>
    </row>
    <row r="171" spans="2:14">
      <c r="B171" s="21">
        <v>165</v>
      </c>
      <c r="C171" s="13" t="s">
        <v>382</v>
      </c>
      <c r="D171" s="13" t="s">
        <v>281</v>
      </c>
      <c r="E171" s="13" t="s">
        <v>262</v>
      </c>
      <c r="F171" s="13">
        <v>6</v>
      </c>
      <c r="G171" s="13">
        <v>6</v>
      </c>
      <c r="H171" s="13">
        <v>6</v>
      </c>
      <c r="I171" s="13">
        <v>6</v>
      </c>
      <c r="J171" s="107"/>
      <c r="K171" s="106">
        <f t="shared" si="15"/>
        <v>0.99937361637864464</v>
      </c>
      <c r="L171" s="96"/>
      <c r="M171" s="103">
        <f t="shared" si="16"/>
        <v>116469</v>
      </c>
      <c r="N171" s="5"/>
    </row>
    <row r="172" spans="2:14">
      <c r="B172" s="21">
        <v>166</v>
      </c>
      <c r="C172" s="13" t="s">
        <v>50</v>
      </c>
      <c r="D172" s="13" t="s">
        <v>282</v>
      </c>
      <c r="E172" s="13" t="s">
        <v>262</v>
      </c>
      <c r="F172" s="13">
        <v>0</v>
      </c>
      <c r="G172" s="13">
        <v>5</v>
      </c>
      <c r="H172" s="13">
        <v>6</v>
      </c>
      <c r="I172" s="13">
        <v>6</v>
      </c>
      <c r="J172" s="107"/>
      <c r="K172" s="106">
        <f t="shared" si="15"/>
        <v>0.99942509996396145</v>
      </c>
      <c r="L172" s="96"/>
      <c r="M172" s="103">
        <f t="shared" si="16"/>
        <v>116475</v>
      </c>
      <c r="N172" s="5"/>
    </row>
    <row r="173" spans="2:14">
      <c r="B173" s="21">
        <v>167</v>
      </c>
      <c r="C173" s="13" t="s">
        <v>529</v>
      </c>
      <c r="D173" s="13" t="s">
        <v>276</v>
      </c>
      <c r="E173" s="13" t="s">
        <v>260</v>
      </c>
      <c r="F173" s="13">
        <v>6</v>
      </c>
      <c r="G173" s="13">
        <v>6</v>
      </c>
      <c r="H173" s="13">
        <v>6</v>
      </c>
      <c r="I173" s="13">
        <v>6</v>
      </c>
      <c r="J173" s="107"/>
      <c r="K173" s="106">
        <f t="shared" si="15"/>
        <v>0.99947658354927837</v>
      </c>
      <c r="L173" s="96"/>
      <c r="M173" s="103">
        <f t="shared" si="16"/>
        <v>116481</v>
      </c>
      <c r="N173" s="5"/>
    </row>
    <row r="174" spans="2:14">
      <c r="B174" s="21">
        <v>168</v>
      </c>
      <c r="C174" s="13" t="s">
        <v>33</v>
      </c>
      <c r="D174" s="13" t="s">
        <v>281</v>
      </c>
      <c r="E174" s="13" t="s">
        <v>262</v>
      </c>
      <c r="F174" s="13">
        <v>5</v>
      </c>
      <c r="G174" s="13">
        <v>5</v>
      </c>
      <c r="H174" s="13">
        <v>5</v>
      </c>
      <c r="I174" s="13">
        <v>5</v>
      </c>
      <c r="J174" s="107"/>
      <c r="K174" s="106">
        <f t="shared" si="15"/>
        <v>0.99951948653704248</v>
      </c>
      <c r="L174" s="96"/>
      <c r="M174" s="103">
        <f t="shared" si="16"/>
        <v>116486</v>
      </c>
      <c r="N174" s="5"/>
    </row>
    <row r="175" spans="2:14">
      <c r="B175" s="21">
        <v>169</v>
      </c>
      <c r="C175" s="13" t="s">
        <v>4</v>
      </c>
      <c r="D175" s="13" t="s">
        <v>267</v>
      </c>
      <c r="E175" s="13" t="s">
        <v>258</v>
      </c>
      <c r="F175" s="13">
        <v>4</v>
      </c>
      <c r="G175" s="13">
        <v>5</v>
      </c>
      <c r="H175" s="13">
        <v>5</v>
      </c>
      <c r="I175" s="13">
        <v>5</v>
      </c>
      <c r="J175" s="107"/>
      <c r="K175" s="106">
        <f t="shared" si="15"/>
        <v>0.99956238952480647</v>
      </c>
      <c r="L175" s="96"/>
      <c r="M175" s="103">
        <f t="shared" si="16"/>
        <v>116491</v>
      </c>
      <c r="N175" s="5"/>
    </row>
    <row r="176" spans="2:14">
      <c r="B176" s="21">
        <v>170</v>
      </c>
      <c r="C176" s="13" t="s">
        <v>151</v>
      </c>
      <c r="D176" s="13" t="s">
        <v>275</v>
      </c>
      <c r="E176" s="13" t="s">
        <v>260</v>
      </c>
      <c r="F176" s="13">
        <v>4</v>
      </c>
      <c r="G176" s="13">
        <v>5</v>
      </c>
      <c r="H176" s="13">
        <v>5</v>
      </c>
      <c r="I176" s="13">
        <v>5</v>
      </c>
      <c r="J176" s="107"/>
      <c r="K176" s="106">
        <f t="shared" si="15"/>
        <v>0.99960529251257058</v>
      </c>
      <c r="L176" s="96"/>
      <c r="M176" s="103">
        <f t="shared" si="16"/>
        <v>116496</v>
      </c>
      <c r="N176" s="5"/>
    </row>
    <row r="177" spans="2:14">
      <c r="B177" s="21">
        <v>171</v>
      </c>
      <c r="C177" s="13" t="s">
        <v>0</v>
      </c>
      <c r="D177" s="13" t="s">
        <v>270</v>
      </c>
      <c r="E177" s="13" t="s">
        <v>259</v>
      </c>
      <c r="F177" s="13">
        <v>3</v>
      </c>
      <c r="G177" s="13">
        <v>4</v>
      </c>
      <c r="H177" s="13">
        <v>5</v>
      </c>
      <c r="I177" s="13">
        <v>5</v>
      </c>
      <c r="J177" s="107"/>
      <c r="K177" s="106">
        <f t="shared" si="15"/>
        <v>0.99964819550033468</v>
      </c>
      <c r="L177" s="96"/>
      <c r="M177" s="103">
        <f t="shared" si="16"/>
        <v>116501</v>
      </c>
      <c r="N177" s="5"/>
    </row>
    <row r="178" spans="2:14">
      <c r="B178" s="21">
        <v>172</v>
      </c>
      <c r="C178" s="13" t="s">
        <v>200</v>
      </c>
      <c r="D178" s="13" t="s">
        <v>270</v>
      </c>
      <c r="E178" s="13" t="s">
        <v>259</v>
      </c>
      <c r="F178" s="13">
        <v>5</v>
      </c>
      <c r="G178" s="13">
        <v>5</v>
      </c>
      <c r="H178" s="13">
        <v>5</v>
      </c>
      <c r="I178" s="13">
        <v>5</v>
      </c>
      <c r="J178" s="107"/>
      <c r="K178" s="106">
        <f t="shared" si="15"/>
        <v>0.99969109848809867</v>
      </c>
      <c r="L178" s="96"/>
      <c r="M178" s="103">
        <f t="shared" si="16"/>
        <v>116506</v>
      </c>
      <c r="N178" s="5"/>
    </row>
    <row r="179" spans="2:14">
      <c r="B179" s="21">
        <v>173</v>
      </c>
      <c r="C179" s="13" t="s">
        <v>19</v>
      </c>
      <c r="D179" s="13" t="s">
        <v>280</v>
      </c>
      <c r="E179" s="13" t="s">
        <v>262</v>
      </c>
      <c r="F179" s="13">
        <v>4</v>
      </c>
      <c r="G179" s="13">
        <v>4</v>
      </c>
      <c r="H179" s="13">
        <v>4</v>
      </c>
      <c r="I179" s="13">
        <v>4</v>
      </c>
      <c r="J179" s="107"/>
      <c r="K179" s="106">
        <f t="shared" si="15"/>
        <v>0.99972542087830996</v>
      </c>
      <c r="L179" s="96"/>
      <c r="M179" s="103">
        <f t="shared" si="16"/>
        <v>116510</v>
      </c>
      <c r="N179" s="5"/>
    </row>
    <row r="180" spans="2:14">
      <c r="B180" s="21">
        <v>174</v>
      </c>
      <c r="C180" s="13" t="s">
        <v>16</v>
      </c>
      <c r="D180" s="13" t="s">
        <v>284</v>
      </c>
      <c r="E180" s="13" t="s">
        <v>262</v>
      </c>
      <c r="F180" s="13">
        <v>1</v>
      </c>
      <c r="G180" s="13">
        <v>4</v>
      </c>
      <c r="H180" s="13">
        <v>4</v>
      </c>
      <c r="I180" s="13">
        <v>4</v>
      </c>
      <c r="J180" s="107"/>
      <c r="K180" s="106">
        <f t="shared" si="15"/>
        <v>0.99975974326852124</v>
      </c>
      <c r="L180" s="96"/>
      <c r="M180" s="103">
        <f t="shared" si="16"/>
        <v>116514</v>
      </c>
      <c r="N180" s="5"/>
    </row>
    <row r="181" spans="2:14">
      <c r="B181" s="21">
        <v>175</v>
      </c>
      <c r="C181" s="13" t="s">
        <v>163</v>
      </c>
      <c r="D181" s="13" t="s">
        <v>276</v>
      </c>
      <c r="E181" s="13" t="s">
        <v>260</v>
      </c>
      <c r="F181" s="13">
        <v>3</v>
      </c>
      <c r="G181" s="13">
        <v>3</v>
      </c>
      <c r="H181" s="13">
        <v>3</v>
      </c>
      <c r="I181" s="13">
        <v>4</v>
      </c>
      <c r="J181" s="107"/>
      <c r="K181" s="106">
        <f t="shared" si="15"/>
        <v>0.99979406565873252</v>
      </c>
      <c r="L181" s="96"/>
      <c r="M181" s="103">
        <f t="shared" si="16"/>
        <v>116518</v>
      </c>
      <c r="N181" s="5"/>
    </row>
    <row r="182" spans="2:14">
      <c r="B182" s="21">
        <v>176</v>
      </c>
      <c r="C182" s="13" t="s">
        <v>388</v>
      </c>
      <c r="D182" s="13" t="s">
        <v>281</v>
      </c>
      <c r="E182" s="13" t="s">
        <v>262</v>
      </c>
      <c r="F182" s="13">
        <v>3</v>
      </c>
      <c r="G182" s="13">
        <v>3</v>
      </c>
      <c r="H182" s="13">
        <v>3</v>
      </c>
      <c r="I182" s="13">
        <v>3</v>
      </c>
      <c r="J182" s="107"/>
      <c r="K182" s="106">
        <f t="shared" si="15"/>
        <v>0.99981980745139087</v>
      </c>
      <c r="L182" s="96"/>
      <c r="M182" s="103">
        <f t="shared" si="16"/>
        <v>116521</v>
      </c>
      <c r="N182" s="5"/>
    </row>
    <row r="183" spans="2:14">
      <c r="B183" s="21">
        <v>177</v>
      </c>
      <c r="C183" s="13" t="s">
        <v>397</v>
      </c>
      <c r="D183" s="13" t="s">
        <v>282</v>
      </c>
      <c r="E183" s="13" t="s">
        <v>262</v>
      </c>
      <c r="F183" s="13">
        <v>3</v>
      </c>
      <c r="G183" s="13">
        <v>3</v>
      </c>
      <c r="H183" s="13">
        <v>3</v>
      </c>
      <c r="I183" s="13">
        <v>3</v>
      </c>
      <c r="J183" s="107"/>
      <c r="K183" s="106">
        <f t="shared" si="15"/>
        <v>0.99984554924404934</v>
      </c>
      <c r="L183" s="96"/>
      <c r="M183" s="103">
        <f t="shared" si="16"/>
        <v>116524</v>
      </c>
      <c r="N183" s="5"/>
    </row>
    <row r="184" spans="2:14">
      <c r="B184" s="21">
        <v>178</v>
      </c>
      <c r="C184" s="13" t="s">
        <v>155</v>
      </c>
      <c r="D184" s="13" t="s">
        <v>59</v>
      </c>
      <c r="E184" s="13" t="s">
        <v>261</v>
      </c>
      <c r="F184" s="13">
        <v>3</v>
      </c>
      <c r="G184" s="13">
        <v>3</v>
      </c>
      <c r="H184" s="13">
        <v>3</v>
      </c>
      <c r="I184" s="13">
        <v>3</v>
      </c>
      <c r="J184" s="107"/>
      <c r="K184" s="106">
        <f t="shared" si="15"/>
        <v>0.9998712910367078</v>
      </c>
      <c r="L184" s="96"/>
      <c r="M184" s="103">
        <f t="shared" si="16"/>
        <v>116527</v>
      </c>
      <c r="N184" s="5"/>
    </row>
    <row r="185" spans="2:14">
      <c r="B185" s="21">
        <v>179</v>
      </c>
      <c r="C185" s="13" t="s">
        <v>177</v>
      </c>
      <c r="D185" s="13" t="s">
        <v>283</v>
      </c>
      <c r="E185" s="13" t="s">
        <v>262</v>
      </c>
      <c r="F185" s="13">
        <v>2</v>
      </c>
      <c r="G185" s="13">
        <v>2</v>
      </c>
      <c r="H185" s="13">
        <v>2</v>
      </c>
      <c r="I185" s="13">
        <v>2</v>
      </c>
      <c r="J185" s="107"/>
      <c r="K185" s="106">
        <f t="shared" si="15"/>
        <v>0.99988845223181344</v>
      </c>
      <c r="L185" s="96"/>
      <c r="M185" s="103">
        <f t="shared" si="16"/>
        <v>116529</v>
      </c>
      <c r="N185" s="5"/>
    </row>
    <row r="186" spans="2:14">
      <c r="B186" s="21">
        <v>180</v>
      </c>
      <c r="C186" s="13" t="s">
        <v>125</v>
      </c>
      <c r="D186" s="13" t="s">
        <v>284</v>
      </c>
      <c r="E186" s="13" t="s">
        <v>262</v>
      </c>
      <c r="F186" s="13">
        <v>0</v>
      </c>
      <c r="G186" s="13">
        <v>0</v>
      </c>
      <c r="H186" s="13">
        <v>2</v>
      </c>
      <c r="I186" s="13">
        <v>2</v>
      </c>
      <c r="J186" s="107"/>
      <c r="K186" s="106">
        <f t="shared" si="15"/>
        <v>0.99990561342691908</v>
      </c>
      <c r="L186" s="96"/>
      <c r="M186" s="103">
        <f t="shared" si="16"/>
        <v>116531</v>
      </c>
      <c r="N186" s="5"/>
    </row>
    <row r="187" spans="2:14">
      <c r="B187" s="21">
        <v>181</v>
      </c>
      <c r="C187" s="13" t="s">
        <v>448</v>
      </c>
      <c r="D187" s="13" t="s">
        <v>266</v>
      </c>
      <c r="E187" s="13" t="s">
        <v>258</v>
      </c>
      <c r="F187" s="13">
        <v>2</v>
      </c>
      <c r="G187" s="13">
        <v>2</v>
      </c>
      <c r="H187" s="13">
        <v>2</v>
      </c>
      <c r="I187" s="13">
        <v>2</v>
      </c>
      <c r="J187" s="107"/>
      <c r="K187" s="106">
        <f t="shared" si="15"/>
        <v>0.99992277462202472</v>
      </c>
      <c r="L187" s="96"/>
      <c r="M187" s="103">
        <f t="shared" si="16"/>
        <v>116533</v>
      </c>
      <c r="N187" s="5"/>
    </row>
    <row r="188" spans="2:14">
      <c r="B188" s="21">
        <v>182</v>
      </c>
      <c r="C188" s="13" t="s">
        <v>54</v>
      </c>
      <c r="D188" s="13" t="s">
        <v>280</v>
      </c>
      <c r="E188" s="13" t="s">
        <v>262</v>
      </c>
      <c r="F188" s="13">
        <v>1</v>
      </c>
      <c r="G188" s="13">
        <v>1</v>
      </c>
      <c r="H188" s="13">
        <v>1</v>
      </c>
      <c r="I188" s="13">
        <v>1</v>
      </c>
      <c r="J188" s="107"/>
      <c r="K188" s="106">
        <f t="shared" si="15"/>
        <v>0.99993135521957754</v>
      </c>
      <c r="L188" s="96"/>
      <c r="M188" s="103">
        <f t="shared" si="16"/>
        <v>116534</v>
      </c>
      <c r="N188" s="5"/>
    </row>
    <row r="189" spans="2:14">
      <c r="B189" s="21">
        <v>183</v>
      </c>
      <c r="C189" s="13" t="s">
        <v>384</v>
      </c>
      <c r="D189" s="13" t="s">
        <v>281</v>
      </c>
      <c r="E189" s="13" t="s">
        <v>262</v>
      </c>
      <c r="F189" s="13">
        <v>1</v>
      </c>
      <c r="G189" s="13">
        <v>1</v>
      </c>
      <c r="H189" s="13">
        <v>1</v>
      </c>
      <c r="I189" s="13">
        <v>1</v>
      </c>
      <c r="J189" s="107"/>
      <c r="K189" s="106">
        <f t="shared" si="15"/>
        <v>0.99993993581713025</v>
      </c>
      <c r="L189" s="96"/>
      <c r="M189" s="103">
        <f t="shared" si="16"/>
        <v>116535</v>
      </c>
      <c r="N189" s="5"/>
    </row>
    <row r="190" spans="2:14">
      <c r="B190" s="21">
        <v>184</v>
      </c>
      <c r="C190" s="13" t="s">
        <v>107</v>
      </c>
      <c r="D190" s="13" t="s">
        <v>283</v>
      </c>
      <c r="E190" s="13" t="s">
        <v>262</v>
      </c>
      <c r="F190" s="13">
        <v>0</v>
      </c>
      <c r="G190" s="13">
        <v>0</v>
      </c>
      <c r="H190" s="13">
        <v>1</v>
      </c>
      <c r="I190" s="13">
        <v>1</v>
      </c>
      <c r="J190" s="107"/>
      <c r="K190" s="106">
        <f t="shared" si="15"/>
        <v>0.99994851641468308</v>
      </c>
      <c r="L190" s="96"/>
      <c r="M190" s="103">
        <f t="shared" si="16"/>
        <v>116536</v>
      </c>
      <c r="N190" s="5"/>
    </row>
    <row r="191" spans="2:14">
      <c r="B191" s="21">
        <v>185</v>
      </c>
      <c r="C191" s="13" t="s">
        <v>70</v>
      </c>
      <c r="D191" s="13" t="s">
        <v>284</v>
      </c>
      <c r="E191" s="13" t="s">
        <v>262</v>
      </c>
      <c r="F191" s="13">
        <v>1</v>
      </c>
      <c r="G191" s="13">
        <v>1</v>
      </c>
      <c r="H191" s="13">
        <v>1</v>
      </c>
      <c r="I191" s="13">
        <v>1</v>
      </c>
      <c r="J191" s="107"/>
      <c r="K191" s="106">
        <f t="shared" si="15"/>
        <v>0.9999570970122359</v>
      </c>
      <c r="L191" s="96"/>
      <c r="M191" s="103">
        <f t="shared" si="16"/>
        <v>116537</v>
      </c>
      <c r="N191" s="5"/>
    </row>
    <row r="192" spans="2:14">
      <c r="B192" s="21">
        <v>186</v>
      </c>
      <c r="C192" s="92" t="s">
        <v>35</v>
      </c>
      <c r="D192" s="13" t="s">
        <v>284</v>
      </c>
      <c r="E192" s="13" t="s">
        <v>262</v>
      </c>
      <c r="F192" s="13">
        <v>1</v>
      </c>
      <c r="G192" s="13">
        <v>1</v>
      </c>
      <c r="H192" s="13">
        <v>1</v>
      </c>
      <c r="I192" s="13">
        <v>1</v>
      </c>
      <c r="J192" s="107"/>
      <c r="K192" s="106">
        <f t="shared" si="15"/>
        <v>0.99996567760978872</v>
      </c>
      <c r="L192" s="96"/>
      <c r="M192" s="103">
        <f t="shared" si="16"/>
        <v>116538</v>
      </c>
      <c r="N192" s="5"/>
    </row>
    <row r="193" spans="2:14">
      <c r="B193" s="21">
        <v>187</v>
      </c>
      <c r="C193" s="13" t="s">
        <v>171</v>
      </c>
      <c r="D193" s="13" t="s">
        <v>270</v>
      </c>
      <c r="E193" s="13" t="s">
        <v>259</v>
      </c>
      <c r="F193" s="13">
        <v>1</v>
      </c>
      <c r="G193" s="13">
        <v>1</v>
      </c>
      <c r="H193" s="13">
        <v>1</v>
      </c>
      <c r="I193" s="13">
        <v>1</v>
      </c>
      <c r="J193" s="107"/>
      <c r="K193" s="106">
        <f t="shared" si="15"/>
        <v>0.99997425820734154</v>
      </c>
      <c r="L193" s="96"/>
      <c r="M193" s="103">
        <f t="shared" si="16"/>
        <v>116539</v>
      </c>
      <c r="N193" s="5"/>
    </row>
    <row r="194" spans="2:14">
      <c r="B194" s="21">
        <v>188</v>
      </c>
      <c r="C194" s="13" t="s">
        <v>123</v>
      </c>
      <c r="D194" s="13" t="s">
        <v>59</v>
      </c>
      <c r="E194" s="13" t="s">
        <v>261</v>
      </c>
      <c r="F194" s="13">
        <v>0</v>
      </c>
      <c r="G194" s="13">
        <v>0</v>
      </c>
      <c r="H194" s="13">
        <v>1</v>
      </c>
      <c r="I194" s="13">
        <v>1</v>
      </c>
      <c r="J194" s="107"/>
      <c r="K194" s="106">
        <f t="shared" si="15"/>
        <v>0.99998283880489436</v>
      </c>
      <c r="L194" s="96"/>
      <c r="M194" s="103">
        <f t="shared" si="16"/>
        <v>116540</v>
      </c>
      <c r="N194" s="5"/>
    </row>
    <row r="195" spans="2:14">
      <c r="B195" s="21">
        <v>189</v>
      </c>
      <c r="C195" s="13" t="s">
        <v>8</v>
      </c>
      <c r="D195" s="13" t="s">
        <v>279</v>
      </c>
      <c r="E195" s="13" t="s">
        <v>261</v>
      </c>
      <c r="F195" s="13">
        <v>0</v>
      </c>
      <c r="G195" s="13">
        <v>0</v>
      </c>
      <c r="H195" s="13">
        <v>0</v>
      </c>
      <c r="I195" s="13">
        <v>1</v>
      </c>
      <c r="J195" s="107"/>
      <c r="K195" s="106">
        <f t="shared" ref="K195:K226" si="17">M195/$I$3</f>
        <v>0.99999141940244718</v>
      </c>
      <c r="L195" s="96"/>
      <c r="M195" s="103">
        <f t="shared" si="16"/>
        <v>116541</v>
      </c>
      <c r="N195" s="5"/>
    </row>
    <row r="196" spans="2:14">
      <c r="B196" s="21">
        <v>190</v>
      </c>
      <c r="C196" s="13" t="s">
        <v>618</v>
      </c>
      <c r="D196" s="13" t="s">
        <v>269</v>
      </c>
      <c r="E196" s="13" t="s">
        <v>259</v>
      </c>
      <c r="F196" s="13">
        <v>1</v>
      </c>
      <c r="G196" s="13">
        <v>1</v>
      </c>
      <c r="H196" s="13">
        <v>1</v>
      </c>
      <c r="I196" s="13">
        <v>1</v>
      </c>
      <c r="J196" s="107"/>
      <c r="K196" s="106">
        <f t="shared" si="17"/>
        <v>1</v>
      </c>
      <c r="L196" s="96"/>
      <c r="M196" s="103">
        <f t="shared" ref="M196:M227" si="18">M195+I196</f>
        <v>116542</v>
      </c>
      <c r="N196" s="5"/>
    </row>
    <row r="197" spans="2:14">
      <c r="B197" s="21">
        <v>191</v>
      </c>
      <c r="C197" s="13" t="s">
        <v>97</v>
      </c>
      <c r="D197" s="13" t="s">
        <v>280</v>
      </c>
      <c r="E197" s="13" t="s">
        <v>262</v>
      </c>
      <c r="F197" s="13">
        <v>0</v>
      </c>
      <c r="G197" s="13">
        <v>0</v>
      </c>
      <c r="H197" s="13">
        <v>0</v>
      </c>
      <c r="I197" s="13">
        <v>0</v>
      </c>
      <c r="J197" s="107"/>
      <c r="K197" s="106">
        <f t="shared" si="17"/>
        <v>1</v>
      </c>
      <c r="L197" s="96"/>
      <c r="M197" s="103">
        <f t="shared" si="18"/>
        <v>116542</v>
      </c>
      <c r="N197" s="5"/>
    </row>
    <row r="198" spans="2:14">
      <c r="B198" s="21">
        <v>192</v>
      </c>
      <c r="C198" s="13" t="s">
        <v>46</v>
      </c>
      <c r="D198" s="13" t="s">
        <v>280</v>
      </c>
      <c r="E198" s="13" t="s">
        <v>262</v>
      </c>
      <c r="F198" s="13">
        <v>0</v>
      </c>
      <c r="G198" s="13">
        <v>0</v>
      </c>
      <c r="H198" s="13">
        <v>0</v>
      </c>
      <c r="I198" s="13">
        <v>0</v>
      </c>
      <c r="J198" s="107"/>
      <c r="K198" s="106">
        <f t="shared" si="17"/>
        <v>1</v>
      </c>
      <c r="L198" s="96"/>
      <c r="M198" s="103">
        <f t="shared" si="18"/>
        <v>116542</v>
      </c>
      <c r="N198" s="5"/>
    </row>
    <row r="199" spans="2:14">
      <c r="B199" s="21">
        <v>193</v>
      </c>
      <c r="C199" s="13" t="s">
        <v>129</v>
      </c>
      <c r="D199" s="13" t="s">
        <v>280</v>
      </c>
      <c r="E199" s="13" t="s">
        <v>262</v>
      </c>
      <c r="F199" s="13">
        <v>0</v>
      </c>
      <c r="G199" s="13">
        <v>0</v>
      </c>
      <c r="H199" s="13">
        <v>0</v>
      </c>
      <c r="I199" s="13">
        <v>0</v>
      </c>
      <c r="J199" s="107"/>
      <c r="K199" s="106">
        <f t="shared" si="17"/>
        <v>1</v>
      </c>
      <c r="L199" s="96"/>
      <c r="M199" s="103">
        <f t="shared" si="18"/>
        <v>116542</v>
      </c>
      <c r="N199" s="5"/>
    </row>
    <row r="200" spans="2:14">
      <c r="B200" s="21">
        <v>194</v>
      </c>
      <c r="C200" s="13" t="s">
        <v>201</v>
      </c>
      <c r="D200" s="13" t="s">
        <v>280</v>
      </c>
      <c r="E200" s="13" t="s">
        <v>262</v>
      </c>
      <c r="F200" s="13">
        <v>0</v>
      </c>
      <c r="G200" s="13">
        <v>0</v>
      </c>
      <c r="H200" s="13">
        <v>0</v>
      </c>
      <c r="I200" s="13">
        <v>0</v>
      </c>
      <c r="J200" s="107"/>
      <c r="K200" s="106">
        <f t="shared" si="17"/>
        <v>1</v>
      </c>
      <c r="L200" s="96"/>
      <c r="M200" s="103">
        <f t="shared" si="18"/>
        <v>116542</v>
      </c>
      <c r="N200" s="5"/>
    </row>
    <row r="201" spans="2:14">
      <c r="B201" s="21">
        <v>195</v>
      </c>
      <c r="C201" s="13" t="s">
        <v>173</v>
      </c>
      <c r="D201" s="13" t="s">
        <v>280</v>
      </c>
      <c r="E201" s="13" t="s">
        <v>262</v>
      </c>
      <c r="F201" s="13">
        <v>0</v>
      </c>
      <c r="G201" s="13">
        <v>0</v>
      </c>
      <c r="H201" s="13">
        <v>0</v>
      </c>
      <c r="I201" s="13">
        <v>0</v>
      </c>
      <c r="J201" s="107"/>
      <c r="K201" s="106">
        <f t="shared" si="17"/>
        <v>1</v>
      </c>
      <c r="L201" s="96"/>
      <c r="M201" s="103">
        <f t="shared" si="18"/>
        <v>116542</v>
      </c>
      <c r="N201" s="5"/>
    </row>
    <row r="202" spans="2:14">
      <c r="B202" s="21">
        <v>196</v>
      </c>
      <c r="C202" s="13" t="s">
        <v>73</v>
      </c>
      <c r="D202" s="13" t="s">
        <v>281</v>
      </c>
      <c r="E202" s="13" t="s">
        <v>262</v>
      </c>
      <c r="F202" s="13">
        <v>0</v>
      </c>
      <c r="G202" s="13">
        <v>0</v>
      </c>
      <c r="H202" s="13">
        <v>0</v>
      </c>
      <c r="I202" s="13">
        <v>0</v>
      </c>
      <c r="J202" s="107"/>
      <c r="K202" s="106">
        <f t="shared" si="17"/>
        <v>1</v>
      </c>
      <c r="L202" s="96"/>
      <c r="M202" s="103">
        <f t="shared" si="18"/>
        <v>116542</v>
      </c>
      <c r="N202" s="5"/>
    </row>
    <row r="203" spans="2:14">
      <c r="B203" s="21">
        <v>197</v>
      </c>
      <c r="C203" s="13" t="s">
        <v>62</v>
      </c>
      <c r="D203" s="13" t="s">
        <v>281</v>
      </c>
      <c r="E203" s="13" t="s">
        <v>262</v>
      </c>
      <c r="F203" s="13">
        <v>0</v>
      </c>
      <c r="G203" s="13">
        <v>0</v>
      </c>
      <c r="H203" s="13">
        <v>0</v>
      </c>
      <c r="I203" s="13">
        <v>0</v>
      </c>
      <c r="J203" s="107"/>
      <c r="K203" s="106">
        <f t="shared" si="17"/>
        <v>1</v>
      </c>
      <c r="L203" s="96"/>
      <c r="M203" s="103">
        <f t="shared" si="18"/>
        <v>116542</v>
      </c>
      <c r="N203" s="5"/>
    </row>
    <row r="204" spans="2:14">
      <c r="B204" s="21">
        <v>198</v>
      </c>
      <c r="C204" s="13" t="s">
        <v>111</v>
      </c>
      <c r="D204" s="13" t="s">
        <v>282</v>
      </c>
      <c r="E204" s="13" t="s">
        <v>262</v>
      </c>
      <c r="F204" s="13">
        <v>0</v>
      </c>
      <c r="G204" s="13">
        <v>0</v>
      </c>
      <c r="H204" s="13">
        <v>0</v>
      </c>
      <c r="I204" s="13">
        <v>0</v>
      </c>
      <c r="J204" s="107"/>
      <c r="K204" s="106">
        <f t="shared" si="17"/>
        <v>1</v>
      </c>
      <c r="L204" s="96"/>
      <c r="M204" s="103">
        <f t="shared" si="18"/>
        <v>116542</v>
      </c>
      <c r="N204" s="5"/>
    </row>
    <row r="205" spans="2:14">
      <c r="B205" s="21">
        <v>199</v>
      </c>
      <c r="C205" s="92" t="s">
        <v>392</v>
      </c>
      <c r="D205" s="13" t="s">
        <v>282</v>
      </c>
      <c r="E205" s="13" t="s">
        <v>262</v>
      </c>
      <c r="F205" s="13">
        <v>0</v>
      </c>
      <c r="G205" s="13">
        <v>0</v>
      </c>
      <c r="H205" s="13">
        <v>0</v>
      </c>
      <c r="I205" s="13">
        <v>0</v>
      </c>
      <c r="J205" s="107"/>
      <c r="K205" s="106">
        <f t="shared" si="17"/>
        <v>1</v>
      </c>
      <c r="L205" s="96"/>
      <c r="M205" s="103">
        <f t="shared" si="18"/>
        <v>116542</v>
      </c>
      <c r="N205" s="5"/>
    </row>
    <row r="206" spans="2:14">
      <c r="B206" s="21">
        <v>200</v>
      </c>
      <c r="C206" s="13" t="s">
        <v>20</v>
      </c>
      <c r="D206" s="13" t="s">
        <v>284</v>
      </c>
      <c r="E206" s="13" t="s">
        <v>262</v>
      </c>
      <c r="F206" s="13">
        <v>0</v>
      </c>
      <c r="G206" s="13">
        <v>0</v>
      </c>
      <c r="H206" s="13">
        <v>0</v>
      </c>
      <c r="I206" s="13">
        <v>0</v>
      </c>
      <c r="J206" s="107"/>
      <c r="K206" s="106">
        <f t="shared" si="17"/>
        <v>1</v>
      </c>
      <c r="L206" s="96"/>
      <c r="M206" s="103">
        <f t="shared" si="18"/>
        <v>116542</v>
      </c>
      <c r="N206" s="5"/>
    </row>
    <row r="207" spans="2:14">
      <c r="B207" s="21">
        <v>201</v>
      </c>
      <c r="C207" s="13" t="s">
        <v>71</v>
      </c>
      <c r="D207" s="13" t="s">
        <v>284</v>
      </c>
      <c r="E207" s="13" t="s">
        <v>262</v>
      </c>
      <c r="F207" s="13">
        <v>0</v>
      </c>
      <c r="G207" s="13">
        <v>0</v>
      </c>
      <c r="H207" s="13">
        <v>0</v>
      </c>
      <c r="I207" s="13">
        <v>0</v>
      </c>
      <c r="J207" s="107"/>
      <c r="K207" s="106">
        <f t="shared" si="17"/>
        <v>1</v>
      </c>
      <c r="L207" s="96"/>
      <c r="M207" s="103">
        <f t="shared" si="18"/>
        <v>116542</v>
      </c>
      <c r="N207" s="5"/>
    </row>
    <row r="208" spans="2:14">
      <c r="B208" s="21">
        <v>202</v>
      </c>
      <c r="C208" s="13" t="s">
        <v>77</v>
      </c>
      <c r="D208" s="13" t="s">
        <v>284</v>
      </c>
      <c r="E208" s="13" t="s">
        <v>262</v>
      </c>
      <c r="F208" s="13">
        <v>0</v>
      </c>
      <c r="G208" s="13">
        <v>0</v>
      </c>
      <c r="H208" s="13">
        <v>0</v>
      </c>
      <c r="I208" s="13">
        <v>0</v>
      </c>
      <c r="J208" s="107"/>
      <c r="K208" s="106">
        <f t="shared" si="17"/>
        <v>1</v>
      </c>
      <c r="L208" s="96"/>
      <c r="M208" s="103">
        <f t="shared" si="18"/>
        <v>116542</v>
      </c>
      <c r="N208" s="5"/>
    </row>
    <row r="209" spans="2:14">
      <c r="B209" s="21">
        <v>203</v>
      </c>
      <c r="C209" s="92" t="s">
        <v>106</v>
      </c>
      <c r="D209" s="13" t="s">
        <v>284</v>
      </c>
      <c r="E209" s="13" t="s">
        <v>262</v>
      </c>
      <c r="F209" s="13">
        <v>0</v>
      </c>
      <c r="G209" s="13">
        <v>0</v>
      </c>
      <c r="H209" s="13">
        <v>0</v>
      </c>
      <c r="I209" s="13">
        <v>0</v>
      </c>
      <c r="J209" s="107"/>
      <c r="K209" s="106">
        <f t="shared" si="17"/>
        <v>1</v>
      </c>
      <c r="L209" s="96"/>
      <c r="M209" s="103">
        <f t="shared" si="18"/>
        <v>116542</v>
      </c>
      <c r="N209" s="5"/>
    </row>
    <row r="210" spans="2:14">
      <c r="B210" s="21">
        <v>204</v>
      </c>
      <c r="C210" s="13" t="s">
        <v>135</v>
      </c>
      <c r="D210" s="13" t="s">
        <v>284</v>
      </c>
      <c r="E210" s="13" t="s">
        <v>262</v>
      </c>
      <c r="F210" s="13">
        <v>0</v>
      </c>
      <c r="G210" s="13">
        <v>0</v>
      </c>
      <c r="H210" s="13">
        <v>0</v>
      </c>
      <c r="I210" s="13">
        <v>0</v>
      </c>
      <c r="J210" s="107"/>
      <c r="K210" s="106">
        <f t="shared" si="17"/>
        <v>1</v>
      </c>
      <c r="L210" s="96"/>
      <c r="M210" s="103">
        <f t="shared" si="18"/>
        <v>116542</v>
      </c>
      <c r="N210" s="5"/>
    </row>
    <row r="211" spans="2:14">
      <c r="B211" s="21">
        <v>205</v>
      </c>
      <c r="C211" s="13" t="s">
        <v>419</v>
      </c>
      <c r="D211" s="13" t="s">
        <v>284</v>
      </c>
      <c r="E211" s="13" t="s">
        <v>262</v>
      </c>
      <c r="F211" s="13">
        <v>0</v>
      </c>
      <c r="G211" s="13">
        <v>0</v>
      </c>
      <c r="H211" s="13">
        <v>0</v>
      </c>
      <c r="I211" s="13">
        <v>0</v>
      </c>
      <c r="J211" s="107"/>
      <c r="K211" s="106">
        <f t="shared" si="17"/>
        <v>1</v>
      </c>
      <c r="L211" s="96"/>
      <c r="M211" s="103">
        <f t="shared" si="18"/>
        <v>116542</v>
      </c>
      <c r="N211" s="5"/>
    </row>
    <row r="212" spans="2:14">
      <c r="B212" s="21">
        <v>206</v>
      </c>
      <c r="C212" s="13" t="s">
        <v>172</v>
      </c>
      <c r="D212" s="13" t="s">
        <v>284</v>
      </c>
      <c r="E212" s="13" t="s">
        <v>262</v>
      </c>
      <c r="F212" s="13">
        <v>0</v>
      </c>
      <c r="G212" s="13">
        <v>0</v>
      </c>
      <c r="H212" s="13">
        <v>0</v>
      </c>
      <c r="I212" s="13">
        <v>0</v>
      </c>
      <c r="J212" s="107"/>
      <c r="K212" s="106">
        <f t="shared" si="17"/>
        <v>1</v>
      </c>
      <c r="L212" s="96"/>
      <c r="M212" s="103">
        <f t="shared" si="18"/>
        <v>116542</v>
      </c>
      <c r="N212" s="5"/>
    </row>
    <row r="213" spans="2:14">
      <c r="B213" s="21">
        <v>207</v>
      </c>
      <c r="C213" s="13" t="s">
        <v>433</v>
      </c>
      <c r="D213" s="13" t="s">
        <v>264</v>
      </c>
      <c r="E213" s="13" t="s">
        <v>258</v>
      </c>
      <c r="F213" s="13">
        <v>0</v>
      </c>
      <c r="G213" s="13">
        <v>0</v>
      </c>
      <c r="H213" s="13">
        <v>0</v>
      </c>
      <c r="I213" s="13">
        <v>0</v>
      </c>
      <c r="J213" s="107"/>
      <c r="K213" s="106">
        <f t="shared" si="17"/>
        <v>1</v>
      </c>
      <c r="L213" s="96"/>
      <c r="M213" s="103">
        <f t="shared" si="18"/>
        <v>116542</v>
      </c>
      <c r="N213" s="5"/>
    </row>
    <row r="214" spans="2:14">
      <c r="B214" s="21">
        <v>208</v>
      </c>
      <c r="C214" s="13" t="s">
        <v>66</v>
      </c>
      <c r="D214" s="13" t="s">
        <v>266</v>
      </c>
      <c r="E214" s="13" t="s">
        <v>258</v>
      </c>
      <c r="F214" s="13">
        <v>0</v>
      </c>
      <c r="G214" s="13">
        <v>0</v>
      </c>
      <c r="H214" s="13">
        <v>0</v>
      </c>
      <c r="I214" s="13">
        <v>0</v>
      </c>
      <c r="J214" s="107"/>
      <c r="K214" s="106">
        <f t="shared" si="17"/>
        <v>1</v>
      </c>
      <c r="L214" s="96"/>
      <c r="M214" s="103">
        <f t="shared" si="18"/>
        <v>116542</v>
      </c>
      <c r="N214" s="5"/>
    </row>
    <row r="215" spans="2:14">
      <c r="B215" s="21">
        <v>209</v>
      </c>
      <c r="C215" s="13" t="s">
        <v>42</v>
      </c>
      <c r="D215" s="13" t="s">
        <v>267</v>
      </c>
      <c r="E215" s="13" t="s">
        <v>258</v>
      </c>
      <c r="F215" s="13">
        <v>0</v>
      </c>
      <c r="G215" s="13">
        <v>0</v>
      </c>
      <c r="H215" s="13">
        <v>0</v>
      </c>
      <c r="I215" s="13">
        <v>0</v>
      </c>
      <c r="J215" s="107"/>
      <c r="K215" s="106">
        <f t="shared" si="17"/>
        <v>1</v>
      </c>
      <c r="L215" s="96"/>
      <c r="M215" s="103">
        <f t="shared" si="18"/>
        <v>116542</v>
      </c>
      <c r="N215" s="5"/>
    </row>
    <row r="216" spans="2:14">
      <c r="B216" s="21">
        <v>210</v>
      </c>
      <c r="C216" s="13" t="s">
        <v>476</v>
      </c>
      <c r="D216" s="13" t="s">
        <v>267</v>
      </c>
      <c r="E216" s="13" t="s">
        <v>258</v>
      </c>
      <c r="F216" s="13">
        <v>0</v>
      </c>
      <c r="G216" s="13">
        <v>0</v>
      </c>
      <c r="H216" s="13">
        <v>0</v>
      </c>
      <c r="I216" s="13">
        <v>0</v>
      </c>
      <c r="J216" s="107"/>
      <c r="K216" s="106">
        <f t="shared" si="17"/>
        <v>1</v>
      </c>
      <c r="L216" s="96"/>
      <c r="M216" s="103">
        <f t="shared" si="18"/>
        <v>116542</v>
      </c>
      <c r="N216" s="5"/>
    </row>
    <row r="217" spans="2:14">
      <c r="B217" s="21">
        <v>211</v>
      </c>
      <c r="C217" s="92" t="s">
        <v>21</v>
      </c>
      <c r="D217" s="13" t="s">
        <v>267</v>
      </c>
      <c r="E217" s="13" t="s">
        <v>258</v>
      </c>
      <c r="F217" s="13">
        <v>0</v>
      </c>
      <c r="G217" s="13">
        <v>0</v>
      </c>
      <c r="H217" s="13">
        <v>0</v>
      </c>
      <c r="I217" s="13">
        <v>0</v>
      </c>
      <c r="J217" s="107"/>
      <c r="K217" s="106">
        <f t="shared" si="17"/>
        <v>1</v>
      </c>
      <c r="L217" s="96"/>
      <c r="M217" s="103">
        <f t="shared" si="18"/>
        <v>116542</v>
      </c>
      <c r="N217" s="5"/>
    </row>
    <row r="218" spans="2:14">
      <c r="B218" s="21">
        <v>212</v>
      </c>
      <c r="C218" s="13" t="s">
        <v>116</v>
      </c>
      <c r="D218" s="13" t="s">
        <v>267</v>
      </c>
      <c r="E218" s="13" t="s">
        <v>258</v>
      </c>
      <c r="F218" s="13">
        <v>0</v>
      </c>
      <c r="G218" s="13">
        <v>0</v>
      </c>
      <c r="H218" s="13">
        <v>0</v>
      </c>
      <c r="I218" s="13">
        <v>0</v>
      </c>
      <c r="J218" s="107"/>
      <c r="K218" s="106">
        <f t="shared" si="17"/>
        <v>1</v>
      </c>
      <c r="L218" s="96"/>
      <c r="M218" s="103">
        <f t="shared" si="18"/>
        <v>116542</v>
      </c>
      <c r="N218" s="5"/>
    </row>
    <row r="219" spans="2:14">
      <c r="B219" s="21">
        <v>213</v>
      </c>
      <c r="C219" s="13" t="s">
        <v>194</v>
      </c>
      <c r="D219" s="13" t="s">
        <v>267</v>
      </c>
      <c r="E219" s="13" t="s">
        <v>258</v>
      </c>
      <c r="F219" s="13">
        <v>0</v>
      </c>
      <c r="G219" s="13">
        <v>0</v>
      </c>
      <c r="H219" s="13">
        <v>0</v>
      </c>
      <c r="I219" s="13">
        <v>0</v>
      </c>
      <c r="J219" s="107"/>
      <c r="K219" s="106">
        <f t="shared" si="17"/>
        <v>1</v>
      </c>
      <c r="L219" s="96"/>
      <c r="M219" s="103">
        <f t="shared" si="18"/>
        <v>116542</v>
      </c>
      <c r="N219" s="5"/>
    </row>
    <row r="220" spans="2:14">
      <c r="B220" s="21">
        <v>214</v>
      </c>
      <c r="C220" s="13" t="s">
        <v>182</v>
      </c>
      <c r="D220" s="13" t="s">
        <v>272</v>
      </c>
      <c r="E220" s="13" t="s">
        <v>260</v>
      </c>
      <c r="F220" s="13">
        <v>0</v>
      </c>
      <c r="G220" s="13">
        <v>0</v>
      </c>
      <c r="H220" s="13">
        <v>0</v>
      </c>
      <c r="I220" s="13">
        <v>0</v>
      </c>
      <c r="J220" s="107"/>
      <c r="K220" s="106">
        <f t="shared" si="17"/>
        <v>1</v>
      </c>
      <c r="L220" s="96"/>
      <c r="M220" s="103">
        <f t="shared" si="18"/>
        <v>116542</v>
      </c>
      <c r="N220" s="5"/>
    </row>
    <row r="221" spans="2:14">
      <c r="B221" s="21">
        <v>215</v>
      </c>
      <c r="C221" s="13" t="s">
        <v>184</v>
      </c>
      <c r="D221" s="13" t="s">
        <v>272</v>
      </c>
      <c r="E221" s="13" t="s">
        <v>260</v>
      </c>
      <c r="F221" s="13">
        <v>0</v>
      </c>
      <c r="G221" s="13">
        <v>0</v>
      </c>
      <c r="H221" s="13">
        <v>0</v>
      </c>
      <c r="I221" s="13">
        <v>0</v>
      </c>
      <c r="J221" s="107"/>
      <c r="K221" s="106">
        <f t="shared" si="17"/>
        <v>1</v>
      </c>
      <c r="L221" s="96"/>
      <c r="M221" s="103">
        <f t="shared" si="18"/>
        <v>116542</v>
      </c>
      <c r="N221" s="5"/>
    </row>
    <row r="222" spans="2:14">
      <c r="B222" s="21">
        <v>216</v>
      </c>
      <c r="C222" s="13" t="s">
        <v>79</v>
      </c>
      <c r="D222" s="13" t="s">
        <v>273</v>
      </c>
      <c r="E222" s="13" t="s">
        <v>260</v>
      </c>
      <c r="F222" s="13">
        <v>0</v>
      </c>
      <c r="G222" s="13">
        <v>0</v>
      </c>
      <c r="H222" s="13">
        <v>0</v>
      </c>
      <c r="I222" s="13">
        <v>0</v>
      </c>
      <c r="J222" s="107"/>
      <c r="K222" s="106">
        <f t="shared" si="17"/>
        <v>1</v>
      </c>
      <c r="L222" s="96"/>
      <c r="M222" s="103">
        <f t="shared" si="18"/>
        <v>116542</v>
      </c>
      <c r="N222" s="5"/>
    </row>
    <row r="223" spans="2:14">
      <c r="B223" s="21">
        <v>217</v>
      </c>
      <c r="C223" s="13" t="s">
        <v>122</v>
      </c>
      <c r="D223" s="13" t="s">
        <v>273</v>
      </c>
      <c r="E223" s="13" t="s">
        <v>260</v>
      </c>
      <c r="F223" s="13">
        <v>0</v>
      </c>
      <c r="G223" s="13">
        <v>0</v>
      </c>
      <c r="H223" s="13">
        <v>0</v>
      </c>
      <c r="I223" s="13">
        <v>0</v>
      </c>
      <c r="J223" s="107"/>
      <c r="K223" s="106">
        <f t="shared" si="17"/>
        <v>1</v>
      </c>
      <c r="L223" s="96"/>
      <c r="M223" s="103">
        <f t="shared" si="18"/>
        <v>116542</v>
      </c>
      <c r="N223" s="5"/>
    </row>
    <row r="224" spans="2:14">
      <c r="B224" s="21">
        <v>218</v>
      </c>
      <c r="C224" s="13" t="s">
        <v>32</v>
      </c>
      <c r="D224" s="13" t="s">
        <v>274</v>
      </c>
      <c r="E224" s="13" t="s">
        <v>260</v>
      </c>
      <c r="F224" s="13">
        <v>0</v>
      </c>
      <c r="G224" s="13">
        <v>0</v>
      </c>
      <c r="H224" s="13">
        <v>0</v>
      </c>
      <c r="I224" s="13">
        <v>0</v>
      </c>
      <c r="J224" s="107"/>
      <c r="K224" s="106">
        <f t="shared" si="17"/>
        <v>1</v>
      </c>
      <c r="L224" s="96"/>
      <c r="M224" s="103">
        <f t="shared" si="18"/>
        <v>116542</v>
      </c>
      <c r="N224" s="5"/>
    </row>
    <row r="225" spans="2:14">
      <c r="B225" s="21">
        <v>219</v>
      </c>
      <c r="C225" s="13" t="s">
        <v>2</v>
      </c>
      <c r="D225" s="13" t="s">
        <v>275</v>
      </c>
      <c r="E225" s="13" t="s">
        <v>260</v>
      </c>
      <c r="F225" s="13">
        <v>0</v>
      </c>
      <c r="G225" s="13">
        <v>0</v>
      </c>
      <c r="H225" s="13">
        <v>0</v>
      </c>
      <c r="I225" s="13">
        <v>0</v>
      </c>
      <c r="J225" s="107"/>
      <c r="K225" s="106">
        <f t="shared" si="17"/>
        <v>1</v>
      </c>
      <c r="L225" s="96"/>
      <c r="M225" s="103">
        <f t="shared" si="18"/>
        <v>116542</v>
      </c>
      <c r="N225" s="5"/>
    </row>
    <row r="226" spans="2:14">
      <c r="B226" s="21">
        <v>220</v>
      </c>
      <c r="C226" s="13" t="s">
        <v>511</v>
      </c>
      <c r="D226" s="13" t="s">
        <v>275</v>
      </c>
      <c r="E226" s="13" t="s">
        <v>260</v>
      </c>
      <c r="F226" s="13">
        <v>0</v>
      </c>
      <c r="G226" s="13">
        <v>0</v>
      </c>
      <c r="H226" s="13">
        <v>0</v>
      </c>
      <c r="I226" s="13">
        <v>0</v>
      </c>
      <c r="J226" s="107"/>
      <c r="K226" s="106">
        <f t="shared" si="17"/>
        <v>1</v>
      </c>
      <c r="L226" s="96"/>
      <c r="M226" s="103">
        <f t="shared" si="18"/>
        <v>116542</v>
      </c>
      <c r="N226" s="5"/>
    </row>
    <row r="227" spans="2:14">
      <c r="B227" s="21">
        <v>221</v>
      </c>
      <c r="C227" s="13" t="s">
        <v>88</v>
      </c>
      <c r="D227" s="13" t="s">
        <v>276</v>
      </c>
      <c r="E227" s="13" t="s">
        <v>260</v>
      </c>
      <c r="F227" s="13">
        <v>0</v>
      </c>
      <c r="G227" s="13">
        <v>0</v>
      </c>
      <c r="H227" s="13">
        <v>0</v>
      </c>
      <c r="I227" s="13">
        <v>0</v>
      </c>
      <c r="J227" s="107"/>
      <c r="K227" s="106">
        <f t="shared" ref="K227:K249" si="19">M227/$I$3</f>
        <v>1</v>
      </c>
      <c r="L227" s="96"/>
      <c r="M227" s="103">
        <f t="shared" si="18"/>
        <v>116542</v>
      </c>
      <c r="N227" s="5"/>
    </row>
    <row r="228" spans="2:14">
      <c r="B228" s="21">
        <v>222</v>
      </c>
      <c r="C228" s="13" t="s">
        <v>176</v>
      </c>
      <c r="D228" s="13" t="s">
        <v>276</v>
      </c>
      <c r="E228" s="13" t="s">
        <v>260</v>
      </c>
      <c r="F228" s="13">
        <v>0</v>
      </c>
      <c r="G228" s="13">
        <v>0</v>
      </c>
      <c r="H228" s="13">
        <v>0</v>
      </c>
      <c r="I228" s="13">
        <v>0</v>
      </c>
      <c r="J228" s="107"/>
      <c r="K228" s="106">
        <f t="shared" si="19"/>
        <v>1</v>
      </c>
      <c r="L228" s="96"/>
      <c r="M228" s="103">
        <f t="shared" ref="M228:M249" si="20">M227+I228</f>
        <v>116542</v>
      </c>
      <c r="N228" s="5"/>
    </row>
    <row r="229" spans="2:14">
      <c r="B229" s="21">
        <v>223</v>
      </c>
      <c r="C229" s="13" t="s">
        <v>521</v>
      </c>
      <c r="D229" s="13" t="s">
        <v>276</v>
      </c>
      <c r="E229" s="13" t="s">
        <v>260</v>
      </c>
      <c r="F229" s="13">
        <v>0</v>
      </c>
      <c r="G229" s="13">
        <v>0</v>
      </c>
      <c r="H229" s="13">
        <v>0</v>
      </c>
      <c r="I229" s="13">
        <v>0</v>
      </c>
      <c r="J229" s="107"/>
      <c r="K229" s="106">
        <f t="shared" si="19"/>
        <v>1</v>
      </c>
      <c r="L229" s="96"/>
      <c r="M229" s="103">
        <f t="shared" si="20"/>
        <v>116542</v>
      </c>
      <c r="N229" s="5"/>
    </row>
    <row r="230" spans="2:14">
      <c r="B230" s="21">
        <v>224</v>
      </c>
      <c r="C230" s="13" t="s">
        <v>352</v>
      </c>
      <c r="D230" s="13" t="s">
        <v>271</v>
      </c>
      <c r="E230" s="13" t="s">
        <v>259</v>
      </c>
      <c r="F230" s="13">
        <v>0</v>
      </c>
      <c r="G230" s="13">
        <v>0</v>
      </c>
      <c r="H230" s="13">
        <v>0</v>
      </c>
      <c r="I230" s="13">
        <v>0</v>
      </c>
      <c r="J230" s="107"/>
      <c r="K230" s="106">
        <f t="shared" si="19"/>
        <v>1</v>
      </c>
      <c r="L230" s="96"/>
      <c r="M230" s="103">
        <f t="shared" si="20"/>
        <v>116542</v>
      </c>
      <c r="N230" s="5"/>
    </row>
    <row r="231" spans="2:14">
      <c r="B231" s="21">
        <v>225</v>
      </c>
      <c r="C231" s="13" t="s">
        <v>562</v>
      </c>
      <c r="D231" s="13" t="s">
        <v>268</v>
      </c>
      <c r="E231" s="13" t="s">
        <v>259</v>
      </c>
      <c r="F231" s="13">
        <v>0</v>
      </c>
      <c r="G231" s="13">
        <v>0</v>
      </c>
      <c r="H231" s="13">
        <v>0</v>
      </c>
      <c r="I231" s="13">
        <v>0</v>
      </c>
      <c r="J231" s="107"/>
      <c r="K231" s="106">
        <f t="shared" si="19"/>
        <v>1</v>
      </c>
      <c r="L231" s="96"/>
      <c r="M231" s="103">
        <f t="shared" si="20"/>
        <v>116542</v>
      </c>
      <c r="N231" s="5"/>
    </row>
    <row r="232" spans="2:14">
      <c r="B232" s="21">
        <v>226</v>
      </c>
      <c r="C232" s="13" t="s">
        <v>559</v>
      </c>
      <c r="D232" s="13" t="s">
        <v>268</v>
      </c>
      <c r="E232" s="13" t="s">
        <v>259</v>
      </c>
      <c r="F232" s="13">
        <v>0</v>
      </c>
      <c r="G232" s="13">
        <v>0</v>
      </c>
      <c r="H232" s="13">
        <v>0</v>
      </c>
      <c r="I232" s="13">
        <v>0</v>
      </c>
      <c r="J232" s="107"/>
      <c r="K232" s="106">
        <f t="shared" si="19"/>
        <v>1</v>
      </c>
      <c r="L232" s="96"/>
      <c r="M232" s="103">
        <f t="shared" si="20"/>
        <v>116542</v>
      </c>
      <c r="N232" s="5"/>
    </row>
    <row r="233" spans="2:14">
      <c r="B233" s="21">
        <v>227</v>
      </c>
      <c r="C233" s="13" t="s">
        <v>564</v>
      </c>
      <c r="D233" s="13" t="s">
        <v>268</v>
      </c>
      <c r="E233" s="13" t="s">
        <v>259</v>
      </c>
      <c r="F233" s="13">
        <v>0</v>
      </c>
      <c r="G233" s="13">
        <v>0</v>
      </c>
      <c r="H233" s="13">
        <v>0</v>
      </c>
      <c r="I233" s="13">
        <v>0</v>
      </c>
      <c r="J233" s="107"/>
      <c r="K233" s="106">
        <f t="shared" si="19"/>
        <v>1</v>
      </c>
      <c r="L233" s="96"/>
      <c r="M233" s="103">
        <f t="shared" si="20"/>
        <v>116542</v>
      </c>
      <c r="N233" s="5"/>
    </row>
    <row r="234" spans="2:14">
      <c r="B234" s="21">
        <v>228</v>
      </c>
      <c r="C234" s="13" t="s">
        <v>60</v>
      </c>
      <c r="D234" s="13" t="s">
        <v>268</v>
      </c>
      <c r="E234" s="13" t="s">
        <v>259</v>
      </c>
      <c r="F234" s="13">
        <v>0</v>
      </c>
      <c r="G234" s="13">
        <v>0</v>
      </c>
      <c r="H234" s="13">
        <v>0</v>
      </c>
      <c r="I234" s="13">
        <v>0</v>
      </c>
      <c r="J234" s="107"/>
      <c r="K234" s="106">
        <f t="shared" si="19"/>
        <v>1</v>
      </c>
      <c r="L234" s="96"/>
      <c r="M234" s="103">
        <f t="shared" si="20"/>
        <v>116542</v>
      </c>
      <c r="N234" s="5"/>
    </row>
    <row r="235" spans="2:14">
      <c r="B235" s="21">
        <v>229</v>
      </c>
      <c r="C235" s="13" t="s">
        <v>63</v>
      </c>
      <c r="D235" s="13" t="s">
        <v>268</v>
      </c>
      <c r="E235" s="13" t="s">
        <v>259</v>
      </c>
      <c r="F235" s="13">
        <v>0</v>
      </c>
      <c r="G235" s="13">
        <v>0</v>
      </c>
      <c r="H235" s="13">
        <v>0</v>
      </c>
      <c r="I235" s="13">
        <v>0</v>
      </c>
      <c r="J235" s="107"/>
      <c r="K235" s="106">
        <f t="shared" si="19"/>
        <v>1</v>
      </c>
      <c r="L235" s="96"/>
      <c r="M235" s="103">
        <f t="shared" si="20"/>
        <v>116542</v>
      </c>
      <c r="N235" s="5"/>
    </row>
    <row r="236" spans="2:14">
      <c r="B236" s="21">
        <v>230</v>
      </c>
      <c r="C236" s="13" t="s">
        <v>68</v>
      </c>
      <c r="D236" s="13" t="s">
        <v>270</v>
      </c>
      <c r="E236" s="13" t="s">
        <v>259</v>
      </c>
      <c r="F236" s="13">
        <v>0</v>
      </c>
      <c r="G236" s="13">
        <v>0</v>
      </c>
      <c r="H236" s="13">
        <v>0</v>
      </c>
      <c r="I236" s="13">
        <v>0</v>
      </c>
      <c r="J236" s="107"/>
      <c r="K236" s="106">
        <f t="shared" si="19"/>
        <v>1</v>
      </c>
      <c r="L236" s="96"/>
      <c r="M236" s="103">
        <f t="shared" si="20"/>
        <v>116542</v>
      </c>
      <c r="N236" s="5"/>
    </row>
    <row r="237" spans="2:14">
      <c r="B237" s="21">
        <v>231</v>
      </c>
      <c r="C237" s="13" t="s">
        <v>104</v>
      </c>
      <c r="D237" s="13" t="s">
        <v>269</v>
      </c>
      <c r="E237" s="13" t="s">
        <v>259</v>
      </c>
      <c r="F237" s="13">
        <v>0</v>
      </c>
      <c r="G237" s="13">
        <v>0</v>
      </c>
      <c r="H237" s="13">
        <v>0</v>
      </c>
      <c r="I237" s="13">
        <v>0</v>
      </c>
      <c r="J237" s="107"/>
      <c r="K237" s="106">
        <f t="shared" si="19"/>
        <v>1</v>
      </c>
      <c r="L237" s="96"/>
      <c r="M237" s="103">
        <f t="shared" si="20"/>
        <v>116542</v>
      </c>
      <c r="N237" s="5"/>
    </row>
    <row r="238" spans="2:14">
      <c r="B238" s="21">
        <v>232</v>
      </c>
      <c r="C238" s="13" t="s">
        <v>136</v>
      </c>
      <c r="D238" s="13" t="s">
        <v>277</v>
      </c>
      <c r="E238" s="13" t="s">
        <v>261</v>
      </c>
      <c r="F238" s="13">
        <v>0</v>
      </c>
      <c r="G238" s="13">
        <v>0</v>
      </c>
      <c r="H238" s="13">
        <v>0</v>
      </c>
      <c r="I238" s="13">
        <v>0</v>
      </c>
      <c r="J238" s="107"/>
      <c r="K238" s="106">
        <f t="shared" si="19"/>
        <v>1</v>
      </c>
      <c r="L238" s="96"/>
      <c r="M238" s="103">
        <f t="shared" si="20"/>
        <v>116542</v>
      </c>
      <c r="N238" s="5"/>
    </row>
    <row r="239" spans="2:14">
      <c r="B239" s="21">
        <v>233</v>
      </c>
      <c r="C239" s="13" t="s">
        <v>164</v>
      </c>
      <c r="D239" s="13" t="s">
        <v>278</v>
      </c>
      <c r="E239" s="13" t="s">
        <v>261</v>
      </c>
      <c r="F239" s="13">
        <v>0</v>
      </c>
      <c r="G239" s="13">
        <v>0</v>
      </c>
      <c r="H239" s="13">
        <v>0</v>
      </c>
      <c r="I239" s="13">
        <v>0</v>
      </c>
      <c r="J239" s="107"/>
      <c r="K239" s="106">
        <f t="shared" si="19"/>
        <v>1</v>
      </c>
      <c r="L239" s="96"/>
      <c r="M239" s="103">
        <f t="shared" si="20"/>
        <v>116542</v>
      </c>
      <c r="N239" s="5"/>
    </row>
    <row r="240" spans="2:14">
      <c r="B240" s="21">
        <v>234</v>
      </c>
      <c r="C240" s="13" t="s">
        <v>96</v>
      </c>
      <c r="D240" s="13" t="s">
        <v>59</v>
      </c>
      <c r="E240" s="13" t="s">
        <v>261</v>
      </c>
      <c r="F240" s="13">
        <v>0</v>
      </c>
      <c r="G240" s="13">
        <v>0</v>
      </c>
      <c r="H240" s="13">
        <v>0</v>
      </c>
      <c r="I240" s="13">
        <v>0</v>
      </c>
      <c r="J240" s="107"/>
      <c r="K240" s="106">
        <f t="shared" si="19"/>
        <v>1</v>
      </c>
      <c r="L240" s="96"/>
      <c r="M240" s="103">
        <f t="shared" si="20"/>
        <v>116542</v>
      </c>
      <c r="N240" s="5"/>
    </row>
    <row r="241" spans="2:14">
      <c r="B241" s="21">
        <v>235</v>
      </c>
      <c r="C241" s="13" t="s">
        <v>118</v>
      </c>
      <c r="D241" s="13" t="s">
        <v>59</v>
      </c>
      <c r="E241" s="13" t="s">
        <v>261</v>
      </c>
      <c r="F241" s="13">
        <v>0</v>
      </c>
      <c r="G241" s="13">
        <v>0</v>
      </c>
      <c r="H241" s="13">
        <v>0</v>
      </c>
      <c r="I241" s="13">
        <v>0</v>
      </c>
      <c r="J241" s="107"/>
      <c r="K241" s="106">
        <f t="shared" si="19"/>
        <v>1</v>
      </c>
      <c r="L241" s="96"/>
      <c r="M241" s="103">
        <f t="shared" si="20"/>
        <v>116542</v>
      </c>
      <c r="N241" s="5"/>
    </row>
    <row r="242" spans="2:14">
      <c r="B242" s="21">
        <v>236</v>
      </c>
      <c r="C242" s="92" t="s">
        <v>59</v>
      </c>
      <c r="D242" s="13" t="s">
        <v>59</v>
      </c>
      <c r="E242" s="13" t="s">
        <v>261</v>
      </c>
      <c r="F242" s="13">
        <v>0</v>
      </c>
      <c r="G242" s="13">
        <v>0</v>
      </c>
      <c r="H242" s="13">
        <v>0</v>
      </c>
      <c r="I242" s="13">
        <v>0</v>
      </c>
      <c r="J242" s="107"/>
      <c r="K242" s="106">
        <f t="shared" si="19"/>
        <v>1</v>
      </c>
      <c r="L242" s="96"/>
      <c r="M242" s="103">
        <f t="shared" si="20"/>
        <v>116542</v>
      </c>
      <c r="N242" s="5"/>
    </row>
    <row r="243" spans="2:14">
      <c r="B243" s="21">
        <v>237</v>
      </c>
      <c r="C243" s="13" t="s">
        <v>142</v>
      </c>
      <c r="D243" s="13" t="s">
        <v>59</v>
      </c>
      <c r="E243" s="13" t="s">
        <v>261</v>
      </c>
      <c r="F243" s="13">
        <v>0</v>
      </c>
      <c r="G243" s="13">
        <v>0</v>
      </c>
      <c r="H243" s="13">
        <v>0</v>
      </c>
      <c r="I243" s="13">
        <v>0</v>
      </c>
      <c r="J243" s="107"/>
      <c r="K243" s="106">
        <f t="shared" si="19"/>
        <v>1</v>
      </c>
      <c r="L243" s="96"/>
      <c r="M243" s="103">
        <f t="shared" si="20"/>
        <v>116542</v>
      </c>
      <c r="N243" s="5"/>
    </row>
    <row r="244" spans="2:14">
      <c r="B244" s="21">
        <v>238</v>
      </c>
      <c r="C244" s="13" t="s">
        <v>143</v>
      </c>
      <c r="D244" s="13" t="s">
        <v>279</v>
      </c>
      <c r="E244" s="13" t="s">
        <v>261</v>
      </c>
      <c r="F244" s="13">
        <v>0</v>
      </c>
      <c r="G244" s="13">
        <v>0</v>
      </c>
      <c r="H244" s="13">
        <v>0</v>
      </c>
      <c r="I244" s="13">
        <v>0</v>
      </c>
      <c r="J244" s="107"/>
      <c r="K244" s="106">
        <f t="shared" si="19"/>
        <v>1</v>
      </c>
      <c r="L244" s="96"/>
      <c r="M244" s="103">
        <f t="shared" si="20"/>
        <v>116542</v>
      </c>
      <c r="N244" s="5"/>
    </row>
    <row r="245" spans="2:14">
      <c r="B245" s="21">
        <v>239</v>
      </c>
      <c r="C245" s="13" t="s">
        <v>616</v>
      </c>
      <c r="D245" s="13" t="s">
        <v>279</v>
      </c>
      <c r="E245" s="13" t="s">
        <v>261</v>
      </c>
      <c r="F245" s="13">
        <v>0</v>
      </c>
      <c r="G245" s="13">
        <v>0</v>
      </c>
      <c r="H245" s="13">
        <v>0</v>
      </c>
      <c r="I245" s="13">
        <v>0</v>
      </c>
      <c r="J245" s="107"/>
      <c r="K245" s="106">
        <f t="shared" si="19"/>
        <v>1</v>
      </c>
      <c r="L245" s="96"/>
      <c r="M245" s="103">
        <f t="shared" si="20"/>
        <v>116542</v>
      </c>
      <c r="N245" s="5"/>
    </row>
    <row r="246" spans="2:14">
      <c r="B246" s="21">
        <v>240</v>
      </c>
      <c r="C246" s="13" t="s">
        <v>614</v>
      </c>
      <c r="D246" s="13" t="s">
        <v>279</v>
      </c>
      <c r="E246" s="13" t="s">
        <v>261</v>
      </c>
      <c r="F246" s="13">
        <v>0</v>
      </c>
      <c r="G246" s="13">
        <v>0</v>
      </c>
      <c r="H246" s="13">
        <v>0</v>
      </c>
      <c r="I246" s="13">
        <v>0</v>
      </c>
      <c r="J246" s="107"/>
      <c r="K246" s="106">
        <f t="shared" si="19"/>
        <v>1</v>
      </c>
      <c r="L246" s="96"/>
      <c r="M246" s="103">
        <f t="shared" si="20"/>
        <v>116542</v>
      </c>
      <c r="N246" s="5"/>
    </row>
    <row r="247" spans="2:14">
      <c r="B247" s="21">
        <v>241</v>
      </c>
      <c r="C247" s="13" t="s">
        <v>611</v>
      </c>
      <c r="D247" s="13" t="s">
        <v>279</v>
      </c>
      <c r="E247" s="13" t="s">
        <v>261</v>
      </c>
      <c r="F247" s="13">
        <v>0</v>
      </c>
      <c r="G247" s="13">
        <v>0</v>
      </c>
      <c r="H247" s="13">
        <v>0</v>
      </c>
      <c r="I247" s="13">
        <v>0</v>
      </c>
      <c r="J247" s="107"/>
      <c r="K247" s="106">
        <f t="shared" si="19"/>
        <v>1</v>
      </c>
      <c r="L247" s="96"/>
      <c r="M247" s="103">
        <f t="shared" si="20"/>
        <v>116542</v>
      </c>
      <c r="N247" s="5"/>
    </row>
    <row r="248" spans="2:14">
      <c r="B248" s="21">
        <v>242</v>
      </c>
      <c r="C248" s="13" t="s">
        <v>619</v>
      </c>
      <c r="D248" s="13" t="s">
        <v>269</v>
      </c>
      <c r="E248" s="13" t="s">
        <v>259</v>
      </c>
      <c r="F248" s="13">
        <v>2</v>
      </c>
      <c r="G248" s="13">
        <v>4</v>
      </c>
      <c r="H248" s="13">
        <v>0</v>
      </c>
      <c r="I248" s="13">
        <v>0</v>
      </c>
      <c r="J248" s="107"/>
      <c r="K248" s="106">
        <f t="shared" si="19"/>
        <v>1</v>
      </c>
      <c r="L248" s="96"/>
      <c r="M248" s="103">
        <f t="shared" si="20"/>
        <v>116542</v>
      </c>
      <c r="N248" s="5"/>
    </row>
    <row r="249" spans="2:14">
      <c r="B249" s="21">
        <v>243</v>
      </c>
      <c r="C249" s="13" t="s">
        <v>617</v>
      </c>
      <c r="D249" s="13" t="s">
        <v>269</v>
      </c>
      <c r="E249" s="13" t="s">
        <v>259</v>
      </c>
      <c r="F249" s="13">
        <v>0</v>
      </c>
      <c r="G249" s="13">
        <v>0</v>
      </c>
      <c r="H249" s="13">
        <v>0</v>
      </c>
      <c r="I249" s="13">
        <v>0</v>
      </c>
      <c r="J249" s="107"/>
      <c r="K249" s="106">
        <f t="shared" si="19"/>
        <v>1</v>
      </c>
      <c r="L249" s="96"/>
      <c r="M249" s="103">
        <f t="shared" si="20"/>
        <v>116542</v>
      </c>
      <c r="N249" s="5"/>
    </row>
  </sheetData>
  <conditionalFormatting sqref="O6:O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"/>
    </sheetView>
  </sheetViews>
  <sheetFormatPr defaultRowHeight="15"/>
  <cols>
    <col min="1" max="1" width="28.7109375" style="33" bestFit="1" customWidth="1"/>
    <col min="2" max="2" width="21.28515625" customWidth="1"/>
    <col min="6" max="6" width="9.140625" style="28"/>
    <col min="7" max="7" width="23.7109375" bestFit="1" customWidth="1"/>
    <col min="8" max="8" width="9.140625" style="25"/>
    <col min="9" max="9" width="22" style="34" bestFit="1" customWidth="1"/>
    <col min="10" max="10" width="9.140625" style="28"/>
  </cols>
  <sheetData>
    <row r="1" spans="1:11">
      <c r="A1" s="33" t="s">
        <v>639</v>
      </c>
      <c r="B1" t="s">
        <v>640</v>
      </c>
    </row>
    <row r="2" spans="1:11">
      <c r="A2" t="s">
        <v>482</v>
      </c>
      <c r="B2" s="27" t="s">
        <v>624</v>
      </c>
      <c r="E2" s="27"/>
      <c r="G2" s="27"/>
      <c r="H2" s="13"/>
      <c r="I2" s="13"/>
      <c r="J2" s="30"/>
      <c r="K2" s="28"/>
    </row>
    <row r="3" spans="1:11">
      <c r="A3" s="27" t="s">
        <v>623</v>
      </c>
      <c r="B3" s="24" t="s">
        <v>529</v>
      </c>
      <c r="E3" s="27"/>
      <c r="G3" s="27"/>
      <c r="H3" s="13"/>
      <c r="I3" s="13"/>
      <c r="J3" s="31"/>
      <c r="K3" s="28"/>
    </row>
    <row r="4" spans="1:11">
      <c r="A4" t="s">
        <v>635</v>
      </c>
      <c r="B4" s="29" t="s">
        <v>158</v>
      </c>
      <c r="E4" s="27"/>
      <c r="G4" s="27"/>
      <c r="H4" s="13"/>
      <c r="I4" s="13"/>
      <c r="J4" s="31"/>
      <c r="K4" s="28"/>
    </row>
    <row r="5" spans="1:11">
      <c r="A5" t="s">
        <v>637</v>
      </c>
      <c r="B5" s="27" t="s">
        <v>388</v>
      </c>
      <c r="E5" s="27"/>
      <c r="G5" s="27"/>
      <c r="I5" s="13"/>
      <c r="J5" s="30"/>
      <c r="K5" s="28"/>
    </row>
    <row r="6" spans="1:11">
      <c r="A6" t="s">
        <v>631</v>
      </c>
      <c r="B6" s="27" t="s">
        <v>177</v>
      </c>
      <c r="E6" s="27"/>
      <c r="G6" s="27"/>
      <c r="I6" s="13"/>
      <c r="J6" s="31"/>
      <c r="K6" s="28"/>
    </row>
    <row r="7" spans="1:11">
      <c r="A7" s="32" t="s">
        <v>354</v>
      </c>
      <c r="B7" s="27" t="s">
        <v>300</v>
      </c>
      <c r="E7" s="27"/>
      <c r="G7" s="27"/>
      <c r="H7" s="13"/>
      <c r="I7" s="13"/>
      <c r="J7" s="31"/>
      <c r="K7" s="28"/>
    </row>
    <row r="8" spans="1:11">
      <c r="A8" s="27" t="s">
        <v>627</v>
      </c>
      <c r="B8" s="27" t="s">
        <v>3</v>
      </c>
      <c r="E8" s="27"/>
      <c r="G8" s="27"/>
      <c r="H8" s="13"/>
      <c r="I8" s="13"/>
      <c r="J8" s="31"/>
      <c r="K8" s="28"/>
    </row>
    <row r="9" spans="1:11">
      <c r="A9" s="27" t="s">
        <v>641</v>
      </c>
      <c r="B9" s="27" t="s">
        <v>471</v>
      </c>
      <c r="E9" s="27"/>
      <c r="G9" s="27"/>
      <c r="H9" s="13"/>
      <c r="J9" s="31"/>
      <c r="K9" s="28"/>
    </row>
    <row r="10" spans="1:11">
      <c r="A10" s="27" t="s">
        <v>636</v>
      </c>
      <c r="B10" s="27" t="s">
        <v>103</v>
      </c>
      <c r="E10" s="27"/>
      <c r="G10" s="27"/>
      <c r="H10" s="13"/>
      <c r="J10" s="31"/>
      <c r="K10" s="28"/>
    </row>
    <row r="11" spans="1:11">
      <c r="A11" s="27" t="s">
        <v>638</v>
      </c>
      <c r="B11" s="27" t="s">
        <v>455</v>
      </c>
      <c r="E11" s="27"/>
      <c r="G11" s="24"/>
      <c r="H11" s="24"/>
      <c r="J11" s="31"/>
      <c r="K11" s="28"/>
    </row>
    <row r="12" spans="1:11">
      <c r="A12" s="27" t="s">
        <v>642</v>
      </c>
      <c r="B12" s="27" t="s">
        <v>178</v>
      </c>
      <c r="E12" s="27"/>
      <c r="G12" s="13"/>
      <c r="H12" s="13"/>
      <c r="J12" s="31"/>
      <c r="K12" s="28"/>
    </row>
    <row r="13" spans="1:11">
      <c r="A13" t="s">
        <v>632</v>
      </c>
      <c r="B13" s="27" t="s">
        <v>100</v>
      </c>
      <c r="E13" s="27"/>
      <c r="G13" s="13"/>
      <c r="H13" s="13"/>
      <c r="J13" s="31"/>
      <c r="K13" s="28"/>
    </row>
    <row r="14" spans="1:11">
      <c r="A14" t="s">
        <v>633</v>
      </c>
      <c r="B14" s="27" t="s">
        <v>487</v>
      </c>
      <c r="E14" s="27"/>
      <c r="G14" s="13"/>
      <c r="H14" s="13"/>
      <c r="J14" s="30"/>
      <c r="K14" s="28"/>
    </row>
    <row r="15" spans="1:11">
      <c r="A15" t="s">
        <v>629</v>
      </c>
      <c r="B15" s="27" t="s">
        <v>542</v>
      </c>
      <c r="E15" s="27"/>
      <c r="G15" s="13"/>
      <c r="H15" s="13"/>
      <c r="J15" s="31"/>
      <c r="K15" s="28"/>
    </row>
    <row r="16" spans="1:11">
      <c r="A16" s="27" t="s">
        <v>628</v>
      </c>
      <c r="B16" s="27" t="s">
        <v>572</v>
      </c>
      <c r="E16" s="27"/>
      <c r="G16" s="13"/>
      <c r="H16" s="24"/>
      <c r="J16" s="31"/>
      <c r="K16" s="28"/>
    </row>
    <row r="17" spans="1:11">
      <c r="A17" t="s">
        <v>634</v>
      </c>
      <c r="B17" s="27" t="s">
        <v>575</v>
      </c>
      <c r="E17" s="27"/>
      <c r="G17" s="13"/>
      <c r="H17" s="13"/>
      <c r="J17" s="31"/>
      <c r="K17" s="28"/>
    </row>
    <row r="18" spans="1:11">
      <c r="A18" t="s">
        <v>630</v>
      </c>
      <c r="B18" s="27" t="s">
        <v>35</v>
      </c>
      <c r="E18" s="27"/>
      <c r="H18" s="13"/>
      <c r="J18" s="31"/>
      <c r="K18" s="28"/>
    </row>
    <row r="19" spans="1:11">
      <c r="A19" s="32"/>
      <c r="B19" s="29"/>
      <c r="E19" s="27"/>
      <c r="H19" s="13"/>
      <c r="J19" s="31"/>
      <c r="K19" s="28"/>
    </row>
    <row r="20" spans="1:11">
      <c r="A20" s="32"/>
      <c r="B20" s="29"/>
      <c r="H20" s="24"/>
      <c r="J20" s="31"/>
      <c r="K20" s="28"/>
    </row>
    <row r="21" spans="1:11">
      <c r="A21" s="32"/>
      <c r="B21" s="29"/>
      <c r="H21" s="13"/>
      <c r="J21" s="31"/>
      <c r="K21" s="28"/>
    </row>
    <row r="22" spans="1:11">
      <c r="A22" s="32"/>
      <c r="B22" s="29"/>
      <c r="H22" s="13"/>
      <c r="J22" s="31"/>
      <c r="K22" s="28"/>
    </row>
    <row r="23" spans="1:11">
      <c r="A23" s="32"/>
      <c r="B23" s="29"/>
      <c r="H23" s="13"/>
      <c r="J23" s="31"/>
      <c r="K23" s="28"/>
    </row>
    <row r="24" spans="1:11">
      <c r="H24" s="13"/>
      <c r="J24" s="31"/>
      <c r="K24" s="28"/>
    </row>
    <row r="25" spans="1:11">
      <c r="H25" s="24"/>
      <c r="J25" s="31"/>
      <c r="K25" s="28"/>
    </row>
    <row r="26" spans="1:11">
      <c r="H26" s="13"/>
      <c r="J26" s="31"/>
      <c r="K26" s="28"/>
    </row>
    <row r="27" spans="1:11">
      <c r="H27" s="24"/>
      <c r="J27" s="31"/>
      <c r="K27" s="28"/>
    </row>
    <row r="28" spans="1:11">
      <c r="J28" s="31"/>
      <c r="K28" s="28"/>
    </row>
    <row r="29" spans="1:11">
      <c r="J29" s="31"/>
      <c r="K29" s="28"/>
    </row>
  </sheetData>
  <sortState ref="G1:H238">
    <sortCondition ref="G1:G2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7"/>
  <sheetViews>
    <sheetView workbookViewId="0">
      <selection activeCell="G36" sqref="G36"/>
    </sheetView>
  </sheetViews>
  <sheetFormatPr defaultRowHeight="12.75"/>
  <cols>
    <col min="1" max="1" width="2.7109375" style="5" customWidth="1"/>
    <col min="2" max="2" width="8.7109375" style="16" customWidth="1"/>
    <col min="3" max="4" width="20.7109375" style="5" customWidth="1"/>
    <col min="5" max="5" width="14.7109375" style="5" customWidth="1"/>
    <col min="6" max="9" width="12.7109375" style="5" customWidth="1"/>
    <col min="10" max="10" width="12.7109375" style="96" customWidth="1"/>
    <col min="11" max="11" width="12.7109375" style="5" customWidth="1"/>
    <col min="12" max="13" width="9.140625" style="96"/>
    <col min="14" max="16384" width="9.140625" style="5"/>
  </cols>
  <sheetData>
    <row r="1" spans="2:17" ht="13.5" customHeight="1">
      <c r="E1" s="96"/>
      <c r="F1" s="96"/>
      <c r="G1" s="96"/>
      <c r="J1" s="5"/>
      <c r="L1" s="5"/>
      <c r="M1" s="5"/>
    </row>
    <row r="2" spans="2:17" ht="13.5" customHeight="1">
      <c r="E2" s="93" t="s">
        <v>257</v>
      </c>
      <c r="F2" s="6">
        <v>43249</v>
      </c>
      <c r="G2" s="6">
        <v>43279</v>
      </c>
      <c r="H2" s="6">
        <v>43308</v>
      </c>
      <c r="I2" s="6">
        <v>43341</v>
      </c>
      <c r="J2" s="5"/>
      <c r="K2" s="6"/>
      <c r="L2" s="5"/>
      <c r="M2" s="5"/>
    </row>
    <row r="3" spans="2:17" s="7" customFormat="1" ht="13.5" customHeight="1">
      <c r="B3" s="17"/>
      <c r="E3" s="13" t="s">
        <v>258</v>
      </c>
      <c r="F3" s="94">
        <f>SUM(F20:F23)</f>
        <v>23630</v>
      </c>
      <c r="G3" s="94">
        <f>SUM(G20:G23)</f>
        <v>25939</v>
      </c>
      <c r="H3" s="94">
        <f>SUM(H20:H23)</f>
        <v>28011</v>
      </c>
      <c r="I3" s="94">
        <f>SUM(I20:I23)</f>
        <v>29494</v>
      </c>
      <c r="K3" s="94"/>
      <c r="P3" s="37"/>
      <c r="Q3" s="37"/>
    </row>
    <row r="4" spans="2:17" s="7" customFormat="1" ht="13.5" customHeight="1">
      <c r="B4" s="18"/>
      <c r="E4" s="13" t="s">
        <v>259</v>
      </c>
      <c r="F4" s="94">
        <f>SUM(F24:F27)</f>
        <v>32713</v>
      </c>
      <c r="G4" s="94">
        <f>SUM(G24:G27)</f>
        <v>34418</v>
      </c>
      <c r="H4" s="94">
        <f>SUM(H24:H27)</f>
        <v>36045</v>
      </c>
      <c r="I4" s="94">
        <f>SUM(I24:I27)</f>
        <v>37618</v>
      </c>
      <c r="K4" s="94"/>
      <c r="P4" s="37"/>
      <c r="Q4" s="37"/>
    </row>
    <row r="5" spans="2:17" s="7" customFormat="1" ht="13.5" customHeight="1">
      <c r="B5" s="18"/>
      <c r="E5" s="13" t="s">
        <v>260</v>
      </c>
      <c r="F5" s="94">
        <f>SUM(F28:F32)</f>
        <v>27465</v>
      </c>
      <c r="G5" s="94">
        <f>SUM(G28:G32)</f>
        <v>29581</v>
      </c>
      <c r="H5" s="94">
        <f>SUM(H28:H32)</f>
        <v>31915</v>
      </c>
      <c r="I5" s="94">
        <f>SUM(I28:I32)</f>
        <v>34227</v>
      </c>
      <c r="K5" s="94"/>
      <c r="P5" s="37"/>
      <c r="Q5" s="37"/>
    </row>
    <row r="6" spans="2:17" s="7" customFormat="1" ht="13.5" customHeight="1">
      <c r="B6" s="18"/>
      <c r="E6" s="13" t="s">
        <v>261</v>
      </c>
      <c r="F6" s="94">
        <f>SUM(F33:F36)</f>
        <v>4759</v>
      </c>
      <c r="G6" s="94">
        <f>SUM(G33:G36)</f>
        <v>4981</v>
      </c>
      <c r="H6" s="94">
        <f>SUM(H33:H36)</f>
        <v>5213</v>
      </c>
      <c r="I6" s="94">
        <f>SUM(I33:I36)</f>
        <v>5560</v>
      </c>
      <c r="K6" s="94"/>
      <c r="P6" s="37"/>
      <c r="Q6" s="37"/>
    </row>
    <row r="7" spans="2:17" s="7" customFormat="1" ht="13.5" customHeight="1">
      <c r="B7" s="18"/>
      <c r="E7" s="13" t="s">
        <v>262</v>
      </c>
      <c r="F7" s="94">
        <f>SUM(F37:F41)</f>
        <v>7505</v>
      </c>
      <c r="G7" s="94">
        <f>SUM(G37:G41)</f>
        <v>8038</v>
      </c>
      <c r="H7" s="94">
        <f>SUM(H37:H41)</f>
        <v>8851</v>
      </c>
      <c r="I7" s="94">
        <f>SUM(I37:I41)</f>
        <v>9643</v>
      </c>
      <c r="K7" s="94"/>
      <c r="P7" s="37"/>
      <c r="Q7" s="37"/>
    </row>
    <row r="8" spans="2:17" s="7" customFormat="1" ht="13.5" customHeight="1" thickBot="1">
      <c r="B8" s="18"/>
      <c r="E8" s="8" t="s">
        <v>263</v>
      </c>
      <c r="F8" s="8">
        <f>SUM(F3:F7)</f>
        <v>96072</v>
      </c>
      <c r="G8" s="8">
        <f>SUM(G3:G7)</f>
        <v>102957</v>
      </c>
      <c r="H8" s="8">
        <f>SUM(H3:H7)</f>
        <v>110035</v>
      </c>
      <c r="I8" s="8">
        <f>SUM(I3:I7)</f>
        <v>116542</v>
      </c>
      <c r="K8" s="79"/>
      <c r="N8" s="9"/>
      <c r="P8" s="37"/>
      <c r="Q8" s="37"/>
    </row>
    <row r="9" spans="2:17" ht="13.5" customHeight="1">
      <c r="H9" s="10"/>
      <c r="I9" s="10"/>
      <c r="J9" s="5"/>
      <c r="K9" s="10"/>
      <c r="L9" s="5"/>
      <c r="M9" s="5"/>
      <c r="N9" s="10"/>
    </row>
    <row r="10" spans="2:17" ht="13.5" customHeight="1">
      <c r="H10" s="10"/>
      <c r="I10" s="10"/>
      <c r="J10" s="5"/>
      <c r="K10" s="10"/>
      <c r="L10" s="5"/>
      <c r="M10" s="5"/>
      <c r="N10" s="10"/>
    </row>
    <row r="11" spans="2:17" ht="13.5" customHeight="1">
      <c r="E11" s="12" t="s">
        <v>673</v>
      </c>
      <c r="F11" s="12"/>
      <c r="G11" s="6">
        <f>G2</f>
        <v>43279</v>
      </c>
      <c r="H11" s="6">
        <f>H2</f>
        <v>43308</v>
      </c>
      <c r="I11" s="6">
        <f>I2</f>
        <v>43341</v>
      </c>
      <c r="J11" s="5"/>
      <c r="K11" s="6"/>
      <c r="L11" s="5"/>
      <c r="M11" s="5"/>
      <c r="N11" s="10"/>
    </row>
    <row r="12" spans="2:17" ht="13.5" customHeight="1">
      <c r="E12" s="13" t="str">
        <f>E3</f>
        <v>Americas</v>
      </c>
      <c r="F12" s="39"/>
      <c r="G12" s="40">
        <f t="shared" ref="G12:I16" si="0">G3/F3-1</f>
        <v>9.771476936098189E-2</v>
      </c>
      <c r="H12" s="40">
        <f t="shared" si="0"/>
        <v>7.9879717799452576E-2</v>
      </c>
      <c r="I12" s="40">
        <f t="shared" si="0"/>
        <v>5.2943486487451397E-2</v>
      </c>
      <c r="J12" s="5"/>
      <c r="K12" s="40"/>
      <c r="L12" s="5"/>
      <c r="M12" s="5"/>
      <c r="N12" s="10"/>
    </row>
    <row r="13" spans="2:17" ht="13.5" customHeight="1">
      <c r="E13" s="13" t="str">
        <f>E4</f>
        <v>Europe</v>
      </c>
      <c r="F13" s="39"/>
      <c r="G13" s="40">
        <f t="shared" si="0"/>
        <v>5.2119952312536411E-2</v>
      </c>
      <c r="H13" s="40">
        <f t="shared" si="0"/>
        <v>4.7271776396071719E-2</v>
      </c>
      <c r="I13" s="40">
        <f t="shared" si="0"/>
        <v>4.3639894576224192E-2</v>
      </c>
      <c r="J13" s="5"/>
      <c r="K13" s="40"/>
      <c r="L13" s="5"/>
      <c r="M13" s="5"/>
      <c r="N13" s="10"/>
    </row>
    <row r="14" spans="2:17" ht="13.5" customHeight="1">
      <c r="E14" s="13" t="str">
        <f>E5</f>
        <v>Asia</v>
      </c>
      <c r="F14" s="39"/>
      <c r="G14" s="40">
        <f t="shared" si="0"/>
        <v>7.70435099217186E-2</v>
      </c>
      <c r="H14" s="40">
        <f t="shared" si="0"/>
        <v>7.890199790405994E-2</v>
      </c>
      <c r="I14" s="40">
        <f t="shared" si="0"/>
        <v>7.2442425191916016E-2</v>
      </c>
      <c r="J14" s="5"/>
      <c r="K14" s="40"/>
      <c r="L14" s="5"/>
      <c r="M14" s="5"/>
      <c r="N14" s="10"/>
    </row>
    <row r="15" spans="2:17" ht="13.5" customHeight="1">
      <c r="E15" s="13" t="str">
        <f>E6</f>
        <v>Oceania</v>
      </c>
      <c r="F15" s="39"/>
      <c r="G15" s="40">
        <f t="shared" si="0"/>
        <v>4.6648455557890323E-2</v>
      </c>
      <c r="H15" s="40">
        <f t="shared" si="0"/>
        <v>4.6576992571772724E-2</v>
      </c>
      <c r="I15" s="40">
        <f t="shared" si="0"/>
        <v>6.6564358334931795E-2</v>
      </c>
      <c r="J15" s="5"/>
      <c r="K15" s="40"/>
      <c r="L15" s="5"/>
      <c r="M15" s="5"/>
      <c r="N15" s="10"/>
    </row>
    <row r="16" spans="2:17" ht="13.5" customHeight="1">
      <c r="E16" s="13" t="str">
        <f>E7</f>
        <v>Africa</v>
      </c>
      <c r="F16" s="39"/>
      <c r="G16" s="40">
        <f t="shared" si="0"/>
        <v>7.1019320453031387E-2</v>
      </c>
      <c r="H16" s="40">
        <f t="shared" si="0"/>
        <v>0.10114456332421007</v>
      </c>
      <c r="I16" s="40">
        <f t="shared" si="0"/>
        <v>8.9481414529431813E-2</v>
      </c>
      <c r="J16" s="5"/>
      <c r="K16" s="40"/>
      <c r="L16" s="5"/>
      <c r="M16" s="5"/>
      <c r="N16" s="10"/>
    </row>
    <row r="17" spans="2:14" ht="13.5" customHeight="1">
      <c r="H17" s="10"/>
      <c r="I17" s="10"/>
      <c r="J17" s="5"/>
      <c r="K17" s="10"/>
      <c r="L17" s="5"/>
      <c r="M17" s="5"/>
      <c r="N17" s="10"/>
    </row>
    <row r="18" spans="2:14" ht="13.5" customHeight="1">
      <c r="H18" s="10"/>
      <c r="I18" s="10"/>
      <c r="J18" s="5"/>
      <c r="K18" s="10"/>
      <c r="L18" s="5"/>
      <c r="M18" s="5"/>
      <c r="N18" s="10"/>
    </row>
    <row r="19" spans="2:14" s="11" customFormat="1" ht="13.5" customHeight="1">
      <c r="B19" s="19"/>
      <c r="C19" s="5"/>
      <c r="D19" s="12" t="s">
        <v>257</v>
      </c>
      <c r="E19" s="12" t="s">
        <v>256</v>
      </c>
      <c r="F19" s="6">
        <f>F$2</f>
        <v>43249</v>
      </c>
      <c r="G19" s="6">
        <f>G$2</f>
        <v>43279</v>
      </c>
      <c r="H19" s="6">
        <f>H$2</f>
        <v>43308</v>
      </c>
      <c r="I19" s="6">
        <v>43341</v>
      </c>
      <c r="J19" s="5"/>
      <c r="K19" s="6"/>
      <c r="L19" s="41" t="s">
        <v>672</v>
      </c>
      <c r="M19" s="5"/>
      <c r="N19" s="10"/>
    </row>
    <row r="20" spans="2:14" s="7" customFormat="1" ht="13.5" customHeight="1">
      <c r="B20" s="18"/>
      <c r="C20" s="5"/>
      <c r="D20" s="13" t="s">
        <v>258</v>
      </c>
      <c r="E20" s="13" t="s">
        <v>264</v>
      </c>
      <c r="F20" s="13">
        <f t="shared" ref="F20:I42" si="1">SUMIFS(F$46:F$288,$D$46:$D$288,$E20)</f>
        <v>11022</v>
      </c>
      <c r="G20" s="13">
        <f t="shared" si="1"/>
        <v>12578</v>
      </c>
      <c r="H20" s="13">
        <f t="shared" si="1"/>
        <v>13729</v>
      </c>
      <c r="I20" s="13">
        <f t="shared" si="1"/>
        <v>14529</v>
      </c>
      <c r="K20" s="13"/>
      <c r="L20" s="40">
        <f t="shared" ref="L20:L42" si="2">I20/I$8</f>
        <v>0.12466750184482847</v>
      </c>
      <c r="M20" s="7">
        <f t="shared" ref="M20:M42" si="3">I20-H20</f>
        <v>800</v>
      </c>
    </row>
    <row r="21" spans="2:14" s="7" customFormat="1" ht="13.5" customHeight="1">
      <c r="B21" s="18"/>
      <c r="D21" s="13" t="s">
        <v>258</v>
      </c>
      <c r="E21" s="13" t="s">
        <v>265</v>
      </c>
      <c r="F21" s="13">
        <f t="shared" si="1"/>
        <v>4565</v>
      </c>
      <c r="G21" s="13">
        <f t="shared" si="1"/>
        <v>4922</v>
      </c>
      <c r="H21" s="13">
        <f t="shared" si="1"/>
        <v>5252</v>
      </c>
      <c r="I21" s="13">
        <f t="shared" si="1"/>
        <v>5602</v>
      </c>
      <c r="K21" s="13"/>
      <c r="L21" s="40">
        <f t="shared" si="2"/>
        <v>4.806850749086166E-2</v>
      </c>
      <c r="M21" s="7">
        <f t="shared" si="3"/>
        <v>350</v>
      </c>
    </row>
    <row r="22" spans="2:14" s="7" customFormat="1" ht="13.5" customHeight="1">
      <c r="B22" s="18"/>
      <c r="D22" s="13" t="s">
        <v>258</v>
      </c>
      <c r="E22" s="13" t="s">
        <v>266</v>
      </c>
      <c r="F22" s="13">
        <f t="shared" si="1"/>
        <v>4980</v>
      </c>
      <c r="G22" s="13">
        <f t="shared" si="1"/>
        <v>5223</v>
      </c>
      <c r="H22" s="13">
        <f t="shared" si="1"/>
        <v>5639</v>
      </c>
      <c r="I22" s="13">
        <f t="shared" si="1"/>
        <v>5901</v>
      </c>
      <c r="K22" s="13"/>
      <c r="L22" s="40">
        <f t="shared" si="2"/>
        <v>5.0634106159152925E-2</v>
      </c>
      <c r="M22" s="7">
        <f t="shared" si="3"/>
        <v>262</v>
      </c>
    </row>
    <row r="23" spans="2:14" s="7" customFormat="1" ht="13.5" customHeight="1">
      <c r="B23" s="18"/>
      <c r="D23" s="14" t="s">
        <v>258</v>
      </c>
      <c r="E23" s="14" t="s">
        <v>267</v>
      </c>
      <c r="F23" s="13">
        <f t="shared" si="1"/>
        <v>3063</v>
      </c>
      <c r="G23" s="13">
        <f t="shared" si="1"/>
        <v>3216</v>
      </c>
      <c r="H23" s="13">
        <f t="shared" si="1"/>
        <v>3391</v>
      </c>
      <c r="I23" s="13">
        <f t="shared" si="1"/>
        <v>3462</v>
      </c>
      <c r="K23" s="13"/>
      <c r="L23" s="40">
        <f t="shared" si="2"/>
        <v>2.9706028727840606E-2</v>
      </c>
      <c r="M23" s="7">
        <f t="shared" si="3"/>
        <v>71</v>
      </c>
    </row>
    <row r="24" spans="2:14" s="7" customFormat="1" ht="13.5" customHeight="1">
      <c r="B24" s="18"/>
      <c r="D24" s="13" t="s">
        <v>259</v>
      </c>
      <c r="E24" s="13" t="s">
        <v>268</v>
      </c>
      <c r="F24" s="13">
        <f t="shared" si="1"/>
        <v>2595</v>
      </c>
      <c r="G24" s="13">
        <f t="shared" si="1"/>
        <v>2754</v>
      </c>
      <c r="H24" s="13">
        <f t="shared" si="1"/>
        <v>2922</v>
      </c>
      <c r="I24" s="13">
        <f t="shared" si="1"/>
        <v>2967</v>
      </c>
      <c r="K24" s="13"/>
      <c r="L24" s="40">
        <f t="shared" si="2"/>
        <v>2.5458632939197885E-2</v>
      </c>
      <c r="M24" s="7">
        <f t="shared" si="3"/>
        <v>45</v>
      </c>
    </row>
    <row r="25" spans="2:14" s="7" customFormat="1" ht="13.5" customHeight="1">
      <c r="B25" s="18"/>
      <c r="D25" s="13" t="s">
        <v>259</v>
      </c>
      <c r="E25" s="13" t="s">
        <v>269</v>
      </c>
      <c r="F25" s="13">
        <f t="shared" si="1"/>
        <v>8041</v>
      </c>
      <c r="G25" s="13">
        <f t="shared" si="1"/>
        <v>8388</v>
      </c>
      <c r="H25" s="13">
        <f t="shared" si="1"/>
        <v>8702</v>
      </c>
      <c r="I25" s="13">
        <f t="shared" si="1"/>
        <v>9043</v>
      </c>
      <c r="K25" s="13"/>
      <c r="L25" s="40">
        <f t="shared" si="2"/>
        <v>7.7594343670093185E-2</v>
      </c>
      <c r="M25" s="7">
        <f t="shared" si="3"/>
        <v>341</v>
      </c>
    </row>
    <row r="26" spans="2:14" s="7" customFormat="1" ht="13.5" customHeight="1">
      <c r="B26" s="18"/>
      <c r="D26" s="13" t="s">
        <v>259</v>
      </c>
      <c r="E26" s="13" t="s">
        <v>270</v>
      </c>
      <c r="F26" s="13">
        <f t="shared" si="1"/>
        <v>18033</v>
      </c>
      <c r="G26" s="13">
        <f t="shared" si="1"/>
        <v>19083</v>
      </c>
      <c r="H26" s="13">
        <f t="shared" si="1"/>
        <v>20129</v>
      </c>
      <c r="I26" s="13">
        <f t="shared" si="1"/>
        <v>21105</v>
      </c>
      <c r="K26" s="13"/>
      <c r="L26" s="40">
        <f t="shared" si="2"/>
        <v>0.18109351135213056</v>
      </c>
      <c r="M26" s="7">
        <f t="shared" si="3"/>
        <v>976</v>
      </c>
    </row>
    <row r="27" spans="2:14" s="7" customFormat="1" ht="13.5" customHeight="1">
      <c r="B27" s="18"/>
      <c r="D27" s="14" t="s">
        <v>259</v>
      </c>
      <c r="E27" s="14" t="s">
        <v>271</v>
      </c>
      <c r="F27" s="13">
        <f t="shared" si="1"/>
        <v>4044</v>
      </c>
      <c r="G27" s="13">
        <f t="shared" si="1"/>
        <v>4193</v>
      </c>
      <c r="H27" s="13">
        <f t="shared" si="1"/>
        <v>4292</v>
      </c>
      <c r="I27" s="13">
        <f t="shared" si="1"/>
        <v>4503</v>
      </c>
      <c r="K27" s="13"/>
      <c r="L27" s="40">
        <f t="shared" si="2"/>
        <v>3.863843078031954E-2</v>
      </c>
      <c r="M27" s="7">
        <f t="shared" si="3"/>
        <v>211</v>
      </c>
    </row>
    <row r="28" spans="2:14" s="7" customFormat="1" ht="13.5" customHeight="1">
      <c r="B28" s="18"/>
      <c r="D28" s="13" t="s">
        <v>260</v>
      </c>
      <c r="E28" s="13" t="s">
        <v>272</v>
      </c>
      <c r="F28" s="13">
        <f t="shared" si="1"/>
        <v>21</v>
      </c>
      <c r="G28" s="13">
        <f t="shared" si="1"/>
        <v>42</v>
      </c>
      <c r="H28" s="13">
        <f t="shared" si="1"/>
        <v>50</v>
      </c>
      <c r="I28" s="13">
        <f t="shared" si="1"/>
        <v>59</v>
      </c>
      <c r="K28" s="13"/>
      <c r="L28" s="40">
        <f t="shared" si="2"/>
        <v>5.0625525561600107E-4</v>
      </c>
      <c r="M28" s="7">
        <f t="shared" si="3"/>
        <v>9</v>
      </c>
    </row>
    <row r="29" spans="2:14" s="7" customFormat="1" ht="13.5" customHeight="1">
      <c r="B29" s="18"/>
      <c r="D29" s="13" t="s">
        <v>260</v>
      </c>
      <c r="E29" s="13" t="s">
        <v>273</v>
      </c>
      <c r="F29" s="13">
        <f t="shared" si="1"/>
        <v>6795</v>
      </c>
      <c r="G29" s="13">
        <f t="shared" si="1"/>
        <v>7307</v>
      </c>
      <c r="H29" s="13">
        <f t="shared" si="1"/>
        <v>7677</v>
      </c>
      <c r="I29" s="13">
        <f t="shared" si="1"/>
        <v>8149</v>
      </c>
      <c r="K29" s="13"/>
      <c r="L29" s="40">
        <f t="shared" si="2"/>
        <v>6.9923289457877846E-2</v>
      </c>
      <c r="M29" s="7">
        <f t="shared" si="3"/>
        <v>472</v>
      </c>
    </row>
    <row r="30" spans="2:14" s="7" customFormat="1" ht="13.5" customHeight="1">
      <c r="B30" s="18"/>
      <c r="D30" s="13" t="s">
        <v>260</v>
      </c>
      <c r="E30" s="13" t="s">
        <v>274</v>
      </c>
      <c r="F30" s="13">
        <f t="shared" si="1"/>
        <v>9681</v>
      </c>
      <c r="G30" s="13">
        <f t="shared" si="1"/>
        <v>10330</v>
      </c>
      <c r="H30" s="13">
        <f t="shared" si="1"/>
        <v>11234</v>
      </c>
      <c r="I30" s="13">
        <f t="shared" si="1"/>
        <v>11934</v>
      </c>
      <c r="K30" s="13"/>
      <c r="L30" s="40">
        <f t="shared" si="2"/>
        <v>0.10240085119527724</v>
      </c>
      <c r="M30" s="7">
        <f t="shared" si="3"/>
        <v>700</v>
      </c>
    </row>
    <row r="31" spans="2:14" s="7" customFormat="1" ht="13.5" customHeight="1">
      <c r="B31" s="18"/>
      <c r="D31" s="13" t="s">
        <v>260</v>
      </c>
      <c r="E31" s="13" t="s">
        <v>275</v>
      </c>
      <c r="F31" s="13">
        <f t="shared" si="1"/>
        <v>6152</v>
      </c>
      <c r="G31" s="13">
        <f t="shared" si="1"/>
        <v>6854</v>
      </c>
      <c r="H31" s="13">
        <f t="shared" si="1"/>
        <v>7683</v>
      </c>
      <c r="I31" s="13">
        <f t="shared" si="1"/>
        <v>8484</v>
      </c>
      <c r="K31" s="13"/>
      <c r="L31" s="40">
        <f t="shared" si="2"/>
        <v>7.279778963807039E-2</v>
      </c>
      <c r="M31" s="7">
        <f t="shared" si="3"/>
        <v>801</v>
      </c>
    </row>
    <row r="32" spans="2:14" s="7" customFormat="1" ht="13.5" customHeight="1">
      <c r="B32" s="18"/>
      <c r="D32" s="14" t="s">
        <v>260</v>
      </c>
      <c r="E32" s="14" t="s">
        <v>276</v>
      </c>
      <c r="F32" s="13">
        <f t="shared" si="1"/>
        <v>4816</v>
      </c>
      <c r="G32" s="13">
        <f t="shared" si="1"/>
        <v>5048</v>
      </c>
      <c r="H32" s="13">
        <f t="shared" si="1"/>
        <v>5271</v>
      </c>
      <c r="I32" s="13">
        <f t="shared" si="1"/>
        <v>5601</v>
      </c>
      <c r="K32" s="13"/>
      <c r="L32" s="40">
        <f t="shared" si="2"/>
        <v>4.8059926893308853E-2</v>
      </c>
      <c r="M32" s="7">
        <f t="shared" si="3"/>
        <v>330</v>
      </c>
    </row>
    <row r="33" spans="2:13" s="7" customFormat="1" ht="13.5" customHeight="1">
      <c r="B33" s="18"/>
      <c r="D33" s="13" t="s">
        <v>261</v>
      </c>
      <c r="E33" s="13" t="s">
        <v>277</v>
      </c>
      <c r="F33" s="13">
        <f t="shared" si="1"/>
        <v>4304</v>
      </c>
      <c r="G33" s="13">
        <f t="shared" si="1"/>
        <v>4511</v>
      </c>
      <c r="H33" s="13">
        <f t="shared" si="1"/>
        <v>4720</v>
      </c>
      <c r="I33" s="13">
        <f t="shared" si="1"/>
        <v>5023</v>
      </c>
      <c r="K33" s="13"/>
      <c r="L33" s="40">
        <f t="shared" si="2"/>
        <v>4.3100341507782601E-2</v>
      </c>
      <c r="M33" s="7">
        <f t="shared" si="3"/>
        <v>303</v>
      </c>
    </row>
    <row r="34" spans="2:13" s="7" customFormat="1" ht="13.5" customHeight="1">
      <c r="B34" s="18"/>
      <c r="D34" s="13" t="s">
        <v>261</v>
      </c>
      <c r="E34" s="13" t="s">
        <v>278</v>
      </c>
      <c r="F34" s="13">
        <f t="shared" si="1"/>
        <v>260</v>
      </c>
      <c r="G34" s="13">
        <f t="shared" si="1"/>
        <v>266</v>
      </c>
      <c r="H34" s="13">
        <f t="shared" si="1"/>
        <v>276</v>
      </c>
      <c r="I34" s="13">
        <f t="shared" si="1"/>
        <v>310</v>
      </c>
      <c r="K34" s="13"/>
      <c r="L34" s="40">
        <f t="shared" si="2"/>
        <v>2.6599852413722092E-3</v>
      </c>
      <c r="M34" s="7">
        <f t="shared" si="3"/>
        <v>34</v>
      </c>
    </row>
    <row r="35" spans="2:13" s="7" customFormat="1" ht="13.5" customHeight="1">
      <c r="B35" s="18"/>
      <c r="D35" s="13" t="s">
        <v>261</v>
      </c>
      <c r="E35" s="13" t="s">
        <v>59</v>
      </c>
      <c r="F35" s="13">
        <f t="shared" si="1"/>
        <v>13</v>
      </c>
      <c r="G35" s="13">
        <f t="shared" si="1"/>
        <v>13</v>
      </c>
      <c r="H35" s="13">
        <f t="shared" si="1"/>
        <v>14</v>
      </c>
      <c r="I35" s="13">
        <f t="shared" si="1"/>
        <v>14</v>
      </c>
      <c r="K35" s="13"/>
      <c r="L35" s="40">
        <f t="shared" si="2"/>
        <v>1.2012836573939009E-4</v>
      </c>
      <c r="M35" s="7">
        <f t="shared" si="3"/>
        <v>0</v>
      </c>
    </row>
    <row r="36" spans="2:13" s="7" customFormat="1" ht="13.5" customHeight="1">
      <c r="B36" s="18"/>
      <c r="D36" s="14" t="s">
        <v>261</v>
      </c>
      <c r="E36" s="14" t="s">
        <v>279</v>
      </c>
      <c r="F36" s="13">
        <f t="shared" si="1"/>
        <v>182</v>
      </c>
      <c r="G36" s="13">
        <f t="shared" si="1"/>
        <v>191</v>
      </c>
      <c r="H36" s="13">
        <f t="shared" si="1"/>
        <v>203</v>
      </c>
      <c r="I36" s="13">
        <f t="shared" si="1"/>
        <v>213</v>
      </c>
      <c r="K36" s="13"/>
      <c r="L36" s="40">
        <f t="shared" si="2"/>
        <v>1.8276672787492921E-3</v>
      </c>
      <c r="M36" s="7">
        <f t="shared" si="3"/>
        <v>10</v>
      </c>
    </row>
    <row r="37" spans="2:13" s="7" customFormat="1" ht="13.5" customHeight="1">
      <c r="B37" s="18"/>
      <c r="D37" s="13" t="s">
        <v>262</v>
      </c>
      <c r="E37" s="13" t="s">
        <v>280</v>
      </c>
      <c r="F37" s="13">
        <f t="shared" si="1"/>
        <v>1146</v>
      </c>
      <c r="G37" s="13">
        <f t="shared" si="1"/>
        <v>1185</v>
      </c>
      <c r="H37" s="13">
        <f t="shared" si="1"/>
        <v>1269</v>
      </c>
      <c r="I37" s="13">
        <f t="shared" si="1"/>
        <v>1335</v>
      </c>
      <c r="K37" s="13"/>
      <c r="L37" s="40">
        <f t="shared" si="2"/>
        <v>1.1455097733006127E-2</v>
      </c>
      <c r="M37" s="7">
        <f t="shared" si="3"/>
        <v>66</v>
      </c>
    </row>
    <row r="38" spans="2:13" s="7" customFormat="1" ht="13.5" customHeight="1">
      <c r="B38" s="18"/>
      <c r="D38" s="13" t="s">
        <v>262</v>
      </c>
      <c r="E38" s="13" t="s">
        <v>281</v>
      </c>
      <c r="F38" s="13">
        <f t="shared" si="1"/>
        <v>53</v>
      </c>
      <c r="G38" s="13">
        <f t="shared" si="1"/>
        <v>53</v>
      </c>
      <c r="H38" s="13">
        <f t="shared" si="1"/>
        <v>53</v>
      </c>
      <c r="I38" s="13">
        <f t="shared" si="1"/>
        <v>53</v>
      </c>
      <c r="K38" s="13"/>
      <c r="L38" s="40">
        <f t="shared" si="2"/>
        <v>4.5477167029911962E-4</v>
      </c>
      <c r="M38" s="7">
        <f t="shared" si="3"/>
        <v>0</v>
      </c>
    </row>
    <row r="39" spans="2:13" s="7" customFormat="1" ht="13.5" customHeight="1">
      <c r="B39" s="18"/>
      <c r="D39" s="13" t="s">
        <v>262</v>
      </c>
      <c r="E39" s="13" t="s">
        <v>282</v>
      </c>
      <c r="F39" s="13">
        <f t="shared" si="1"/>
        <v>4907</v>
      </c>
      <c r="G39" s="13">
        <f t="shared" si="1"/>
        <v>5315</v>
      </c>
      <c r="H39" s="13">
        <f t="shared" si="1"/>
        <v>5781</v>
      </c>
      <c r="I39" s="13">
        <f t="shared" si="1"/>
        <v>6434</v>
      </c>
      <c r="K39" s="13"/>
      <c r="L39" s="40">
        <f t="shared" si="2"/>
        <v>5.520756465480256E-2</v>
      </c>
      <c r="M39" s="7">
        <f t="shared" si="3"/>
        <v>653</v>
      </c>
    </row>
    <row r="40" spans="2:13" s="7" customFormat="1" ht="13.5" customHeight="1">
      <c r="B40" s="18"/>
      <c r="D40" s="13" t="s">
        <v>262</v>
      </c>
      <c r="E40" s="13" t="s">
        <v>283</v>
      </c>
      <c r="F40" s="13">
        <f t="shared" si="1"/>
        <v>1270</v>
      </c>
      <c r="G40" s="13">
        <f t="shared" si="1"/>
        <v>1341</v>
      </c>
      <c r="H40" s="13">
        <f t="shared" si="1"/>
        <v>1595</v>
      </c>
      <c r="I40" s="13">
        <f t="shared" si="1"/>
        <v>1663</v>
      </c>
      <c r="K40" s="13"/>
      <c r="L40" s="40">
        <f t="shared" si="2"/>
        <v>1.426953373032898E-2</v>
      </c>
      <c r="M40" s="7">
        <f t="shared" si="3"/>
        <v>68</v>
      </c>
    </row>
    <row r="41" spans="2:13" s="7" customFormat="1" ht="13.5" customHeight="1">
      <c r="B41" s="18"/>
      <c r="D41" s="14" t="s">
        <v>262</v>
      </c>
      <c r="E41" s="14" t="s">
        <v>284</v>
      </c>
      <c r="F41" s="13">
        <f t="shared" si="1"/>
        <v>129</v>
      </c>
      <c r="G41" s="13">
        <f t="shared" si="1"/>
        <v>144</v>
      </c>
      <c r="H41" s="13">
        <f t="shared" si="1"/>
        <v>153</v>
      </c>
      <c r="I41" s="13">
        <f t="shared" si="1"/>
        <v>158</v>
      </c>
      <c r="K41" s="13"/>
      <c r="L41" s="40">
        <f t="shared" si="2"/>
        <v>1.3557344133445454E-3</v>
      </c>
      <c r="M41" s="7">
        <f t="shared" si="3"/>
        <v>5</v>
      </c>
    </row>
    <row r="42" spans="2:13" s="7" customFormat="1" ht="13.5" customHeight="1">
      <c r="B42" s="18"/>
      <c r="D42" s="35" t="s">
        <v>626</v>
      </c>
      <c r="E42" s="35"/>
      <c r="F42" s="13">
        <f t="shared" si="1"/>
        <v>0</v>
      </c>
      <c r="G42" s="13">
        <f t="shared" si="1"/>
        <v>0</v>
      </c>
      <c r="H42" s="13">
        <f t="shared" si="1"/>
        <v>0</v>
      </c>
      <c r="I42" s="13">
        <f t="shared" si="1"/>
        <v>0</v>
      </c>
      <c r="K42" s="13"/>
      <c r="L42" s="40">
        <f t="shared" si="2"/>
        <v>0</v>
      </c>
      <c r="M42" s="7">
        <f t="shared" si="3"/>
        <v>0</v>
      </c>
    </row>
    <row r="43" spans="2:13">
      <c r="J43" s="5"/>
      <c r="L43" s="5"/>
      <c r="M43" s="5"/>
    </row>
    <row r="44" spans="2:13" ht="13.5" customHeight="1">
      <c r="D44" s="121" t="s">
        <v>285</v>
      </c>
      <c r="E44" s="121"/>
      <c r="F44" s="121"/>
      <c r="G44" s="121"/>
      <c r="J44" s="5"/>
      <c r="L44" s="5"/>
      <c r="M44" s="5"/>
    </row>
    <row r="45" spans="2:13" ht="13.5" customHeight="1">
      <c r="B45" s="20" t="s">
        <v>301</v>
      </c>
      <c r="C45" s="12" t="s">
        <v>255</v>
      </c>
      <c r="D45" s="12" t="s">
        <v>256</v>
      </c>
      <c r="E45" s="12" t="s">
        <v>257</v>
      </c>
      <c r="F45" s="6">
        <f t="shared" ref="F45:H45" si="4">F$2</f>
        <v>43249</v>
      </c>
      <c r="G45" s="6">
        <f t="shared" si="4"/>
        <v>43279</v>
      </c>
      <c r="H45" s="6">
        <f t="shared" si="4"/>
        <v>43308</v>
      </c>
      <c r="I45" s="6">
        <v>43341</v>
      </c>
      <c r="J45" s="5"/>
      <c r="K45" s="6"/>
      <c r="L45" s="5"/>
      <c r="M45" s="5"/>
    </row>
    <row r="46" spans="2:13" s="7" customFormat="1" ht="13.5" customHeight="1">
      <c r="B46" s="21" t="s">
        <v>369</v>
      </c>
      <c r="C46" s="13" t="s">
        <v>19</v>
      </c>
      <c r="D46" s="13" t="s">
        <v>280</v>
      </c>
      <c r="E46" s="13" t="s">
        <v>262</v>
      </c>
      <c r="F46" s="13">
        <v>4</v>
      </c>
      <c r="G46" s="13">
        <v>4</v>
      </c>
      <c r="H46" s="13">
        <f>IFERROR(VLOOKUP(C46,'jul-18'!A:B,2,0),0)</f>
        <v>4</v>
      </c>
      <c r="I46" s="13">
        <v>4</v>
      </c>
      <c r="J46" s="37">
        <f t="shared" ref="J46:J109" si="5">I46/$I$8</f>
        <v>3.4322390211254314E-5</v>
      </c>
      <c r="K46" s="13"/>
      <c r="L46" s="38">
        <f t="shared" ref="L46:L109" si="6">M46/$H$8</f>
        <v>0</v>
      </c>
      <c r="M46" s="7">
        <f t="shared" ref="M46:M109" si="7">I46-H46</f>
        <v>0</v>
      </c>
    </row>
    <row r="47" spans="2:13" s="7" customFormat="1" ht="13.5" customHeight="1">
      <c r="B47" s="21" t="s">
        <v>373</v>
      </c>
      <c r="C47" s="13" t="s">
        <v>97</v>
      </c>
      <c r="D47" s="13" t="s">
        <v>280</v>
      </c>
      <c r="E47" s="13" t="s">
        <v>262</v>
      </c>
      <c r="F47" s="13">
        <v>0</v>
      </c>
      <c r="G47" s="13">
        <v>0</v>
      </c>
      <c r="H47" s="13">
        <f>IFERROR(VLOOKUP(C47,'jul-18'!A:B,2,0),0)</f>
        <v>0</v>
      </c>
      <c r="I47" s="13">
        <v>0</v>
      </c>
      <c r="J47" s="37">
        <f t="shared" si="5"/>
        <v>0</v>
      </c>
      <c r="K47" s="13"/>
      <c r="L47" s="38">
        <f t="shared" si="6"/>
        <v>0</v>
      </c>
      <c r="M47" s="7">
        <f t="shared" si="7"/>
        <v>0</v>
      </c>
    </row>
    <row r="48" spans="2:13" s="7" customFormat="1" ht="13.5" customHeight="1">
      <c r="B48" s="21" t="s">
        <v>372</v>
      </c>
      <c r="C48" s="13" t="s">
        <v>46</v>
      </c>
      <c r="D48" s="13" t="s">
        <v>280</v>
      </c>
      <c r="E48" s="13" t="s">
        <v>262</v>
      </c>
      <c r="F48" s="13">
        <v>0</v>
      </c>
      <c r="G48" s="13">
        <v>0</v>
      </c>
      <c r="H48" s="13">
        <f>IFERROR(VLOOKUP(C48,'jul-18'!A:B,2,0),0)</f>
        <v>0</v>
      </c>
      <c r="I48" s="13">
        <v>0</v>
      </c>
      <c r="J48" s="37">
        <f t="shared" si="5"/>
        <v>0</v>
      </c>
      <c r="K48" s="13"/>
      <c r="L48" s="38">
        <f t="shared" si="6"/>
        <v>0</v>
      </c>
      <c r="M48" s="7">
        <f t="shared" si="7"/>
        <v>0</v>
      </c>
    </row>
    <row r="49" spans="2:13" s="7" customFormat="1" ht="13.5" customHeight="1">
      <c r="B49" s="21" t="s">
        <v>370</v>
      </c>
      <c r="C49" s="13" t="s">
        <v>54</v>
      </c>
      <c r="D49" s="13" t="s">
        <v>280</v>
      </c>
      <c r="E49" s="13" t="s">
        <v>262</v>
      </c>
      <c r="F49" s="13">
        <v>1</v>
      </c>
      <c r="G49" s="13">
        <v>1</v>
      </c>
      <c r="H49" s="13">
        <f>IFERROR(VLOOKUP(C49,'jul-18'!A:B,2,0),0)</f>
        <v>1</v>
      </c>
      <c r="I49" s="13">
        <v>1</v>
      </c>
      <c r="J49" s="37">
        <f t="shared" si="5"/>
        <v>8.5805975528135786E-6</v>
      </c>
      <c r="K49" s="13"/>
      <c r="L49" s="38">
        <f t="shared" si="6"/>
        <v>0</v>
      </c>
      <c r="M49" s="7">
        <f t="shared" si="7"/>
        <v>0</v>
      </c>
    </row>
    <row r="50" spans="2:13" s="7" customFormat="1" ht="13.5" customHeight="1">
      <c r="B50" s="21" t="s">
        <v>358</v>
      </c>
      <c r="C50" s="13" t="s">
        <v>56</v>
      </c>
      <c r="D50" s="13" t="s">
        <v>280</v>
      </c>
      <c r="E50" s="13" t="s">
        <v>262</v>
      </c>
      <c r="F50" s="13">
        <v>54</v>
      </c>
      <c r="G50" s="13">
        <v>60</v>
      </c>
      <c r="H50" s="13">
        <f>IFERROR(VLOOKUP(C50,'jul-18'!A:B,2,0),0)</f>
        <v>81</v>
      </c>
      <c r="I50" s="13">
        <v>92</v>
      </c>
      <c r="J50" s="37">
        <f t="shared" si="5"/>
        <v>7.8941497485884914E-4</v>
      </c>
      <c r="K50" s="13"/>
      <c r="L50" s="38">
        <f t="shared" si="6"/>
        <v>9.9968191938928526E-5</v>
      </c>
      <c r="M50" s="7">
        <f t="shared" si="7"/>
        <v>11</v>
      </c>
    </row>
    <row r="51" spans="2:13" s="7" customFormat="1" ht="13.5" customHeight="1">
      <c r="B51" s="21" t="s">
        <v>360</v>
      </c>
      <c r="C51" s="13" t="s">
        <v>94</v>
      </c>
      <c r="D51" s="13" t="s">
        <v>280</v>
      </c>
      <c r="E51" s="13" t="s">
        <v>262</v>
      </c>
      <c r="F51" s="13">
        <v>393</v>
      </c>
      <c r="G51" s="13">
        <v>408</v>
      </c>
      <c r="H51" s="13">
        <f>IFERROR(VLOOKUP(C51,'jul-18'!A:B,2,0),0)</f>
        <v>417</v>
      </c>
      <c r="I51" s="13">
        <v>426</v>
      </c>
      <c r="J51" s="37">
        <f t="shared" si="5"/>
        <v>3.6553345574985843E-3</v>
      </c>
      <c r="K51" s="13"/>
      <c r="L51" s="38">
        <f t="shared" si="6"/>
        <v>8.1792157040941522E-5</v>
      </c>
      <c r="M51" s="7">
        <f t="shared" si="7"/>
        <v>9</v>
      </c>
    </row>
    <row r="52" spans="2:13" s="7" customFormat="1" ht="13.5" customHeight="1">
      <c r="B52" s="21" t="s">
        <v>363</v>
      </c>
      <c r="C52" s="13" t="s">
        <v>117</v>
      </c>
      <c r="D52" s="13" t="s">
        <v>280</v>
      </c>
      <c r="E52" s="13" t="s">
        <v>262</v>
      </c>
      <c r="F52" s="13">
        <v>25</v>
      </c>
      <c r="G52" s="13">
        <v>25</v>
      </c>
      <c r="H52" s="13">
        <f>IFERROR(VLOOKUP(C52,'jul-18'!A:B,2,0),0)</f>
        <v>25</v>
      </c>
      <c r="I52" s="13">
        <v>25</v>
      </c>
      <c r="J52" s="37">
        <f t="shared" si="5"/>
        <v>2.1451493882033946E-4</v>
      </c>
      <c r="K52" s="13"/>
      <c r="L52" s="38">
        <f t="shared" si="6"/>
        <v>0</v>
      </c>
      <c r="M52" s="7">
        <f t="shared" si="7"/>
        <v>0</v>
      </c>
    </row>
    <row r="53" spans="2:13" s="7" customFormat="1" ht="13.5" customHeight="1">
      <c r="B53" s="21" t="s">
        <v>364</v>
      </c>
      <c r="C53" s="13" t="s">
        <v>129</v>
      </c>
      <c r="D53" s="13" t="s">
        <v>280</v>
      </c>
      <c r="E53" s="13" t="s">
        <v>262</v>
      </c>
      <c r="F53" s="13">
        <v>0</v>
      </c>
      <c r="G53" s="13">
        <v>0</v>
      </c>
      <c r="H53" s="13">
        <f>IFERROR(VLOOKUP(C53,'jul-18'!A:B,2,0),0)</f>
        <v>0</v>
      </c>
      <c r="I53" s="13">
        <v>0</v>
      </c>
      <c r="J53" s="37">
        <f t="shared" si="5"/>
        <v>0</v>
      </c>
      <c r="K53" s="13"/>
      <c r="L53" s="38">
        <f t="shared" si="6"/>
        <v>0</v>
      </c>
      <c r="M53" s="7">
        <f t="shared" si="7"/>
        <v>0</v>
      </c>
    </row>
    <row r="54" spans="2:13" s="7" customFormat="1" ht="13.5" customHeight="1">
      <c r="B54" s="21" t="s">
        <v>371</v>
      </c>
      <c r="C54" s="13" t="s">
        <v>127</v>
      </c>
      <c r="D54" s="13" t="s">
        <v>280</v>
      </c>
      <c r="E54" s="13" t="s">
        <v>262</v>
      </c>
      <c r="F54" s="13">
        <v>118</v>
      </c>
      <c r="G54" s="13">
        <v>124</v>
      </c>
      <c r="H54" s="13">
        <f>IFERROR(VLOOKUP(C54,'jul-18'!A:B,2,0),0)</f>
        <v>138</v>
      </c>
      <c r="I54" s="13">
        <v>160</v>
      </c>
      <c r="J54" s="37">
        <f t="shared" si="5"/>
        <v>1.3728956084501725E-3</v>
      </c>
      <c r="K54" s="13"/>
      <c r="L54" s="38">
        <f t="shared" si="6"/>
        <v>1.9993638387785705E-4</v>
      </c>
      <c r="M54" s="7">
        <f t="shared" si="7"/>
        <v>22</v>
      </c>
    </row>
    <row r="55" spans="2:13" s="7" customFormat="1" ht="13.5" customHeight="1">
      <c r="B55" s="21" t="s">
        <v>374</v>
      </c>
      <c r="C55" s="13" t="s">
        <v>201</v>
      </c>
      <c r="D55" s="13" t="s">
        <v>280</v>
      </c>
      <c r="E55" s="13" t="s">
        <v>262</v>
      </c>
      <c r="F55" s="13">
        <v>0</v>
      </c>
      <c r="G55" s="13">
        <v>0</v>
      </c>
      <c r="H55" s="13">
        <f>IFERROR(VLOOKUP(C55,'jul-18'!A:B,2,0),0)</f>
        <v>0</v>
      </c>
      <c r="I55" s="13">
        <v>0</v>
      </c>
      <c r="J55" s="37">
        <f t="shared" si="5"/>
        <v>0</v>
      </c>
      <c r="K55" s="13"/>
      <c r="L55" s="38">
        <f t="shared" si="6"/>
        <v>0</v>
      </c>
      <c r="M55" s="7">
        <f t="shared" si="7"/>
        <v>0</v>
      </c>
    </row>
    <row r="56" spans="2:13" s="7" customFormat="1" ht="13.5" customHeight="1">
      <c r="B56" s="21" t="s">
        <v>362</v>
      </c>
      <c r="C56" s="13" t="s">
        <v>132</v>
      </c>
      <c r="D56" s="13" t="s">
        <v>280</v>
      </c>
      <c r="E56" s="13" t="s">
        <v>262</v>
      </c>
      <c r="F56" s="13">
        <v>39</v>
      </c>
      <c r="G56" s="13">
        <v>39</v>
      </c>
      <c r="H56" s="13">
        <f>IFERROR(VLOOKUP(C56,'jul-18'!A:B,2,0),0)</f>
        <v>40</v>
      </c>
      <c r="I56" s="13">
        <v>40</v>
      </c>
      <c r="J56" s="37">
        <f t="shared" si="5"/>
        <v>3.4322390211254312E-4</v>
      </c>
      <c r="K56" s="13"/>
      <c r="L56" s="38">
        <f t="shared" si="6"/>
        <v>0</v>
      </c>
      <c r="M56" s="7">
        <f t="shared" si="7"/>
        <v>0</v>
      </c>
    </row>
    <row r="57" spans="2:13" s="7" customFormat="1" ht="13.5" customHeight="1">
      <c r="B57" s="21" t="s">
        <v>376</v>
      </c>
      <c r="C57" s="13" t="s">
        <v>158</v>
      </c>
      <c r="D57" s="13" t="s">
        <v>280</v>
      </c>
      <c r="E57" s="13" t="s">
        <v>262</v>
      </c>
      <c r="F57" s="13">
        <v>10</v>
      </c>
      <c r="G57" s="13">
        <v>11</v>
      </c>
      <c r="H57" s="13">
        <f>IFERROR(VLOOKUP(C57,'jul-18'!A:B,2,0),0)</f>
        <v>12</v>
      </c>
      <c r="I57" s="13">
        <v>13</v>
      </c>
      <c r="J57" s="37">
        <f t="shared" si="5"/>
        <v>1.1154776818657652E-4</v>
      </c>
      <c r="K57" s="13"/>
      <c r="L57" s="38">
        <f t="shared" si="6"/>
        <v>9.0880174489935017E-6</v>
      </c>
      <c r="M57" s="7">
        <f t="shared" si="7"/>
        <v>1</v>
      </c>
    </row>
    <row r="58" spans="2:13" s="7" customFormat="1" ht="13.5" customHeight="1">
      <c r="B58" s="21" t="s">
        <v>368</v>
      </c>
      <c r="C58" s="13" t="s">
        <v>162</v>
      </c>
      <c r="D58" s="13" t="s">
        <v>280</v>
      </c>
      <c r="E58" s="13" t="s">
        <v>262</v>
      </c>
      <c r="F58" s="13">
        <v>28</v>
      </c>
      <c r="G58" s="13">
        <v>28</v>
      </c>
      <c r="H58" s="13">
        <f>IFERROR(VLOOKUP(C58,'jul-18'!A:B,2,0),0)</f>
        <v>29</v>
      </c>
      <c r="I58" s="13">
        <v>29</v>
      </c>
      <c r="J58" s="37">
        <f t="shared" si="5"/>
        <v>2.4883732903159376E-4</v>
      </c>
      <c r="K58" s="13"/>
      <c r="L58" s="38">
        <f t="shared" si="6"/>
        <v>0</v>
      </c>
      <c r="M58" s="7">
        <f t="shared" si="7"/>
        <v>0</v>
      </c>
    </row>
    <row r="59" spans="2:13" s="7" customFormat="1" ht="13.5" customHeight="1">
      <c r="B59" s="21" t="s">
        <v>375</v>
      </c>
      <c r="C59" s="13" t="s">
        <v>165</v>
      </c>
      <c r="D59" s="13" t="s">
        <v>280</v>
      </c>
      <c r="E59" s="13" t="s">
        <v>262</v>
      </c>
      <c r="F59" s="13">
        <v>27</v>
      </c>
      <c r="G59" s="13">
        <v>30</v>
      </c>
      <c r="H59" s="13">
        <f>IFERROR(VLOOKUP(C59,'jul-18'!A:B,2,0),0)</f>
        <v>38</v>
      </c>
      <c r="I59" s="13">
        <v>42</v>
      </c>
      <c r="J59" s="37">
        <f t="shared" si="5"/>
        <v>3.6038509721817027E-4</v>
      </c>
      <c r="K59" s="13"/>
      <c r="L59" s="38">
        <f t="shared" si="6"/>
        <v>3.6352069795974007E-5</v>
      </c>
      <c r="M59" s="7">
        <f t="shared" si="7"/>
        <v>4</v>
      </c>
    </row>
    <row r="60" spans="2:13" s="7" customFormat="1" ht="13.5" customHeight="1">
      <c r="B60" s="21" t="s">
        <v>367</v>
      </c>
      <c r="C60" s="13" t="s">
        <v>173</v>
      </c>
      <c r="D60" s="13" t="s">
        <v>280</v>
      </c>
      <c r="E60" s="13" t="s">
        <v>262</v>
      </c>
      <c r="F60" s="13">
        <v>0</v>
      </c>
      <c r="G60" s="13">
        <v>0</v>
      </c>
      <c r="H60" s="13">
        <f>IFERROR(VLOOKUP(C60,'jul-18'!A:B,2,0),0)</f>
        <v>0</v>
      </c>
      <c r="I60" s="13">
        <v>0</v>
      </c>
      <c r="J60" s="37">
        <f t="shared" si="5"/>
        <v>0</v>
      </c>
      <c r="K60" s="13"/>
      <c r="L60" s="38">
        <f t="shared" si="6"/>
        <v>0</v>
      </c>
      <c r="M60" s="7">
        <f t="shared" si="7"/>
        <v>0</v>
      </c>
    </row>
    <row r="61" spans="2:13" s="7" customFormat="1" ht="13.5" customHeight="1">
      <c r="B61" s="21" t="s">
        <v>359</v>
      </c>
      <c r="C61" s="13" t="s">
        <v>189</v>
      </c>
      <c r="D61" s="13" t="s">
        <v>280</v>
      </c>
      <c r="E61" s="13" t="s">
        <v>262</v>
      </c>
      <c r="F61" s="13">
        <v>241</v>
      </c>
      <c r="G61" s="13">
        <v>247</v>
      </c>
      <c r="H61" s="13">
        <f>IFERROR(VLOOKUP(C61,'jul-18'!A:B,2,0),0)</f>
        <v>260</v>
      </c>
      <c r="I61" s="13">
        <v>272</v>
      </c>
      <c r="J61" s="37">
        <f t="shared" si="5"/>
        <v>2.3339225343652933E-3</v>
      </c>
      <c r="K61" s="13"/>
      <c r="L61" s="38">
        <f t="shared" si="6"/>
        <v>1.0905620938792202E-4</v>
      </c>
      <c r="M61" s="7">
        <f t="shared" si="7"/>
        <v>12</v>
      </c>
    </row>
    <row r="62" spans="2:13" s="7" customFormat="1" ht="13.5" customHeight="1">
      <c r="B62" s="21" t="s">
        <v>361</v>
      </c>
      <c r="C62" s="13" t="s">
        <v>191</v>
      </c>
      <c r="D62" s="13" t="s">
        <v>280</v>
      </c>
      <c r="E62" s="13" t="s">
        <v>262</v>
      </c>
      <c r="F62" s="13">
        <v>86</v>
      </c>
      <c r="G62" s="13">
        <v>86</v>
      </c>
      <c r="H62" s="13">
        <f>IFERROR(VLOOKUP(C62,'jul-18'!A:B,2,0),0)</f>
        <v>90</v>
      </c>
      <c r="I62" s="13">
        <v>91</v>
      </c>
      <c r="J62" s="37">
        <f t="shared" si="5"/>
        <v>7.8083437730603559E-4</v>
      </c>
      <c r="K62" s="13"/>
      <c r="L62" s="38">
        <f t="shared" si="6"/>
        <v>9.0880174489935017E-6</v>
      </c>
      <c r="M62" s="7">
        <f t="shared" si="7"/>
        <v>1</v>
      </c>
    </row>
    <row r="63" spans="2:13" s="7" customFormat="1" ht="13.5" customHeight="1">
      <c r="B63" s="21" t="s">
        <v>365</v>
      </c>
      <c r="C63" s="13" t="s">
        <v>203</v>
      </c>
      <c r="D63" s="13" t="s">
        <v>280</v>
      </c>
      <c r="E63" s="13" t="s">
        <v>262</v>
      </c>
      <c r="F63" s="13">
        <v>21</v>
      </c>
      <c r="G63" s="13">
        <v>23</v>
      </c>
      <c r="H63" s="13">
        <f>IFERROR(VLOOKUP(C63,'jul-18'!A:B,2,0),0)</f>
        <v>25</v>
      </c>
      <c r="I63" s="13">
        <v>25</v>
      </c>
      <c r="J63" s="37">
        <f t="shared" si="5"/>
        <v>2.1451493882033946E-4</v>
      </c>
      <c r="K63" s="13"/>
      <c r="L63" s="38">
        <f t="shared" si="6"/>
        <v>0</v>
      </c>
      <c r="M63" s="7">
        <f t="shared" si="7"/>
        <v>0</v>
      </c>
    </row>
    <row r="64" spans="2:13" s="7" customFormat="1" ht="13.5" customHeight="1">
      <c r="B64" s="21" t="s">
        <v>366</v>
      </c>
      <c r="C64" s="13" t="s">
        <v>204</v>
      </c>
      <c r="D64" s="13" t="s">
        <v>280</v>
      </c>
      <c r="E64" s="13" t="s">
        <v>262</v>
      </c>
      <c r="F64" s="13">
        <v>99</v>
      </c>
      <c r="G64" s="13">
        <v>99</v>
      </c>
      <c r="H64" s="13">
        <f>IFERROR(VLOOKUP(C64,'jul-18'!A:B,2,0),0)</f>
        <v>109</v>
      </c>
      <c r="I64" s="13">
        <v>115</v>
      </c>
      <c r="J64" s="37">
        <f t="shared" si="5"/>
        <v>9.8676871857356139E-4</v>
      </c>
      <c r="K64" s="13"/>
      <c r="L64" s="38">
        <f t="shared" si="6"/>
        <v>5.452810469396101E-5</v>
      </c>
      <c r="M64" s="7">
        <f t="shared" si="7"/>
        <v>6</v>
      </c>
    </row>
    <row r="65" spans="2:13" s="7" customFormat="1" ht="13.5" customHeight="1">
      <c r="B65" s="21" t="s">
        <v>378</v>
      </c>
      <c r="C65" s="13" t="s">
        <v>7</v>
      </c>
      <c r="D65" s="13" t="s">
        <v>281</v>
      </c>
      <c r="E65" s="13" t="s">
        <v>262</v>
      </c>
      <c r="F65" s="13">
        <v>15</v>
      </c>
      <c r="G65" s="13">
        <v>15</v>
      </c>
      <c r="H65" s="13">
        <f>IFERROR(VLOOKUP(C65,'jul-18'!A:B,2,0),0)</f>
        <v>15</v>
      </c>
      <c r="I65" s="13">
        <v>15</v>
      </c>
      <c r="J65" s="37">
        <f t="shared" si="5"/>
        <v>1.2870896329220368E-4</v>
      </c>
      <c r="K65" s="13"/>
      <c r="L65" s="38">
        <f t="shared" si="6"/>
        <v>0</v>
      </c>
      <c r="M65" s="7">
        <f t="shared" si="7"/>
        <v>0</v>
      </c>
    </row>
    <row r="66" spans="2:13" s="7" customFormat="1" ht="13.5" customHeight="1">
      <c r="B66" s="21" t="s">
        <v>383</v>
      </c>
      <c r="C66" s="13" t="s">
        <v>384</v>
      </c>
      <c r="D66" s="13" t="s">
        <v>281</v>
      </c>
      <c r="E66" s="13" t="s">
        <v>262</v>
      </c>
      <c r="F66" s="13">
        <v>1</v>
      </c>
      <c r="G66" s="13">
        <v>1</v>
      </c>
      <c r="H66" s="13">
        <f>IFERROR(VLOOKUP(C66,'jul-18'!A:B,2,0),0)</f>
        <v>1</v>
      </c>
      <c r="I66" s="13">
        <v>1</v>
      </c>
      <c r="J66" s="37">
        <f t="shared" si="5"/>
        <v>8.5805975528135786E-6</v>
      </c>
      <c r="K66" s="13"/>
      <c r="L66" s="38">
        <f t="shared" si="6"/>
        <v>0</v>
      </c>
      <c r="M66" s="7">
        <f t="shared" si="7"/>
        <v>0</v>
      </c>
    </row>
    <row r="67" spans="2:13" s="7" customFormat="1" ht="13.5" customHeight="1">
      <c r="B67" s="21" t="s">
        <v>379</v>
      </c>
      <c r="C67" s="13" t="s">
        <v>38</v>
      </c>
      <c r="D67" s="13" t="s">
        <v>281</v>
      </c>
      <c r="E67" s="13" t="s">
        <v>262</v>
      </c>
      <c r="F67" s="13">
        <v>13</v>
      </c>
      <c r="G67" s="13">
        <v>13</v>
      </c>
      <c r="H67" s="13">
        <f>IFERROR(VLOOKUP(C67,'jul-18'!A:B,2,0),0)</f>
        <v>13</v>
      </c>
      <c r="I67" s="13">
        <v>13</v>
      </c>
      <c r="J67" s="37">
        <f t="shared" si="5"/>
        <v>1.1154776818657652E-4</v>
      </c>
      <c r="K67" s="13"/>
      <c r="L67" s="38">
        <f t="shared" si="6"/>
        <v>0</v>
      </c>
      <c r="M67" s="7">
        <f t="shared" si="7"/>
        <v>0</v>
      </c>
    </row>
    <row r="68" spans="2:13" s="7" customFormat="1" ht="13.5" customHeight="1">
      <c r="B68" s="21" t="s">
        <v>380</v>
      </c>
      <c r="C68" s="13" t="s">
        <v>179</v>
      </c>
      <c r="D68" s="13" t="s">
        <v>281</v>
      </c>
      <c r="E68" s="13" t="s">
        <v>262</v>
      </c>
      <c r="F68" s="13">
        <v>10</v>
      </c>
      <c r="G68" s="13">
        <v>10</v>
      </c>
      <c r="H68" s="13">
        <f>IFERROR(VLOOKUP(C68,'jul-18'!A:B,2,0),0)</f>
        <v>10</v>
      </c>
      <c r="I68" s="13">
        <v>10</v>
      </c>
      <c r="J68" s="37">
        <f t="shared" si="5"/>
        <v>8.5805975528135779E-5</v>
      </c>
      <c r="K68" s="13"/>
      <c r="L68" s="38">
        <f t="shared" si="6"/>
        <v>0</v>
      </c>
      <c r="M68" s="7">
        <f t="shared" si="7"/>
        <v>0</v>
      </c>
    </row>
    <row r="69" spans="2:13" s="7" customFormat="1" ht="13.5" customHeight="1">
      <c r="B69" s="21" t="s">
        <v>377</v>
      </c>
      <c r="C69" s="13" t="s">
        <v>33</v>
      </c>
      <c r="D69" s="13" t="s">
        <v>281</v>
      </c>
      <c r="E69" s="13" t="s">
        <v>262</v>
      </c>
      <c r="F69" s="13">
        <v>5</v>
      </c>
      <c r="G69" s="13">
        <v>5</v>
      </c>
      <c r="H69" s="13">
        <f>IFERROR(VLOOKUP(C69,'jul-18'!A:B,2,0),0)</f>
        <v>5</v>
      </c>
      <c r="I69" s="13">
        <v>5</v>
      </c>
      <c r="J69" s="37">
        <f t="shared" si="5"/>
        <v>4.290298776406789E-5</v>
      </c>
      <c r="K69" s="13"/>
      <c r="L69" s="38">
        <f t="shared" si="6"/>
        <v>0</v>
      </c>
      <c r="M69" s="7">
        <f t="shared" si="7"/>
        <v>0</v>
      </c>
    </row>
    <row r="70" spans="2:13" s="7" customFormat="1" ht="13.5" customHeight="1">
      <c r="B70" s="21" t="s">
        <v>381</v>
      </c>
      <c r="C70" s="13" t="s">
        <v>382</v>
      </c>
      <c r="D70" s="13" t="s">
        <v>281</v>
      </c>
      <c r="E70" s="13" t="s">
        <v>262</v>
      </c>
      <c r="F70" s="13">
        <v>6</v>
      </c>
      <c r="G70" s="13">
        <v>6</v>
      </c>
      <c r="H70" s="13">
        <f>IFERROR(VLOOKUP(C70,'jul-18'!A:B,2,0),0)</f>
        <v>6</v>
      </c>
      <c r="I70" s="13">
        <v>6</v>
      </c>
      <c r="J70" s="37">
        <f t="shared" si="5"/>
        <v>5.1483585316881465E-5</v>
      </c>
      <c r="K70" s="13"/>
      <c r="L70" s="38">
        <f t="shared" si="6"/>
        <v>0</v>
      </c>
      <c r="M70" s="7">
        <f t="shared" si="7"/>
        <v>0</v>
      </c>
    </row>
    <row r="71" spans="2:13" s="7" customFormat="1" ht="13.5" customHeight="1">
      <c r="B71" s="21" t="s">
        <v>386</v>
      </c>
      <c r="C71" s="13" t="s">
        <v>73</v>
      </c>
      <c r="D71" s="13" t="s">
        <v>281</v>
      </c>
      <c r="E71" s="13" t="s">
        <v>262</v>
      </c>
      <c r="F71" s="13">
        <v>0</v>
      </c>
      <c r="G71" s="13">
        <v>0</v>
      </c>
      <c r="H71" s="13">
        <f>IFERROR(VLOOKUP(C71,'jul-18'!A:B,2,0),0)</f>
        <v>0</v>
      </c>
      <c r="I71" s="13">
        <v>0</v>
      </c>
      <c r="J71" s="37">
        <f t="shared" si="5"/>
        <v>0</v>
      </c>
      <c r="K71" s="13"/>
      <c r="L71" s="38">
        <f t="shared" si="6"/>
        <v>0</v>
      </c>
      <c r="M71" s="7">
        <f t="shared" si="7"/>
        <v>0</v>
      </c>
    </row>
    <row r="72" spans="2:13" s="7" customFormat="1" ht="13.5" customHeight="1">
      <c r="B72" s="21" t="s">
        <v>385</v>
      </c>
      <c r="C72" s="13" t="s">
        <v>62</v>
      </c>
      <c r="D72" s="13" t="s">
        <v>281</v>
      </c>
      <c r="E72" s="13" t="s">
        <v>262</v>
      </c>
      <c r="F72" s="13">
        <v>0</v>
      </c>
      <c r="G72" s="13">
        <v>0</v>
      </c>
      <c r="H72" s="13">
        <f>IFERROR(VLOOKUP(C72,'jul-18'!A:B,2,0),0)</f>
        <v>0</v>
      </c>
      <c r="I72" s="13">
        <v>0</v>
      </c>
      <c r="J72" s="37">
        <f t="shared" si="5"/>
        <v>0</v>
      </c>
      <c r="K72" s="13"/>
      <c r="L72" s="38">
        <f t="shared" si="6"/>
        <v>0</v>
      </c>
      <c r="M72" s="7">
        <f t="shared" si="7"/>
        <v>0</v>
      </c>
    </row>
    <row r="73" spans="2:13" s="7" customFormat="1" ht="13.5" customHeight="1">
      <c r="B73" s="21" t="s">
        <v>387</v>
      </c>
      <c r="C73" s="95" t="s">
        <v>388</v>
      </c>
      <c r="D73" s="13" t="s">
        <v>281</v>
      </c>
      <c r="E73" s="13" t="s">
        <v>262</v>
      </c>
      <c r="F73" s="13">
        <v>3</v>
      </c>
      <c r="G73" s="13">
        <v>3</v>
      </c>
      <c r="H73" s="13">
        <f>IFERROR(VLOOKUP(C73,'jul-18'!A:B,2,0),0)</f>
        <v>3</v>
      </c>
      <c r="I73" s="13">
        <v>3</v>
      </c>
      <c r="J73" s="37">
        <f t="shared" si="5"/>
        <v>2.5741792658440732E-5</v>
      </c>
      <c r="K73" s="13"/>
      <c r="L73" s="38">
        <f t="shared" si="6"/>
        <v>0</v>
      </c>
      <c r="M73" s="7">
        <f t="shared" si="7"/>
        <v>0</v>
      </c>
    </row>
    <row r="74" spans="2:13" s="7" customFormat="1" ht="13.5" customHeight="1">
      <c r="B74" s="21" t="s">
        <v>390</v>
      </c>
      <c r="C74" s="13" t="s">
        <v>50</v>
      </c>
      <c r="D74" s="13" t="s">
        <v>282</v>
      </c>
      <c r="E74" s="13" t="s">
        <v>262</v>
      </c>
      <c r="F74" s="13">
        <v>0</v>
      </c>
      <c r="G74" s="13">
        <v>5</v>
      </c>
      <c r="H74" s="13">
        <f>IFERROR(VLOOKUP(C74,'jul-18'!A:B,2,0),0)</f>
        <v>6</v>
      </c>
      <c r="I74" s="13">
        <v>6</v>
      </c>
      <c r="J74" s="37">
        <f t="shared" si="5"/>
        <v>5.1483585316881465E-5</v>
      </c>
      <c r="K74" s="13"/>
      <c r="L74" s="38">
        <f t="shared" si="6"/>
        <v>0</v>
      </c>
      <c r="M74" s="7">
        <f t="shared" si="7"/>
        <v>0</v>
      </c>
    </row>
    <row r="75" spans="2:13" s="7" customFormat="1" ht="13.5" customHeight="1">
      <c r="B75" s="21" t="s">
        <v>389</v>
      </c>
      <c r="C75" s="13" t="s">
        <v>53</v>
      </c>
      <c r="D75" s="13" t="s">
        <v>282</v>
      </c>
      <c r="E75" s="13" t="s">
        <v>262</v>
      </c>
      <c r="F75" s="13">
        <v>3468</v>
      </c>
      <c r="G75" s="13">
        <v>3727</v>
      </c>
      <c r="H75" s="13">
        <f>IFERROR(VLOOKUP(C75,'jul-18'!A:B,2,0),0)</f>
        <v>4099</v>
      </c>
      <c r="I75" s="13">
        <v>4559</v>
      </c>
      <c r="J75" s="37">
        <f t="shared" si="5"/>
        <v>3.9118944243277103E-2</v>
      </c>
      <c r="K75" s="13"/>
      <c r="L75" s="38">
        <f t="shared" si="6"/>
        <v>4.1804880265370109E-3</v>
      </c>
      <c r="M75" s="7">
        <f t="shared" si="7"/>
        <v>460</v>
      </c>
    </row>
    <row r="76" spans="2:13" s="7" customFormat="1" ht="13.5" customHeight="1">
      <c r="B76" s="21" t="s">
        <v>395</v>
      </c>
      <c r="C76" s="13" t="s">
        <v>111</v>
      </c>
      <c r="D76" s="13" t="s">
        <v>282</v>
      </c>
      <c r="E76" s="13" t="s">
        <v>262</v>
      </c>
      <c r="F76" s="13">
        <v>0</v>
      </c>
      <c r="G76" s="13">
        <v>0</v>
      </c>
      <c r="H76" s="13">
        <f>IFERROR(VLOOKUP(C76,'jul-18'!A:B,2,0),0)</f>
        <v>0</v>
      </c>
      <c r="I76" s="13">
        <v>0</v>
      </c>
      <c r="J76" s="37">
        <f t="shared" si="5"/>
        <v>0</v>
      </c>
      <c r="K76" s="13"/>
      <c r="L76" s="38">
        <f t="shared" si="6"/>
        <v>0</v>
      </c>
      <c r="M76" s="7">
        <f t="shared" si="7"/>
        <v>0</v>
      </c>
    </row>
    <row r="77" spans="2:13" s="7" customFormat="1" ht="13.5" customHeight="1">
      <c r="B77" s="21" t="s">
        <v>391</v>
      </c>
      <c r="C77" s="95" t="s">
        <v>392</v>
      </c>
      <c r="D77" s="13" t="s">
        <v>282</v>
      </c>
      <c r="E77" s="13" t="s">
        <v>262</v>
      </c>
      <c r="F77" s="13">
        <v>0</v>
      </c>
      <c r="G77" s="13">
        <v>0</v>
      </c>
      <c r="H77" s="13">
        <f>IFERROR(VLOOKUP(C77,'jul-18'!A:B,2,0),0)</f>
        <v>0</v>
      </c>
      <c r="I77" s="13">
        <v>0</v>
      </c>
      <c r="J77" s="37">
        <f t="shared" si="5"/>
        <v>0</v>
      </c>
      <c r="K77" s="13"/>
      <c r="L77" s="38">
        <f t="shared" si="6"/>
        <v>0</v>
      </c>
      <c r="M77" s="7">
        <f t="shared" si="7"/>
        <v>0</v>
      </c>
    </row>
    <row r="78" spans="2:13" s="7" customFormat="1" ht="13.5" customHeight="1">
      <c r="B78" s="21" t="s">
        <v>393</v>
      </c>
      <c r="C78" s="13" t="s">
        <v>112</v>
      </c>
      <c r="D78" s="13" t="s">
        <v>282</v>
      </c>
      <c r="E78" s="13" t="s">
        <v>262</v>
      </c>
      <c r="F78" s="13">
        <v>1396</v>
      </c>
      <c r="G78" s="13">
        <v>1535</v>
      </c>
      <c r="H78" s="13">
        <f>IFERROR(VLOOKUP(C78,'jul-18'!A:B,2,0),0)</f>
        <v>1625</v>
      </c>
      <c r="I78" s="13">
        <v>1817</v>
      </c>
      <c r="J78" s="37">
        <f t="shared" si="5"/>
        <v>1.5590945753462272E-2</v>
      </c>
      <c r="K78" s="13"/>
      <c r="L78" s="38">
        <f t="shared" si="6"/>
        <v>1.7448993502067523E-3</v>
      </c>
      <c r="M78" s="7">
        <f t="shared" si="7"/>
        <v>192</v>
      </c>
    </row>
    <row r="79" spans="2:13" s="7" customFormat="1" ht="13.5" customHeight="1">
      <c r="B79" s="21" t="s">
        <v>396</v>
      </c>
      <c r="C79" s="95" t="s">
        <v>397</v>
      </c>
      <c r="D79" s="13" t="s">
        <v>282</v>
      </c>
      <c r="E79" s="13" t="s">
        <v>262</v>
      </c>
      <c r="F79" s="13">
        <v>3</v>
      </c>
      <c r="G79" s="13">
        <v>3</v>
      </c>
      <c r="H79" s="13">
        <f>IFERROR(VLOOKUP(C79,'jul-18'!A:B,2,0),0)</f>
        <v>3</v>
      </c>
      <c r="I79" s="13">
        <v>3</v>
      </c>
      <c r="J79" s="37">
        <f t="shared" si="5"/>
        <v>2.5741792658440732E-5</v>
      </c>
      <c r="K79" s="13"/>
      <c r="L79" s="38">
        <f t="shared" si="6"/>
        <v>0</v>
      </c>
      <c r="M79" s="7">
        <f t="shared" si="7"/>
        <v>0</v>
      </c>
    </row>
    <row r="80" spans="2:13" s="7" customFormat="1" ht="13.5" customHeight="1">
      <c r="B80" s="21" t="s">
        <v>394</v>
      </c>
      <c r="C80" s="13" t="s">
        <v>185</v>
      </c>
      <c r="D80" s="13" t="s">
        <v>282</v>
      </c>
      <c r="E80" s="13" t="s">
        <v>262</v>
      </c>
      <c r="F80" s="13">
        <v>40</v>
      </c>
      <c r="G80" s="13">
        <v>45</v>
      </c>
      <c r="H80" s="13">
        <f>IFERROR(VLOOKUP(C80,'jul-18'!A:B,2,0),0)</f>
        <v>48</v>
      </c>
      <c r="I80" s="13">
        <v>49</v>
      </c>
      <c r="J80" s="37">
        <f t="shared" si="5"/>
        <v>4.2044928008786532E-4</v>
      </c>
      <c r="K80" s="13"/>
      <c r="L80" s="38">
        <f t="shared" si="6"/>
        <v>9.0880174489935017E-6</v>
      </c>
      <c r="M80" s="7">
        <f t="shared" si="7"/>
        <v>1</v>
      </c>
    </row>
    <row r="81" spans="2:13" s="7" customFormat="1" ht="13.5" customHeight="1">
      <c r="B81" s="21" t="s">
        <v>400</v>
      </c>
      <c r="C81" s="13" t="s">
        <v>28</v>
      </c>
      <c r="D81" s="13" t="s">
        <v>283</v>
      </c>
      <c r="E81" s="13" t="s">
        <v>262</v>
      </c>
      <c r="F81" s="13">
        <v>41</v>
      </c>
      <c r="G81" s="13">
        <v>47</v>
      </c>
      <c r="H81" s="13">
        <f>IFERROR(VLOOKUP(C81,'jul-18'!A:B,2,0),0)</f>
        <v>48</v>
      </c>
      <c r="I81" s="13">
        <v>48</v>
      </c>
      <c r="J81" s="37">
        <f t="shared" si="5"/>
        <v>4.1186868253505172E-4</v>
      </c>
      <c r="K81" s="13"/>
      <c r="L81" s="38">
        <f t="shared" si="6"/>
        <v>0</v>
      </c>
      <c r="M81" s="7">
        <f t="shared" si="7"/>
        <v>0</v>
      </c>
    </row>
    <row r="82" spans="2:13" s="7" customFormat="1" ht="13.5" customHeight="1">
      <c r="B82" s="21" t="s">
        <v>401</v>
      </c>
      <c r="C82" s="13" t="s">
        <v>107</v>
      </c>
      <c r="D82" s="13" t="s">
        <v>283</v>
      </c>
      <c r="E82" s="13" t="s">
        <v>262</v>
      </c>
      <c r="F82" s="13">
        <v>0</v>
      </c>
      <c r="G82" s="13">
        <v>0</v>
      </c>
      <c r="H82" s="13">
        <f>IFERROR(VLOOKUP(C82,'jul-18'!A:B,2,0),0)</f>
        <v>1</v>
      </c>
      <c r="I82" s="13">
        <v>1</v>
      </c>
      <c r="J82" s="37">
        <f t="shared" si="5"/>
        <v>8.5805975528135786E-6</v>
      </c>
      <c r="K82" s="13"/>
      <c r="L82" s="38">
        <f t="shared" si="6"/>
        <v>0</v>
      </c>
      <c r="M82" s="7">
        <f t="shared" si="7"/>
        <v>0</v>
      </c>
    </row>
    <row r="83" spans="2:13" s="7" customFormat="1" ht="13.5" customHeight="1">
      <c r="B83" s="21" t="s">
        <v>399</v>
      </c>
      <c r="C83" s="13" t="s">
        <v>133</v>
      </c>
      <c r="D83" s="13" t="s">
        <v>283</v>
      </c>
      <c r="E83" s="13" t="s">
        <v>262</v>
      </c>
      <c r="F83" s="13">
        <v>81</v>
      </c>
      <c r="G83" s="13">
        <v>113</v>
      </c>
      <c r="H83" s="13">
        <f>IFERROR(VLOOKUP(C83,'jul-18'!A:B,2,0),0)</f>
        <v>137</v>
      </c>
      <c r="I83" s="13">
        <v>150</v>
      </c>
      <c r="J83" s="37">
        <f t="shared" si="5"/>
        <v>1.2870896329220368E-3</v>
      </c>
      <c r="K83" s="13"/>
      <c r="L83" s="38">
        <f t="shared" si="6"/>
        <v>1.1814422683691553E-4</v>
      </c>
      <c r="M83" s="7">
        <f t="shared" si="7"/>
        <v>13</v>
      </c>
    </row>
    <row r="84" spans="2:13" s="7" customFormat="1" ht="13.5" customHeight="1">
      <c r="B84" s="21" t="s">
        <v>398</v>
      </c>
      <c r="C84" s="13" t="s">
        <v>202</v>
      </c>
      <c r="D84" s="13" t="s">
        <v>283</v>
      </c>
      <c r="E84" s="13" t="s">
        <v>262</v>
      </c>
      <c r="F84" s="13">
        <v>1146</v>
      </c>
      <c r="G84" s="13">
        <v>1179</v>
      </c>
      <c r="H84" s="13">
        <f>IFERROR(VLOOKUP(C84,'jul-18'!A:B,2,0),0)</f>
        <v>1407</v>
      </c>
      <c r="I84" s="13">
        <v>1462</v>
      </c>
      <c r="J84" s="37">
        <f t="shared" si="5"/>
        <v>1.2544833622213451E-2</v>
      </c>
      <c r="K84" s="13"/>
      <c r="L84" s="38">
        <f t="shared" si="6"/>
        <v>4.9984095969464264E-4</v>
      </c>
      <c r="M84" s="7">
        <f t="shared" si="7"/>
        <v>55</v>
      </c>
    </row>
    <row r="85" spans="2:13" s="7" customFormat="1" ht="13.5" customHeight="1">
      <c r="B85" s="21" t="s">
        <v>402</v>
      </c>
      <c r="C85" s="13" t="s">
        <v>177</v>
      </c>
      <c r="D85" s="13" t="s">
        <v>283</v>
      </c>
      <c r="E85" s="13" t="s">
        <v>262</v>
      </c>
      <c r="F85" s="13">
        <v>2</v>
      </c>
      <c r="G85" s="13">
        <v>2</v>
      </c>
      <c r="H85" s="13">
        <f>IFERROR(VLOOKUP(C85,'jul-18'!A:B,2,0),0)</f>
        <v>2</v>
      </c>
      <c r="I85" s="13">
        <v>2</v>
      </c>
      <c r="J85" s="37">
        <f t="shared" si="5"/>
        <v>1.7161195105627157E-5</v>
      </c>
      <c r="K85" s="13"/>
      <c r="L85" s="38">
        <f t="shared" si="6"/>
        <v>0</v>
      </c>
      <c r="M85" s="7">
        <f t="shared" si="7"/>
        <v>0</v>
      </c>
    </row>
    <row r="86" spans="2:13" s="7" customFormat="1" ht="13.5" customHeight="1">
      <c r="B86" s="21" t="s">
        <v>411</v>
      </c>
      <c r="C86" s="13" t="s">
        <v>20</v>
      </c>
      <c r="D86" s="13" t="s">
        <v>284</v>
      </c>
      <c r="E86" s="13" t="s">
        <v>262</v>
      </c>
      <c r="F86" s="13">
        <v>0</v>
      </c>
      <c r="G86" s="13">
        <v>0</v>
      </c>
      <c r="H86" s="13">
        <f>IFERROR(VLOOKUP(C86,'jul-18'!A:B,2,0),0)</f>
        <v>0</v>
      </c>
      <c r="I86" s="13">
        <v>0</v>
      </c>
      <c r="J86" s="37">
        <f t="shared" si="5"/>
        <v>0</v>
      </c>
      <c r="K86" s="13"/>
      <c r="L86" s="38">
        <f t="shared" si="6"/>
        <v>0</v>
      </c>
      <c r="M86" s="7">
        <f t="shared" si="7"/>
        <v>0</v>
      </c>
    </row>
    <row r="87" spans="2:13" s="7" customFormat="1" ht="13.5" customHeight="1">
      <c r="B87" s="21" t="s">
        <v>407</v>
      </c>
      <c r="C87" s="13" t="s">
        <v>16</v>
      </c>
      <c r="D87" s="13" t="s">
        <v>284</v>
      </c>
      <c r="E87" s="13" t="s">
        <v>262</v>
      </c>
      <c r="F87" s="13">
        <v>1</v>
      </c>
      <c r="G87" s="13">
        <v>4</v>
      </c>
      <c r="H87" s="13">
        <f>IFERROR(VLOOKUP(C87,'jul-18'!A:B,2,0),0)</f>
        <v>4</v>
      </c>
      <c r="I87" s="13">
        <v>4</v>
      </c>
      <c r="J87" s="37">
        <f t="shared" si="5"/>
        <v>3.4322390211254314E-5</v>
      </c>
      <c r="K87" s="13"/>
      <c r="L87" s="38">
        <f t="shared" si="6"/>
        <v>0</v>
      </c>
      <c r="M87" s="7">
        <f t="shared" si="7"/>
        <v>0</v>
      </c>
    </row>
    <row r="88" spans="2:13" s="7" customFormat="1" ht="13.5" customHeight="1">
      <c r="B88" s="21" t="s">
        <v>417</v>
      </c>
      <c r="C88" s="13" t="s">
        <v>43</v>
      </c>
      <c r="D88" s="13" t="s">
        <v>284</v>
      </c>
      <c r="E88" s="13" t="s">
        <v>262</v>
      </c>
      <c r="F88" s="13">
        <v>27</v>
      </c>
      <c r="G88" s="13">
        <v>27</v>
      </c>
      <c r="H88" s="13">
        <f>IFERROR(VLOOKUP(C88,'jul-18'!A:B,2,0),0)</f>
        <v>29</v>
      </c>
      <c r="I88" s="13">
        <v>32</v>
      </c>
      <c r="J88" s="37">
        <f t="shared" si="5"/>
        <v>2.7457912169003452E-4</v>
      </c>
      <c r="K88" s="13"/>
      <c r="L88" s="38">
        <f t="shared" si="6"/>
        <v>2.7264052346980505E-5</v>
      </c>
      <c r="M88" s="7">
        <f t="shared" si="7"/>
        <v>3</v>
      </c>
    </row>
    <row r="89" spans="2:13" s="7" customFormat="1" ht="13.5" customHeight="1">
      <c r="B89" s="21" t="s">
        <v>420</v>
      </c>
      <c r="C89" s="13" t="s">
        <v>70</v>
      </c>
      <c r="D89" s="13" t="s">
        <v>284</v>
      </c>
      <c r="E89" s="13" t="s">
        <v>262</v>
      </c>
      <c r="F89" s="13">
        <v>1</v>
      </c>
      <c r="G89" s="13">
        <v>1</v>
      </c>
      <c r="H89" s="13">
        <f>IFERROR(VLOOKUP(C89,'jul-18'!A:B,2,0),0)</f>
        <v>1</v>
      </c>
      <c r="I89" s="13">
        <v>1</v>
      </c>
      <c r="J89" s="37">
        <f t="shared" si="5"/>
        <v>8.5805975528135786E-6</v>
      </c>
      <c r="K89" s="13"/>
      <c r="L89" s="38">
        <f t="shared" si="6"/>
        <v>0</v>
      </c>
      <c r="M89" s="7">
        <f t="shared" si="7"/>
        <v>0</v>
      </c>
    </row>
    <row r="90" spans="2:13" s="7" customFormat="1" ht="13.5" customHeight="1">
      <c r="B90" s="21" t="s">
        <v>404</v>
      </c>
      <c r="C90" s="13" t="s">
        <v>67</v>
      </c>
      <c r="D90" s="13" t="s">
        <v>284</v>
      </c>
      <c r="E90" s="13" t="s">
        <v>262</v>
      </c>
      <c r="F90" s="13">
        <v>55</v>
      </c>
      <c r="G90" s="13">
        <v>58</v>
      </c>
      <c r="H90" s="13">
        <f>IFERROR(VLOOKUP(C90,'jul-18'!A:B,2,0),0)</f>
        <v>62</v>
      </c>
      <c r="I90" s="13">
        <v>63</v>
      </c>
      <c r="J90" s="37">
        <f t="shared" si="5"/>
        <v>5.4057764582725537E-4</v>
      </c>
      <c r="K90" s="13"/>
      <c r="L90" s="38">
        <f t="shared" si="6"/>
        <v>9.0880174489935017E-6</v>
      </c>
      <c r="M90" s="7">
        <f t="shared" si="7"/>
        <v>1</v>
      </c>
    </row>
    <row r="91" spans="2:13" s="7" customFormat="1" ht="13.5" customHeight="1">
      <c r="B91" s="21" t="s">
        <v>410</v>
      </c>
      <c r="C91" s="13" t="s">
        <v>71</v>
      </c>
      <c r="D91" s="13" t="s">
        <v>284</v>
      </c>
      <c r="E91" s="13" t="s">
        <v>262</v>
      </c>
      <c r="F91" s="13">
        <v>0</v>
      </c>
      <c r="G91" s="13">
        <v>0</v>
      </c>
      <c r="H91" s="13">
        <f>IFERROR(VLOOKUP(C91,'jul-18'!A:B,2,0),0)</f>
        <v>0</v>
      </c>
      <c r="I91" s="13">
        <v>0</v>
      </c>
      <c r="J91" s="37">
        <f t="shared" si="5"/>
        <v>0</v>
      </c>
      <c r="K91" s="13"/>
      <c r="L91" s="38">
        <f t="shared" si="6"/>
        <v>0</v>
      </c>
      <c r="M91" s="7">
        <f t="shared" si="7"/>
        <v>0</v>
      </c>
    </row>
    <row r="92" spans="2:13" s="7" customFormat="1" ht="13.5" customHeight="1">
      <c r="B92" s="21" t="s">
        <v>416</v>
      </c>
      <c r="C92" s="13" t="s">
        <v>77</v>
      </c>
      <c r="D92" s="13" t="s">
        <v>284</v>
      </c>
      <c r="E92" s="13" t="s">
        <v>262</v>
      </c>
      <c r="F92" s="13">
        <v>0</v>
      </c>
      <c r="G92" s="13">
        <v>0</v>
      </c>
      <c r="H92" s="13">
        <f>IFERROR(VLOOKUP(C92,'jul-18'!A:B,2,0),0)</f>
        <v>0</v>
      </c>
      <c r="I92" s="13">
        <v>0</v>
      </c>
      <c r="J92" s="37">
        <f t="shared" si="5"/>
        <v>0</v>
      </c>
      <c r="K92" s="13"/>
      <c r="L92" s="38">
        <f t="shared" si="6"/>
        <v>0</v>
      </c>
      <c r="M92" s="7">
        <f t="shared" si="7"/>
        <v>0</v>
      </c>
    </row>
    <row r="93" spans="2:13" s="7" customFormat="1" ht="13.5" customHeight="1">
      <c r="B93" s="21" t="s">
        <v>405</v>
      </c>
      <c r="C93" s="13" t="s">
        <v>35</v>
      </c>
      <c r="D93" s="13" t="s">
        <v>284</v>
      </c>
      <c r="E93" s="13" t="s">
        <v>262</v>
      </c>
      <c r="F93" s="13">
        <v>1</v>
      </c>
      <c r="G93" s="13">
        <v>1</v>
      </c>
      <c r="H93" s="13">
        <f>IFERROR(VLOOKUP(C93,'jul-18'!A:B,2,0),0)</f>
        <v>1</v>
      </c>
      <c r="I93" s="13">
        <v>1</v>
      </c>
      <c r="J93" s="37">
        <f t="shared" si="5"/>
        <v>8.5805975528135786E-6</v>
      </c>
      <c r="K93" s="13"/>
      <c r="L93" s="38">
        <f t="shared" si="6"/>
        <v>0</v>
      </c>
      <c r="M93" s="7">
        <f t="shared" si="7"/>
        <v>0</v>
      </c>
    </row>
    <row r="94" spans="2:13" s="7" customFormat="1" ht="13.5" customHeight="1">
      <c r="B94" s="21" t="s">
        <v>414</v>
      </c>
      <c r="C94" s="13" t="s">
        <v>106</v>
      </c>
      <c r="D94" s="13" t="s">
        <v>284</v>
      </c>
      <c r="E94" s="13" t="s">
        <v>262</v>
      </c>
      <c r="F94" s="13">
        <v>0</v>
      </c>
      <c r="G94" s="13">
        <v>0</v>
      </c>
      <c r="H94" s="13">
        <f>IFERROR(VLOOKUP(C94,'jul-18'!A:B,2,0),0)</f>
        <v>0</v>
      </c>
      <c r="I94" s="13">
        <v>0</v>
      </c>
      <c r="J94" s="37">
        <f t="shared" si="5"/>
        <v>0</v>
      </c>
      <c r="K94" s="13"/>
      <c r="L94" s="38">
        <f t="shared" si="6"/>
        <v>0</v>
      </c>
      <c r="M94" s="7">
        <f t="shared" si="7"/>
        <v>0</v>
      </c>
    </row>
    <row r="95" spans="2:13" s="7" customFormat="1" ht="13.5" customHeight="1">
      <c r="B95" s="21" t="s">
        <v>408</v>
      </c>
      <c r="C95" s="13" t="s">
        <v>119</v>
      </c>
      <c r="D95" s="13" t="s">
        <v>284</v>
      </c>
      <c r="E95" s="13" t="s">
        <v>262</v>
      </c>
      <c r="F95" s="13">
        <v>0</v>
      </c>
      <c r="G95" s="13">
        <v>7</v>
      </c>
      <c r="H95" s="13">
        <f>IFERROR(VLOOKUP(C95,'jul-18'!A:B,2,0),0)</f>
        <v>7</v>
      </c>
      <c r="I95" s="13">
        <v>7</v>
      </c>
      <c r="J95" s="37">
        <f t="shared" si="5"/>
        <v>6.0064182869695047E-5</v>
      </c>
      <c r="K95" s="13"/>
      <c r="L95" s="38">
        <f t="shared" si="6"/>
        <v>0</v>
      </c>
      <c r="M95" s="7">
        <f t="shared" si="7"/>
        <v>0</v>
      </c>
    </row>
    <row r="96" spans="2:13" s="7" customFormat="1" ht="13.5" customHeight="1">
      <c r="B96" s="21" t="s">
        <v>415</v>
      </c>
      <c r="C96" s="13" t="s">
        <v>125</v>
      </c>
      <c r="D96" s="13" t="s">
        <v>284</v>
      </c>
      <c r="E96" s="13" t="s">
        <v>262</v>
      </c>
      <c r="F96" s="13">
        <v>0</v>
      </c>
      <c r="G96" s="13">
        <v>0</v>
      </c>
      <c r="H96" s="13">
        <f>IFERROR(VLOOKUP(C96,'jul-18'!A:B,2,0),0)</f>
        <v>2</v>
      </c>
      <c r="I96" s="13">
        <v>2</v>
      </c>
      <c r="J96" s="37">
        <f t="shared" si="5"/>
        <v>1.7161195105627157E-5</v>
      </c>
      <c r="K96" s="13"/>
      <c r="L96" s="38">
        <f t="shared" si="6"/>
        <v>0</v>
      </c>
      <c r="M96" s="7">
        <f t="shared" si="7"/>
        <v>0</v>
      </c>
    </row>
    <row r="97" spans="2:13" s="7" customFormat="1" ht="13.5" customHeight="1">
      <c r="B97" s="21" t="s">
        <v>406</v>
      </c>
      <c r="C97" s="13" t="s">
        <v>135</v>
      </c>
      <c r="D97" s="13" t="s">
        <v>284</v>
      </c>
      <c r="E97" s="13" t="s">
        <v>262</v>
      </c>
      <c r="F97" s="13">
        <v>0</v>
      </c>
      <c r="G97" s="13">
        <v>0</v>
      </c>
      <c r="H97" s="13">
        <f>IFERROR(VLOOKUP(C97,'jul-18'!A:B,2,0),0)</f>
        <v>0</v>
      </c>
      <c r="I97" s="13">
        <v>0</v>
      </c>
      <c r="J97" s="37">
        <f t="shared" si="5"/>
        <v>0</v>
      </c>
      <c r="K97" s="13"/>
      <c r="L97" s="38">
        <f t="shared" si="6"/>
        <v>0</v>
      </c>
      <c r="M97" s="7">
        <f t="shared" si="7"/>
        <v>0</v>
      </c>
    </row>
    <row r="98" spans="2:13" s="7" customFormat="1" ht="13.5" customHeight="1">
      <c r="B98" s="21" t="s">
        <v>403</v>
      </c>
      <c r="C98" s="13" t="s">
        <v>137</v>
      </c>
      <c r="D98" s="13" t="s">
        <v>284</v>
      </c>
      <c r="E98" s="13" t="s">
        <v>262</v>
      </c>
      <c r="F98" s="13">
        <v>19</v>
      </c>
      <c r="G98" s="13">
        <v>21</v>
      </c>
      <c r="H98" s="13">
        <f>IFERROR(VLOOKUP(C98,'jul-18'!A:B,2,0),0)</f>
        <v>21</v>
      </c>
      <c r="I98" s="13">
        <v>22</v>
      </c>
      <c r="J98" s="37">
        <f t="shared" si="5"/>
        <v>1.8877314616189871E-4</v>
      </c>
      <c r="K98" s="13"/>
      <c r="L98" s="38">
        <f t="shared" si="6"/>
        <v>9.0880174489935017E-6</v>
      </c>
      <c r="M98" s="7">
        <f t="shared" si="7"/>
        <v>1</v>
      </c>
    </row>
    <row r="99" spans="2:13" s="7" customFormat="1" ht="13.5" customHeight="1">
      <c r="B99" s="21" t="s">
        <v>418</v>
      </c>
      <c r="C99" s="13" t="s">
        <v>419</v>
      </c>
      <c r="D99" s="13" t="s">
        <v>284</v>
      </c>
      <c r="E99" s="13" t="s">
        <v>262</v>
      </c>
      <c r="F99" s="13">
        <v>0</v>
      </c>
      <c r="G99" s="13">
        <v>0</v>
      </c>
      <c r="H99" s="13">
        <f>IFERROR(VLOOKUP(C99,'jul-18'!A:B,2,0),0)</f>
        <v>0</v>
      </c>
      <c r="I99" s="13">
        <v>0</v>
      </c>
      <c r="J99" s="37">
        <f t="shared" si="5"/>
        <v>0</v>
      </c>
      <c r="K99" s="13"/>
      <c r="L99" s="38">
        <f t="shared" si="6"/>
        <v>0</v>
      </c>
      <c r="M99" s="7">
        <f t="shared" si="7"/>
        <v>0</v>
      </c>
    </row>
    <row r="100" spans="2:13" s="7" customFormat="1" ht="13.5" customHeight="1">
      <c r="B100" s="21" t="s">
        <v>409</v>
      </c>
      <c r="C100" s="13" t="s">
        <v>172</v>
      </c>
      <c r="D100" s="13" t="s">
        <v>284</v>
      </c>
      <c r="E100" s="13" t="s">
        <v>262</v>
      </c>
      <c r="F100" s="13">
        <v>0</v>
      </c>
      <c r="G100" s="13">
        <v>0</v>
      </c>
      <c r="H100" s="13">
        <f>IFERROR(VLOOKUP(C100,'jul-18'!A:B,2,0),0)</f>
        <v>0</v>
      </c>
      <c r="I100" s="13">
        <v>0</v>
      </c>
      <c r="J100" s="37">
        <f t="shared" si="5"/>
        <v>0</v>
      </c>
      <c r="K100" s="13"/>
      <c r="L100" s="38">
        <f t="shared" si="6"/>
        <v>0</v>
      </c>
      <c r="M100" s="7">
        <f t="shared" si="7"/>
        <v>0</v>
      </c>
    </row>
    <row r="101" spans="2:13" s="7" customFormat="1" ht="13.5" customHeight="1">
      <c r="B101" s="21" t="s">
        <v>413</v>
      </c>
      <c r="C101" s="13" t="s">
        <v>170</v>
      </c>
      <c r="D101" s="13" t="s">
        <v>284</v>
      </c>
      <c r="E101" s="13" t="s">
        <v>262</v>
      </c>
      <c r="F101" s="13">
        <v>11</v>
      </c>
      <c r="G101" s="13">
        <v>11</v>
      </c>
      <c r="H101" s="13">
        <f>IFERROR(VLOOKUP(C101,'jul-18'!A:B,2,0),0)</f>
        <v>12</v>
      </c>
      <c r="I101" s="13">
        <v>12</v>
      </c>
      <c r="J101" s="37">
        <f t="shared" si="5"/>
        <v>1.0296717063376293E-4</v>
      </c>
      <c r="K101" s="13"/>
      <c r="L101" s="38">
        <f t="shared" si="6"/>
        <v>0</v>
      </c>
      <c r="M101" s="7">
        <f t="shared" si="7"/>
        <v>0</v>
      </c>
    </row>
    <row r="102" spans="2:13" s="7" customFormat="1" ht="13.5" customHeight="1">
      <c r="B102" s="21" t="s">
        <v>412</v>
      </c>
      <c r="C102" s="13" t="s">
        <v>180</v>
      </c>
      <c r="D102" s="13" t="s">
        <v>284</v>
      </c>
      <c r="E102" s="13" t="s">
        <v>262</v>
      </c>
      <c r="F102" s="13">
        <v>14</v>
      </c>
      <c r="G102" s="13">
        <v>14</v>
      </c>
      <c r="H102" s="13">
        <f>IFERROR(VLOOKUP(C102,'jul-18'!A:B,2,0),0)</f>
        <v>14</v>
      </c>
      <c r="I102" s="13">
        <v>14</v>
      </c>
      <c r="J102" s="37">
        <f t="shared" si="5"/>
        <v>1.2012836573939009E-4</v>
      </c>
      <c r="K102" s="13"/>
      <c r="L102" s="38">
        <f t="shared" si="6"/>
        <v>0</v>
      </c>
      <c r="M102" s="7">
        <f t="shared" si="7"/>
        <v>0</v>
      </c>
    </row>
    <row r="103" spans="2:13" s="7" customFormat="1" ht="13.5" customHeight="1">
      <c r="B103" s="21" t="s">
        <v>428</v>
      </c>
      <c r="C103" s="13" t="s">
        <v>30</v>
      </c>
      <c r="D103" s="13" t="s">
        <v>265</v>
      </c>
      <c r="E103" s="13" t="s">
        <v>258</v>
      </c>
      <c r="F103" s="13">
        <v>188</v>
      </c>
      <c r="G103" s="13">
        <v>195</v>
      </c>
      <c r="H103" s="13">
        <f>IFERROR(VLOOKUP(C103,'jul-18'!A:B,2,0),0)</f>
        <v>199</v>
      </c>
      <c r="I103" s="13">
        <v>200</v>
      </c>
      <c r="J103" s="37">
        <f t="shared" si="5"/>
        <v>1.7161195105627157E-3</v>
      </c>
      <c r="K103" s="13"/>
      <c r="L103" s="38">
        <f t="shared" si="6"/>
        <v>9.0880174489935017E-6</v>
      </c>
      <c r="M103" s="7">
        <f t="shared" si="7"/>
        <v>1</v>
      </c>
    </row>
    <row r="104" spans="2:13" s="7" customFormat="1" ht="13.5" customHeight="1">
      <c r="B104" s="21" t="s">
        <v>426</v>
      </c>
      <c r="C104" s="13" t="s">
        <v>41</v>
      </c>
      <c r="D104" s="13" t="s">
        <v>265</v>
      </c>
      <c r="E104" s="13" t="s">
        <v>258</v>
      </c>
      <c r="F104" s="13">
        <v>1189</v>
      </c>
      <c r="G104" s="13">
        <v>1259</v>
      </c>
      <c r="H104" s="13">
        <f>IFERROR(VLOOKUP(C104,'jul-18'!A:B,2,0),0)</f>
        <v>1345</v>
      </c>
      <c r="I104" s="13">
        <v>1477</v>
      </c>
      <c r="J104" s="37">
        <f t="shared" si="5"/>
        <v>1.2673542585505654E-2</v>
      </c>
      <c r="K104" s="13"/>
      <c r="L104" s="38">
        <f t="shared" si="6"/>
        <v>1.1996183032671423E-3</v>
      </c>
      <c r="M104" s="7">
        <f t="shared" si="7"/>
        <v>132</v>
      </c>
    </row>
    <row r="105" spans="2:13" s="7" customFormat="1" ht="13.5" customHeight="1">
      <c r="B105" s="21" t="s">
        <v>424</v>
      </c>
      <c r="C105" s="13" t="s">
        <v>175</v>
      </c>
      <c r="D105" s="13" t="s">
        <v>265</v>
      </c>
      <c r="E105" s="13" t="s">
        <v>258</v>
      </c>
      <c r="F105" s="13">
        <v>99</v>
      </c>
      <c r="G105" s="13">
        <v>108</v>
      </c>
      <c r="H105" s="13">
        <f>IFERROR(VLOOKUP(C105,'jul-18'!A:B,2,0),0)</f>
        <v>111</v>
      </c>
      <c r="I105" s="13">
        <v>115</v>
      </c>
      <c r="J105" s="37">
        <f t="shared" si="5"/>
        <v>9.8676871857356139E-4</v>
      </c>
      <c r="K105" s="13"/>
      <c r="L105" s="38">
        <f t="shared" si="6"/>
        <v>3.6352069795974007E-5</v>
      </c>
      <c r="M105" s="7">
        <f t="shared" si="7"/>
        <v>4</v>
      </c>
    </row>
    <row r="106" spans="2:13" s="7" customFormat="1" ht="13.5" customHeight="1">
      <c r="B106" s="21" t="s">
        <v>422</v>
      </c>
      <c r="C106" s="13" t="s">
        <v>75</v>
      </c>
      <c r="D106" s="13" t="s">
        <v>265</v>
      </c>
      <c r="E106" s="13" t="s">
        <v>258</v>
      </c>
      <c r="F106" s="13">
        <v>231</v>
      </c>
      <c r="G106" s="13">
        <v>232</v>
      </c>
      <c r="H106" s="13">
        <f>IFERROR(VLOOKUP(C106,'jul-18'!A:B,2,0),0)</f>
        <v>236</v>
      </c>
      <c r="I106" s="13">
        <v>243</v>
      </c>
      <c r="J106" s="37">
        <f t="shared" si="5"/>
        <v>2.0850852053336992E-3</v>
      </c>
      <c r="K106" s="13"/>
      <c r="L106" s="38">
        <f t="shared" si="6"/>
        <v>6.3616122142954519E-5</v>
      </c>
      <c r="M106" s="7">
        <f t="shared" si="7"/>
        <v>7</v>
      </c>
    </row>
    <row r="107" spans="2:13" s="7" customFormat="1" ht="13.5" customHeight="1">
      <c r="B107" s="21" t="s">
        <v>423</v>
      </c>
      <c r="C107" s="13" t="s">
        <v>80</v>
      </c>
      <c r="D107" s="13" t="s">
        <v>265</v>
      </c>
      <c r="E107" s="13" t="s">
        <v>258</v>
      </c>
      <c r="F107" s="13">
        <v>95</v>
      </c>
      <c r="G107" s="13">
        <v>97</v>
      </c>
      <c r="H107" s="13">
        <f>IFERROR(VLOOKUP(C107,'jul-18'!A:B,2,0),0)</f>
        <v>97</v>
      </c>
      <c r="I107" s="13">
        <v>100</v>
      </c>
      <c r="J107" s="37">
        <f t="shared" si="5"/>
        <v>8.5805975528135785E-4</v>
      </c>
      <c r="K107" s="13"/>
      <c r="L107" s="38">
        <f t="shared" si="6"/>
        <v>2.7264052346980505E-5</v>
      </c>
      <c r="M107" s="7">
        <f t="shared" si="7"/>
        <v>3</v>
      </c>
    </row>
    <row r="108" spans="2:13" s="7" customFormat="1" ht="13.5" customHeight="1">
      <c r="B108" s="21" t="s">
        <v>421</v>
      </c>
      <c r="C108" s="13" t="s">
        <v>130</v>
      </c>
      <c r="D108" s="13" t="s">
        <v>265</v>
      </c>
      <c r="E108" s="13" t="s">
        <v>258</v>
      </c>
      <c r="F108" s="13">
        <v>2371</v>
      </c>
      <c r="G108" s="13">
        <v>2614</v>
      </c>
      <c r="H108" s="13">
        <f>IFERROR(VLOOKUP(C108,'jul-18'!A:B,2,0),0)</f>
        <v>2836</v>
      </c>
      <c r="I108" s="13">
        <v>3027</v>
      </c>
      <c r="J108" s="37">
        <f t="shared" si="5"/>
        <v>2.59734687923667E-2</v>
      </c>
      <c r="K108" s="13"/>
      <c r="L108" s="38">
        <f t="shared" si="6"/>
        <v>1.7358113327577589E-3</v>
      </c>
      <c r="M108" s="7">
        <f t="shared" si="7"/>
        <v>191</v>
      </c>
    </row>
    <row r="109" spans="2:13" s="7" customFormat="1" ht="13.5" customHeight="1">
      <c r="B109" s="21" t="s">
        <v>425</v>
      </c>
      <c r="C109" s="13" t="s">
        <v>138</v>
      </c>
      <c r="D109" s="13" t="s">
        <v>265</v>
      </c>
      <c r="E109" s="13" t="s">
        <v>258</v>
      </c>
      <c r="F109" s="13">
        <v>177</v>
      </c>
      <c r="G109" s="13">
        <v>179</v>
      </c>
      <c r="H109" s="13">
        <f>IFERROR(VLOOKUP(C109,'jul-18'!A:B,2,0),0)</f>
        <v>179</v>
      </c>
      <c r="I109" s="13">
        <v>180</v>
      </c>
      <c r="J109" s="37">
        <f t="shared" si="5"/>
        <v>1.5445075595064441E-3</v>
      </c>
      <c r="K109" s="13"/>
      <c r="L109" s="38">
        <f t="shared" si="6"/>
        <v>9.0880174489935017E-6</v>
      </c>
      <c r="M109" s="7">
        <f t="shared" si="7"/>
        <v>1</v>
      </c>
    </row>
    <row r="110" spans="2:13" s="7" customFormat="1" ht="13.5" customHeight="1">
      <c r="B110" s="21" t="s">
        <v>427</v>
      </c>
      <c r="C110" s="13" t="s">
        <v>146</v>
      </c>
      <c r="D110" s="13" t="s">
        <v>265</v>
      </c>
      <c r="E110" s="13" t="s">
        <v>258</v>
      </c>
      <c r="F110" s="13">
        <v>215</v>
      </c>
      <c r="G110" s="13">
        <v>238</v>
      </c>
      <c r="H110" s="13">
        <f>IFERROR(VLOOKUP(C110,'jul-18'!A:B,2,0),0)</f>
        <v>249</v>
      </c>
      <c r="I110" s="13">
        <v>260</v>
      </c>
      <c r="J110" s="37">
        <f t="shared" ref="J110:J173" si="8">I110/$I$8</f>
        <v>2.2309553637315303E-3</v>
      </c>
      <c r="K110" s="13"/>
      <c r="L110" s="38">
        <f t="shared" ref="L110:L173" si="9">M110/$H$8</f>
        <v>9.9968191938928526E-5</v>
      </c>
      <c r="M110" s="7">
        <f t="shared" ref="M110:M173" si="10">I110-H110</f>
        <v>11</v>
      </c>
    </row>
    <row r="111" spans="2:13" s="7" customFormat="1" ht="13.5" customHeight="1">
      <c r="B111" s="21" t="s">
        <v>430</v>
      </c>
      <c r="C111" s="13" t="s">
        <v>22</v>
      </c>
      <c r="D111" s="13" t="s">
        <v>264</v>
      </c>
      <c r="E111" s="13" t="s">
        <v>258</v>
      </c>
      <c r="F111" s="13">
        <v>42</v>
      </c>
      <c r="G111" s="13">
        <v>45</v>
      </c>
      <c r="H111" s="13">
        <f>IFERROR(VLOOKUP(C111,'jul-18'!A:B,2,0),0)</f>
        <v>47</v>
      </c>
      <c r="I111" s="13">
        <v>47</v>
      </c>
      <c r="J111" s="37">
        <f t="shared" si="8"/>
        <v>4.0328808498223817E-4</v>
      </c>
      <c r="K111" s="13"/>
      <c r="L111" s="38">
        <f t="shared" si="9"/>
        <v>0</v>
      </c>
      <c r="M111" s="7">
        <f t="shared" si="10"/>
        <v>0</v>
      </c>
    </row>
    <row r="112" spans="2:13" s="7" customFormat="1" ht="13.5" customHeight="1">
      <c r="B112" s="21" t="s">
        <v>429</v>
      </c>
      <c r="C112" s="13" t="s">
        <v>31</v>
      </c>
      <c r="D112" s="13" t="s">
        <v>264</v>
      </c>
      <c r="E112" s="13" t="s">
        <v>258</v>
      </c>
      <c r="F112" s="13">
        <v>1191</v>
      </c>
      <c r="G112" s="13">
        <v>1435</v>
      </c>
      <c r="H112" s="13">
        <f>IFERROR(VLOOKUP(C112,'jul-18'!A:B,2,0),0)</f>
        <v>1580</v>
      </c>
      <c r="I112" s="13">
        <v>1656</v>
      </c>
      <c r="J112" s="37">
        <f t="shared" si="8"/>
        <v>1.4209469547459285E-2</v>
      </c>
      <c r="K112" s="13"/>
      <c r="L112" s="38">
        <f t="shared" si="9"/>
        <v>6.906893261235061E-4</v>
      </c>
      <c r="M112" s="7">
        <f t="shared" si="10"/>
        <v>76</v>
      </c>
    </row>
    <row r="113" spans="2:13" s="7" customFormat="1" ht="13.5" customHeight="1">
      <c r="B113" s="21" t="s">
        <v>431</v>
      </c>
      <c r="C113" s="13" t="s">
        <v>69</v>
      </c>
      <c r="D113" s="13" t="s">
        <v>264</v>
      </c>
      <c r="E113" s="13" t="s">
        <v>258</v>
      </c>
      <c r="F113" s="13">
        <v>29</v>
      </c>
      <c r="G113" s="13">
        <v>30</v>
      </c>
      <c r="H113" s="13">
        <f>IFERROR(VLOOKUP(C113,'jul-18'!A:B,2,0),0)</f>
        <v>30</v>
      </c>
      <c r="I113" s="13">
        <v>30</v>
      </c>
      <c r="J113" s="37">
        <f t="shared" si="8"/>
        <v>2.5741792658440736E-4</v>
      </c>
      <c r="K113" s="13"/>
      <c r="L113" s="38">
        <f t="shared" si="9"/>
        <v>0</v>
      </c>
      <c r="M113" s="7">
        <f t="shared" si="10"/>
        <v>0</v>
      </c>
    </row>
    <row r="114" spans="2:13" s="7" customFormat="1" ht="13.5" customHeight="1">
      <c r="B114" s="21" t="s">
        <v>432</v>
      </c>
      <c r="C114" s="13" t="s">
        <v>433</v>
      </c>
      <c r="D114" s="13" t="s">
        <v>264</v>
      </c>
      <c r="E114" s="13" t="s">
        <v>258</v>
      </c>
      <c r="F114" s="13">
        <v>0</v>
      </c>
      <c r="G114" s="13">
        <v>0</v>
      </c>
      <c r="H114" s="13">
        <f>IFERROR(VLOOKUP(C114,'jul-18'!A:B,2,0),0)</f>
        <v>0</v>
      </c>
      <c r="I114" s="13">
        <v>0</v>
      </c>
      <c r="J114" s="37">
        <f t="shared" si="8"/>
        <v>0</v>
      </c>
      <c r="K114" s="13"/>
      <c r="L114" s="38">
        <f t="shared" si="9"/>
        <v>0</v>
      </c>
      <c r="M114" s="7">
        <f t="shared" si="10"/>
        <v>0</v>
      </c>
    </row>
    <row r="115" spans="2:13" s="7" customFormat="1" ht="13.5" customHeight="1">
      <c r="B115" s="21" t="s">
        <v>354</v>
      </c>
      <c r="C115" s="13" t="s">
        <v>300</v>
      </c>
      <c r="D115" s="13" t="s">
        <v>264</v>
      </c>
      <c r="E115" s="13" t="s">
        <v>258</v>
      </c>
      <c r="F115" s="13">
        <v>9760</v>
      </c>
      <c r="G115" s="13">
        <v>11068</v>
      </c>
      <c r="H115" s="13">
        <f>IFERROR(VLOOKUP(C115,'jul-18'!A:B,2,0),0)</f>
        <v>12072</v>
      </c>
      <c r="I115" s="13">
        <v>12796</v>
      </c>
      <c r="J115" s="38">
        <f t="shared" si="8"/>
        <v>0.10979732628580255</v>
      </c>
      <c r="K115" s="13"/>
      <c r="L115" s="38">
        <f t="shared" si="9"/>
        <v>6.5797246330712954E-3</v>
      </c>
      <c r="M115" s="7">
        <f t="shared" si="10"/>
        <v>724</v>
      </c>
    </row>
    <row r="116" spans="2:13" s="7" customFormat="1" ht="13.5" customHeight="1">
      <c r="B116" s="21" t="s">
        <v>436</v>
      </c>
      <c r="C116" s="96" t="s">
        <v>351</v>
      </c>
      <c r="D116" s="13" t="s">
        <v>266</v>
      </c>
      <c r="E116" s="13" t="s">
        <v>258</v>
      </c>
      <c r="F116" s="13">
        <v>756</v>
      </c>
      <c r="G116" s="13">
        <v>794</v>
      </c>
      <c r="H116" s="13">
        <f>IFERROR(VLOOKUP(C116,'jul-18'!A:B,2,0),0)</f>
        <v>951</v>
      </c>
      <c r="I116" s="13">
        <v>957</v>
      </c>
      <c r="J116" s="37">
        <f t="shared" si="8"/>
        <v>8.2116318580425941E-3</v>
      </c>
      <c r="K116" s="13"/>
      <c r="L116" s="38">
        <f t="shared" si="9"/>
        <v>5.452810469396101E-5</v>
      </c>
      <c r="M116" s="7">
        <f t="shared" si="10"/>
        <v>6</v>
      </c>
    </row>
    <row r="117" spans="2:13" s="7" customFormat="1" ht="13.5" customHeight="1">
      <c r="B117" s="21" t="s">
        <v>441</v>
      </c>
      <c r="C117" s="13" t="s">
        <v>24</v>
      </c>
      <c r="D117" s="13" t="s">
        <v>266</v>
      </c>
      <c r="E117" s="13" t="s">
        <v>258</v>
      </c>
      <c r="F117" s="13">
        <v>160</v>
      </c>
      <c r="G117" s="13">
        <v>179</v>
      </c>
      <c r="H117" s="13">
        <f>IFERROR(VLOOKUP(C117,'jul-18'!A:B,2,0),0)</f>
        <v>191</v>
      </c>
      <c r="I117" s="13">
        <v>211</v>
      </c>
      <c r="J117" s="37">
        <f t="shared" si="8"/>
        <v>1.810506083643665E-3</v>
      </c>
      <c r="K117" s="13"/>
      <c r="L117" s="38">
        <f t="shared" si="9"/>
        <v>1.8176034897987003E-4</v>
      </c>
      <c r="M117" s="7">
        <f t="shared" si="10"/>
        <v>20</v>
      </c>
    </row>
    <row r="118" spans="2:13" s="7" customFormat="1" ht="13.5" customHeight="1">
      <c r="B118" s="21" t="s">
        <v>434</v>
      </c>
      <c r="C118" s="13" t="s">
        <v>25</v>
      </c>
      <c r="D118" s="13" t="s">
        <v>266</v>
      </c>
      <c r="E118" s="13" t="s">
        <v>258</v>
      </c>
      <c r="F118" s="13">
        <v>881</v>
      </c>
      <c r="G118" s="13">
        <v>920</v>
      </c>
      <c r="H118" s="13">
        <f>IFERROR(VLOOKUP(C118,'jul-18'!A:B,2,0),0)</f>
        <v>1009</v>
      </c>
      <c r="I118" s="13">
        <v>1050</v>
      </c>
      <c r="J118" s="37">
        <f t="shared" si="8"/>
        <v>9.0096274304542565E-3</v>
      </c>
      <c r="K118" s="13"/>
      <c r="L118" s="38">
        <f t="shared" si="9"/>
        <v>3.7260871540873358E-4</v>
      </c>
      <c r="M118" s="7">
        <f t="shared" si="10"/>
        <v>41</v>
      </c>
    </row>
    <row r="119" spans="2:13" s="7" customFormat="1" ht="13.5" customHeight="1">
      <c r="B119" s="21" t="s">
        <v>439</v>
      </c>
      <c r="C119" s="13" t="s">
        <v>37</v>
      </c>
      <c r="D119" s="13" t="s">
        <v>266</v>
      </c>
      <c r="E119" s="13" t="s">
        <v>258</v>
      </c>
      <c r="F119" s="13">
        <v>507</v>
      </c>
      <c r="G119" s="13">
        <v>525</v>
      </c>
      <c r="H119" s="13">
        <f>IFERROR(VLOOKUP(C119,'jul-18'!A:B,2,0),0)</f>
        <v>536</v>
      </c>
      <c r="I119" s="13">
        <v>582</v>
      </c>
      <c r="J119" s="37">
        <f t="shared" si="8"/>
        <v>4.9939077757375026E-3</v>
      </c>
      <c r="K119" s="13"/>
      <c r="L119" s="38">
        <f t="shared" si="9"/>
        <v>4.1804880265370112E-4</v>
      </c>
      <c r="M119" s="7">
        <f t="shared" si="10"/>
        <v>46</v>
      </c>
    </row>
    <row r="120" spans="2:13" s="7" customFormat="1" ht="13.5" customHeight="1">
      <c r="B120" s="21" t="s">
        <v>435</v>
      </c>
      <c r="C120" s="13" t="s">
        <v>40</v>
      </c>
      <c r="D120" s="13" t="s">
        <v>266</v>
      </c>
      <c r="E120" s="13" t="s">
        <v>258</v>
      </c>
      <c r="F120" s="13">
        <v>646</v>
      </c>
      <c r="G120" s="13">
        <v>644</v>
      </c>
      <c r="H120" s="13">
        <f>IFERROR(VLOOKUP(C120,'jul-18'!A:B,2,0),0)</f>
        <v>686</v>
      </c>
      <c r="I120" s="13">
        <v>738</v>
      </c>
      <c r="J120" s="37">
        <f t="shared" si="8"/>
        <v>6.3324809939764208E-3</v>
      </c>
      <c r="K120" s="13"/>
      <c r="L120" s="38">
        <f t="shared" si="9"/>
        <v>4.7257690734766212E-4</v>
      </c>
      <c r="M120" s="7">
        <f t="shared" si="10"/>
        <v>52</v>
      </c>
    </row>
    <row r="121" spans="2:13" s="7" customFormat="1" ht="13.5" customHeight="1">
      <c r="B121" s="21" t="s">
        <v>440</v>
      </c>
      <c r="C121" s="13" t="s">
        <v>51</v>
      </c>
      <c r="D121" s="13" t="s">
        <v>266</v>
      </c>
      <c r="E121" s="13" t="s">
        <v>258</v>
      </c>
      <c r="F121" s="13">
        <v>575</v>
      </c>
      <c r="G121" s="13">
        <v>589</v>
      </c>
      <c r="H121" s="13">
        <f>IFERROR(VLOOKUP(C121,'jul-18'!A:B,2,0),0)</f>
        <v>596</v>
      </c>
      <c r="I121" s="13">
        <v>653</v>
      </c>
      <c r="J121" s="37">
        <f t="shared" si="8"/>
        <v>5.6031302019872668E-3</v>
      </c>
      <c r="K121" s="13"/>
      <c r="L121" s="38">
        <f t="shared" si="9"/>
        <v>5.1801699459262966E-4</v>
      </c>
      <c r="M121" s="7">
        <f t="shared" si="10"/>
        <v>57</v>
      </c>
    </row>
    <row r="122" spans="2:13" s="7" customFormat="1" ht="13.5" customHeight="1">
      <c r="B122" s="21" t="s">
        <v>447</v>
      </c>
      <c r="C122" s="95" t="s">
        <v>448</v>
      </c>
      <c r="D122" s="13" t="s">
        <v>266</v>
      </c>
      <c r="E122" s="13" t="s">
        <v>258</v>
      </c>
      <c r="F122" s="13">
        <v>2</v>
      </c>
      <c r="G122" s="13">
        <v>2</v>
      </c>
      <c r="H122" s="13">
        <f>IFERROR(VLOOKUP(C122,'jul-18'!A:B,2,0),0)</f>
        <v>2</v>
      </c>
      <c r="I122" s="13">
        <v>2</v>
      </c>
      <c r="J122" s="37">
        <f t="shared" si="8"/>
        <v>1.7161195105627157E-5</v>
      </c>
      <c r="K122" s="13"/>
      <c r="L122" s="38">
        <f t="shared" si="9"/>
        <v>0</v>
      </c>
      <c r="M122" s="7">
        <f t="shared" si="10"/>
        <v>0</v>
      </c>
    </row>
    <row r="123" spans="2:13" s="7" customFormat="1" ht="13.5" customHeight="1">
      <c r="B123" s="21" t="s">
        <v>446</v>
      </c>
      <c r="C123" s="13" t="s">
        <v>66</v>
      </c>
      <c r="D123" s="13" t="s">
        <v>266</v>
      </c>
      <c r="E123" s="13" t="s">
        <v>258</v>
      </c>
      <c r="F123" s="13">
        <v>0</v>
      </c>
      <c r="G123" s="13">
        <v>0</v>
      </c>
      <c r="H123" s="13">
        <f>IFERROR(VLOOKUP(C123,'jul-18'!A:B,2,0),0)</f>
        <v>0</v>
      </c>
      <c r="I123" s="13">
        <v>0</v>
      </c>
      <c r="J123" s="37">
        <f t="shared" si="8"/>
        <v>0</v>
      </c>
      <c r="K123" s="13"/>
      <c r="L123" s="38">
        <f t="shared" si="9"/>
        <v>0</v>
      </c>
      <c r="M123" s="7">
        <f t="shared" si="10"/>
        <v>0</v>
      </c>
    </row>
    <row r="124" spans="2:13" s="7" customFormat="1" ht="13.5" customHeight="1">
      <c r="B124" s="21" t="s">
        <v>444</v>
      </c>
      <c r="C124" s="13" t="s">
        <v>78</v>
      </c>
      <c r="D124" s="13" t="s">
        <v>266</v>
      </c>
      <c r="E124" s="13" t="s">
        <v>258</v>
      </c>
      <c r="F124" s="13">
        <v>12</v>
      </c>
      <c r="G124" s="13">
        <v>12</v>
      </c>
      <c r="H124" s="13">
        <f>IFERROR(VLOOKUP(C124,'jul-18'!A:B,2,0),0)</f>
        <v>12</v>
      </c>
      <c r="I124" s="13">
        <v>12</v>
      </c>
      <c r="J124" s="37">
        <f t="shared" si="8"/>
        <v>1.0296717063376293E-4</v>
      </c>
      <c r="K124" s="13"/>
      <c r="L124" s="38">
        <f t="shared" si="9"/>
        <v>0</v>
      </c>
      <c r="M124" s="7">
        <f t="shared" si="10"/>
        <v>0</v>
      </c>
    </row>
    <row r="125" spans="2:13" s="7" customFormat="1" ht="13.5" customHeight="1">
      <c r="B125" s="21" t="s">
        <v>442</v>
      </c>
      <c r="C125" s="13" t="s">
        <v>156</v>
      </c>
      <c r="D125" s="13" t="s">
        <v>266</v>
      </c>
      <c r="E125" s="13" t="s">
        <v>258</v>
      </c>
      <c r="F125" s="13">
        <v>14</v>
      </c>
      <c r="G125" s="13">
        <v>16</v>
      </c>
      <c r="H125" s="13">
        <f>IFERROR(VLOOKUP(C125,'jul-18'!A:B,2,0),0)</f>
        <v>16</v>
      </c>
      <c r="I125" s="13">
        <v>16</v>
      </c>
      <c r="J125" s="37">
        <f t="shared" si="8"/>
        <v>1.3728956084501726E-4</v>
      </c>
      <c r="K125" s="13"/>
      <c r="L125" s="38">
        <f t="shared" si="9"/>
        <v>0</v>
      </c>
      <c r="M125" s="7">
        <f t="shared" si="10"/>
        <v>0</v>
      </c>
    </row>
    <row r="126" spans="2:13" s="7" customFormat="1" ht="13.5" customHeight="1">
      <c r="B126" s="21" t="s">
        <v>437</v>
      </c>
      <c r="C126" s="13" t="s">
        <v>147</v>
      </c>
      <c r="D126" s="13" t="s">
        <v>266</v>
      </c>
      <c r="E126" s="13" t="s">
        <v>258</v>
      </c>
      <c r="F126" s="13">
        <v>1355</v>
      </c>
      <c r="G126" s="13">
        <v>1463</v>
      </c>
      <c r="H126" s="13">
        <f>IFERROR(VLOOKUP(C126,'jul-18'!A:B,2,0),0)</f>
        <v>1550</v>
      </c>
      <c r="I126" s="13">
        <v>1587</v>
      </c>
      <c r="J126" s="37">
        <f t="shared" si="8"/>
        <v>1.3617408316315149E-2</v>
      </c>
      <c r="K126" s="13"/>
      <c r="L126" s="38">
        <f t="shared" si="9"/>
        <v>3.362566456127596E-4</v>
      </c>
      <c r="M126" s="7">
        <f t="shared" si="10"/>
        <v>37</v>
      </c>
    </row>
    <row r="127" spans="2:13" s="7" customFormat="1" ht="13.5" customHeight="1">
      <c r="B127" s="21" t="s">
        <v>445</v>
      </c>
      <c r="C127" s="13" t="s">
        <v>174</v>
      </c>
      <c r="D127" s="13" t="s">
        <v>266</v>
      </c>
      <c r="E127" s="13" t="s">
        <v>258</v>
      </c>
      <c r="F127" s="13">
        <v>5</v>
      </c>
      <c r="G127" s="13">
        <v>12</v>
      </c>
      <c r="H127" s="13">
        <f>IFERROR(VLOOKUP(C127,'jul-18'!A:B,2,0),0)</f>
        <v>14</v>
      </c>
      <c r="I127" s="13">
        <v>13</v>
      </c>
      <c r="J127" s="37">
        <f t="shared" si="8"/>
        <v>1.1154776818657652E-4</v>
      </c>
      <c r="K127" s="13"/>
      <c r="L127" s="38">
        <f t="shared" si="9"/>
        <v>-9.0880174489935017E-6</v>
      </c>
      <c r="M127" s="7">
        <f t="shared" si="10"/>
        <v>-1</v>
      </c>
    </row>
    <row r="128" spans="2:13" s="7" customFormat="1" ht="13.5" customHeight="1">
      <c r="B128" s="21" t="s">
        <v>443</v>
      </c>
      <c r="C128" s="13" t="s">
        <v>192</v>
      </c>
      <c r="D128" s="13" t="s">
        <v>266</v>
      </c>
      <c r="E128" s="13" t="s">
        <v>258</v>
      </c>
      <c r="F128" s="13">
        <v>44</v>
      </c>
      <c r="G128" s="13">
        <v>44</v>
      </c>
      <c r="H128" s="13">
        <f>IFERROR(VLOOKUP(C128,'jul-18'!A:B,2,0),0)</f>
        <v>44</v>
      </c>
      <c r="I128" s="13">
        <v>48</v>
      </c>
      <c r="J128" s="37">
        <f t="shared" si="8"/>
        <v>4.1186868253505172E-4</v>
      </c>
      <c r="K128" s="13"/>
      <c r="L128" s="38">
        <f t="shared" si="9"/>
        <v>3.6352069795974007E-5</v>
      </c>
      <c r="M128" s="7">
        <f t="shared" si="10"/>
        <v>4</v>
      </c>
    </row>
    <row r="129" spans="2:13" s="7" customFormat="1" ht="13.5" customHeight="1">
      <c r="B129" s="21" t="s">
        <v>438</v>
      </c>
      <c r="C129" s="13" t="s">
        <v>195</v>
      </c>
      <c r="D129" s="13" t="s">
        <v>266</v>
      </c>
      <c r="E129" s="13" t="s">
        <v>258</v>
      </c>
      <c r="F129" s="13">
        <v>23</v>
      </c>
      <c r="G129" s="13">
        <v>23</v>
      </c>
      <c r="H129" s="13">
        <f>IFERROR(VLOOKUP(C129,'jul-18'!A:B,2,0),0)</f>
        <v>32</v>
      </c>
      <c r="I129" s="13">
        <v>32</v>
      </c>
      <c r="J129" s="37">
        <f t="shared" si="8"/>
        <v>2.7457912169003452E-4</v>
      </c>
      <c r="K129" s="13"/>
      <c r="L129" s="38">
        <f t="shared" si="9"/>
        <v>0</v>
      </c>
      <c r="M129" s="7">
        <f t="shared" si="10"/>
        <v>0</v>
      </c>
    </row>
    <row r="130" spans="2:13" s="7" customFormat="1" ht="13.5" customHeight="1">
      <c r="B130" s="21" t="s">
        <v>474</v>
      </c>
      <c r="C130" s="13" t="s">
        <v>4</v>
      </c>
      <c r="D130" s="13" t="s">
        <v>267</v>
      </c>
      <c r="E130" s="13" t="s">
        <v>258</v>
      </c>
      <c r="F130" s="13">
        <v>4</v>
      </c>
      <c r="G130" s="13">
        <v>5</v>
      </c>
      <c r="H130" s="13">
        <f>IFERROR(VLOOKUP(C130,'jul-18'!A:B,2,0),0)</f>
        <v>5</v>
      </c>
      <c r="I130" s="13">
        <v>5</v>
      </c>
      <c r="J130" s="37">
        <f t="shared" si="8"/>
        <v>4.290298776406789E-5</v>
      </c>
      <c r="K130" s="13"/>
      <c r="L130" s="38">
        <f t="shared" si="9"/>
        <v>0</v>
      </c>
      <c r="M130" s="7">
        <f t="shared" si="10"/>
        <v>0</v>
      </c>
    </row>
    <row r="131" spans="2:13" s="7" customFormat="1" ht="13.5" customHeight="1">
      <c r="B131" s="21" t="s">
        <v>467</v>
      </c>
      <c r="C131" s="13" t="s">
        <v>3</v>
      </c>
      <c r="D131" s="13" t="s">
        <v>267</v>
      </c>
      <c r="E131" s="13" t="s">
        <v>258</v>
      </c>
      <c r="F131" s="13">
        <v>56</v>
      </c>
      <c r="G131" s="13">
        <v>56</v>
      </c>
      <c r="H131" s="13">
        <f>IFERROR(VLOOKUP(C131,'jul-18'!A:B,2,0),0)</f>
        <v>73</v>
      </c>
      <c r="I131" s="13">
        <v>76</v>
      </c>
      <c r="J131" s="37">
        <f t="shared" si="8"/>
        <v>6.5212541401383193E-4</v>
      </c>
      <c r="K131" s="13"/>
      <c r="L131" s="38">
        <f t="shared" si="9"/>
        <v>2.7264052346980505E-5</v>
      </c>
      <c r="M131" s="7">
        <f t="shared" si="10"/>
        <v>3</v>
      </c>
    </row>
    <row r="132" spans="2:13" s="7" customFormat="1" ht="13.5" customHeight="1">
      <c r="B132" s="21" t="s">
        <v>466</v>
      </c>
      <c r="C132" s="13" t="s">
        <v>11</v>
      </c>
      <c r="D132" s="13" t="s">
        <v>267</v>
      </c>
      <c r="E132" s="13" t="s">
        <v>258</v>
      </c>
      <c r="F132" s="13">
        <v>134</v>
      </c>
      <c r="G132" s="13">
        <v>135</v>
      </c>
      <c r="H132" s="13">
        <f>IFERROR(VLOOKUP(C132,'jul-18'!A:B,2,0),0)</f>
        <v>139</v>
      </c>
      <c r="I132" s="13">
        <v>147</v>
      </c>
      <c r="J132" s="37">
        <f t="shared" si="8"/>
        <v>1.261347840263596E-3</v>
      </c>
      <c r="K132" s="13"/>
      <c r="L132" s="38">
        <f t="shared" si="9"/>
        <v>7.2704139591948014E-5</v>
      </c>
      <c r="M132" s="7">
        <f t="shared" si="10"/>
        <v>8</v>
      </c>
    </row>
    <row r="133" spans="2:13" s="7" customFormat="1" ht="13.5" customHeight="1">
      <c r="B133" s="21" t="s">
        <v>457</v>
      </c>
      <c r="C133" s="13" t="s">
        <v>26</v>
      </c>
      <c r="D133" s="13" t="s">
        <v>267</v>
      </c>
      <c r="E133" s="13" t="s">
        <v>258</v>
      </c>
      <c r="F133" s="13">
        <v>204</v>
      </c>
      <c r="G133" s="13">
        <v>213</v>
      </c>
      <c r="H133" s="13">
        <f>IFERROR(VLOOKUP(C133,'jul-18'!A:B,2,0),0)</f>
        <v>239</v>
      </c>
      <c r="I133" s="13">
        <v>245</v>
      </c>
      <c r="J133" s="37">
        <f t="shared" si="8"/>
        <v>2.1022464004393266E-3</v>
      </c>
      <c r="K133" s="13"/>
      <c r="L133" s="38">
        <f t="shared" si="9"/>
        <v>5.452810469396101E-5</v>
      </c>
      <c r="M133" s="7">
        <f t="shared" si="10"/>
        <v>6</v>
      </c>
    </row>
    <row r="134" spans="2:13" s="7" customFormat="1" ht="13.5" customHeight="1">
      <c r="B134" s="21" t="s">
        <v>459</v>
      </c>
      <c r="C134" s="13" t="s">
        <v>13</v>
      </c>
      <c r="D134" s="13" t="s">
        <v>267</v>
      </c>
      <c r="E134" s="13" t="s">
        <v>258</v>
      </c>
      <c r="F134" s="13">
        <v>116</v>
      </c>
      <c r="G134" s="13">
        <v>120</v>
      </c>
      <c r="H134" s="13">
        <f>IFERROR(VLOOKUP(C134,'jul-18'!A:B,2,0),0)</f>
        <v>126</v>
      </c>
      <c r="I134" s="13">
        <v>132</v>
      </c>
      <c r="J134" s="37">
        <f t="shared" si="8"/>
        <v>1.1326388769713923E-3</v>
      </c>
      <c r="K134" s="13"/>
      <c r="L134" s="38">
        <f t="shared" si="9"/>
        <v>5.452810469396101E-5</v>
      </c>
      <c r="M134" s="7">
        <f t="shared" si="10"/>
        <v>6</v>
      </c>
    </row>
    <row r="135" spans="2:13" s="7" customFormat="1" ht="13.5" customHeight="1">
      <c r="B135" s="21" t="s">
        <v>481</v>
      </c>
      <c r="C135" s="97" t="s">
        <v>624</v>
      </c>
      <c r="D135" s="13" t="s">
        <v>267</v>
      </c>
      <c r="E135" s="13" t="s">
        <v>258</v>
      </c>
      <c r="F135" s="13">
        <v>17</v>
      </c>
      <c r="G135" s="13">
        <v>18</v>
      </c>
      <c r="H135" s="13">
        <f>IFERROR(VLOOKUP(C135,'jul-18'!A:B,2,0),0)</f>
        <v>18</v>
      </c>
      <c r="I135" s="13">
        <v>20</v>
      </c>
      <c r="J135" s="37">
        <f t="shared" si="8"/>
        <v>1.7161195105627156E-4</v>
      </c>
      <c r="K135" s="13"/>
      <c r="L135" s="38">
        <f t="shared" si="9"/>
        <v>1.8176034897987003E-5</v>
      </c>
      <c r="M135" s="7">
        <f t="shared" si="10"/>
        <v>2</v>
      </c>
    </row>
    <row r="136" spans="2:13" s="7" customFormat="1" ht="13.5" customHeight="1">
      <c r="B136" s="21" t="s">
        <v>473</v>
      </c>
      <c r="C136" s="13" t="s">
        <v>196</v>
      </c>
      <c r="D136" s="13" t="s">
        <v>267</v>
      </c>
      <c r="E136" s="13" t="s">
        <v>258</v>
      </c>
      <c r="F136" s="13">
        <v>20</v>
      </c>
      <c r="G136" s="13">
        <v>20</v>
      </c>
      <c r="H136" s="13">
        <f>IFERROR(VLOOKUP(C136,'jul-18'!A:B,2,0),0)</f>
        <v>20</v>
      </c>
      <c r="I136" s="13">
        <v>20</v>
      </c>
      <c r="J136" s="37">
        <f t="shared" si="8"/>
        <v>1.7161195105627156E-4</v>
      </c>
      <c r="K136" s="13"/>
      <c r="L136" s="38">
        <f t="shared" si="9"/>
        <v>0</v>
      </c>
      <c r="M136" s="7">
        <f t="shared" si="10"/>
        <v>0</v>
      </c>
    </row>
    <row r="137" spans="2:13" s="7" customFormat="1" ht="13.5" customHeight="1">
      <c r="B137" s="21" t="s">
        <v>469</v>
      </c>
      <c r="C137" s="13" t="s">
        <v>99</v>
      </c>
      <c r="D137" s="13" t="s">
        <v>267</v>
      </c>
      <c r="E137" s="13" t="s">
        <v>258</v>
      </c>
      <c r="F137" s="13">
        <v>79</v>
      </c>
      <c r="G137" s="13">
        <v>83</v>
      </c>
      <c r="H137" s="13">
        <f>IFERROR(VLOOKUP(C137,'jul-18'!A:B,2,0),0)</f>
        <v>83</v>
      </c>
      <c r="I137" s="13">
        <v>86</v>
      </c>
      <c r="J137" s="37">
        <f t="shared" si="8"/>
        <v>7.3793138954196774E-4</v>
      </c>
      <c r="K137" s="13"/>
      <c r="L137" s="38">
        <f t="shared" si="9"/>
        <v>2.7264052346980505E-5</v>
      </c>
      <c r="M137" s="7">
        <f t="shared" si="10"/>
        <v>3</v>
      </c>
    </row>
    <row r="138" spans="2:13" s="7" customFormat="1" ht="13.5" customHeight="1">
      <c r="B138" s="21" t="s">
        <v>449</v>
      </c>
      <c r="C138" s="13" t="s">
        <v>42</v>
      </c>
      <c r="D138" s="13" t="s">
        <v>267</v>
      </c>
      <c r="E138" s="13" t="s">
        <v>258</v>
      </c>
      <c r="F138" s="13">
        <v>0</v>
      </c>
      <c r="G138" s="13">
        <v>0</v>
      </c>
      <c r="H138" s="13">
        <f>IFERROR(VLOOKUP(C138,'jul-18'!A:B,2,0),0)</f>
        <v>0</v>
      </c>
      <c r="I138" s="13">
        <v>0</v>
      </c>
      <c r="J138" s="37">
        <f t="shared" si="8"/>
        <v>0</v>
      </c>
      <c r="K138" s="13"/>
      <c r="L138" s="38">
        <f t="shared" si="9"/>
        <v>0</v>
      </c>
      <c r="M138" s="7">
        <f t="shared" si="10"/>
        <v>0</v>
      </c>
    </row>
    <row r="139" spans="2:13" s="7" customFormat="1" ht="13.5" customHeight="1">
      <c r="B139" s="21" t="s">
        <v>461</v>
      </c>
      <c r="C139" s="95" t="s">
        <v>462</v>
      </c>
      <c r="D139" s="13" t="s">
        <v>267</v>
      </c>
      <c r="E139" s="13" t="s">
        <v>258</v>
      </c>
      <c r="F139" s="13">
        <v>88</v>
      </c>
      <c r="G139" s="13">
        <v>90</v>
      </c>
      <c r="H139" s="13">
        <f>IFERROR(VLOOKUP(C139,'jul-18'!A:B,2,0),0)</f>
        <v>90</v>
      </c>
      <c r="I139" s="13">
        <v>101</v>
      </c>
      <c r="J139" s="37">
        <f t="shared" si="8"/>
        <v>8.666403528341714E-4</v>
      </c>
      <c r="K139" s="13"/>
      <c r="L139" s="38">
        <f t="shared" si="9"/>
        <v>9.9968191938928526E-5</v>
      </c>
      <c r="M139" s="7">
        <f t="shared" si="10"/>
        <v>11</v>
      </c>
    </row>
    <row r="140" spans="2:13" s="7" customFormat="1" ht="13.5" customHeight="1">
      <c r="B140" s="21" t="s">
        <v>468</v>
      </c>
      <c r="C140" s="13" t="s">
        <v>48</v>
      </c>
      <c r="D140" s="13" t="s">
        <v>267</v>
      </c>
      <c r="E140" s="13" t="s">
        <v>258</v>
      </c>
      <c r="F140" s="13">
        <v>24</v>
      </c>
      <c r="G140" s="13">
        <v>24</v>
      </c>
      <c r="H140" s="13">
        <f>IFERROR(VLOOKUP(C140,'jul-18'!A:B,2,0),0)</f>
        <v>24</v>
      </c>
      <c r="I140" s="13">
        <v>24</v>
      </c>
      <c r="J140" s="37">
        <f t="shared" si="8"/>
        <v>2.0593434126752586E-4</v>
      </c>
      <c r="K140" s="13"/>
      <c r="L140" s="38">
        <f t="shared" si="9"/>
        <v>0</v>
      </c>
      <c r="M140" s="7">
        <f t="shared" si="10"/>
        <v>0</v>
      </c>
    </row>
    <row r="141" spans="2:13" s="7" customFormat="1" ht="13.5" customHeight="1">
      <c r="B141" s="21" t="s">
        <v>451</v>
      </c>
      <c r="C141" s="13" t="s">
        <v>49</v>
      </c>
      <c r="D141" s="13" t="s">
        <v>267</v>
      </c>
      <c r="E141" s="13" t="s">
        <v>258</v>
      </c>
      <c r="F141" s="13">
        <v>748</v>
      </c>
      <c r="G141" s="13">
        <v>839</v>
      </c>
      <c r="H141" s="13">
        <f>IFERROR(VLOOKUP(C141,'jul-18'!A:B,2,0),0)</f>
        <v>917</v>
      </c>
      <c r="I141" s="13">
        <v>927</v>
      </c>
      <c r="J141" s="37">
        <f t="shared" si="8"/>
        <v>7.9542139314581865E-3</v>
      </c>
      <c r="K141" s="13"/>
      <c r="L141" s="38">
        <f t="shared" si="9"/>
        <v>9.0880174489935017E-5</v>
      </c>
      <c r="M141" s="7">
        <f t="shared" si="10"/>
        <v>10</v>
      </c>
    </row>
    <row r="142" spans="2:13" s="7" customFormat="1" ht="13.5" customHeight="1">
      <c r="B142" s="21" t="s">
        <v>464</v>
      </c>
      <c r="C142" s="13" t="s">
        <v>64</v>
      </c>
      <c r="D142" s="13" t="s">
        <v>267</v>
      </c>
      <c r="E142" s="13" t="s">
        <v>258</v>
      </c>
      <c r="F142" s="13">
        <v>45</v>
      </c>
      <c r="G142" s="13">
        <v>46</v>
      </c>
      <c r="H142" s="13">
        <f>IFERROR(VLOOKUP(C142,'jul-18'!A:B,2,0),0)</f>
        <v>47</v>
      </c>
      <c r="I142" s="13">
        <v>49</v>
      </c>
      <c r="J142" s="37">
        <f t="shared" si="8"/>
        <v>4.2044928008786532E-4</v>
      </c>
      <c r="K142" s="13"/>
      <c r="L142" s="38">
        <f t="shared" si="9"/>
        <v>1.8176034897987003E-5</v>
      </c>
      <c r="M142" s="7">
        <f t="shared" si="10"/>
        <v>2</v>
      </c>
    </row>
    <row r="143" spans="2:13" s="7" customFormat="1" ht="13.5" customHeight="1">
      <c r="B143" s="21" t="s">
        <v>456</v>
      </c>
      <c r="C143" s="13" t="s">
        <v>72</v>
      </c>
      <c r="D143" s="13" t="s">
        <v>267</v>
      </c>
      <c r="E143" s="13" t="s">
        <v>258</v>
      </c>
      <c r="F143" s="13">
        <v>39</v>
      </c>
      <c r="G143" s="13">
        <v>41</v>
      </c>
      <c r="H143" s="13">
        <f>IFERROR(VLOOKUP(C143,'jul-18'!A:B,2,0),0)</f>
        <v>41</v>
      </c>
      <c r="I143" s="13">
        <v>49</v>
      </c>
      <c r="J143" s="37">
        <f t="shared" si="8"/>
        <v>4.2044928008786532E-4</v>
      </c>
      <c r="K143" s="13"/>
      <c r="L143" s="38">
        <f t="shared" si="9"/>
        <v>7.2704139591948014E-5</v>
      </c>
      <c r="M143" s="7">
        <f t="shared" si="10"/>
        <v>8</v>
      </c>
    </row>
    <row r="144" spans="2:13" s="7" customFormat="1" ht="13.5" customHeight="1">
      <c r="B144" s="21" t="s">
        <v>450</v>
      </c>
      <c r="C144" s="13" t="s">
        <v>82</v>
      </c>
      <c r="D144" s="13" t="s">
        <v>267</v>
      </c>
      <c r="E144" s="13" t="s">
        <v>258</v>
      </c>
      <c r="F144" s="13">
        <v>16</v>
      </c>
      <c r="G144" s="13">
        <v>18</v>
      </c>
      <c r="H144" s="13">
        <f>IFERROR(VLOOKUP(C144,'jul-18'!A:B,2,0),0)</f>
        <v>20</v>
      </c>
      <c r="I144" s="13">
        <v>21</v>
      </c>
      <c r="J144" s="37">
        <f t="shared" si="8"/>
        <v>1.8019254860908513E-4</v>
      </c>
      <c r="K144" s="13"/>
      <c r="L144" s="38">
        <f t="shared" si="9"/>
        <v>9.0880174489935017E-6</v>
      </c>
      <c r="M144" s="7">
        <f t="shared" si="10"/>
        <v>1</v>
      </c>
    </row>
    <row r="145" spans="2:13" s="7" customFormat="1" ht="13.5" customHeight="1">
      <c r="B145" s="21" t="s">
        <v>453</v>
      </c>
      <c r="C145" s="13" t="s">
        <v>91</v>
      </c>
      <c r="D145" s="13" t="s">
        <v>267</v>
      </c>
      <c r="E145" s="13" t="s">
        <v>258</v>
      </c>
      <c r="F145" s="13">
        <v>610</v>
      </c>
      <c r="G145" s="13">
        <v>607</v>
      </c>
      <c r="H145" s="13">
        <f>IFERROR(VLOOKUP(C145,'jul-18'!A:B,2,0),0)</f>
        <v>620</v>
      </c>
      <c r="I145" s="13">
        <v>802</v>
      </c>
      <c r="J145" s="37">
        <f t="shared" si="8"/>
        <v>6.8816392373564897E-3</v>
      </c>
      <c r="K145" s="13"/>
      <c r="L145" s="38">
        <f t="shared" si="9"/>
        <v>1.6540191757168175E-3</v>
      </c>
      <c r="M145" s="7">
        <f t="shared" si="10"/>
        <v>182</v>
      </c>
    </row>
    <row r="146" spans="2:13" s="7" customFormat="1" ht="13.5" customHeight="1">
      <c r="B146" s="21" t="s">
        <v>458</v>
      </c>
      <c r="C146" s="13" t="s">
        <v>124</v>
      </c>
      <c r="D146" s="13" t="s">
        <v>267</v>
      </c>
      <c r="E146" s="13" t="s">
        <v>258</v>
      </c>
      <c r="F146" s="13">
        <v>15</v>
      </c>
      <c r="G146" s="13">
        <v>17</v>
      </c>
      <c r="H146" s="13">
        <f>IFERROR(VLOOKUP(C146,'jul-18'!A:B,2,0),0)</f>
        <v>17</v>
      </c>
      <c r="I146" s="13">
        <v>16</v>
      </c>
      <c r="J146" s="37">
        <f t="shared" si="8"/>
        <v>1.3728956084501726E-4</v>
      </c>
      <c r="K146" s="13"/>
      <c r="L146" s="38">
        <f t="shared" si="9"/>
        <v>-9.0880174489935017E-6</v>
      </c>
      <c r="M146" s="7">
        <f t="shared" si="10"/>
        <v>-1</v>
      </c>
    </row>
    <row r="147" spans="2:13" s="7" customFormat="1" ht="13.5" customHeight="1">
      <c r="B147" s="21" t="s">
        <v>475</v>
      </c>
      <c r="C147" s="95" t="s">
        <v>476</v>
      </c>
      <c r="D147" s="13" t="s">
        <v>267</v>
      </c>
      <c r="E147" s="13" t="s">
        <v>258</v>
      </c>
      <c r="F147" s="13">
        <v>0</v>
      </c>
      <c r="G147" s="13">
        <v>0</v>
      </c>
      <c r="H147" s="13">
        <f>IFERROR(VLOOKUP(C147,'jul-18'!A:B,2,0),0)</f>
        <v>0</v>
      </c>
      <c r="I147" s="13">
        <v>0</v>
      </c>
      <c r="J147" s="37">
        <f t="shared" si="8"/>
        <v>0</v>
      </c>
      <c r="K147" s="13"/>
      <c r="L147" s="38">
        <f t="shared" si="9"/>
        <v>0</v>
      </c>
      <c r="M147" s="7">
        <f t="shared" si="10"/>
        <v>0</v>
      </c>
    </row>
    <row r="148" spans="2:13" s="7" customFormat="1" ht="13.5" customHeight="1">
      <c r="B148" s="21" t="s">
        <v>452</v>
      </c>
      <c r="C148" s="13" t="s">
        <v>153</v>
      </c>
      <c r="D148" s="13" t="s">
        <v>267</v>
      </c>
      <c r="E148" s="13" t="s">
        <v>258</v>
      </c>
      <c r="F148" s="13">
        <v>165</v>
      </c>
      <c r="G148" s="13">
        <v>181</v>
      </c>
      <c r="H148" s="13">
        <f>IFERROR(VLOOKUP(C148,'jul-18'!A:B,2,0),0)</f>
        <v>184</v>
      </c>
      <c r="I148" s="13">
        <v>196</v>
      </c>
      <c r="J148" s="37">
        <f t="shared" si="8"/>
        <v>1.6817971203514613E-3</v>
      </c>
      <c r="K148" s="13"/>
      <c r="L148" s="38">
        <f t="shared" si="9"/>
        <v>1.0905620938792202E-4</v>
      </c>
      <c r="M148" s="7">
        <f t="shared" si="10"/>
        <v>12</v>
      </c>
    </row>
    <row r="149" spans="2:13" s="7" customFormat="1" ht="13.5" customHeight="1">
      <c r="B149" s="21" t="s">
        <v>477</v>
      </c>
      <c r="C149" s="13" t="s">
        <v>21</v>
      </c>
      <c r="D149" s="13" t="s">
        <v>267</v>
      </c>
      <c r="E149" s="13" t="s">
        <v>258</v>
      </c>
      <c r="F149" s="13">
        <v>0</v>
      </c>
      <c r="G149" s="13">
        <v>0</v>
      </c>
      <c r="H149" s="13">
        <f>IFERROR(VLOOKUP(C149,'jul-18'!A:B,2,0),0)</f>
        <v>0</v>
      </c>
      <c r="I149" s="13">
        <v>0</v>
      </c>
      <c r="J149" s="37">
        <f t="shared" si="8"/>
        <v>0</v>
      </c>
      <c r="K149" s="13"/>
      <c r="L149" s="38">
        <f t="shared" si="9"/>
        <v>0</v>
      </c>
      <c r="M149" s="7">
        <f t="shared" si="10"/>
        <v>0</v>
      </c>
    </row>
    <row r="150" spans="2:13" s="7" customFormat="1" ht="13.5" customHeight="1">
      <c r="B150" s="21" t="s">
        <v>470</v>
      </c>
      <c r="C150" s="95" t="s">
        <v>471</v>
      </c>
      <c r="D150" s="13" t="s">
        <v>267</v>
      </c>
      <c r="E150" s="13" t="s">
        <v>258</v>
      </c>
      <c r="F150" s="13">
        <v>71</v>
      </c>
      <c r="G150" s="13">
        <v>75</v>
      </c>
      <c r="H150" s="13">
        <f>IFERROR(VLOOKUP(C150,'jul-18'!A:B,2,0),0)</f>
        <v>77</v>
      </c>
      <c r="I150" s="13">
        <v>77</v>
      </c>
      <c r="J150" s="37">
        <f t="shared" si="8"/>
        <v>6.6070601156664548E-4</v>
      </c>
      <c r="K150" s="13"/>
      <c r="L150" s="38">
        <f t="shared" si="9"/>
        <v>0</v>
      </c>
      <c r="M150" s="7">
        <f t="shared" si="10"/>
        <v>0</v>
      </c>
    </row>
    <row r="151" spans="2:13" s="7" customFormat="1" ht="13.5" customHeight="1">
      <c r="B151" s="21" t="s">
        <v>460</v>
      </c>
      <c r="C151" s="13" t="s">
        <v>103</v>
      </c>
      <c r="D151" s="13" t="s">
        <v>267</v>
      </c>
      <c r="E151" s="13" t="s">
        <v>258</v>
      </c>
      <c r="F151" s="13">
        <v>201</v>
      </c>
      <c r="G151" s="13">
        <v>211</v>
      </c>
      <c r="H151" s="13">
        <f>IFERROR(VLOOKUP(C151,'jul-18'!A:B,2,0),0)</f>
        <v>224</v>
      </c>
      <c r="I151" s="13">
        <v>33</v>
      </c>
      <c r="J151" s="37">
        <f t="shared" si="8"/>
        <v>2.8315971924284806E-4</v>
      </c>
      <c r="K151" s="13"/>
      <c r="L151" s="38">
        <f t="shared" si="9"/>
        <v>-1.7358113327577589E-3</v>
      </c>
      <c r="M151" s="7">
        <f t="shared" si="10"/>
        <v>-191</v>
      </c>
    </row>
    <row r="152" spans="2:13" s="7" customFormat="1" ht="13.5" customHeight="1">
      <c r="B152" s="21" t="s">
        <v>478</v>
      </c>
      <c r="C152" s="13" t="s">
        <v>116</v>
      </c>
      <c r="D152" s="13" t="s">
        <v>267</v>
      </c>
      <c r="E152" s="13" t="s">
        <v>258</v>
      </c>
      <c r="F152" s="13">
        <v>0</v>
      </c>
      <c r="G152" s="13">
        <v>0</v>
      </c>
      <c r="H152" s="13">
        <f>IFERROR(VLOOKUP(C152,'jul-18'!A:B,2,0),0)</f>
        <v>0</v>
      </c>
      <c r="I152" s="13">
        <v>0</v>
      </c>
      <c r="J152" s="37">
        <f t="shared" si="8"/>
        <v>0</v>
      </c>
      <c r="K152" s="13"/>
      <c r="L152" s="38">
        <f t="shared" si="9"/>
        <v>0</v>
      </c>
      <c r="M152" s="7">
        <f t="shared" si="10"/>
        <v>0</v>
      </c>
    </row>
    <row r="153" spans="2:13" s="7" customFormat="1" ht="13.5" customHeight="1">
      <c r="B153" s="21" t="s">
        <v>463</v>
      </c>
      <c r="C153" s="13" t="s">
        <v>194</v>
      </c>
      <c r="D153" s="13" t="s">
        <v>267</v>
      </c>
      <c r="E153" s="13" t="s">
        <v>258</v>
      </c>
      <c r="F153" s="13">
        <v>0</v>
      </c>
      <c r="G153" s="13">
        <v>0</v>
      </c>
      <c r="H153" s="13">
        <f>IFERROR(VLOOKUP(C153,'jul-18'!A:B,2,0),0)</f>
        <v>0</v>
      </c>
      <c r="I153" s="13">
        <v>0</v>
      </c>
      <c r="J153" s="37">
        <f t="shared" si="8"/>
        <v>0</v>
      </c>
      <c r="K153" s="13"/>
      <c r="L153" s="38">
        <f t="shared" si="9"/>
        <v>0</v>
      </c>
      <c r="M153" s="7">
        <f t="shared" si="10"/>
        <v>0</v>
      </c>
    </row>
    <row r="154" spans="2:13" s="7" customFormat="1" ht="13.5" customHeight="1">
      <c r="B154" s="21" t="s">
        <v>479</v>
      </c>
      <c r="C154" s="13" t="s">
        <v>480</v>
      </c>
      <c r="D154" s="13" t="s">
        <v>267</v>
      </c>
      <c r="E154" s="13" t="s">
        <v>258</v>
      </c>
      <c r="F154" s="13">
        <v>172</v>
      </c>
      <c r="G154" s="13">
        <v>174</v>
      </c>
      <c r="H154" s="13">
        <f>IFERROR(VLOOKUP(C154,'jul-18'!A:B,2,0),0)</f>
        <v>177</v>
      </c>
      <c r="I154" s="13">
        <v>180</v>
      </c>
      <c r="J154" s="37">
        <f t="shared" si="8"/>
        <v>1.5445075595064441E-3</v>
      </c>
      <c r="K154" s="13"/>
      <c r="L154" s="38">
        <f t="shared" si="9"/>
        <v>2.7264052346980505E-5</v>
      </c>
      <c r="M154" s="7">
        <f t="shared" si="10"/>
        <v>3</v>
      </c>
    </row>
    <row r="155" spans="2:13" s="7" customFormat="1" ht="13.5" customHeight="1">
      <c r="B155" s="21" t="s">
        <v>454</v>
      </c>
      <c r="C155" s="95" t="s">
        <v>455</v>
      </c>
      <c r="D155" s="13" t="s">
        <v>267</v>
      </c>
      <c r="E155" s="13" t="s">
        <v>258</v>
      </c>
      <c r="F155" s="13">
        <v>48</v>
      </c>
      <c r="G155" s="13">
        <v>48</v>
      </c>
      <c r="H155" s="13">
        <f>IFERROR(VLOOKUP(C155,'jul-18'!A:B,2,0),0)</f>
        <v>49</v>
      </c>
      <c r="I155" s="13">
        <v>52</v>
      </c>
      <c r="J155" s="37">
        <f t="shared" si="8"/>
        <v>4.4619107274630607E-4</v>
      </c>
      <c r="K155" s="13"/>
      <c r="L155" s="38">
        <f t="shared" si="9"/>
        <v>2.7264052346980505E-5</v>
      </c>
      <c r="M155" s="7">
        <f t="shared" si="10"/>
        <v>3</v>
      </c>
    </row>
    <row r="156" spans="2:13" s="7" customFormat="1" ht="13.5" customHeight="1">
      <c r="B156" s="21" t="s">
        <v>472</v>
      </c>
      <c r="C156" s="13" t="s">
        <v>178</v>
      </c>
      <c r="D156" s="13" t="s">
        <v>267</v>
      </c>
      <c r="E156" s="13" t="s">
        <v>258</v>
      </c>
      <c r="F156" s="13">
        <v>80</v>
      </c>
      <c r="G156" s="13">
        <v>82</v>
      </c>
      <c r="H156" s="13">
        <f>IFERROR(VLOOKUP(C156,'jul-18'!A:B,2,0),0)</f>
        <v>82</v>
      </c>
      <c r="I156" s="13">
        <v>84</v>
      </c>
      <c r="J156" s="37">
        <f t="shared" si="8"/>
        <v>7.2077019443634054E-4</v>
      </c>
      <c r="K156" s="13"/>
      <c r="L156" s="38">
        <f t="shared" si="9"/>
        <v>1.8176034897987003E-5</v>
      </c>
      <c r="M156" s="7">
        <f t="shared" si="10"/>
        <v>2</v>
      </c>
    </row>
    <row r="157" spans="2:13" s="7" customFormat="1" ht="13.5" customHeight="1">
      <c r="B157" s="21" t="s">
        <v>465</v>
      </c>
      <c r="C157" s="95" t="s">
        <v>355</v>
      </c>
      <c r="D157" s="13" t="s">
        <v>267</v>
      </c>
      <c r="E157" s="13" t="s">
        <v>258</v>
      </c>
      <c r="F157" s="13">
        <v>111</v>
      </c>
      <c r="G157" s="13">
        <v>113</v>
      </c>
      <c r="H157" s="13">
        <f>IFERROR(VLOOKUP(C157,'jul-18'!A:B,2,0),0)</f>
        <v>119</v>
      </c>
      <c r="I157" s="13">
        <v>120</v>
      </c>
      <c r="J157" s="37">
        <f t="shared" si="8"/>
        <v>1.0296717063376295E-3</v>
      </c>
      <c r="K157" s="13"/>
      <c r="L157" s="38">
        <f t="shared" si="9"/>
        <v>9.0880174489935017E-6</v>
      </c>
      <c r="M157" s="7">
        <f t="shared" si="10"/>
        <v>1</v>
      </c>
    </row>
    <row r="158" spans="2:13" s="7" customFormat="1" ht="13.5" customHeight="1">
      <c r="B158" s="21" t="s">
        <v>484</v>
      </c>
      <c r="C158" s="13" t="s">
        <v>100</v>
      </c>
      <c r="D158" s="13" t="s">
        <v>272</v>
      </c>
      <c r="E158" s="13" t="s">
        <v>260</v>
      </c>
      <c r="F158" s="13">
        <v>6</v>
      </c>
      <c r="G158" s="13">
        <v>15</v>
      </c>
      <c r="H158" s="13">
        <f>IFERROR(VLOOKUP(C158,'jul-18'!A:B,2,0),0)</f>
        <v>20</v>
      </c>
      <c r="I158" s="13">
        <v>26</v>
      </c>
      <c r="J158" s="37">
        <f t="shared" si="8"/>
        <v>2.2309553637315304E-4</v>
      </c>
      <c r="K158" s="13"/>
      <c r="L158" s="38">
        <f t="shared" si="9"/>
        <v>5.452810469396101E-5</v>
      </c>
      <c r="M158" s="7">
        <f t="shared" si="10"/>
        <v>6</v>
      </c>
    </row>
    <row r="159" spans="2:13" s="7" customFormat="1" ht="13.5" customHeight="1">
      <c r="B159" s="21" t="s">
        <v>486</v>
      </c>
      <c r="C159" s="95" t="s">
        <v>487</v>
      </c>
      <c r="D159" s="13" t="s">
        <v>272</v>
      </c>
      <c r="E159" s="13" t="s">
        <v>260</v>
      </c>
      <c r="F159" s="13">
        <v>7</v>
      </c>
      <c r="G159" s="13">
        <v>19</v>
      </c>
      <c r="H159" s="13">
        <f>IFERROR(VLOOKUP(C159,'jul-18'!A:B,2,0),0)</f>
        <v>21</v>
      </c>
      <c r="I159" s="13">
        <v>24</v>
      </c>
      <c r="J159" s="37">
        <f t="shared" si="8"/>
        <v>2.0593434126752586E-4</v>
      </c>
      <c r="K159" s="13"/>
      <c r="L159" s="38">
        <f t="shared" si="9"/>
        <v>2.7264052346980505E-5</v>
      </c>
      <c r="M159" s="7">
        <f t="shared" si="10"/>
        <v>3</v>
      </c>
    </row>
    <row r="160" spans="2:13" s="7" customFormat="1" ht="13.5" customHeight="1">
      <c r="B160" s="21" t="s">
        <v>485</v>
      </c>
      <c r="C160" s="13" t="s">
        <v>182</v>
      </c>
      <c r="D160" s="13" t="s">
        <v>272</v>
      </c>
      <c r="E160" s="13" t="s">
        <v>260</v>
      </c>
      <c r="F160" s="13">
        <v>0</v>
      </c>
      <c r="G160" s="13">
        <v>0</v>
      </c>
      <c r="H160" s="13">
        <f>IFERROR(VLOOKUP(C160,'jul-18'!A:B,2,0),0)</f>
        <v>0</v>
      </c>
      <c r="I160" s="13">
        <v>0</v>
      </c>
      <c r="J160" s="37">
        <f t="shared" si="8"/>
        <v>0</v>
      </c>
      <c r="K160" s="13"/>
      <c r="L160" s="38">
        <f t="shared" si="9"/>
        <v>0</v>
      </c>
      <c r="M160" s="7">
        <f t="shared" si="10"/>
        <v>0</v>
      </c>
    </row>
    <row r="161" spans="2:13" s="7" customFormat="1" ht="13.5" customHeight="1">
      <c r="B161" s="21" t="s">
        <v>488</v>
      </c>
      <c r="C161" s="13" t="s">
        <v>184</v>
      </c>
      <c r="D161" s="13" t="s">
        <v>272</v>
      </c>
      <c r="E161" s="13" t="s">
        <v>260</v>
      </c>
      <c r="F161" s="13">
        <v>0</v>
      </c>
      <c r="G161" s="13">
        <v>0</v>
      </c>
      <c r="H161" s="13">
        <f>IFERROR(VLOOKUP(C161,'jul-18'!A:B,2,0),0)</f>
        <v>0</v>
      </c>
      <c r="I161" s="13">
        <v>0</v>
      </c>
      <c r="J161" s="37">
        <f t="shared" si="8"/>
        <v>0</v>
      </c>
      <c r="K161" s="13"/>
      <c r="L161" s="38">
        <f t="shared" si="9"/>
        <v>0</v>
      </c>
      <c r="M161" s="7">
        <f t="shared" si="10"/>
        <v>0</v>
      </c>
    </row>
    <row r="162" spans="2:13" s="7" customFormat="1" ht="13.5" customHeight="1">
      <c r="B162" s="21" t="s">
        <v>483</v>
      </c>
      <c r="C162" s="13" t="s">
        <v>193</v>
      </c>
      <c r="D162" s="13" t="s">
        <v>272</v>
      </c>
      <c r="E162" s="13" t="s">
        <v>260</v>
      </c>
      <c r="F162" s="13">
        <v>8</v>
      </c>
      <c r="G162" s="13">
        <v>8</v>
      </c>
      <c r="H162" s="13">
        <f>IFERROR(VLOOKUP(C162,'jul-18'!A:B,2,0),0)</f>
        <v>9</v>
      </c>
      <c r="I162" s="13">
        <v>9</v>
      </c>
      <c r="J162" s="37">
        <f t="shared" si="8"/>
        <v>7.7225377975322204E-5</v>
      </c>
      <c r="K162" s="13"/>
      <c r="L162" s="38">
        <f t="shared" si="9"/>
        <v>0</v>
      </c>
      <c r="M162" s="7">
        <f t="shared" si="10"/>
        <v>0</v>
      </c>
    </row>
    <row r="163" spans="2:13" s="7" customFormat="1" ht="13.5" customHeight="1">
      <c r="B163" s="21" t="s">
        <v>489</v>
      </c>
      <c r="C163" s="13" t="s">
        <v>39</v>
      </c>
      <c r="D163" s="13" t="s">
        <v>273</v>
      </c>
      <c r="E163" s="13" t="s">
        <v>260</v>
      </c>
      <c r="F163" s="13">
        <v>4795</v>
      </c>
      <c r="G163" s="13">
        <v>5083</v>
      </c>
      <c r="H163" s="13">
        <f>IFERROR(VLOOKUP(C163,'jul-18'!A:B,2,0),0)</f>
        <v>5275</v>
      </c>
      <c r="I163" s="13">
        <v>5608</v>
      </c>
      <c r="J163" s="37">
        <f t="shared" si="8"/>
        <v>4.8119991076178543E-2</v>
      </c>
      <c r="K163" s="13"/>
      <c r="L163" s="38">
        <f t="shared" si="9"/>
        <v>3.0263098105148363E-3</v>
      </c>
      <c r="M163" s="7">
        <f t="shared" si="10"/>
        <v>333</v>
      </c>
    </row>
    <row r="164" spans="2:13" s="7" customFormat="1" ht="13.5" customHeight="1">
      <c r="B164" s="21" t="s">
        <v>493</v>
      </c>
      <c r="C164" s="13" t="s">
        <v>79</v>
      </c>
      <c r="D164" s="13" t="s">
        <v>273</v>
      </c>
      <c r="E164" s="13" t="s">
        <v>260</v>
      </c>
      <c r="F164" s="13">
        <v>0</v>
      </c>
      <c r="G164" s="13">
        <v>0</v>
      </c>
      <c r="H164" s="13">
        <f>IFERROR(VLOOKUP(C164,'jul-18'!A:B,2,0),0)</f>
        <v>0</v>
      </c>
      <c r="I164" s="13">
        <v>0</v>
      </c>
      <c r="J164" s="37">
        <f t="shared" si="8"/>
        <v>0</v>
      </c>
      <c r="K164" s="13"/>
      <c r="L164" s="38">
        <f t="shared" si="9"/>
        <v>0</v>
      </c>
      <c r="M164" s="7">
        <f t="shared" si="10"/>
        <v>0</v>
      </c>
    </row>
    <row r="165" spans="2:13" s="7" customFormat="1" ht="13.5" customHeight="1">
      <c r="B165" s="21" t="s">
        <v>490</v>
      </c>
      <c r="C165" s="13" t="s">
        <v>93</v>
      </c>
      <c r="D165" s="13" t="s">
        <v>273</v>
      </c>
      <c r="E165" s="13" t="s">
        <v>260</v>
      </c>
      <c r="F165" s="13">
        <v>1167</v>
      </c>
      <c r="G165" s="13">
        <v>1294</v>
      </c>
      <c r="H165" s="13">
        <f>IFERROR(VLOOKUP(C165,'jul-18'!A:B,2,0),0)</f>
        <v>1431</v>
      </c>
      <c r="I165" s="13">
        <v>1534</v>
      </c>
      <c r="J165" s="37">
        <f t="shared" si="8"/>
        <v>1.3162636646016029E-2</v>
      </c>
      <c r="K165" s="13"/>
      <c r="L165" s="38">
        <f t="shared" si="9"/>
        <v>9.3606579724633072E-4</v>
      </c>
      <c r="M165" s="7">
        <f t="shared" si="10"/>
        <v>103</v>
      </c>
    </row>
    <row r="166" spans="2:13" s="7" customFormat="1" ht="13.5" customHeight="1">
      <c r="B166" s="21" t="s">
        <v>495</v>
      </c>
      <c r="C166" s="13" t="s">
        <v>122</v>
      </c>
      <c r="D166" s="13" t="s">
        <v>273</v>
      </c>
      <c r="E166" s="13" t="s">
        <v>260</v>
      </c>
      <c r="F166" s="13">
        <v>0</v>
      </c>
      <c r="G166" s="13">
        <v>0</v>
      </c>
      <c r="H166" s="13">
        <f>IFERROR(VLOOKUP(C166,'jul-18'!A:B,2,0),0)</f>
        <v>0</v>
      </c>
      <c r="I166" s="13">
        <v>0</v>
      </c>
      <c r="J166" s="37">
        <f t="shared" si="8"/>
        <v>0</v>
      </c>
      <c r="K166" s="13"/>
      <c r="L166" s="38">
        <f t="shared" si="9"/>
        <v>0</v>
      </c>
      <c r="M166" s="7">
        <f t="shared" si="10"/>
        <v>0</v>
      </c>
    </row>
    <row r="167" spans="2:13" s="7" customFormat="1" ht="13.5" customHeight="1">
      <c r="B167" s="21" t="s">
        <v>494</v>
      </c>
      <c r="C167" s="13" t="s">
        <v>121</v>
      </c>
      <c r="D167" s="13" t="s">
        <v>273</v>
      </c>
      <c r="E167" s="13" t="s">
        <v>260</v>
      </c>
      <c r="F167" s="13">
        <v>129</v>
      </c>
      <c r="G167" s="13">
        <v>130</v>
      </c>
      <c r="H167" s="13">
        <f>IFERROR(VLOOKUP(C167,'jul-18'!A:B,2,0),0)</f>
        <v>135</v>
      </c>
      <c r="I167" s="13">
        <v>137</v>
      </c>
      <c r="J167" s="37">
        <f t="shared" si="8"/>
        <v>1.1755418647354601E-3</v>
      </c>
      <c r="K167" s="13"/>
      <c r="L167" s="38">
        <f t="shared" si="9"/>
        <v>1.8176034897987003E-5</v>
      </c>
      <c r="M167" s="7">
        <f t="shared" si="10"/>
        <v>2</v>
      </c>
    </row>
    <row r="168" spans="2:13" s="7" customFormat="1" ht="13.5" customHeight="1">
      <c r="B168" s="21" t="s">
        <v>491</v>
      </c>
      <c r="C168" s="96" t="s">
        <v>353</v>
      </c>
      <c r="D168" s="13" t="s">
        <v>273</v>
      </c>
      <c r="E168" s="13" t="s">
        <v>260</v>
      </c>
      <c r="F168" s="13">
        <v>479</v>
      </c>
      <c r="G168" s="13">
        <v>555</v>
      </c>
      <c r="H168" s="13">
        <f>IFERROR(VLOOKUP(C168,'jul-18'!A:B,2,0),0)</f>
        <v>583</v>
      </c>
      <c r="I168" s="13">
        <v>611</v>
      </c>
      <c r="J168" s="37">
        <f t="shared" si="8"/>
        <v>5.2427451047690962E-3</v>
      </c>
      <c r="K168" s="13"/>
      <c r="L168" s="38">
        <f t="shared" si="9"/>
        <v>2.5446448857181808E-4</v>
      </c>
      <c r="M168" s="7">
        <f t="shared" si="10"/>
        <v>28</v>
      </c>
    </row>
    <row r="169" spans="2:13" s="7" customFormat="1" ht="13.5" customHeight="1">
      <c r="B169" s="21" t="s">
        <v>492</v>
      </c>
      <c r="C169" s="13" t="s">
        <v>188</v>
      </c>
      <c r="D169" s="13" t="s">
        <v>273</v>
      </c>
      <c r="E169" s="13" t="s">
        <v>260</v>
      </c>
      <c r="F169" s="13">
        <v>225</v>
      </c>
      <c r="G169" s="13">
        <v>245</v>
      </c>
      <c r="H169" s="13">
        <f>IFERROR(VLOOKUP(C169,'jul-18'!A:B,2,0),0)</f>
        <v>253</v>
      </c>
      <c r="I169" s="13">
        <v>259</v>
      </c>
      <c r="J169" s="37">
        <f t="shared" si="8"/>
        <v>2.2223747661787169E-3</v>
      </c>
      <c r="K169" s="13"/>
      <c r="L169" s="38">
        <f t="shared" si="9"/>
        <v>5.452810469396101E-5</v>
      </c>
      <c r="M169" s="7">
        <f t="shared" si="10"/>
        <v>6</v>
      </c>
    </row>
    <row r="170" spans="2:13" s="7" customFormat="1" ht="13.5" customHeight="1">
      <c r="B170" s="21" t="s">
        <v>505</v>
      </c>
      <c r="C170" s="13" t="s">
        <v>23</v>
      </c>
      <c r="D170" s="13" t="s">
        <v>274</v>
      </c>
      <c r="E170" s="13" t="s">
        <v>260</v>
      </c>
      <c r="F170" s="13">
        <v>44</v>
      </c>
      <c r="G170" s="13">
        <v>45</v>
      </c>
      <c r="H170" s="13">
        <f>IFERROR(VLOOKUP(C170,'jul-18'!A:B,2,0),0)</f>
        <v>45</v>
      </c>
      <c r="I170" s="13">
        <v>46</v>
      </c>
      <c r="J170" s="37">
        <f t="shared" si="8"/>
        <v>3.9470748742942457E-4</v>
      </c>
      <c r="K170" s="13"/>
      <c r="L170" s="38">
        <f t="shared" si="9"/>
        <v>9.0880174489935017E-6</v>
      </c>
      <c r="M170" s="7">
        <f t="shared" si="10"/>
        <v>1</v>
      </c>
    </row>
    <row r="171" spans="2:13" s="7" customFormat="1" ht="13.5" customHeight="1">
      <c r="B171" s="21" t="s">
        <v>502</v>
      </c>
      <c r="C171" s="13" t="s">
        <v>95</v>
      </c>
      <c r="D171" s="13" t="s">
        <v>274</v>
      </c>
      <c r="E171" s="13" t="s">
        <v>260</v>
      </c>
      <c r="F171" s="13">
        <v>571</v>
      </c>
      <c r="G171" s="13">
        <v>674</v>
      </c>
      <c r="H171" s="13">
        <f>IFERROR(VLOOKUP(C171,'jul-18'!A:B,2,0),0)</f>
        <v>730</v>
      </c>
      <c r="I171" s="13">
        <v>733</v>
      </c>
      <c r="J171" s="37">
        <f t="shared" si="8"/>
        <v>6.2895780062123523E-3</v>
      </c>
      <c r="K171" s="13"/>
      <c r="L171" s="38">
        <f t="shared" si="9"/>
        <v>2.7264052346980505E-5</v>
      </c>
      <c r="M171" s="7">
        <f t="shared" si="10"/>
        <v>3</v>
      </c>
    </row>
    <row r="172" spans="2:13" s="7" customFormat="1" ht="13.5" customHeight="1">
      <c r="B172" s="21" t="s">
        <v>591</v>
      </c>
      <c r="C172" s="13" t="s">
        <v>32</v>
      </c>
      <c r="D172" s="13" t="s">
        <v>274</v>
      </c>
      <c r="E172" s="13" t="s">
        <v>260</v>
      </c>
      <c r="F172" s="13">
        <v>0</v>
      </c>
      <c r="G172" s="13">
        <v>0</v>
      </c>
      <c r="H172" s="13">
        <f>IFERROR(VLOOKUP(C172,'jul-18'!A:B,2,0),0)</f>
        <v>0</v>
      </c>
      <c r="I172" s="13">
        <v>0</v>
      </c>
      <c r="J172" s="37">
        <f t="shared" si="8"/>
        <v>0</v>
      </c>
      <c r="K172" s="13"/>
      <c r="L172" s="38">
        <f t="shared" si="9"/>
        <v>0</v>
      </c>
      <c r="M172" s="7">
        <f t="shared" si="10"/>
        <v>0</v>
      </c>
    </row>
    <row r="173" spans="2:13" s="7" customFormat="1" ht="13.5" customHeight="1">
      <c r="B173" s="21" t="s">
        <v>506</v>
      </c>
      <c r="C173" s="13" t="s">
        <v>183</v>
      </c>
      <c r="D173" s="13" t="s">
        <v>274</v>
      </c>
      <c r="E173" s="13" t="s">
        <v>260</v>
      </c>
      <c r="F173" s="13">
        <v>8</v>
      </c>
      <c r="G173" s="13">
        <v>8</v>
      </c>
      <c r="H173" s="13">
        <f>IFERROR(VLOOKUP(C173,'jul-18'!A:B,2,0),0)</f>
        <v>8</v>
      </c>
      <c r="I173" s="13">
        <v>8</v>
      </c>
      <c r="J173" s="37">
        <f t="shared" si="8"/>
        <v>6.8644780422508629E-5</v>
      </c>
      <c r="K173" s="13"/>
      <c r="L173" s="38">
        <f t="shared" si="9"/>
        <v>0</v>
      </c>
      <c r="M173" s="7">
        <f t="shared" si="10"/>
        <v>0</v>
      </c>
    </row>
    <row r="174" spans="2:13" s="7" customFormat="1" ht="13.5" customHeight="1">
      <c r="B174" s="21" t="s">
        <v>496</v>
      </c>
      <c r="C174" s="13" t="s">
        <v>84</v>
      </c>
      <c r="D174" s="13" t="s">
        <v>274</v>
      </c>
      <c r="E174" s="13" t="s">
        <v>260</v>
      </c>
      <c r="F174" s="13">
        <v>1422</v>
      </c>
      <c r="G174" s="13">
        <v>1509</v>
      </c>
      <c r="H174" s="13">
        <f>IFERROR(VLOOKUP(C174,'jul-18'!A:B,2,0),0)</f>
        <v>1736</v>
      </c>
      <c r="I174" s="13">
        <v>1900</v>
      </c>
      <c r="J174" s="37">
        <f t="shared" ref="J174:J237" si="11">I174/$I$8</f>
        <v>1.6303135350345797E-2</v>
      </c>
      <c r="K174" s="13"/>
      <c r="L174" s="38">
        <f t="shared" ref="L174:L237" si="12">M174/$H$8</f>
        <v>1.4904348616349343E-3</v>
      </c>
      <c r="M174" s="7">
        <f t="shared" ref="M174:M237" si="13">I174-H174</f>
        <v>164</v>
      </c>
    </row>
    <row r="175" spans="2:13" s="7" customFormat="1" ht="13.5" customHeight="1">
      <c r="B175" s="21" t="s">
        <v>503</v>
      </c>
      <c r="C175" s="13" t="s">
        <v>101</v>
      </c>
      <c r="D175" s="13" t="s">
        <v>274</v>
      </c>
      <c r="E175" s="13" t="s">
        <v>260</v>
      </c>
      <c r="F175" s="13">
        <v>210</v>
      </c>
      <c r="G175" s="13">
        <v>220</v>
      </c>
      <c r="H175" s="13">
        <f>IFERROR(VLOOKUP(C175,'jul-18'!A:B,2,0),0)</f>
        <v>235</v>
      </c>
      <c r="I175" s="13">
        <v>245</v>
      </c>
      <c r="J175" s="37">
        <f t="shared" si="11"/>
        <v>2.1022464004393266E-3</v>
      </c>
      <c r="K175" s="13"/>
      <c r="L175" s="38">
        <f t="shared" si="12"/>
        <v>9.0880174489935017E-5</v>
      </c>
      <c r="M175" s="7">
        <f t="shared" si="13"/>
        <v>10</v>
      </c>
    </row>
    <row r="176" spans="2:13" s="7" customFormat="1" ht="13.5" customHeight="1">
      <c r="B176" s="21" t="s">
        <v>501</v>
      </c>
      <c r="C176" s="13" t="s">
        <v>131</v>
      </c>
      <c r="D176" s="13" t="s">
        <v>274</v>
      </c>
      <c r="E176" s="13" t="s">
        <v>260</v>
      </c>
      <c r="F176" s="13">
        <v>896</v>
      </c>
      <c r="G176" s="13">
        <v>892</v>
      </c>
      <c r="H176" s="13">
        <f>IFERROR(VLOOKUP(C176,'jul-18'!A:B,2,0),0)</f>
        <v>1031</v>
      </c>
      <c r="I176" s="13">
        <v>1123</v>
      </c>
      <c r="J176" s="37">
        <f t="shared" si="11"/>
        <v>9.6360110518096485E-3</v>
      </c>
      <c r="K176" s="13"/>
      <c r="L176" s="38">
        <f t="shared" si="12"/>
        <v>8.3609760530740224E-4</v>
      </c>
      <c r="M176" s="7">
        <f t="shared" si="13"/>
        <v>92</v>
      </c>
    </row>
    <row r="177" spans="2:13" s="7" customFormat="1" ht="13.5" customHeight="1">
      <c r="B177" s="21" t="s">
        <v>500</v>
      </c>
      <c r="C177" s="13" t="s">
        <v>120</v>
      </c>
      <c r="D177" s="13" t="s">
        <v>274</v>
      </c>
      <c r="E177" s="13" t="s">
        <v>260</v>
      </c>
      <c r="F177" s="13">
        <v>472</v>
      </c>
      <c r="G177" s="13">
        <v>479</v>
      </c>
      <c r="H177" s="13">
        <f>IFERROR(VLOOKUP(C177,'jul-18'!A:B,2,0),0)</f>
        <v>535</v>
      </c>
      <c r="I177" s="13">
        <v>589</v>
      </c>
      <c r="J177" s="37">
        <f t="shared" si="11"/>
        <v>5.0539719586071971E-3</v>
      </c>
      <c r="K177" s="13"/>
      <c r="L177" s="38">
        <f t="shared" si="12"/>
        <v>4.9075294224564913E-4</v>
      </c>
      <c r="M177" s="7">
        <f t="shared" si="13"/>
        <v>54</v>
      </c>
    </row>
    <row r="178" spans="2:13" s="7" customFormat="1" ht="13.5" customHeight="1">
      <c r="B178" s="21" t="s">
        <v>497</v>
      </c>
      <c r="C178" s="13" t="s">
        <v>150</v>
      </c>
      <c r="D178" s="13" t="s">
        <v>274</v>
      </c>
      <c r="E178" s="13" t="s">
        <v>260</v>
      </c>
      <c r="F178" s="13">
        <v>351</v>
      </c>
      <c r="G178" s="13">
        <v>359</v>
      </c>
      <c r="H178" s="13">
        <f>IFERROR(VLOOKUP(C178,'jul-18'!A:B,2,0),0)</f>
        <v>374</v>
      </c>
      <c r="I178" s="13">
        <v>376</v>
      </c>
      <c r="J178" s="37">
        <f t="shared" si="11"/>
        <v>3.2263046798579054E-3</v>
      </c>
      <c r="K178" s="13"/>
      <c r="L178" s="38">
        <f t="shared" si="12"/>
        <v>1.8176034897987003E-5</v>
      </c>
      <c r="M178" s="7">
        <f t="shared" si="13"/>
        <v>2</v>
      </c>
    </row>
    <row r="179" spans="2:13" s="7" customFormat="1" ht="13.5" customHeight="1">
      <c r="B179" s="21" t="s">
        <v>504</v>
      </c>
      <c r="C179" s="13" t="s">
        <v>167</v>
      </c>
      <c r="D179" s="13" t="s">
        <v>274</v>
      </c>
      <c r="E179" s="13" t="s">
        <v>260</v>
      </c>
      <c r="F179" s="13">
        <v>312</v>
      </c>
      <c r="G179" s="13">
        <v>317</v>
      </c>
      <c r="H179" s="13">
        <f>IFERROR(VLOOKUP(C179,'jul-18'!A:B,2,0),0)</f>
        <v>362</v>
      </c>
      <c r="I179" s="13">
        <v>376</v>
      </c>
      <c r="J179" s="37">
        <f t="shared" si="11"/>
        <v>3.2263046798579054E-3</v>
      </c>
      <c r="K179" s="13"/>
      <c r="L179" s="38">
        <f t="shared" si="12"/>
        <v>1.2723224428590904E-4</v>
      </c>
      <c r="M179" s="7">
        <f t="shared" si="13"/>
        <v>14</v>
      </c>
    </row>
    <row r="180" spans="2:13" s="7" customFormat="1" ht="13.5" customHeight="1">
      <c r="B180" s="21" t="s">
        <v>499</v>
      </c>
      <c r="C180" s="13" t="s">
        <v>181</v>
      </c>
      <c r="D180" s="13" t="s">
        <v>274</v>
      </c>
      <c r="E180" s="13" t="s">
        <v>260</v>
      </c>
      <c r="F180" s="13">
        <v>2131</v>
      </c>
      <c r="G180" s="13">
        <v>2298</v>
      </c>
      <c r="H180" s="13">
        <f>IFERROR(VLOOKUP(C180,'jul-18'!A:B,2,0),0)</f>
        <v>2424</v>
      </c>
      <c r="I180" s="13">
        <v>2523</v>
      </c>
      <c r="J180" s="37">
        <f t="shared" si="11"/>
        <v>2.1648847625748657E-2</v>
      </c>
      <c r="K180" s="13"/>
      <c r="L180" s="38">
        <f t="shared" si="12"/>
        <v>8.9971372745035669E-4</v>
      </c>
      <c r="M180" s="7">
        <f t="shared" si="13"/>
        <v>99</v>
      </c>
    </row>
    <row r="181" spans="2:13" s="7" customFormat="1" ht="13.5" customHeight="1">
      <c r="B181" s="21" t="s">
        <v>498</v>
      </c>
      <c r="C181" s="13" t="s">
        <v>197</v>
      </c>
      <c r="D181" s="13" t="s">
        <v>274</v>
      </c>
      <c r="E181" s="13" t="s">
        <v>260</v>
      </c>
      <c r="F181" s="13">
        <v>3264</v>
      </c>
      <c r="G181" s="13">
        <v>3529</v>
      </c>
      <c r="H181" s="13">
        <f>IFERROR(VLOOKUP(C181,'jul-18'!A:B,2,0),0)</f>
        <v>3754</v>
      </c>
      <c r="I181" s="13">
        <v>4015</v>
      </c>
      <c r="J181" s="37">
        <f t="shared" si="11"/>
        <v>3.4451099174546515E-2</v>
      </c>
      <c r="K181" s="13"/>
      <c r="L181" s="38">
        <f t="shared" si="12"/>
        <v>2.3719725541873041E-3</v>
      </c>
      <c r="M181" s="7">
        <f t="shared" si="13"/>
        <v>261</v>
      </c>
    </row>
    <row r="182" spans="2:13" s="7" customFormat="1" ht="13.5" customHeight="1">
      <c r="B182" s="21" t="s">
        <v>512</v>
      </c>
      <c r="C182" s="13" t="s">
        <v>2</v>
      </c>
      <c r="D182" s="13" t="s">
        <v>275</v>
      </c>
      <c r="E182" s="13" t="s">
        <v>260</v>
      </c>
      <c r="F182" s="13">
        <v>0</v>
      </c>
      <c r="G182" s="13">
        <v>0</v>
      </c>
      <c r="H182" s="13">
        <f>IFERROR(VLOOKUP(C182,'jul-18'!A:B,2,0),0)</f>
        <v>0</v>
      </c>
      <c r="I182" s="13">
        <v>0</v>
      </c>
      <c r="J182" s="37">
        <f t="shared" si="11"/>
        <v>0</v>
      </c>
      <c r="K182" s="13"/>
      <c r="L182" s="38">
        <f t="shared" si="12"/>
        <v>0</v>
      </c>
      <c r="M182" s="7">
        <f t="shared" si="13"/>
        <v>0</v>
      </c>
    </row>
    <row r="183" spans="2:13" s="7" customFormat="1" ht="13.5" customHeight="1">
      <c r="B183" s="21" t="s">
        <v>509</v>
      </c>
      <c r="C183" s="13" t="s">
        <v>14</v>
      </c>
      <c r="D183" s="13" t="s">
        <v>275</v>
      </c>
      <c r="E183" s="13" t="s">
        <v>260</v>
      </c>
      <c r="F183" s="13">
        <v>44</v>
      </c>
      <c r="G183" s="13">
        <v>44</v>
      </c>
      <c r="H183" s="13">
        <f>IFERROR(VLOOKUP(C183,'jul-18'!A:B,2,0),0)</f>
        <v>44</v>
      </c>
      <c r="I183" s="13">
        <v>46</v>
      </c>
      <c r="J183" s="37">
        <f t="shared" si="11"/>
        <v>3.9470748742942457E-4</v>
      </c>
      <c r="K183" s="13"/>
      <c r="L183" s="38">
        <f t="shared" si="12"/>
        <v>1.8176034897987003E-5</v>
      </c>
      <c r="M183" s="7">
        <f t="shared" si="13"/>
        <v>2</v>
      </c>
    </row>
    <row r="184" spans="2:13" s="7" customFormat="1" ht="13.5" customHeight="1">
      <c r="B184" s="21" t="s">
        <v>515</v>
      </c>
      <c r="C184" s="13" t="s">
        <v>27</v>
      </c>
      <c r="D184" s="13" t="s">
        <v>275</v>
      </c>
      <c r="E184" s="13" t="s">
        <v>260</v>
      </c>
      <c r="F184" s="13">
        <v>34</v>
      </c>
      <c r="G184" s="13">
        <v>37</v>
      </c>
      <c r="H184" s="13">
        <f>IFERROR(VLOOKUP(C184,'jul-18'!A:B,2,0),0)</f>
        <v>52</v>
      </c>
      <c r="I184" s="13">
        <v>54</v>
      </c>
      <c r="J184" s="37">
        <f t="shared" si="11"/>
        <v>4.6335226785193322E-4</v>
      </c>
      <c r="K184" s="13"/>
      <c r="L184" s="38">
        <f t="shared" si="12"/>
        <v>1.8176034897987003E-5</v>
      </c>
      <c r="M184" s="7">
        <f t="shared" si="13"/>
        <v>2</v>
      </c>
    </row>
    <row r="185" spans="2:13" s="7" customFormat="1" ht="13.5" customHeight="1">
      <c r="B185" s="21" t="s">
        <v>507</v>
      </c>
      <c r="C185" s="13" t="s">
        <v>87</v>
      </c>
      <c r="D185" s="13" t="s">
        <v>275</v>
      </c>
      <c r="E185" s="13" t="s">
        <v>260</v>
      </c>
      <c r="F185" s="13">
        <v>4320</v>
      </c>
      <c r="G185" s="13">
        <v>4743</v>
      </c>
      <c r="H185" s="13">
        <f>IFERROR(VLOOKUP(C185,'jul-18'!A:B,2,0),0)</f>
        <v>5346</v>
      </c>
      <c r="I185" s="13">
        <v>6013</v>
      </c>
      <c r="J185" s="37">
        <f t="shared" si="11"/>
        <v>5.1595133085068044E-2</v>
      </c>
      <c r="K185" s="13"/>
      <c r="L185" s="38">
        <f t="shared" si="12"/>
        <v>6.0617076384786662E-3</v>
      </c>
      <c r="M185" s="7">
        <f t="shared" si="13"/>
        <v>667</v>
      </c>
    </row>
    <row r="186" spans="2:13" s="7" customFormat="1" ht="13.5" customHeight="1">
      <c r="B186" s="21" t="s">
        <v>516</v>
      </c>
      <c r="C186" s="13" t="s">
        <v>128</v>
      </c>
      <c r="D186" s="13" t="s">
        <v>275</v>
      </c>
      <c r="E186" s="13" t="s">
        <v>260</v>
      </c>
      <c r="F186" s="13">
        <v>17</v>
      </c>
      <c r="G186" s="13">
        <v>18</v>
      </c>
      <c r="H186" s="13">
        <f>IFERROR(VLOOKUP(C186,'jul-18'!A:B,2,0),0)</f>
        <v>18</v>
      </c>
      <c r="I186" s="13">
        <v>19</v>
      </c>
      <c r="J186" s="37">
        <f t="shared" si="11"/>
        <v>1.6303135350345798E-4</v>
      </c>
      <c r="K186" s="13"/>
      <c r="L186" s="38">
        <f t="shared" si="12"/>
        <v>9.0880174489935017E-6</v>
      </c>
      <c r="M186" s="7">
        <f t="shared" si="13"/>
        <v>1</v>
      </c>
    </row>
    <row r="187" spans="2:13" s="7" customFormat="1" ht="13.5" customHeight="1">
      <c r="B187" s="21" t="s">
        <v>510</v>
      </c>
      <c r="C187" s="13" t="s">
        <v>511</v>
      </c>
      <c r="D187" s="13" t="s">
        <v>275</v>
      </c>
      <c r="E187" s="13" t="s">
        <v>260</v>
      </c>
      <c r="F187" s="13">
        <v>0</v>
      </c>
      <c r="G187" s="13">
        <v>0</v>
      </c>
      <c r="H187" s="13">
        <f>IFERROR(VLOOKUP(C187,'jul-18'!A:B,2,0),0)</f>
        <v>0</v>
      </c>
      <c r="I187" s="13">
        <v>0</v>
      </c>
      <c r="J187" s="37">
        <f t="shared" si="11"/>
        <v>0</v>
      </c>
      <c r="K187" s="13"/>
      <c r="L187" s="38">
        <f t="shared" si="12"/>
        <v>0</v>
      </c>
      <c r="M187" s="7">
        <f t="shared" si="13"/>
        <v>0</v>
      </c>
    </row>
    <row r="188" spans="2:13" s="7" customFormat="1" ht="13.5" customHeight="1">
      <c r="B188" s="21" t="s">
        <v>513</v>
      </c>
      <c r="C188" s="13" t="s">
        <v>141</v>
      </c>
      <c r="D188" s="13" t="s">
        <v>275</v>
      </c>
      <c r="E188" s="13" t="s">
        <v>260</v>
      </c>
      <c r="F188" s="13">
        <v>774</v>
      </c>
      <c r="G188" s="13">
        <v>822</v>
      </c>
      <c r="H188" s="13">
        <f>IFERROR(VLOOKUP(C188,'jul-18'!A:B,2,0),0)</f>
        <v>907</v>
      </c>
      <c r="I188" s="13">
        <v>952</v>
      </c>
      <c r="J188" s="37">
        <f t="shared" si="11"/>
        <v>8.1687288702785264E-3</v>
      </c>
      <c r="K188" s="13"/>
      <c r="L188" s="38">
        <f t="shared" si="12"/>
        <v>4.0896078520470761E-4</v>
      </c>
      <c r="M188" s="7">
        <f t="shared" si="13"/>
        <v>45</v>
      </c>
    </row>
    <row r="189" spans="2:13" s="7" customFormat="1" ht="13.5" customHeight="1">
      <c r="B189" s="21" t="s">
        <v>508</v>
      </c>
      <c r="C189" s="13" t="s">
        <v>151</v>
      </c>
      <c r="D189" s="13" t="s">
        <v>275</v>
      </c>
      <c r="E189" s="13" t="s">
        <v>260</v>
      </c>
      <c r="F189" s="13">
        <v>4</v>
      </c>
      <c r="G189" s="13">
        <v>5</v>
      </c>
      <c r="H189" s="13">
        <f>IFERROR(VLOOKUP(C189,'jul-18'!A:B,2,0),0)</f>
        <v>5</v>
      </c>
      <c r="I189" s="13">
        <v>5</v>
      </c>
      <c r="J189" s="37">
        <f t="shared" si="11"/>
        <v>4.290298776406789E-5</v>
      </c>
      <c r="K189" s="13"/>
      <c r="L189" s="38">
        <f t="shared" si="12"/>
        <v>0</v>
      </c>
      <c r="M189" s="7">
        <f t="shared" si="13"/>
        <v>0</v>
      </c>
    </row>
    <row r="190" spans="2:13" s="7" customFormat="1" ht="13.5" customHeight="1">
      <c r="B190" s="21" t="s">
        <v>514</v>
      </c>
      <c r="C190" s="13" t="s">
        <v>105</v>
      </c>
      <c r="D190" s="13" t="s">
        <v>275</v>
      </c>
      <c r="E190" s="13" t="s">
        <v>260</v>
      </c>
      <c r="F190" s="13">
        <v>959</v>
      </c>
      <c r="G190" s="13">
        <v>1185</v>
      </c>
      <c r="H190" s="13">
        <f>IFERROR(VLOOKUP(C190,'jul-18'!A:B,2,0),0)</f>
        <v>1311</v>
      </c>
      <c r="I190" s="13">
        <v>1395</v>
      </c>
      <c r="J190" s="37">
        <f t="shared" si="11"/>
        <v>1.196993358617494E-2</v>
      </c>
      <c r="K190" s="13"/>
      <c r="L190" s="38">
        <f t="shared" si="12"/>
        <v>7.6339346571545417E-4</v>
      </c>
      <c r="M190" s="7">
        <f t="shared" si="13"/>
        <v>84</v>
      </c>
    </row>
    <row r="191" spans="2:13" s="7" customFormat="1" ht="13.5" customHeight="1">
      <c r="B191" s="21" t="s">
        <v>533</v>
      </c>
      <c r="C191" s="13" t="s">
        <v>6</v>
      </c>
      <c r="D191" s="13" t="s">
        <v>276</v>
      </c>
      <c r="E191" s="13" t="s">
        <v>260</v>
      </c>
      <c r="F191" s="13">
        <v>130</v>
      </c>
      <c r="G191" s="13">
        <v>142</v>
      </c>
      <c r="H191" s="13">
        <f>IFERROR(VLOOKUP(C191,'jul-18'!A:B,2,0),0)</f>
        <v>155</v>
      </c>
      <c r="I191" s="13">
        <v>178</v>
      </c>
      <c r="J191" s="37">
        <f t="shared" si="11"/>
        <v>1.5273463644008168E-3</v>
      </c>
      <c r="K191" s="13"/>
      <c r="L191" s="38">
        <f t="shared" si="12"/>
        <v>2.0902440132685056E-4</v>
      </c>
      <c r="M191" s="7">
        <f t="shared" si="13"/>
        <v>23</v>
      </c>
    </row>
    <row r="192" spans="2:13" s="7" customFormat="1" ht="13.5" customHeight="1">
      <c r="B192" s="21" t="s">
        <v>523</v>
      </c>
      <c r="C192" s="13" t="s">
        <v>12</v>
      </c>
      <c r="D192" s="13" t="s">
        <v>276</v>
      </c>
      <c r="E192" s="13" t="s">
        <v>260</v>
      </c>
      <c r="F192" s="13">
        <v>117</v>
      </c>
      <c r="G192" s="13">
        <v>123</v>
      </c>
      <c r="H192" s="13">
        <f>IFERROR(VLOOKUP(C192,'jul-18'!A:B,2,0),0)</f>
        <v>145</v>
      </c>
      <c r="I192" s="13">
        <v>178</v>
      </c>
      <c r="J192" s="37">
        <f t="shared" si="11"/>
        <v>1.5273463644008168E-3</v>
      </c>
      <c r="K192" s="13"/>
      <c r="L192" s="38">
        <f t="shared" si="12"/>
        <v>2.9990457581678556E-4</v>
      </c>
      <c r="M192" s="7">
        <f t="shared" si="13"/>
        <v>33</v>
      </c>
    </row>
    <row r="193" spans="2:13" s="7" customFormat="1" ht="13.5" customHeight="1">
      <c r="B193" s="21" t="s">
        <v>535</v>
      </c>
      <c r="C193" s="13" t="s">
        <v>18</v>
      </c>
      <c r="D193" s="13" t="s">
        <v>276</v>
      </c>
      <c r="E193" s="13" t="s">
        <v>260</v>
      </c>
      <c r="F193" s="13">
        <v>27</v>
      </c>
      <c r="G193" s="13">
        <v>28</v>
      </c>
      <c r="H193" s="13">
        <f>IFERROR(VLOOKUP(C193,'jul-18'!A:B,2,0),0)</f>
        <v>28</v>
      </c>
      <c r="I193" s="13">
        <v>28</v>
      </c>
      <c r="J193" s="37">
        <f t="shared" si="11"/>
        <v>2.4025673147878019E-4</v>
      </c>
      <c r="K193" s="13"/>
      <c r="L193" s="38">
        <f t="shared" si="12"/>
        <v>0</v>
      </c>
      <c r="M193" s="7">
        <f t="shared" si="13"/>
        <v>0</v>
      </c>
    </row>
    <row r="194" spans="2:13" s="7" customFormat="1" ht="13.5" customHeight="1">
      <c r="B194" s="21" t="s">
        <v>536</v>
      </c>
      <c r="C194" s="13" t="s">
        <v>44</v>
      </c>
      <c r="D194" s="13" t="s">
        <v>276</v>
      </c>
      <c r="E194" s="13" t="s">
        <v>260</v>
      </c>
      <c r="F194" s="13">
        <v>200</v>
      </c>
      <c r="G194" s="13">
        <v>202</v>
      </c>
      <c r="H194" s="13">
        <f>IFERROR(VLOOKUP(C194,'jul-18'!A:B,2,0),0)</f>
        <v>212</v>
      </c>
      <c r="I194" s="13">
        <v>214</v>
      </c>
      <c r="J194" s="37">
        <f t="shared" si="11"/>
        <v>1.8362478763021056E-3</v>
      </c>
      <c r="K194" s="13"/>
      <c r="L194" s="38">
        <f t="shared" si="12"/>
        <v>1.8176034897987003E-5</v>
      </c>
      <c r="M194" s="7">
        <f t="shared" si="13"/>
        <v>2</v>
      </c>
    </row>
    <row r="195" spans="2:13" s="7" customFormat="1" ht="13.5" customHeight="1">
      <c r="B195" s="21" t="s">
        <v>532</v>
      </c>
      <c r="C195" s="13" t="s">
        <v>65</v>
      </c>
      <c r="D195" s="13" t="s">
        <v>276</v>
      </c>
      <c r="E195" s="13" t="s">
        <v>260</v>
      </c>
      <c r="F195" s="13">
        <v>236</v>
      </c>
      <c r="G195" s="13">
        <v>291</v>
      </c>
      <c r="H195" s="13">
        <f>IFERROR(VLOOKUP(C195,'jul-18'!A:B,2,0),0)</f>
        <v>351</v>
      </c>
      <c r="I195" s="13">
        <v>364</v>
      </c>
      <c r="J195" s="37">
        <f t="shared" si="11"/>
        <v>3.1233375092241424E-3</v>
      </c>
      <c r="K195" s="13"/>
      <c r="L195" s="38">
        <f t="shared" si="12"/>
        <v>1.1814422683691553E-4</v>
      </c>
      <c r="M195" s="7">
        <f t="shared" si="13"/>
        <v>13</v>
      </c>
    </row>
    <row r="196" spans="2:13" s="7" customFormat="1" ht="13.5" customHeight="1">
      <c r="B196" s="21" t="s">
        <v>518</v>
      </c>
      <c r="C196" s="13" t="s">
        <v>88</v>
      </c>
      <c r="D196" s="13" t="s">
        <v>276</v>
      </c>
      <c r="E196" s="13" t="s">
        <v>260</v>
      </c>
      <c r="F196" s="13">
        <v>0</v>
      </c>
      <c r="G196" s="13">
        <v>0</v>
      </c>
      <c r="H196" s="13">
        <f>IFERROR(VLOOKUP(C196,'jul-18'!A:B,2,0),0)</f>
        <v>0</v>
      </c>
      <c r="I196" s="13">
        <v>0</v>
      </c>
      <c r="J196" s="37">
        <f t="shared" si="11"/>
        <v>0</v>
      </c>
      <c r="K196" s="13"/>
      <c r="L196" s="38">
        <f t="shared" si="12"/>
        <v>0</v>
      </c>
      <c r="M196" s="7">
        <f t="shared" si="13"/>
        <v>0</v>
      </c>
    </row>
    <row r="197" spans="2:13" s="7" customFormat="1" ht="13.5" customHeight="1">
      <c r="B197" s="21" t="s">
        <v>526</v>
      </c>
      <c r="C197" s="13" t="s">
        <v>86</v>
      </c>
      <c r="D197" s="13" t="s">
        <v>276</v>
      </c>
      <c r="E197" s="13" t="s">
        <v>260</v>
      </c>
      <c r="F197" s="13">
        <v>358</v>
      </c>
      <c r="G197" s="13">
        <v>359</v>
      </c>
      <c r="H197" s="13">
        <f>IFERROR(VLOOKUP(C197,'jul-18'!A:B,2,0),0)</f>
        <v>364</v>
      </c>
      <c r="I197" s="13">
        <v>424</v>
      </c>
      <c r="J197" s="37">
        <f t="shared" si="11"/>
        <v>3.638173362392957E-3</v>
      </c>
      <c r="K197" s="13"/>
      <c r="L197" s="38">
        <f t="shared" si="12"/>
        <v>5.4528104693961008E-4</v>
      </c>
      <c r="M197" s="7">
        <f t="shared" si="13"/>
        <v>60</v>
      </c>
    </row>
    <row r="198" spans="2:13" s="7" customFormat="1" ht="13.5" customHeight="1">
      <c r="B198" s="21" t="s">
        <v>524</v>
      </c>
      <c r="C198" s="13" t="s">
        <v>92</v>
      </c>
      <c r="D198" s="13" t="s">
        <v>276</v>
      </c>
      <c r="E198" s="13" t="s">
        <v>260</v>
      </c>
      <c r="F198" s="13">
        <v>326</v>
      </c>
      <c r="G198" s="13">
        <v>338</v>
      </c>
      <c r="H198" s="13">
        <f>IFERROR(VLOOKUP(C198,'jul-18'!A:B,2,0),0)</f>
        <v>339</v>
      </c>
      <c r="I198" s="13">
        <v>385</v>
      </c>
      <c r="J198" s="37">
        <f t="shared" si="11"/>
        <v>3.3035300578332276E-3</v>
      </c>
      <c r="K198" s="13"/>
      <c r="L198" s="38">
        <f t="shared" si="12"/>
        <v>4.1804880265370112E-4</v>
      </c>
      <c r="M198" s="7">
        <f t="shared" si="13"/>
        <v>46</v>
      </c>
    </row>
    <row r="199" spans="2:13" s="7" customFormat="1" ht="13.5" customHeight="1">
      <c r="B199" s="21" t="s">
        <v>531</v>
      </c>
      <c r="C199" s="13" t="s">
        <v>98</v>
      </c>
      <c r="D199" s="13" t="s">
        <v>276</v>
      </c>
      <c r="E199" s="13" t="s">
        <v>260</v>
      </c>
      <c r="F199" s="13">
        <v>6</v>
      </c>
      <c r="G199" s="13">
        <v>6</v>
      </c>
      <c r="H199" s="13">
        <f>IFERROR(VLOOKUP(C199,'jul-18'!A:B,2,0),0)</f>
        <v>6</v>
      </c>
      <c r="I199" s="13">
        <v>10</v>
      </c>
      <c r="J199" s="37">
        <f t="shared" si="11"/>
        <v>8.5805975528135779E-5</v>
      </c>
      <c r="K199" s="13"/>
      <c r="L199" s="38">
        <f t="shared" si="12"/>
        <v>3.6352069795974007E-5</v>
      </c>
      <c r="M199" s="7">
        <f t="shared" si="13"/>
        <v>4</v>
      </c>
    </row>
    <row r="200" spans="2:13" s="7" customFormat="1" ht="13.5" customHeight="1">
      <c r="B200" s="21" t="s">
        <v>527</v>
      </c>
      <c r="C200" s="13" t="s">
        <v>102</v>
      </c>
      <c r="D200" s="13" t="s">
        <v>276</v>
      </c>
      <c r="E200" s="13" t="s">
        <v>260</v>
      </c>
      <c r="F200" s="13">
        <v>41</v>
      </c>
      <c r="G200" s="13">
        <v>41</v>
      </c>
      <c r="H200" s="13">
        <f>IFERROR(VLOOKUP(C200,'jul-18'!A:B,2,0),0)</f>
        <v>51</v>
      </c>
      <c r="I200" s="13">
        <v>61</v>
      </c>
      <c r="J200" s="37">
        <f t="shared" si="11"/>
        <v>5.2341645072162828E-4</v>
      </c>
      <c r="K200" s="13"/>
      <c r="L200" s="38">
        <f t="shared" si="12"/>
        <v>9.0880174489935017E-5</v>
      </c>
      <c r="M200" s="7">
        <f t="shared" si="13"/>
        <v>10</v>
      </c>
    </row>
    <row r="201" spans="2:13" s="7" customFormat="1" ht="13.5" customHeight="1">
      <c r="B201" s="21" t="s">
        <v>530</v>
      </c>
      <c r="C201" s="13" t="s">
        <v>145</v>
      </c>
      <c r="D201" s="13" t="s">
        <v>276</v>
      </c>
      <c r="E201" s="13" t="s">
        <v>260</v>
      </c>
      <c r="F201" s="13">
        <v>222</v>
      </c>
      <c r="G201" s="13">
        <v>223</v>
      </c>
      <c r="H201" s="13">
        <f>IFERROR(VLOOKUP(C201,'jul-18'!A:B,2,0),0)</f>
        <v>224</v>
      </c>
      <c r="I201" s="13">
        <v>228</v>
      </c>
      <c r="J201" s="37">
        <f t="shared" si="11"/>
        <v>1.9563762420414959E-3</v>
      </c>
      <c r="K201" s="13"/>
      <c r="L201" s="38">
        <f t="shared" si="12"/>
        <v>3.6352069795974007E-5</v>
      </c>
      <c r="M201" s="7">
        <f t="shared" si="13"/>
        <v>4</v>
      </c>
    </row>
    <row r="202" spans="2:13" s="7" customFormat="1" ht="13.5" customHeight="1">
      <c r="B202" s="21" t="s">
        <v>528</v>
      </c>
      <c r="C202" s="95" t="s">
        <v>529</v>
      </c>
      <c r="D202" s="13" t="s">
        <v>276</v>
      </c>
      <c r="E202" s="13" t="s">
        <v>260</v>
      </c>
      <c r="F202" s="13">
        <v>6</v>
      </c>
      <c r="G202" s="13">
        <v>6</v>
      </c>
      <c r="H202" s="13">
        <f>IFERROR(VLOOKUP(C202,'jul-18'!A:B,2,0),0)</f>
        <v>6</v>
      </c>
      <c r="I202" s="13">
        <v>6</v>
      </c>
      <c r="J202" s="37">
        <f t="shared" si="11"/>
        <v>5.1483585316881465E-5</v>
      </c>
      <c r="K202" s="13"/>
      <c r="L202" s="38">
        <f t="shared" si="12"/>
        <v>0</v>
      </c>
      <c r="M202" s="7">
        <f t="shared" si="13"/>
        <v>0</v>
      </c>
    </row>
    <row r="203" spans="2:13" s="7" customFormat="1" ht="13.5" customHeight="1">
      <c r="B203" s="21" t="s">
        <v>534</v>
      </c>
      <c r="C203" s="13" t="s">
        <v>157</v>
      </c>
      <c r="D203" s="13" t="s">
        <v>276</v>
      </c>
      <c r="E203" s="13" t="s">
        <v>260</v>
      </c>
      <c r="F203" s="13">
        <v>28</v>
      </c>
      <c r="G203" s="13">
        <v>40</v>
      </c>
      <c r="H203" s="13">
        <f>IFERROR(VLOOKUP(C203,'jul-18'!A:B,2,0),0)</f>
        <v>48</v>
      </c>
      <c r="I203" s="13">
        <v>47</v>
      </c>
      <c r="J203" s="37">
        <f t="shared" si="11"/>
        <v>4.0328808498223817E-4</v>
      </c>
      <c r="K203" s="13"/>
      <c r="L203" s="38">
        <f t="shared" si="12"/>
        <v>-9.0880174489935017E-6</v>
      </c>
      <c r="M203" s="7">
        <f t="shared" si="13"/>
        <v>-1</v>
      </c>
    </row>
    <row r="204" spans="2:13" s="7" customFormat="1" ht="13.5" customHeight="1">
      <c r="B204" s="21" t="s">
        <v>519</v>
      </c>
      <c r="C204" s="13" t="s">
        <v>163</v>
      </c>
      <c r="D204" s="13" t="s">
        <v>276</v>
      </c>
      <c r="E204" s="13" t="s">
        <v>260</v>
      </c>
      <c r="F204" s="13">
        <v>3</v>
      </c>
      <c r="G204" s="13">
        <v>3</v>
      </c>
      <c r="H204" s="13">
        <f>IFERROR(VLOOKUP(C204,'jul-18'!A:B,2,0),0)</f>
        <v>3</v>
      </c>
      <c r="I204" s="13">
        <v>4</v>
      </c>
      <c r="J204" s="37">
        <f t="shared" si="11"/>
        <v>3.4322390211254314E-5</v>
      </c>
      <c r="K204" s="13"/>
      <c r="L204" s="38">
        <f t="shared" si="12"/>
        <v>9.0880174489935017E-6</v>
      </c>
      <c r="M204" s="7">
        <f t="shared" si="13"/>
        <v>1</v>
      </c>
    </row>
    <row r="205" spans="2:13" s="7" customFormat="1" ht="13.5" customHeight="1">
      <c r="B205" s="21" t="s">
        <v>522</v>
      </c>
      <c r="C205" s="13" t="s">
        <v>176</v>
      </c>
      <c r="D205" s="13" t="s">
        <v>276</v>
      </c>
      <c r="E205" s="13" t="s">
        <v>260</v>
      </c>
      <c r="F205" s="13">
        <v>0</v>
      </c>
      <c r="G205" s="13">
        <v>0</v>
      </c>
      <c r="H205" s="13">
        <f>IFERROR(VLOOKUP(C205,'jul-18'!A:B,2,0),0)</f>
        <v>0</v>
      </c>
      <c r="I205" s="13">
        <v>0</v>
      </c>
      <c r="J205" s="37">
        <f t="shared" si="11"/>
        <v>0</v>
      </c>
      <c r="K205" s="13"/>
      <c r="L205" s="38">
        <f t="shared" si="12"/>
        <v>0</v>
      </c>
      <c r="M205" s="7">
        <f t="shared" si="13"/>
        <v>0</v>
      </c>
    </row>
    <row r="206" spans="2:13" s="7" customFormat="1" ht="13.5" customHeight="1">
      <c r="B206" s="21" t="s">
        <v>517</v>
      </c>
      <c r="C206" s="13" t="s">
        <v>187</v>
      </c>
      <c r="D206" s="13" t="s">
        <v>276</v>
      </c>
      <c r="E206" s="13" t="s">
        <v>260</v>
      </c>
      <c r="F206" s="13">
        <v>2008</v>
      </c>
      <c r="G206" s="13">
        <v>2095</v>
      </c>
      <c r="H206" s="13">
        <f>IFERROR(VLOOKUP(C206,'jul-18'!A:B,2,0),0)</f>
        <v>2096</v>
      </c>
      <c r="I206" s="13">
        <v>2188</v>
      </c>
      <c r="J206" s="37">
        <f t="shared" si="11"/>
        <v>1.877434744555611E-2</v>
      </c>
      <c r="K206" s="13"/>
      <c r="L206" s="38">
        <f t="shared" si="12"/>
        <v>8.3609760530740224E-4</v>
      </c>
      <c r="M206" s="7">
        <f t="shared" si="13"/>
        <v>92</v>
      </c>
    </row>
    <row r="207" spans="2:13" s="7" customFormat="1" ht="13.5" customHeight="1">
      <c r="B207" s="21" t="s">
        <v>520</v>
      </c>
      <c r="C207" s="13" t="s">
        <v>521</v>
      </c>
      <c r="D207" s="13" t="s">
        <v>276</v>
      </c>
      <c r="E207" s="13" t="s">
        <v>260</v>
      </c>
      <c r="F207" s="13">
        <v>0</v>
      </c>
      <c r="G207" s="13">
        <v>0</v>
      </c>
      <c r="H207" s="13">
        <f>IFERROR(VLOOKUP(C207,'jul-18'!A:B,2,0),0)</f>
        <v>0</v>
      </c>
      <c r="I207" s="13">
        <v>0</v>
      </c>
      <c r="J207" s="37">
        <f t="shared" si="11"/>
        <v>0</v>
      </c>
      <c r="K207" s="13"/>
      <c r="L207" s="38">
        <f t="shared" si="12"/>
        <v>0</v>
      </c>
      <c r="M207" s="7">
        <f t="shared" si="13"/>
        <v>0</v>
      </c>
    </row>
    <row r="208" spans="2:13" s="7" customFormat="1" ht="13.5" customHeight="1">
      <c r="B208" s="21" t="s">
        <v>525</v>
      </c>
      <c r="C208" s="13" t="s">
        <v>1</v>
      </c>
      <c r="D208" s="13" t="s">
        <v>276</v>
      </c>
      <c r="E208" s="13" t="s">
        <v>260</v>
      </c>
      <c r="F208" s="13">
        <v>1108</v>
      </c>
      <c r="G208" s="13">
        <v>1151</v>
      </c>
      <c r="H208" s="13">
        <f>IFERROR(VLOOKUP(C208,'jul-18'!A:B,2,0),0)</f>
        <v>1243</v>
      </c>
      <c r="I208" s="13">
        <v>1286</v>
      </c>
      <c r="J208" s="37">
        <f t="shared" si="11"/>
        <v>1.1034648452918261E-2</v>
      </c>
      <c r="K208" s="13"/>
      <c r="L208" s="38">
        <f t="shared" si="12"/>
        <v>3.9078475030672059E-4</v>
      </c>
      <c r="M208" s="7">
        <f t="shared" si="13"/>
        <v>43</v>
      </c>
    </row>
    <row r="209" spans="2:13" s="7" customFormat="1" ht="13.5" customHeight="1">
      <c r="B209" s="21" t="s">
        <v>544</v>
      </c>
      <c r="C209" s="13" t="s">
        <v>29</v>
      </c>
      <c r="D209" s="13" t="s">
        <v>271</v>
      </c>
      <c r="E209" s="13" t="s">
        <v>259</v>
      </c>
      <c r="F209" s="13">
        <v>44</v>
      </c>
      <c r="G209" s="13">
        <v>48</v>
      </c>
      <c r="H209" s="13">
        <f>IFERROR(VLOOKUP(C209,'jul-18'!A:B,2,0),0)</f>
        <v>59</v>
      </c>
      <c r="I209" s="13">
        <v>59</v>
      </c>
      <c r="J209" s="37">
        <f t="shared" si="11"/>
        <v>5.0625525561600107E-4</v>
      </c>
      <c r="K209" s="13"/>
      <c r="L209" s="38">
        <f t="shared" si="12"/>
        <v>0</v>
      </c>
      <c r="M209" s="7">
        <f t="shared" si="13"/>
        <v>0</v>
      </c>
    </row>
    <row r="210" spans="2:13" s="7" customFormat="1" ht="13.5" customHeight="1">
      <c r="B210" s="21" t="s">
        <v>545</v>
      </c>
      <c r="C210" s="13" t="s">
        <v>17</v>
      </c>
      <c r="D210" s="13" t="s">
        <v>271</v>
      </c>
      <c r="E210" s="13" t="s">
        <v>259</v>
      </c>
      <c r="F210" s="13">
        <v>320</v>
      </c>
      <c r="G210" s="13">
        <v>323</v>
      </c>
      <c r="H210" s="13">
        <f>IFERROR(VLOOKUP(C210,'jul-18'!A:B,2,0),0)</f>
        <v>332</v>
      </c>
      <c r="I210" s="13">
        <v>351</v>
      </c>
      <c r="J210" s="37">
        <f t="shared" si="11"/>
        <v>3.0117897410375659E-3</v>
      </c>
      <c r="K210" s="13"/>
      <c r="L210" s="38">
        <f t="shared" si="12"/>
        <v>1.7267233153087653E-4</v>
      </c>
      <c r="M210" s="7">
        <f t="shared" si="13"/>
        <v>19</v>
      </c>
    </row>
    <row r="211" spans="2:13" s="7" customFormat="1" ht="13.5" customHeight="1">
      <c r="B211" s="21">
        <v>0</v>
      </c>
      <c r="C211" s="13" t="s">
        <v>352</v>
      </c>
      <c r="D211" s="13" t="s">
        <v>271</v>
      </c>
      <c r="E211" s="13" t="s">
        <v>259</v>
      </c>
      <c r="F211" s="13">
        <v>0</v>
      </c>
      <c r="G211" s="13">
        <v>0</v>
      </c>
      <c r="H211" s="13">
        <f>IFERROR(VLOOKUP(C211,'jul-18'!A:B,2,0),0)</f>
        <v>0</v>
      </c>
      <c r="I211" s="13">
        <v>0</v>
      </c>
      <c r="J211" s="37">
        <f t="shared" si="11"/>
        <v>0</v>
      </c>
      <c r="K211" s="13"/>
      <c r="L211" s="38">
        <f t="shared" si="12"/>
        <v>0</v>
      </c>
      <c r="M211" s="7">
        <f t="shared" si="13"/>
        <v>0</v>
      </c>
    </row>
    <row r="212" spans="2:13" s="7" customFormat="1" ht="13.5" customHeight="1">
      <c r="B212" s="21" t="s">
        <v>541</v>
      </c>
      <c r="C212" s="95" t="s">
        <v>542</v>
      </c>
      <c r="D212" s="13" t="s">
        <v>271</v>
      </c>
      <c r="E212" s="13" t="s">
        <v>259</v>
      </c>
      <c r="F212" s="13">
        <v>786</v>
      </c>
      <c r="G212" s="13">
        <v>864</v>
      </c>
      <c r="H212" s="13">
        <f>IFERROR(VLOOKUP(C212,'jul-18'!A:B,2,0),0)</f>
        <v>866</v>
      </c>
      <c r="I212" s="13">
        <v>869</v>
      </c>
      <c r="J212" s="37">
        <f t="shared" si="11"/>
        <v>7.4565392733949992E-3</v>
      </c>
      <c r="K212" s="13"/>
      <c r="L212" s="38">
        <f t="shared" si="12"/>
        <v>2.7264052346980505E-5</v>
      </c>
      <c r="M212" s="7">
        <f t="shared" si="13"/>
        <v>3</v>
      </c>
    </row>
    <row r="213" spans="2:13" s="7" customFormat="1" ht="13.5" customHeight="1">
      <c r="B213" s="21" t="s">
        <v>543</v>
      </c>
      <c r="C213" s="13" t="s">
        <v>83</v>
      </c>
      <c r="D213" s="13" t="s">
        <v>271</v>
      </c>
      <c r="E213" s="13" t="s">
        <v>259</v>
      </c>
      <c r="F213" s="13">
        <v>526</v>
      </c>
      <c r="G213" s="13">
        <v>533</v>
      </c>
      <c r="H213" s="13">
        <f>IFERROR(VLOOKUP(C213,'jul-18'!A:B,2,0),0)</f>
        <v>536</v>
      </c>
      <c r="I213" s="13">
        <v>545</v>
      </c>
      <c r="J213" s="37">
        <f t="shared" si="11"/>
        <v>4.6764256662833997E-3</v>
      </c>
      <c r="K213" s="13"/>
      <c r="L213" s="38">
        <f t="shared" si="12"/>
        <v>8.1792157040941522E-5</v>
      </c>
      <c r="M213" s="7">
        <f t="shared" si="13"/>
        <v>9</v>
      </c>
    </row>
    <row r="214" spans="2:13" s="7" customFormat="1" ht="13.5" customHeight="1">
      <c r="B214" s="21" t="s">
        <v>547</v>
      </c>
      <c r="C214" s="13" t="s">
        <v>114</v>
      </c>
      <c r="D214" s="13" t="s">
        <v>271</v>
      </c>
      <c r="E214" s="13" t="s">
        <v>259</v>
      </c>
      <c r="F214" s="13">
        <v>44</v>
      </c>
      <c r="G214" s="13">
        <v>44</v>
      </c>
      <c r="H214" s="13">
        <f>IFERROR(VLOOKUP(C214,'jul-18'!A:B,2,0),0)</f>
        <v>44</v>
      </c>
      <c r="I214" s="13">
        <v>44</v>
      </c>
      <c r="J214" s="37">
        <f t="shared" si="11"/>
        <v>3.7754629232379742E-4</v>
      </c>
      <c r="K214" s="13"/>
      <c r="L214" s="38">
        <f t="shared" si="12"/>
        <v>0</v>
      </c>
      <c r="M214" s="7">
        <f t="shared" si="13"/>
        <v>0</v>
      </c>
    </row>
    <row r="215" spans="2:13" s="7" customFormat="1" ht="13.5" customHeight="1">
      <c r="B215" s="21" t="s">
        <v>539</v>
      </c>
      <c r="C215" s="13" t="s">
        <v>152</v>
      </c>
      <c r="D215" s="13" t="s">
        <v>271</v>
      </c>
      <c r="E215" s="13" t="s">
        <v>259</v>
      </c>
      <c r="F215" s="13">
        <v>525</v>
      </c>
      <c r="G215" s="13">
        <v>572</v>
      </c>
      <c r="H215" s="13">
        <f>IFERROR(VLOOKUP(C215,'jul-18'!A:B,2,0),0)</f>
        <v>578</v>
      </c>
      <c r="I215" s="13">
        <v>666</v>
      </c>
      <c r="J215" s="37">
        <f t="shared" si="11"/>
        <v>5.7146779701738428E-3</v>
      </c>
      <c r="K215" s="13"/>
      <c r="L215" s="38">
        <f t="shared" si="12"/>
        <v>7.997455355114282E-4</v>
      </c>
      <c r="M215" s="7">
        <f t="shared" si="13"/>
        <v>88</v>
      </c>
    </row>
    <row r="216" spans="2:13" s="7" customFormat="1" ht="13.5" customHeight="1">
      <c r="B216" s="21" t="s">
        <v>540</v>
      </c>
      <c r="C216" s="13" t="s">
        <v>159</v>
      </c>
      <c r="D216" s="13" t="s">
        <v>271</v>
      </c>
      <c r="E216" s="13" t="s">
        <v>259</v>
      </c>
      <c r="F216" s="13">
        <v>566</v>
      </c>
      <c r="G216" s="13">
        <v>567</v>
      </c>
      <c r="H216" s="13">
        <f>IFERROR(VLOOKUP(C216,'jul-18'!A:B,2,0),0)</f>
        <v>622</v>
      </c>
      <c r="I216" s="13">
        <v>675</v>
      </c>
      <c r="J216" s="37">
        <f t="shared" si="11"/>
        <v>5.791903348149165E-3</v>
      </c>
      <c r="K216" s="13"/>
      <c r="L216" s="38">
        <f t="shared" si="12"/>
        <v>4.8166492479665562E-4</v>
      </c>
      <c r="M216" s="7">
        <f t="shared" si="13"/>
        <v>53</v>
      </c>
    </row>
    <row r="217" spans="2:13" s="7" customFormat="1" ht="13.5" customHeight="1">
      <c r="B217" s="21" t="s">
        <v>537</v>
      </c>
      <c r="C217" s="13" t="s">
        <v>161</v>
      </c>
      <c r="D217" s="13" t="s">
        <v>271</v>
      </c>
      <c r="E217" s="13" t="s">
        <v>259</v>
      </c>
      <c r="F217" s="13">
        <v>932</v>
      </c>
      <c r="G217" s="13">
        <v>939</v>
      </c>
      <c r="H217" s="13">
        <f>IFERROR(VLOOKUP(C217,'jul-18'!A:B,2,0),0)</f>
        <v>952</v>
      </c>
      <c r="I217" s="13">
        <v>984</v>
      </c>
      <c r="J217" s="37">
        <f t="shared" si="11"/>
        <v>8.44330799196856E-3</v>
      </c>
      <c r="K217" s="13"/>
      <c r="L217" s="38">
        <f t="shared" si="12"/>
        <v>2.9081655836779205E-4</v>
      </c>
      <c r="M217" s="7">
        <f t="shared" si="13"/>
        <v>32</v>
      </c>
    </row>
    <row r="218" spans="2:13" s="7" customFormat="1" ht="13.5" customHeight="1">
      <c r="B218" s="21" t="s">
        <v>546</v>
      </c>
      <c r="C218" s="13" t="s">
        <v>169</v>
      </c>
      <c r="D218" s="13" t="s">
        <v>271</v>
      </c>
      <c r="E218" s="13" t="s">
        <v>259</v>
      </c>
      <c r="F218" s="13">
        <v>74</v>
      </c>
      <c r="G218" s="13">
        <v>77</v>
      </c>
      <c r="H218" s="13">
        <f>IFERROR(VLOOKUP(C218,'jul-18'!A:B,2,0),0)</f>
        <v>78</v>
      </c>
      <c r="I218" s="13">
        <v>78</v>
      </c>
      <c r="J218" s="37">
        <f t="shared" si="11"/>
        <v>6.6928660911945903E-4</v>
      </c>
      <c r="K218" s="13"/>
      <c r="L218" s="38">
        <f t="shared" si="12"/>
        <v>0</v>
      </c>
      <c r="M218" s="7">
        <f t="shared" si="13"/>
        <v>0</v>
      </c>
    </row>
    <row r="219" spans="2:13" s="7" customFormat="1" ht="13.5" customHeight="1">
      <c r="B219" s="21" t="s">
        <v>538</v>
      </c>
      <c r="C219" s="13" t="s">
        <v>190</v>
      </c>
      <c r="D219" s="13" t="s">
        <v>271</v>
      </c>
      <c r="E219" s="13" t="s">
        <v>259</v>
      </c>
      <c r="F219" s="13">
        <v>227</v>
      </c>
      <c r="G219" s="13">
        <v>226</v>
      </c>
      <c r="H219" s="13">
        <f>IFERROR(VLOOKUP(C219,'jul-18'!A:B,2,0),0)</f>
        <v>225</v>
      </c>
      <c r="I219" s="13">
        <v>232</v>
      </c>
      <c r="J219" s="37">
        <f t="shared" si="11"/>
        <v>1.9906986322527501E-3</v>
      </c>
      <c r="K219" s="13"/>
      <c r="L219" s="38">
        <f t="shared" si="12"/>
        <v>6.3616122142954519E-5</v>
      </c>
      <c r="M219" s="7">
        <f t="shared" si="13"/>
        <v>7</v>
      </c>
    </row>
    <row r="220" spans="2:13" s="7" customFormat="1" ht="13.5" customHeight="1">
      <c r="B220" s="21" t="s">
        <v>561</v>
      </c>
      <c r="C220" s="13" t="s">
        <v>562</v>
      </c>
      <c r="D220" s="13" t="s">
        <v>268</v>
      </c>
      <c r="E220" s="13" t="s">
        <v>259</v>
      </c>
      <c r="F220" s="13">
        <v>0</v>
      </c>
      <c r="G220" s="13">
        <v>0</v>
      </c>
      <c r="H220" s="13">
        <f>IFERROR(VLOOKUP(C220,'jul-18'!A:B,2,0),0)</f>
        <v>0</v>
      </c>
      <c r="I220" s="13">
        <v>0</v>
      </c>
      <c r="J220" s="37">
        <f t="shared" si="11"/>
        <v>0</v>
      </c>
      <c r="K220" s="13"/>
      <c r="L220" s="38">
        <f t="shared" si="12"/>
        <v>0</v>
      </c>
      <c r="M220" s="7">
        <f t="shared" si="13"/>
        <v>0</v>
      </c>
    </row>
    <row r="221" spans="2:13" s="7" customFormat="1" ht="13.5" customHeight="1">
      <c r="B221" s="21" t="s">
        <v>550</v>
      </c>
      <c r="C221" s="13" t="s">
        <v>47</v>
      </c>
      <c r="D221" s="13" t="s">
        <v>268</v>
      </c>
      <c r="E221" s="13" t="s">
        <v>259</v>
      </c>
      <c r="F221" s="13">
        <v>126</v>
      </c>
      <c r="G221" s="13">
        <v>130</v>
      </c>
      <c r="H221" s="13">
        <f>IFERROR(VLOOKUP(C221,'jul-18'!A:B,2,0),0)</f>
        <v>135</v>
      </c>
      <c r="I221" s="13">
        <v>140</v>
      </c>
      <c r="J221" s="37">
        <f t="shared" si="11"/>
        <v>1.2012836573939009E-3</v>
      </c>
      <c r="K221" s="13"/>
      <c r="L221" s="38">
        <f t="shared" si="12"/>
        <v>4.5440087244967509E-5</v>
      </c>
      <c r="M221" s="7">
        <f t="shared" si="13"/>
        <v>5</v>
      </c>
    </row>
    <row r="222" spans="2:13" s="7" customFormat="1" ht="13.5" customHeight="1">
      <c r="B222" s="21" t="s">
        <v>558</v>
      </c>
      <c r="C222" s="13" t="s">
        <v>559</v>
      </c>
      <c r="D222" s="13" t="s">
        <v>268</v>
      </c>
      <c r="E222" s="13" t="s">
        <v>259</v>
      </c>
      <c r="F222" s="13">
        <v>0</v>
      </c>
      <c r="G222" s="13">
        <v>0</v>
      </c>
      <c r="H222" s="13">
        <f>IFERROR(VLOOKUP(C222,'jul-18'!A:B,2,0),0)</f>
        <v>0</v>
      </c>
      <c r="I222" s="13">
        <v>0</v>
      </c>
      <c r="J222" s="37">
        <f t="shared" si="11"/>
        <v>0</v>
      </c>
      <c r="K222" s="13"/>
      <c r="L222" s="38">
        <f t="shared" si="12"/>
        <v>0</v>
      </c>
      <c r="M222" s="7">
        <f t="shared" si="13"/>
        <v>0</v>
      </c>
    </row>
    <row r="223" spans="2:13" s="7" customFormat="1" ht="13.5" customHeight="1">
      <c r="B223" s="21" t="s">
        <v>563</v>
      </c>
      <c r="C223" s="13" t="s">
        <v>564</v>
      </c>
      <c r="D223" s="13" t="s">
        <v>268</v>
      </c>
      <c r="E223" s="13" t="s">
        <v>259</v>
      </c>
      <c r="F223" s="13">
        <v>0</v>
      </c>
      <c r="G223" s="13">
        <v>0</v>
      </c>
      <c r="H223" s="13">
        <f>IFERROR(VLOOKUP(C223,'jul-18'!A:B,2,0),0)</f>
        <v>0</v>
      </c>
      <c r="I223" s="13">
        <v>0</v>
      </c>
      <c r="J223" s="37">
        <f t="shared" si="11"/>
        <v>0</v>
      </c>
      <c r="K223" s="13"/>
      <c r="L223" s="38">
        <f t="shared" si="12"/>
        <v>0</v>
      </c>
      <c r="M223" s="7">
        <f t="shared" si="13"/>
        <v>0</v>
      </c>
    </row>
    <row r="224" spans="2:13" s="7" customFormat="1" ht="13.5" customHeight="1">
      <c r="B224" s="21" t="s">
        <v>556</v>
      </c>
      <c r="C224" s="13" t="s">
        <v>52</v>
      </c>
      <c r="D224" s="13" t="s">
        <v>268</v>
      </c>
      <c r="E224" s="13" t="s">
        <v>259</v>
      </c>
      <c r="F224" s="13">
        <v>85</v>
      </c>
      <c r="G224" s="13">
        <v>87</v>
      </c>
      <c r="H224" s="13">
        <f>IFERROR(VLOOKUP(C224,'jul-18'!A:B,2,0),0)</f>
        <v>88</v>
      </c>
      <c r="I224" s="13">
        <v>89</v>
      </c>
      <c r="J224" s="37">
        <f t="shared" si="11"/>
        <v>7.6367318220040838E-4</v>
      </c>
      <c r="K224" s="13"/>
      <c r="L224" s="38">
        <f t="shared" si="12"/>
        <v>9.0880174489935017E-6</v>
      </c>
      <c r="M224" s="7">
        <f t="shared" si="13"/>
        <v>1</v>
      </c>
    </row>
    <row r="225" spans="2:13" s="7" customFormat="1" ht="13.5" customHeight="1">
      <c r="B225" s="21" t="s">
        <v>560</v>
      </c>
      <c r="C225" s="13" t="s">
        <v>60</v>
      </c>
      <c r="D225" s="13" t="s">
        <v>268</v>
      </c>
      <c r="E225" s="13" t="s">
        <v>259</v>
      </c>
      <c r="F225" s="13">
        <v>0</v>
      </c>
      <c r="G225" s="13">
        <v>0</v>
      </c>
      <c r="H225" s="13">
        <f>IFERROR(VLOOKUP(C225,'jul-18'!A:B,2,0),0)</f>
        <v>0</v>
      </c>
      <c r="I225" s="13">
        <v>0</v>
      </c>
      <c r="J225" s="37">
        <f t="shared" si="11"/>
        <v>0</v>
      </c>
      <c r="K225" s="13"/>
      <c r="L225" s="38">
        <f t="shared" si="12"/>
        <v>0</v>
      </c>
      <c r="M225" s="7">
        <f t="shared" si="13"/>
        <v>0</v>
      </c>
    </row>
    <row r="226" spans="2:13" s="7" customFormat="1" ht="13.5" customHeight="1">
      <c r="B226" s="21" t="s">
        <v>551</v>
      </c>
      <c r="C226" s="13" t="s">
        <v>57</v>
      </c>
      <c r="D226" s="13" t="s">
        <v>268</v>
      </c>
      <c r="E226" s="13" t="s">
        <v>259</v>
      </c>
      <c r="F226" s="13">
        <v>360</v>
      </c>
      <c r="G226" s="13">
        <v>369</v>
      </c>
      <c r="H226" s="13">
        <f>IFERROR(VLOOKUP(C226,'jul-18'!A:B,2,0),0)</f>
        <v>414</v>
      </c>
      <c r="I226" s="13">
        <v>423</v>
      </c>
      <c r="J226" s="37">
        <f t="shared" si="11"/>
        <v>3.6295927648401435E-3</v>
      </c>
      <c r="K226" s="13"/>
      <c r="L226" s="38">
        <f t="shared" si="12"/>
        <v>8.1792157040941522E-5</v>
      </c>
      <c r="M226" s="7">
        <f t="shared" si="13"/>
        <v>9</v>
      </c>
    </row>
    <row r="227" spans="2:13" s="7" customFormat="1" ht="13.5" customHeight="1">
      <c r="B227" s="21" t="s">
        <v>557</v>
      </c>
      <c r="C227" s="13" t="s">
        <v>89</v>
      </c>
      <c r="D227" s="13" t="s">
        <v>268</v>
      </c>
      <c r="E227" s="13" t="s">
        <v>259</v>
      </c>
      <c r="F227" s="13">
        <v>649</v>
      </c>
      <c r="G227" s="13">
        <v>700</v>
      </c>
      <c r="H227" s="13">
        <f>IFERROR(VLOOKUP(C227,'jul-18'!A:B,2,0),0)</f>
        <v>745</v>
      </c>
      <c r="I227" s="13">
        <v>753</v>
      </c>
      <c r="J227" s="37">
        <f t="shared" si="11"/>
        <v>6.4611899572686246E-3</v>
      </c>
      <c r="K227" s="13"/>
      <c r="L227" s="38">
        <f t="shared" si="12"/>
        <v>7.2704139591948014E-5</v>
      </c>
      <c r="M227" s="7">
        <f t="shared" si="13"/>
        <v>8</v>
      </c>
    </row>
    <row r="228" spans="2:13" s="7" customFormat="1" ht="13.5" customHeight="1">
      <c r="B228" s="21" t="s">
        <v>553</v>
      </c>
      <c r="C228" s="13" t="s">
        <v>85</v>
      </c>
      <c r="D228" s="13" t="s">
        <v>268</v>
      </c>
      <c r="E228" s="13" t="s">
        <v>259</v>
      </c>
      <c r="F228" s="13">
        <v>566</v>
      </c>
      <c r="G228" s="13">
        <v>561</v>
      </c>
      <c r="H228" s="13">
        <f>IFERROR(VLOOKUP(C228,'jul-18'!A:B,2,0),0)</f>
        <v>605</v>
      </c>
      <c r="I228" s="13">
        <v>608</v>
      </c>
      <c r="J228" s="37">
        <f t="shared" si="11"/>
        <v>5.2170033121106555E-3</v>
      </c>
      <c r="K228" s="13"/>
      <c r="L228" s="38">
        <f t="shared" si="12"/>
        <v>2.7264052346980505E-5</v>
      </c>
      <c r="M228" s="7">
        <f t="shared" si="13"/>
        <v>3</v>
      </c>
    </row>
    <row r="229" spans="2:13" s="7" customFormat="1" ht="13.5" customHeight="1">
      <c r="B229" s="21" t="s">
        <v>555</v>
      </c>
      <c r="C229" s="13" t="s">
        <v>110</v>
      </c>
      <c r="D229" s="13" t="s">
        <v>268</v>
      </c>
      <c r="E229" s="13" t="s">
        <v>259</v>
      </c>
      <c r="F229" s="13">
        <v>106</v>
      </c>
      <c r="G229" s="13">
        <v>110</v>
      </c>
      <c r="H229" s="13">
        <f>IFERROR(VLOOKUP(C229,'jul-18'!A:B,2,0),0)</f>
        <v>111</v>
      </c>
      <c r="I229" s="13">
        <v>111</v>
      </c>
      <c r="J229" s="37">
        <f t="shared" si="11"/>
        <v>9.524463283623072E-4</v>
      </c>
      <c r="K229" s="13"/>
      <c r="L229" s="38">
        <f t="shared" si="12"/>
        <v>0</v>
      </c>
      <c r="M229" s="7">
        <f t="shared" si="13"/>
        <v>0</v>
      </c>
    </row>
    <row r="230" spans="2:13" s="7" customFormat="1" ht="13.5" customHeight="1">
      <c r="B230" s="21" t="s">
        <v>554</v>
      </c>
      <c r="C230" s="13" t="s">
        <v>108</v>
      </c>
      <c r="D230" s="13" t="s">
        <v>268</v>
      </c>
      <c r="E230" s="13" t="s">
        <v>259</v>
      </c>
      <c r="F230" s="13">
        <v>194</v>
      </c>
      <c r="G230" s="13">
        <v>208</v>
      </c>
      <c r="H230" s="13">
        <f>IFERROR(VLOOKUP(C230,'jul-18'!A:B,2,0),0)</f>
        <v>223</v>
      </c>
      <c r="I230" s="13">
        <v>228</v>
      </c>
      <c r="J230" s="37">
        <f t="shared" si="11"/>
        <v>1.9563762420414959E-3</v>
      </c>
      <c r="K230" s="13"/>
      <c r="L230" s="38">
        <f t="shared" si="12"/>
        <v>4.5440087244967509E-5</v>
      </c>
      <c r="M230" s="7">
        <f t="shared" si="13"/>
        <v>5</v>
      </c>
    </row>
    <row r="231" spans="2:13" s="7" customFormat="1" ht="13.5" customHeight="1">
      <c r="B231" s="21" t="s">
        <v>552</v>
      </c>
      <c r="C231" s="13" t="s">
        <v>140</v>
      </c>
      <c r="D231" s="13" t="s">
        <v>268</v>
      </c>
      <c r="E231" s="13" t="s">
        <v>259</v>
      </c>
      <c r="F231" s="13">
        <v>275</v>
      </c>
      <c r="G231" s="13">
        <v>350</v>
      </c>
      <c r="H231" s="13">
        <f>IFERROR(VLOOKUP(C231,'jul-18'!A:B,2,0),0)</f>
        <v>357</v>
      </c>
      <c r="I231" s="13">
        <v>369</v>
      </c>
      <c r="J231" s="37">
        <f t="shared" si="11"/>
        <v>3.1662404969882104E-3</v>
      </c>
      <c r="K231" s="13"/>
      <c r="L231" s="38">
        <f t="shared" si="12"/>
        <v>1.0905620938792202E-4</v>
      </c>
      <c r="M231" s="7">
        <f t="shared" si="13"/>
        <v>12</v>
      </c>
    </row>
    <row r="232" spans="2:13" s="7" customFormat="1" ht="13.5" customHeight="1">
      <c r="B232" s="21" t="s">
        <v>549</v>
      </c>
      <c r="C232" s="13" t="s">
        <v>166</v>
      </c>
      <c r="D232" s="13" t="s">
        <v>268</v>
      </c>
      <c r="E232" s="13" t="s">
        <v>259</v>
      </c>
      <c r="F232" s="13">
        <v>234</v>
      </c>
      <c r="G232" s="13">
        <v>239</v>
      </c>
      <c r="H232" s="13">
        <f>IFERROR(VLOOKUP(C232,'jul-18'!A:B,2,0),0)</f>
        <v>244</v>
      </c>
      <c r="I232" s="13">
        <v>246</v>
      </c>
      <c r="J232" s="37">
        <f t="shared" si="11"/>
        <v>2.11082699799214E-3</v>
      </c>
      <c r="K232" s="13"/>
      <c r="L232" s="38">
        <f t="shared" si="12"/>
        <v>1.8176034897987003E-5</v>
      </c>
      <c r="M232" s="7">
        <f t="shared" si="13"/>
        <v>2</v>
      </c>
    </row>
    <row r="233" spans="2:13" s="7" customFormat="1" ht="13.5" customHeight="1">
      <c r="B233" s="21" t="s">
        <v>548</v>
      </c>
      <c r="C233" s="13" t="s">
        <v>63</v>
      </c>
      <c r="D233" s="13" t="s">
        <v>268</v>
      </c>
      <c r="E233" s="13" t="s">
        <v>259</v>
      </c>
      <c r="F233" s="13">
        <v>0</v>
      </c>
      <c r="G233" s="13">
        <v>0</v>
      </c>
      <c r="H233" s="13">
        <f>IFERROR(VLOOKUP(C233,'jul-18'!A:B,2,0),0)</f>
        <v>0</v>
      </c>
      <c r="I233" s="13">
        <v>0</v>
      </c>
      <c r="J233" s="37">
        <f t="shared" si="11"/>
        <v>0</v>
      </c>
      <c r="K233" s="13"/>
      <c r="L233" s="38">
        <f t="shared" si="12"/>
        <v>0</v>
      </c>
      <c r="M233" s="7">
        <f t="shared" si="13"/>
        <v>0</v>
      </c>
    </row>
    <row r="234" spans="2:13" s="7" customFormat="1" ht="13.5" customHeight="1">
      <c r="B234" s="21" t="s">
        <v>573</v>
      </c>
      <c r="C234" s="13" t="s">
        <v>5</v>
      </c>
      <c r="D234" s="13" t="s">
        <v>270</v>
      </c>
      <c r="E234" s="13" t="s">
        <v>259</v>
      </c>
      <c r="F234" s="13">
        <v>80</v>
      </c>
      <c r="G234" s="13">
        <v>84</v>
      </c>
      <c r="H234" s="13">
        <f>IFERROR(VLOOKUP(C234,'jul-18'!A:B,2,0),0)</f>
        <v>94</v>
      </c>
      <c r="I234" s="13">
        <v>94</v>
      </c>
      <c r="J234" s="37">
        <f t="shared" si="11"/>
        <v>8.0657616996447634E-4</v>
      </c>
      <c r="K234" s="13"/>
      <c r="L234" s="38">
        <f t="shared" si="12"/>
        <v>0</v>
      </c>
      <c r="M234" s="7">
        <f t="shared" si="13"/>
        <v>0</v>
      </c>
    </row>
    <row r="235" spans="2:13" s="7" customFormat="1" ht="13.5" customHeight="1">
      <c r="B235" s="21" t="s">
        <v>579</v>
      </c>
      <c r="C235" s="13" t="s">
        <v>0</v>
      </c>
      <c r="D235" s="13" t="s">
        <v>270</v>
      </c>
      <c r="E235" s="13" t="s">
        <v>259</v>
      </c>
      <c r="F235" s="13">
        <v>3</v>
      </c>
      <c r="G235" s="13">
        <v>4</v>
      </c>
      <c r="H235" s="13">
        <f>IFERROR(VLOOKUP(C235,'jul-18'!A:B,2,0),0)</f>
        <v>5</v>
      </c>
      <c r="I235" s="13">
        <v>5</v>
      </c>
      <c r="J235" s="37">
        <f t="shared" si="11"/>
        <v>4.290298776406789E-5</v>
      </c>
      <c r="K235" s="13"/>
      <c r="L235" s="38">
        <f t="shared" si="12"/>
        <v>0</v>
      </c>
      <c r="M235" s="7">
        <f t="shared" si="13"/>
        <v>0</v>
      </c>
    </row>
    <row r="236" spans="2:13" s="7" customFormat="1" ht="13.5" customHeight="1">
      <c r="B236" s="21" t="s">
        <v>571</v>
      </c>
      <c r="C236" s="13" t="s">
        <v>572</v>
      </c>
      <c r="D236" s="13" t="s">
        <v>270</v>
      </c>
      <c r="E236" s="13" t="s">
        <v>259</v>
      </c>
      <c r="F236" s="13">
        <v>160</v>
      </c>
      <c r="G236" s="13">
        <v>163</v>
      </c>
      <c r="H236" s="13">
        <f>IFERROR(VLOOKUP(C236,'jul-18'!A:B,2,0),0)</f>
        <v>181</v>
      </c>
      <c r="I236" s="13">
        <v>185</v>
      </c>
      <c r="J236" s="37">
        <f t="shared" si="11"/>
        <v>1.5874105472705119E-3</v>
      </c>
      <c r="K236" s="13"/>
      <c r="L236" s="38">
        <f t="shared" si="12"/>
        <v>3.6352069795974007E-5</v>
      </c>
      <c r="M236" s="7">
        <f t="shared" si="13"/>
        <v>4</v>
      </c>
    </row>
    <row r="237" spans="2:13" s="7" customFormat="1" ht="13.5" customHeight="1">
      <c r="B237" s="21" t="s">
        <v>570</v>
      </c>
      <c r="C237" s="13" t="s">
        <v>81</v>
      </c>
      <c r="D237" s="13" t="s">
        <v>270</v>
      </c>
      <c r="E237" s="13" t="s">
        <v>259</v>
      </c>
      <c r="F237" s="13">
        <v>1431</v>
      </c>
      <c r="G237" s="13">
        <v>1552</v>
      </c>
      <c r="H237" s="13">
        <f>IFERROR(VLOOKUP(C237,'jul-18'!A:B,2,0),0)</f>
        <v>1555</v>
      </c>
      <c r="I237" s="13">
        <v>1648</v>
      </c>
      <c r="J237" s="37">
        <f t="shared" si="11"/>
        <v>1.4140824767036776E-2</v>
      </c>
      <c r="K237" s="13"/>
      <c r="L237" s="38">
        <f t="shared" si="12"/>
        <v>8.4518562275639564E-4</v>
      </c>
      <c r="M237" s="7">
        <f t="shared" si="13"/>
        <v>93</v>
      </c>
    </row>
    <row r="238" spans="2:13" s="7" customFormat="1" ht="13.5" customHeight="1">
      <c r="B238" s="21" t="s">
        <v>580</v>
      </c>
      <c r="C238" s="13" t="s">
        <v>68</v>
      </c>
      <c r="D238" s="13" t="s">
        <v>270</v>
      </c>
      <c r="E238" s="13" t="s">
        <v>259</v>
      </c>
      <c r="F238" s="13">
        <v>0</v>
      </c>
      <c r="G238" s="13">
        <v>0</v>
      </c>
      <c r="H238" s="13">
        <f>IFERROR(VLOOKUP(C238,'jul-18'!A:B,2,0),0)</f>
        <v>0</v>
      </c>
      <c r="I238" s="13">
        <v>0</v>
      </c>
      <c r="J238" s="37">
        <f t="shared" ref="J238:J288" si="14">I238/$I$8</f>
        <v>0</v>
      </c>
      <c r="K238" s="13"/>
      <c r="L238" s="38">
        <f t="shared" ref="L238:L288" si="15">M238/$H$8</f>
        <v>0</v>
      </c>
      <c r="M238" s="7">
        <f t="shared" ref="M238:M288" si="16">I238-H238</f>
        <v>0</v>
      </c>
    </row>
    <row r="239" spans="2:13" s="7" customFormat="1" ht="13.5" customHeight="1">
      <c r="B239" s="21" t="s">
        <v>567</v>
      </c>
      <c r="C239" s="13" t="s">
        <v>74</v>
      </c>
      <c r="D239" s="13" t="s">
        <v>270</v>
      </c>
      <c r="E239" s="13" t="s">
        <v>259</v>
      </c>
      <c r="F239" s="13">
        <v>1401</v>
      </c>
      <c r="G239" s="13">
        <v>1442</v>
      </c>
      <c r="H239" s="13">
        <f>IFERROR(VLOOKUP(C239,'jul-18'!A:B,2,0),0)</f>
        <v>1494</v>
      </c>
      <c r="I239" s="13">
        <v>1638</v>
      </c>
      <c r="J239" s="37">
        <f t="shared" si="14"/>
        <v>1.4055018791508641E-2</v>
      </c>
      <c r="K239" s="13"/>
      <c r="L239" s="38">
        <f t="shared" si="15"/>
        <v>1.3086745126550644E-3</v>
      </c>
      <c r="M239" s="7">
        <f t="shared" si="16"/>
        <v>144</v>
      </c>
    </row>
    <row r="240" spans="2:13" s="7" customFormat="1" ht="13.5" customHeight="1">
      <c r="B240" s="21" t="s">
        <v>565</v>
      </c>
      <c r="C240" s="13" t="s">
        <v>90</v>
      </c>
      <c r="D240" s="13" t="s">
        <v>270</v>
      </c>
      <c r="E240" s="13" t="s">
        <v>259</v>
      </c>
      <c r="F240" s="13">
        <v>7894</v>
      </c>
      <c r="G240" s="13">
        <v>8261</v>
      </c>
      <c r="H240" s="13">
        <f>IFERROR(VLOOKUP(C240,'jul-18'!A:B,2,0),0)</f>
        <v>8648</v>
      </c>
      <c r="I240" s="13">
        <v>8952</v>
      </c>
      <c r="J240" s="37">
        <f t="shared" si="14"/>
        <v>7.6813509292787144E-2</v>
      </c>
      <c r="K240" s="13"/>
      <c r="L240" s="38">
        <f t="shared" si="15"/>
        <v>2.7627573044940244E-3</v>
      </c>
      <c r="M240" s="7">
        <f t="shared" si="16"/>
        <v>304</v>
      </c>
    </row>
    <row r="241" spans="2:13" s="7" customFormat="1" ht="13.5" customHeight="1">
      <c r="B241" s="21">
        <v>0</v>
      </c>
      <c r="C241" s="13" t="s">
        <v>200</v>
      </c>
      <c r="D241" s="13" t="s">
        <v>270</v>
      </c>
      <c r="E241" s="13" t="s">
        <v>259</v>
      </c>
      <c r="F241" s="13">
        <v>5</v>
      </c>
      <c r="G241" s="13">
        <v>5</v>
      </c>
      <c r="H241" s="13">
        <f>IFERROR(VLOOKUP(C241,'jul-18'!A:B,2,0),0)</f>
        <v>5</v>
      </c>
      <c r="I241" s="13">
        <v>5</v>
      </c>
      <c r="J241" s="37">
        <f t="shared" si="14"/>
        <v>4.290298776406789E-5</v>
      </c>
      <c r="K241" s="13"/>
      <c r="L241" s="38">
        <f t="shared" si="15"/>
        <v>0</v>
      </c>
      <c r="M241" s="7">
        <f t="shared" si="16"/>
        <v>0</v>
      </c>
    </row>
    <row r="242" spans="2:13" s="7" customFormat="1" ht="13.5" customHeight="1">
      <c r="B242" s="21" t="s">
        <v>574</v>
      </c>
      <c r="C242" s="95" t="s">
        <v>575</v>
      </c>
      <c r="D242" s="13" t="s">
        <v>270</v>
      </c>
      <c r="E242" s="13" t="s">
        <v>259</v>
      </c>
      <c r="F242" s="13">
        <v>62</v>
      </c>
      <c r="G242" s="13">
        <v>65</v>
      </c>
      <c r="H242" s="13">
        <f>IFERROR(VLOOKUP(C242,'jul-18'!A:B,2,0),0)</f>
        <v>73</v>
      </c>
      <c r="I242" s="13">
        <v>76</v>
      </c>
      <c r="J242" s="37">
        <f t="shared" si="14"/>
        <v>6.5212541401383193E-4</v>
      </c>
      <c r="K242" s="13"/>
      <c r="L242" s="38">
        <f t="shared" si="15"/>
        <v>2.7264052346980505E-5</v>
      </c>
      <c r="M242" s="7">
        <f t="shared" si="16"/>
        <v>3</v>
      </c>
    </row>
    <row r="243" spans="2:13" s="7" customFormat="1" ht="13.5" customHeight="1">
      <c r="B243" s="21" t="s">
        <v>578</v>
      </c>
      <c r="C243" s="13" t="s">
        <v>126</v>
      </c>
      <c r="D243" s="13" t="s">
        <v>270</v>
      </c>
      <c r="E243" s="13" t="s">
        <v>259</v>
      </c>
      <c r="F243" s="13">
        <v>117</v>
      </c>
      <c r="G243" s="13">
        <v>122</v>
      </c>
      <c r="H243" s="13">
        <f>IFERROR(VLOOKUP(C243,'jul-18'!A:B,2,0),0)</f>
        <v>128</v>
      </c>
      <c r="I243" s="13">
        <v>139</v>
      </c>
      <c r="J243" s="37">
        <f t="shared" si="14"/>
        <v>1.1927030598410874E-3</v>
      </c>
      <c r="K243" s="13"/>
      <c r="L243" s="38">
        <f t="shared" si="15"/>
        <v>9.9968191938928526E-5</v>
      </c>
      <c r="M243" s="7">
        <f t="shared" si="16"/>
        <v>11</v>
      </c>
    </row>
    <row r="244" spans="2:13" s="7" customFormat="1" ht="13.5" customHeight="1">
      <c r="B244" s="21" t="s">
        <v>577</v>
      </c>
      <c r="C244" s="13" t="s">
        <v>115</v>
      </c>
      <c r="D244" s="13" t="s">
        <v>270</v>
      </c>
      <c r="E244" s="13" t="s">
        <v>259</v>
      </c>
      <c r="F244" s="13">
        <v>207</v>
      </c>
      <c r="G244" s="13">
        <v>216</v>
      </c>
      <c r="H244" s="13">
        <f>IFERROR(VLOOKUP(C244,'jul-18'!A:B,2,0),0)</f>
        <v>222</v>
      </c>
      <c r="I244" s="13">
        <v>225</v>
      </c>
      <c r="J244" s="37">
        <f t="shared" si="14"/>
        <v>1.9306344493830549E-3</v>
      </c>
      <c r="K244" s="13"/>
      <c r="L244" s="38">
        <f t="shared" si="15"/>
        <v>2.7264052346980505E-5</v>
      </c>
      <c r="M244" s="7">
        <f t="shared" si="16"/>
        <v>3</v>
      </c>
    </row>
    <row r="245" spans="2:13" s="7" customFormat="1" ht="13.5" customHeight="1">
      <c r="B245" s="21" t="s">
        <v>568</v>
      </c>
      <c r="C245" s="13" t="s">
        <v>154</v>
      </c>
      <c r="D245" s="13" t="s">
        <v>270</v>
      </c>
      <c r="E245" s="13" t="s">
        <v>259</v>
      </c>
      <c r="F245" s="13">
        <v>2483</v>
      </c>
      <c r="G245" s="13">
        <v>2668</v>
      </c>
      <c r="H245" s="13">
        <f>IFERROR(VLOOKUP(C245,'jul-18'!A:B,2,0),0)</f>
        <v>2857</v>
      </c>
      <c r="I245" s="13">
        <v>3005</v>
      </c>
      <c r="J245" s="37">
        <f t="shared" si="14"/>
        <v>2.5784695646204801E-2</v>
      </c>
      <c r="K245" s="13"/>
      <c r="L245" s="38">
        <f t="shared" si="15"/>
        <v>1.3450265824510384E-3</v>
      </c>
      <c r="M245" s="7">
        <f t="shared" si="16"/>
        <v>148</v>
      </c>
    </row>
    <row r="246" spans="2:13" s="7" customFormat="1" ht="13.5" customHeight="1">
      <c r="B246" s="21" t="s">
        <v>581</v>
      </c>
      <c r="C246" s="13" t="s">
        <v>171</v>
      </c>
      <c r="D246" s="13" t="s">
        <v>270</v>
      </c>
      <c r="E246" s="13" t="s">
        <v>259</v>
      </c>
      <c r="F246" s="13">
        <v>1</v>
      </c>
      <c r="G246" s="13">
        <v>1</v>
      </c>
      <c r="H246" s="13">
        <f>IFERROR(VLOOKUP(C246,'jul-18'!A:B,2,0),0)</f>
        <v>1</v>
      </c>
      <c r="I246" s="13">
        <v>1</v>
      </c>
      <c r="J246" s="37">
        <f t="shared" si="14"/>
        <v>8.5805975528135786E-6</v>
      </c>
      <c r="K246" s="13"/>
      <c r="L246" s="38">
        <f t="shared" si="15"/>
        <v>0</v>
      </c>
      <c r="M246" s="7">
        <f t="shared" si="16"/>
        <v>0</v>
      </c>
    </row>
    <row r="247" spans="2:13" s="7" customFormat="1" ht="13.5" customHeight="1">
      <c r="B247" s="21" t="s">
        <v>569</v>
      </c>
      <c r="C247" s="13" t="s">
        <v>160</v>
      </c>
      <c r="D247" s="13" t="s">
        <v>270</v>
      </c>
      <c r="E247" s="13" t="s">
        <v>259</v>
      </c>
      <c r="F247" s="13">
        <v>131</v>
      </c>
      <c r="G247" s="13">
        <v>136</v>
      </c>
      <c r="H247" s="13">
        <f>IFERROR(VLOOKUP(C247,'jul-18'!A:B,2,0),0)</f>
        <v>139</v>
      </c>
      <c r="I247" s="13">
        <v>152</v>
      </c>
      <c r="J247" s="37">
        <f t="shared" si="14"/>
        <v>1.3042508280276639E-3</v>
      </c>
      <c r="K247" s="13"/>
      <c r="L247" s="38">
        <f t="shared" si="15"/>
        <v>1.1814422683691553E-4</v>
      </c>
      <c r="M247" s="7">
        <f t="shared" si="16"/>
        <v>13</v>
      </c>
    </row>
    <row r="248" spans="2:13" s="7" customFormat="1" ht="13.5" customHeight="1">
      <c r="B248" s="21" t="s">
        <v>576</v>
      </c>
      <c r="C248" s="13" t="s">
        <v>168</v>
      </c>
      <c r="D248" s="13" t="s">
        <v>270</v>
      </c>
      <c r="E248" s="13" t="s">
        <v>259</v>
      </c>
      <c r="F248" s="13">
        <v>316</v>
      </c>
      <c r="G248" s="13">
        <v>332</v>
      </c>
      <c r="H248" s="13">
        <f>IFERROR(VLOOKUP(C248,'jul-18'!A:B,2,0),0)</f>
        <v>348</v>
      </c>
      <c r="I248" s="13">
        <v>385</v>
      </c>
      <c r="J248" s="37">
        <f t="shared" si="14"/>
        <v>3.3035300578332276E-3</v>
      </c>
      <c r="K248" s="13"/>
      <c r="L248" s="38">
        <f t="shared" si="15"/>
        <v>3.362566456127596E-4</v>
      </c>
      <c r="M248" s="7">
        <f t="shared" si="16"/>
        <v>37</v>
      </c>
    </row>
    <row r="249" spans="2:13" s="7" customFormat="1" ht="13.5" customHeight="1">
      <c r="B249" s="21" t="s">
        <v>566</v>
      </c>
      <c r="C249" s="13" t="s">
        <v>55</v>
      </c>
      <c r="D249" s="13" t="s">
        <v>270</v>
      </c>
      <c r="E249" s="13" t="s">
        <v>259</v>
      </c>
      <c r="F249" s="13">
        <v>3742</v>
      </c>
      <c r="G249" s="13">
        <v>4032</v>
      </c>
      <c r="H249" s="13">
        <f>IFERROR(VLOOKUP(C249,'jul-18'!A:B,2,0),0)</f>
        <v>4379</v>
      </c>
      <c r="I249" s="13">
        <v>4595</v>
      </c>
      <c r="J249" s="37">
        <f t="shared" si="14"/>
        <v>3.9427845755178388E-2</v>
      </c>
      <c r="K249" s="13"/>
      <c r="L249" s="38">
        <f t="shared" si="15"/>
        <v>1.9630117689825965E-3</v>
      </c>
      <c r="M249" s="7">
        <f t="shared" si="16"/>
        <v>216</v>
      </c>
    </row>
    <row r="250" spans="2:13" s="7" customFormat="1" ht="13.5" customHeight="1">
      <c r="B250" s="21" t="s">
        <v>586</v>
      </c>
      <c r="C250" s="13" t="s">
        <v>9</v>
      </c>
      <c r="D250" s="13" t="s">
        <v>269</v>
      </c>
      <c r="E250" s="13" t="s">
        <v>259</v>
      </c>
      <c r="F250" s="13">
        <v>438</v>
      </c>
      <c r="G250" s="13">
        <v>449</v>
      </c>
      <c r="H250" s="13">
        <f>IFERROR(VLOOKUP(C250,'jul-18'!A:B,2,0),0)</f>
        <v>454</v>
      </c>
      <c r="I250" s="13">
        <v>504</v>
      </c>
      <c r="J250" s="37">
        <f t="shared" si="14"/>
        <v>4.324621166618043E-3</v>
      </c>
      <c r="K250" s="13"/>
      <c r="L250" s="38">
        <f t="shared" si="15"/>
        <v>4.544008724496751E-4</v>
      </c>
      <c r="M250" s="7">
        <f t="shared" si="16"/>
        <v>50</v>
      </c>
    </row>
    <row r="251" spans="2:13" s="7" customFormat="1" ht="13.5" customHeight="1">
      <c r="B251" s="21" t="s">
        <v>585</v>
      </c>
      <c r="C251" s="13" t="s">
        <v>15</v>
      </c>
      <c r="D251" s="13" t="s">
        <v>269</v>
      </c>
      <c r="E251" s="13" t="s">
        <v>259</v>
      </c>
      <c r="F251" s="13">
        <v>577</v>
      </c>
      <c r="G251" s="13">
        <v>584</v>
      </c>
      <c r="H251" s="13">
        <f>IFERROR(VLOOKUP(C251,'jul-18'!A:B,2,0),0)</f>
        <v>597</v>
      </c>
      <c r="I251" s="13">
        <v>612</v>
      </c>
      <c r="J251" s="37">
        <f t="shared" si="14"/>
        <v>5.2513257023219101E-3</v>
      </c>
      <c r="K251" s="13"/>
      <c r="L251" s="38">
        <f t="shared" si="15"/>
        <v>1.3632026173490252E-4</v>
      </c>
      <c r="M251" s="7">
        <f t="shared" si="16"/>
        <v>15</v>
      </c>
    </row>
    <row r="252" spans="2:13" s="7" customFormat="1" ht="13.5" customHeight="1">
      <c r="B252" s="21" t="s">
        <v>583</v>
      </c>
      <c r="C252" s="13" t="s">
        <v>61</v>
      </c>
      <c r="D252" s="13" t="s">
        <v>269</v>
      </c>
      <c r="E252" s="13" t="s">
        <v>259</v>
      </c>
      <c r="F252" s="13">
        <v>2775</v>
      </c>
      <c r="G252" s="13">
        <v>2945</v>
      </c>
      <c r="H252" s="13">
        <f>IFERROR(VLOOKUP(C252,'jul-18'!A:B,2,0),0)</f>
        <v>3090</v>
      </c>
      <c r="I252" s="13">
        <v>3240</v>
      </c>
      <c r="J252" s="37">
        <f t="shared" si="14"/>
        <v>2.7801136071115992E-2</v>
      </c>
      <c r="K252" s="13"/>
      <c r="L252" s="38">
        <f t="shared" si="15"/>
        <v>1.3632026173490254E-3</v>
      </c>
      <c r="M252" s="7">
        <f t="shared" si="16"/>
        <v>150</v>
      </c>
    </row>
    <row r="253" spans="2:13" s="7" customFormat="1" ht="13.5" customHeight="1">
      <c r="B253" s="21" t="s">
        <v>582</v>
      </c>
      <c r="C253" s="13" t="s">
        <v>45</v>
      </c>
      <c r="D253" s="13" t="s">
        <v>269</v>
      </c>
      <c r="E253" s="13" t="s">
        <v>259</v>
      </c>
      <c r="F253" s="13">
        <v>932</v>
      </c>
      <c r="G253" s="13">
        <v>932</v>
      </c>
      <c r="H253" s="13">
        <f>IFERROR(VLOOKUP(C253,'jul-18'!A:B,2,0),0)</f>
        <v>974</v>
      </c>
      <c r="I253" s="13">
        <v>1030</v>
      </c>
      <c r="J253" s="37">
        <f t="shared" si="14"/>
        <v>8.838015479397986E-3</v>
      </c>
      <c r="K253" s="13"/>
      <c r="L253" s="38">
        <f t="shared" si="15"/>
        <v>5.0892897714363615E-4</v>
      </c>
      <c r="M253" s="7">
        <f t="shared" si="16"/>
        <v>56</v>
      </c>
    </row>
    <row r="254" spans="2:13" s="7" customFormat="1" ht="13.5" customHeight="1">
      <c r="B254" s="21" t="s">
        <v>590</v>
      </c>
      <c r="C254" s="13" t="s">
        <v>104</v>
      </c>
      <c r="D254" s="13" t="s">
        <v>269</v>
      </c>
      <c r="E254" s="13" t="s">
        <v>259</v>
      </c>
      <c r="F254" s="13">
        <v>0</v>
      </c>
      <c r="G254" s="13">
        <v>0</v>
      </c>
      <c r="H254" s="13">
        <f>IFERROR(VLOOKUP(C254,'jul-18'!A:B,2,0),0)</f>
        <v>0</v>
      </c>
      <c r="I254" s="13">
        <v>0</v>
      </c>
      <c r="J254" s="37">
        <f t="shared" si="14"/>
        <v>0</v>
      </c>
      <c r="K254" s="13"/>
      <c r="L254" s="38">
        <f t="shared" si="15"/>
        <v>0</v>
      </c>
      <c r="M254" s="7">
        <f t="shared" si="16"/>
        <v>0</v>
      </c>
    </row>
    <row r="255" spans="2:13" s="7" customFormat="1" ht="13.5" customHeight="1">
      <c r="B255" s="21" t="s">
        <v>588</v>
      </c>
      <c r="C255" s="13" t="s">
        <v>109</v>
      </c>
      <c r="D255" s="13" t="s">
        <v>269</v>
      </c>
      <c r="E255" s="13" t="s">
        <v>259</v>
      </c>
      <c r="F255" s="13">
        <v>17</v>
      </c>
      <c r="G255" s="13">
        <v>17</v>
      </c>
      <c r="H255" s="13">
        <f>IFERROR(VLOOKUP(C255,'jul-18'!A:B,2,0),0)</f>
        <v>17</v>
      </c>
      <c r="I255" s="13">
        <v>19</v>
      </c>
      <c r="J255" s="37">
        <f t="shared" si="14"/>
        <v>1.6303135350345798E-4</v>
      </c>
      <c r="K255" s="13"/>
      <c r="L255" s="38">
        <f t="shared" si="15"/>
        <v>1.8176034897987003E-5</v>
      </c>
      <c r="M255" s="7">
        <f t="shared" si="16"/>
        <v>2</v>
      </c>
    </row>
    <row r="256" spans="2:13" s="7" customFormat="1" ht="13.5" customHeight="1">
      <c r="B256" s="21" t="s">
        <v>589</v>
      </c>
      <c r="C256" s="13" t="s">
        <v>113</v>
      </c>
      <c r="D256" s="13" t="s">
        <v>269</v>
      </c>
      <c r="E256" s="13" t="s">
        <v>259</v>
      </c>
      <c r="F256" s="13">
        <v>62</v>
      </c>
      <c r="G256" s="13">
        <v>64</v>
      </c>
      <c r="H256" s="13">
        <f>IFERROR(VLOOKUP(C256,'jul-18'!A:B,2,0),0)</f>
        <v>65</v>
      </c>
      <c r="I256" s="13">
        <v>66</v>
      </c>
      <c r="J256" s="37">
        <f t="shared" si="14"/>
        <v>5.6631943848569613E-4</v>
      </c>
      <c r="K256" s="13"/>
      <c r="L256" s="38">
        <f t="shared" si="15"/>
        <v>9.0880174489935017E-6</v>
      </c>
      <c r="M256" s="7">
        <f t="shared" si="16"/>
        <v>1</v>
      </c>
    </row>
    <row r="257" spans="2:13" s="7" customFormat="1" ht="13.5" customHeight="1">
      <c r="B257" s="21" t="s">
        <v>584</v>
      </c>
      <c r="C257" s="13" t="s">
        <v>139</v>
      </c>
      <c r="D257" s="13" t="s">
        <v>269</v>
      </c>
      <c r="E257" s="13" t="s">
        <v>259</v>
      </c>
      <c r="F257" s="13">
        <v>618</v>
      </c>
      <c r="G257" s="13">
        <v>667</v>
      </c>
      <c r="H257" s="13">
        <f>IFERROR(VLOOKUP(C257,'jul-18'!A:B,2,0),0)</f>
        <v>672</v>
      </c>
      <c r="I257" s="13">
        <v>677</v>
      </c>
      <c r="J257" s="37">
        <f t="shared" si="14"/>
        <v>5.8090645432547919E-3</v>
      </c>
      <c r="K257" s="13"/>
      <c r="L257" s="38">
        <f t="shared" si="15"/>
        <v>4.5440087244967509E-5</v>
      </c>
      <c r="M257" s="7">
        <f t="shared" si="16"/>
        <v>5</v>
      </c>
    </row>
    <row r="258" spans="2:13" s="7" customFormat="1" ht="13.5" customHeight="1">
      <c r="B258" s="21" t="s">
        <v>587</v>
      </c>
      <c r="C258" s="13" t="s">
        <v>34</v>
      </c>
      <c r="D258" s="13" t="s">
        <v>269</v>
      </c>
      <c r="E258" s="13" t="s">
        <v>259</v>
      </c>
      <c r="F258" s="13">
        <v>532</v>
      </c>
      <c r="G258" s="13">
        <v>544</v>
      </c>
      <c r="H258" s="13">
        <f>IFERROR(VLOOKUP(C258,'jul-18'!A:B,2,0),0)</f>
        <v>541</v>
      </c>
      <c r="I258" s="13">
        <v>550</v>
      </c>
      <c r="J258" s="37">
        <f t="shared" si="14"/>
        <v>4.7193286540474682E-3</v>
      </c>
      <c r="K258" s="13"/>
      <c r="L258" s="38">
        <f t="shared" si="15"/>
        <v>8.1792157040941522E-5</v>
      </c>
      <c r="M258" s="7">
        <f t="shared" si="16"/>
        <v>9</v>
      </c>
    </row>
    <row r="259" spans="2:13" s="7" customFormat="1" ht="13.5" customHeight="1">
      <c r="B259" s="21" t="s">
        <v>591</v>
      </c>
      <c r="C259" s="13" t="s">
        <v>10</v>
      </c>
      <c r="D259" s="13" t="s">
        <v>277</v>
      </c>
      <c r="E259" s="13" t="s">
        <v>261</v>
      </c>
      <c r="F259" s="13">
        <v>2895</v>
      </c>
      <c r="G259" s="13">
        <v>3060</v>
      </c>
      <c r="H259" s="13">
        <f>IFERROR(VLOOKUP(C259,'jul-18'!A:B,2,0),0)</f>
        <v>3259</v>
      </c>
      <c r="I259" s="13">
        <v>3329</v>
      </c>
      <c r="J259" s="37">
        <f t="shared" si="14"/>
        <v>2.8564809253316403E-2</v>
      </c>
      <c r="K259" s="13"/>
      <c r="L259" s="38">
        <f t="shared" si="15"/>
        <v>6.3616122142954516E-4</v>
      </c>
      <c r="M259" s="7">
        <f t="shared" si="16"/>
        <v>70</v>
      </c>
    </row>
    <row r="260" spans="2:13" s="7" customFormat="1" ht="13.5" customHeight="1">
      <c r="B260" s="21" t="s">
        <v>592</v>
      </c>
      <c r="C260" s="13" t="s">
        <v>144</v>
      </c>
      <c r="D260" s="13" t="s">
        <v>277</v>
      </c>
      <c r="E260" s="13" t="s">
        <v>261</v>
      </c>
      <c r="F260" s="13">
        <v>1409</v>
      </c>
      <c r="G260" s="13">
        <v>1451</v>
      </c>
      <c r="H260" s="13">
        <f>IFERROR(VLOOKUP(C260,'jul-18'!A:B,2,0),0)</f>
        <v>1461</v>
      </c>
      <c r="I260" s="13">
        <v>1694</v>
      </c>
      <c r="J260" s="37">
        <f t="shared" si="14"/>
        <v>1.45355322544662E-2</v>
      </c>
      <c r="K260" s="13"/>
      <c r="L260" s="38">
        <f t="shared" si="15"/>
        <v>2.1175080656154859E-3</v>
      </c>
      <c r="M260" s="7">
        <f t="shared" si="16"/>
        <v>233</v>
      </c>
    </row>
    <row r="261" spans="2:13" s="7" customFormat="1" ht="13.5" customHeight="1">
      <c r="B261" s="21" t="s">
        <v>625</v>
      </c>
      <c r="C261" s="13" t="s">
        <v>136</v>
      </c>
      <c r="D261" s="13" t="s">
        <v>277</v>
      </c>
      <c r="E261" s="13" t="s">
        <v>261</v>
      </c>
      <c r="F261" s="13">
        <v>0</v>
      </c>
      <c r="G261" s="13">
        <v>0</v>
      </c>
      <c r="H261" s="13">
        <f>IFERROR(VLOOKUP(C261,'jul-18'!A:B,2,0),0)</f>
        <v>0</v>
      </c>
      <c r="I261" s="13">
        <v>0</v>
      </c>
      <c r="J261" s="37">
        <f t="shared" si="14"/>
        <v>0</v>
      </c>
      <c r="K261" s="13"/>
      <c r="L261" s="38">
        <f t="shared" si="15"/>
        <v>0</v>
      </c>
      <c r="M261" s="7">
        <f t="shared" si="16"/>
        <v>0</v>
      </c>
    </row>
    <row r="262" spans="2:13" s="7" customFormat="1" ht="13.5" customHeight="1">
      <c r="B262" s="21" t="s">
        <v>594</v>
      </c>
      <c r="C262" s="13" t="s">
        <v>58</v>
      </c>
      <c r="D262" s="13" t="s">
        <v>278</v>
      </c>
      <c r="E262" s="13" t="s">
        <v>261</v>
      </c>
      <c r="F262" s="13">
        <v>204</v>
      </c>
      <c r="G262" s="13">
        <v>207</v>
      </c>
      <c r="H262" s="13">
        <f>IFERROR(VLOOKUP(C262,'jul-18'!A:B,2,0),0)</f>
        <v>212</v>
      </c>
      <c r="I262" s="13">
        <v>237</v>
      </c>
      <c r="J262" s="37">
        <f t="shared" si="14"/>
        <v>2.0336016200168182E-3</v>
      </c>
      <c r="K262" s="13"/>
      <c r="L262" s="38">
        <f t="shared" si="15"/>
        <v>2.2720043622483755E-4</v>
      </c>
      <c r="M262" s="7">
        <f t="shared" si="16"/>
        <v>25</v>
      </c>
    </row>
    <row r="263" spans="2:13" s="7" customFormat="1" ht="13.5" customHeight="1">
      <c r="B263" s="21" t="s">
        <v>596</v>
      </c>
      <c r="C263" s="13" t="s">
        <v>134</v>
      </c>
      <c r="D263" s="13" t="s">
        <v>278</v>
      </c>
      <c r="E263" s="13" t="s">
        <v>261</v>
      </c>
      <c r="F263" s="13">
        <v>13</v>
      </c>
      <c r="G263" s="13">
        <v>16</v>
      </c>
      <c r="H263" s="13">
        <f>IFERROR(VLOOKUP(C263,'jul-18'!A:B,2,0),0)</f>
        <v>17</v>
      </c>
      <c r="I263" s="13">
        <v>17</v>
      </c>
      <c r="J263" s="37">
        <f t="shared" si="14"/>
        <v>1.4587015839783083E-4</v>
      </c>
      <c r="K263" s="13"/>
      <c r="L263" s="38">
        <f t="shared" si="15"/>
        <v>0</v>
      </c>
      <c r="M263" s="7">
        <f t="shared" si="16"/>
        <v>0</v>
      </c>
    </row>
    <row r="264" spans="2:13" s="7" customFormat="1" ht="13.5" customHeight="1">
      <c r="B264" s="21" t="s">
        <v>593</v>
      </c>
      <c r="C264" s="13" t="s">
        <v>149</v>
      </c>
      <c r="D264" s="13" t="s">
        <v>278</v>
      </c>
      <c r="E264" s="13" t="s">
        <v>261</v>
      </c>
      <c r="F264" s="13">
        <v>14</v>
      </c>
      <c r="G264" s="13">
        <v>14</v>
      </c>
      <c r="H264" s="13">
        <f>IFERROR(VLOOKUP(C264,'jul-18'!A:B,2,0),0)</f>
        <v>14</v>
      </c>
      <c r="I264" s="13">
        <v>14</v>
      </c>
      <c r="J264" s="37">
        <f t="shared" si="14"/>
        <v>1.2012836573939009E-4</v>
      </c>
      <c r="K264" s="13"/>
      <c r="L264" s="38">
        <f t="shared" si="15"/>
        <v>0</v>
      </c>
      <c r="M264" s="7">
        <f t="shared" si="16"/>
        <v>0</v>
      </c>
    </row>
    <row r="265" spans="2:13" s="7" customFormat="1" ht="13.5" customHeight="1">
      <c r="B265" s="21" t="s">
        <v>595</v>
      </c>
      <c r="C265" s="13" t="s">
        <v>164</v>
      </c>
      <c r="D265" s="13" t="s">
        <v>278</v>
      </c>
      <c r="E265" s="13" t="s">
        <v>261</v>
      </c>
      <c r="F265" s="13">
        <v>0</v>
      </c>
      <c r="G265" s="13">
        <v>0</v>
      </c>
      <c r="H265" s="13">
        <f>IFERROR(VLOOKUP(C265,'jul-18'!A:B,2,0),0)</f>
        <v>0</v>
      </c>
      <c r="I265" s="13">
        <v>0</v>
      </c>
      <c r="J265" s="37">
        <f t="shared" si="14"/>
        <v>0</v>
      </c>
      <c r="K265" s="13"/>
      <c r="L265" s="38">
        <f t="shared" si="15"/>
        <v>0</v>
      </c>
      <c r="M265" s="7">
        <f t="shared" si="16"/>
        <v>0</v>
      </c>
    </row>
    <row r="266" spans="2:13" s="7" customFormat="1" ht="13.5" customHeight="1">
      <c r="B266" s="21" t="s">
        <v>597</v>
      </c>
      <c r="C266" s="13" t="s">
        <v>198</v>
      </c>
      <c r="D266" s="13" t="s">
        <v>278</v>
      </c>
      <c r="E266" s="13" t="s">
        <v>261</v>
      </c>
      <c r="F266" s="13">
        <v>29</v>
      </c>
      <c r="G266" s="13">
        <v>29</v>
      </c>
      <c r="H266" s="13">
        <f>IFERROR(VLOOKUP(C266,'jul-18'!A:B,2,0),0)</f>
        <v>33</v>
      </c>
      <c r="I266" s="13">
        <v>42</v>
      </c>
      <c r="J266" s="37">
        <f t="shared" si="14"/>
        <v>3.6038509721817027E-4</v>
      </c>
      <c r="K266" s="13"/>
      <c r="L266" s="38">
        <f t="shared" si="15"/>
        <v>8.1792157040941522E-5</v>
      </c>
      <c r="M266" s="7">
        <f t="shared" si="16"/>
        <v>9</v>
      </c>
    </row>
    <row r="267" spans="2:13" s="7" customFormat="1" ht="13.5" customHeight="1">
      <c r="B267" s="21" t="s">
        <v>598</v>
      </c>
      <c r="C267" s="13" t="s">
        <v>76</v>
      </c>
      <c r="D267" s="13" t="s">
        <v>59</v>
      </c>
      <c r="E267" s="13" t="s">
        <v>261</v>
      </c>
      <c r="F267" s="13">
        <v>10</v>
      </c>
      <c r="G267" s="13">
        <v>10</v>
      </c>
      <c r="H267" s="13">
        <f>IFERROR(VLOOKUP(C267,'jul-18'!A:B,2,0),0)</f>
        <v>10</v>
      </c>
      <c r="I267" s="13">
        <v>10</v>
      </c>
      <c r="J267" s="37">
        <f t="shared" si="14"/>
        <v>8.5805975528135779E-5</v>
      </c>
      <c r="K267" s="13"/>
      <c r="L267" s="38">
        <f t="shared" si="15"/>
        <v>0</v>
      </c>
      <c r="M267" s="7">
        <f t="shared" si="16"/>
        <v>0</v>
      </c>
    </row>
    <row r="268" spans="2:13" s="7" customFormat="1" ht="13.5" customHeight="1">
      <c r="B268" s="21" t="s">
        <v>599</v>
      </c>
      <c r="C268" s="13" t="s">
        <v>96</v>
      </c>
      <c r="D268" s="13" t="s">
        <v>59</v>
      </c>
      <c r="E268" s="13" t="s">
        <v>261</v>
      </c>
      <c r="F268" s="13">
        <v>0</v>
      </c>
      <c r="G268" s="13">
        <v>0</v>
      </c>
      <c r="H268" s="13">
        <f>IFERROR(VLOOKUP(C268,'jul-18'!A:B,2,0),0)</f>
        <v>0</v>
      </c>
      <c r="I268" s="13">
        <v>0</v>
      </c>
      <c r="J268" s="37">
        <f t="shared" si="14"/>
        <v>0</v>
      </c>
      <c r="K268" s="13"/>
      <c r="L268" s="38">
        <f t="shared" si="15"/>
        <v>0</v>
      </c>
      <c r="M268" s="7">
        <f t="shared" si="16"/>
        <v>0</v>
      </c>
    </row>
    <row r="269" spans="2:13" s="7" customFormat="1" ht="13.5" customHeight="1">
      <c r="B269" s="21" t="s">
        <v>601</v>
      </c>
      <c r="C269" s="13" t="s">
        <v>118</v>
      </c>
      <c r="D269" s="13" t="s">
        <v>59</v>
      </c>
      <c r="E269" s="13" t="s">
        <v>261</v>
      </c>
      <c r="F269" s="13">
        <v>0</v>
      </c>
      <c r="G269" s="13">
        <v>0</v>
      </c>
      <c r="H269" s="13">
        <f>IFERROR(VLOOKUP(C269,'jul-18'!A:B,2,0),0)</f>
        <v>0</v>
      </c>
      <c r="I269" s="13">
        <v>0</v>
      </c>
      <c r="J269" s="37">
        <f t="shared" si="14"/>
        <v>0</v>
      </c>
      <c r="K269" s="13"/>
      <c r="L269" s="38">
        <f t="shared" si="15"/>
        <v>0</v>
      </c>
      <c r="M269" s="7">
        <f t="shared" si="16"/>
        <v>0</v>
      </c>
    </row>
    <row r="270" spans="2:13" s="7" customFormat="1" ht="13.5" customHeight="1">
      <c r="B270" s="21" t="s">
        <v>604</v>
      </c>
      <c r="C270" s="13" t="s">
        <v>59</v>
      </c>
      <c r="D270" s="13" t="s">
        <v>59</v>
      </c>
      <c r="E270" s="13" t="s">
        <v>261</v>
      </c>
      <c r="F270" s="13">
        <v>0</v>
      </c>
      <c r="G270" s="13">
        <v>0</v>
      </c>
      <c r="H270" s="13">
        <f>IFERROR(VLOOKUP(C270,'jul-18'!A:B,2,0),0)</f>
        <v>0</v>
      </c>
      <c r="I270" s="13">
        <v>0</v>
      </c>
      <c r="J270" s="37">
        <f t="shared" si="14"/>
        <v>0</v>
      </c>
      <c r="K270" s="13"/>
      <c r="L270" s="38">
        <f t="shared" si="15"/>
        <v>0</v>
      </c>
      <c r="M270" s="7">
        <f t="shared" si="16"/>
        <v>0</v>
      </c>
    </row>
    <row r="271" spans="2:13" s="7" customFormat="1" ht="13.5" customHeight="1">
      <c r="B271" s="21" t="s">
        <v>603</v>
      </c>
      <c r="C271" s="13" t="s">
        <v>142</v>
      </c>
      <c r="D271" s="13" t="s">
        <v>59</v>
      </c>
      <c r="E271" s="13" t="s">
        <v>261</v>
      </c>
      <c r="F271" s="13">
        <v>0</v>
      </c>
      <c r="G271" s="13">
        <v>0</v>
      </c>
      <c r="H271" s="13">
        <f>IFERROR(VLOOKUP(C271,'jul-18'!A:B,2,0),0)</f>
        <v>0</v>
      </c>
      <c r="I271" s="13">
        <v>0</v>
      </c>
      <c r="J271" s="37">
        <f t="shared" si="14"/>
        <v>0</v>
      </c>
      <c r="K271" s="13"/>
      <c r="L271" s="38">
        <f t="shared" si="15"/>
        <v>0</v>
      </c>
      <c r="M271" s="7">
        <f t="shared" si="16"/>
        <v>0</v>
      </c>
    </row>
    <row r="272" spans="2:13" s="7" customFormat="1" ht="13.5" customHeight="1">
      <c r="B272" s="21" t="s">
        <v>600</v>
      </c>
      <c r="C272" s="13" t="s">
        <v>123</v>
      </c>
      <c r="D272" s="13" t="s">
        <v>59</v>
      </c>
      <c r="E272" s="13" t="s">
        <v>261</v>
      </c>
      <c r="F272" s="13">
        <v>0</v>
      </c>
      <c r="G272" s="13">
        <v>0</v>
      </c>
      <c r="H272" s="13">
        <f>IFERROR(VLOOKUP(C272,'jul-18'!A:B,2,0),0)</f>
        <v>1</v>
      </c>
      <c r="I272" s="13">
        <v>1</v>
      </c>
      <c r="J272" s="37">
        <f t="shared" si="14"/>
        <v>8.5805975528135786E-6</v>
      </c>
      <c r="K272" s="13"/>
      <c r="L272" s="38">
        <f t="shared" si="15"/>
        <v>0</v>
      </c>
      <c r="M272" s="7">
        <f t="shared" si="16"/>
        <v>0</v>
      </c>
    </row>
    <row r="273" spans="2:13" s="7" customFormat="1" ht="13.5" customHeight="1">
      <c r="B273" s="21" t="s">
        <v>602</v>
      </c>
      <c r="C273" s="13" t="s">
        <v>155</v>
      </c>
      <c r="D273" s="13" t="s">
        <v>59</v>
      </c>
      <c r="E273" s="13" t="s">
        <v>261</v>
      </c>
      <c r="F273" s="13">
        <v>3</v>
      </c>
      <c r="G273" s="13">
        <v>3</v>
      </c>
      <c r="H273" s="13">
        <f>IFERROR(VLOOKUP(C273,'jul-18'!A:B,2,0),0)</f>
        <v>3</v>
      </c>
      <c r="I273" s="13">
        <v>3</v>
      </c>
      <c r="J273" s="37">
        <f t="shared" si="14"/>
        <v>2.5741792658440732E-5</v>
      </c>
      <c r="K273" s="13"/>
      <c r="L273" s="38">
        <f t="shared" si="15"/>
        <v>0</v>
      </c>
      <c r="M273" s="7">
        <f t="shared" si="16"/>
        <v>0</v>
      </c>
    </row>
    <row r="274" spans="2:13" s="7" customFormat="1" ht="13.5" customHeight="1">
      <c r="B274" s="21" t="s">
        <v>608</v>
      </c>
      <c r="C274" s="13" t="s">
        <v>8</v>
      </c>
      <c r="D274" s="13" t="s">
        <v>279</v>
      </c>
      <c r="E274" s="13" t="s">
        <v>261</v>
      </c>
      <c r="F274" s="13">
        <v>0</v>
      </c>
      <c r="G274" s="13">
        <v>0</v>
      </c>
      <c r="H274" s="13">
        <f>IFERROR(VLOOKUP(C274,'jul-18'!A:B,2,0),0)</f>
        <v>0</v>
      </c>
      <c r="I274" s="13">
        <v>1</v>
      </c>
      <c r="J274" s="37">
        <f t="shared" si="14"/>
        <v>8.5805975528135786E-6</v>
      </c>
      <c r="K274" s="13"/>
      <c r="L274" s="38">
        <f t="shared" si="15"/>
        <v>9.0880174489935017E-6</v>
      </c>
      <c r="M274" s="7">
        <f t="shared" si="16"/>
        <v>1</v>
      </c>
    </row>
    <row r="275" spans="2:13" s="7" customFormat="1" ht="13.5" customHeight="1">
      <c r="B275" s="21" t="s">
        <v>609</v>
      </c>
      <c r="C275" s="13" t="s">
        <v>36</v>
      </c>
      <c r="D275" s="13" t="s">
        <v>279</v>
      </c>
      <c r="E275" s="13" t="s">
        <v>261</v>
      </c>
      <c r="F275" s="13">
        <v>20</v>
      </c>
      <c r="G275" s="13">
        <v>20</v>
      </c>
      <c r="H275" s="13">
        <f>IFERROR(VLOOKUP(C275,'jul-18'!A:B,2,0),0)</f>
        <v>24</v>
      </c>
      <c r="I275" s="13">
        <v>24</v>
      </c>
      <c r="J275" s="37">
        <f t="shared" si="14"/>
        <v>2.0593434126752586E-4</v>
      </c>
      <c r="K275" s="13"/>
      <c r="L275" s="38">
        <f t="shared" si="15"/>
        <v>0</v>
      </c>
      <c r="M275" s="7">
        <f t="shared" si="16"/>
        <v>0</v>
      </c>
    </row>
    <row r="276" spans="2:13" s="7" customFormat="1" ht="13.5" customHeight="1">
      <c r="B276" s="21" t="s">
        <v>605</v>
      </c>
      <c r="C276" s="13" t="s">
        <v>148</v>
      </c>
      <c r="D276" s="13" t="s">
        <v>279</v>
      </c>
      <c r="E276" s="13" t="s">
        <v>261</v>
      </c>
      <c r="F276" s="13">
        <v>117</v>
      </c>
      <c r="G276" s="13">
        <v>121</v>
      </c>
      <c r="H276" s="13">
        <f>IFERROR(VLOOKUP(C276,'jul-18'!A:B,2,0),0)</f>
        <v>126</v>
      </c>
      <c r="I276" s="13">
        <v>134</v>
      </c>
      <c r="J276" s="37">
        <f t="shared" si="14"/>
        <v>1.1498000720770194E-3</v>
      </c>
      <c r="K276" s="13"/>
      <c r="L276" s="38">
        <f t="shared" si="15"/>
        <v>7.2704139591948014E-5</v>
      </c>
      <c r="M276" s="7">
        <f t="shared" si="16"/>
        <v>8</v>
      </c>
    </row>
    <row r="277" spans="2:13" s="7" customFormat="1" ht="13.5" customHeight="1">
      <c r="B277" s="21" t="s">
        <v>612</v>
      </c>
      <c r="C277" s="13" t="s">
        <v>143</v>
      </c>
      <c r="D277" s="13" t="s">
        <v>279</v>
      </c>
      <c r="E277" s="13" t="s">
        <v>261</v>
      </c>
      <c r="F277" s="13">
        <v>0</v>
      </c>
      <c r="G277" s="13">
        <v>0</v>
      </c>
      <c r="H277" s="13">
        <f>IFERROR(VLOOKUP(C277,'jul-18'!A:B,2,0),0)</f>
        <v>0</v>
      </c>
      <c r="I277" s="13">
        <v>0</v>
      </c>
      <c r="J277" s="37">
        <f t="shared" si="14"/>
        <v>0</v>
      </c>
      <c r="K277" s="13"/>
      <c r="L277" s="38">
        <f t="shared" si="15"/>
        <v>0</v>
      </c>
      <c r="M277" s="7">
        <f t="shared" si="16"/>
        <v>0</v>
      </c>
    </row>
    <row r="278" spans="2:13" s="7" customFormat="1" ht="13.5" customHeight="1">
      <c r="B278" s="21" t="s">
        <v>606</v>
      </c>
      <c r="C278" s="13" t="s">
        <v>199</v>
      </c>
      <c r="D278" s="13" t="s">
        <v>279</v>
      </c>
      <c r="E278" s="13" t="s">
        <v>261</v>
      </c>
      <c r="F278" s="13">
        <v>12</v>
      </c>
      <c r="G278" s="13">
        <v>17</v>
      </c>
      <c r="H278" s="13">
        <f>IFERROR(VLOOKUP(C278,'jul-18'!A:B,2,0),0)</f>
        <v>20</v>
      </c>
      <c r="I278" s="13">
        <v>20</v>
      </c>
      <c r="J278" s="37">
        <f t="shared" si="14"/>
        <v>1.7161195105627156E-4</v>
      </c>
      <c r="K278" s="13"/>
      <c r="L278" s="38">
        <f t="shared" si="15"/>
        <v>0</v>
      </c>
      <c r="M278" s="7">
        <f t="shared" si="16"/>
        <v>0</v>
      </c>
    </row>
    <row r="279" spans="2:13" s="7" customFormat="1" ht="13.5" customHeight="1">
      <c r="B279" s="21" t="s">
        <v>607</v>
      </c>
      <c r="C279" s="13" t="s">
        <v>186</v>
      </c>
      <c r="D279" s="13" t="s">
        <v>279</v>
      </c>
      <c r="E279" s="13" t="s">
        <v>261</v>
      </c>
      <c r="F279" s="13">
        <v>33</v>
      </c>
      <c r="G279" s="13">
        <v>33</v>
      </c>
      <c r="H279" s="13">
        <f>IFERROR(VLOOKUP(C279,'jul-18'!A:B,2,0),0)</f>
        <v>33</v>
      </c>
      <c r="I279" s="13">
        <v>34</v>
      </c>
      <c r="J279" s="37">
        <f t="shared" si="14"/>
        <v>2.9174031679566167E-4</v>
      </c>
      <c r="K279" s="13"/>
      <c r="L279" s="38">
        <f t="shared" si="15"/>
        <v>9.0880174489935017E-6</v>
      </c>
      <c r="M279" s="7">
        <f t="shared" si="16"/>
        <v>1</v>
      </c>
    </row>
    <row r="280" spans="2:13" s="7" customFormat="1" ht="13.5" customHeight="1">
      <c r="B280" s="21" t="s">
        <v>615</v>
      </c>
      <c r="C280" s="13" t="s">
        <v>616</v>
      </c>
      <c r="D280" s="13" t="s">
        <v>279</v>
      </c>
      <c r="E280" s="13" t="s">
        <v>261</v>
      </c>
      <c r="F280" s="13">
        <v>0</v>
      </c>
      <c r="G280" s="13">
        <v>0</v>
      </c>
      <c r="H280" s="13">
        <f>IFERROR(VLOOKUP(C280,'jul-18'!A:B,2,0),0)</f>
        <v>0</v>
      </c>
      <c r="I280" s="13">
        <v>0</v>
      </c>
      <c r="J280" s="37">
        <f t="shared" si="14"/>
        <v>0</v>
      </c>
      <c r="K280" s="13"/>
      <c r="L280" s="38">
        <f t="shared" si="15"/>
        <v>0</v>
      </c>
      <c r="M280" s="7">
        <f t="shared" si="16"/>
        <v>0</v>
      </c>
    </row>
    <row r="281" spans="2:13" s="7" customFormat="1" ht="13.5" customHeight="1">
      <c r="B281" s="21" t="s">
        <v>613</v>
      </c>
      <c r="C281" s="13" t="s">
        <v>614</v>
      </c>
      <c r="D281" s="13" t="s">
        <v>279</v>
      </c>
      <c r="E281" s="13" t="s">
        <v>261</v>
      </c>
      <c r="F281" s="13">
        <v>0</v>
      </c>
      <c r="G281" s="13">
        <v>0</v>
      </c>
      <c r="H281" s="13">
        <f>IFERROR(VLOOKUP(C281,'jul-18'!A:B,2,0),0)</f>
        <v>0</v>
      </c>
      <c r="I281" s="13">
        <v>0</v>
      </c>
      <c r="J281" s="37">
        <f t="shared" si="14"/>
        <v>0</v>
      </c>
      <c r="K281" s="13"/>
      <c r="L281" s="38">
        <f t="shared" si="15"/>
        <v>0</v>
      </c>
      <c r="M281" s="7">
        <f t="shared" si="16"/>
        <v>0</v>
      </c>
    </row>
    <row r="282" spans="2:13" s="7" customFormat="1" ht="13.5" customHeight="1">
      <c r="B282" s="21" t="s">
        <v>610</v>
      </c>
      <c r="C282" s="13" t="s">
        <v>611</v>
      </c>
      <c r="D282" s="13" t="s">
        <v>279</v>
      </c>
      <c r="E282" s="13" t="s">
        <v>261</v>
      </c>
      <c r="F282" s="13">
        <v>0</v>
      </c>
      <c r="G282" s="13">
        <v>0</v>
      </c>
      <c r="H282" s="13">
        <f>IFERROR(VLOOKUP(C282,'jul-18'!A:B,2,0),0)</f>
        <v>0</v>
      </c>
      <c r="I282" s="13">
        <v>0</v>
      </c>
      <c r="J282" s="37">
        <f t="shared" si="14"/>
        <v>0</v>
      </c>
      <c r="K282" s="13"/>
      <c r="L282" s="38">
        <f t="shared" si="15"/>
        <v>0</v>
      </c>
      <c r="M282" s="7">
        <f t="shared" si="16"/>
        <v>0</v>
      </c>
    </row>
    <row r="283" spans="2:13" s="7" customFormat="1" ht="13.5" customHeight="1">
      <c r="B283" s="21"/>
      <c r="C283" s="5" t="s">
        <v>622</v>
      </c>
      <c r="D283" s="13" t="s">
        <v>269</v>
      </c>
      <c r="E283" s="13" t="s">
        <v>259</v>
      </c>
      <c r="F283" s="13">
        <v>1614</v>
      </c>
      <c r="G283" s="13">
        <v>1693</v>
      </c>
      <c r="H283" s="13">
        <f>IFERROR(VLOOKUP(C283,'jul-18'!A:B,2,0),0)</f>
        <v>1794</v>
      </c>
      <c r="I283" s="13">
        <v>1842</v>
      </c>
      <c r="J283" s="37">
        <f t="shared" si="14"/>
        <v>1.580546069228261E-2</v>
      </c>
      <c r="K283" s="13"/>
      <c r="L283" s="38">
        <f t="shared" si="15"/>
        <v>4.3622483755168808E-4</v>
      </c>
      <c r="M283" s="7">
        <f t="shared" si="16"/>
        <v>48</v>
      </c>
    </row>
    <row r="284" spans="2:13" s="7" customFormat="1" ht="13.5" customHeight="1">
      <c r="B284" s="21"/>
      <c r="C284" s="13" t="s">
        <v>621</v>
      </c>
      <c r="D284" s="13" t="s">
        <v>269</v>
      </c>
      <c r="E284" s="13" t="s">
        <v>259</v>
      </c>
      <c r="F284" s="13">
        <v>432</v>
      </c>
      <c r="G284" s="13">
        <v>445</v>
      </c>
      <c r="H284" s="13">
        <f>IFERROR(VLOOKUP(C284,'jul-18'!A:B,2,0),0)</f>
        <v>454</v>
      </c>
      <c r="I284" s="13">
        <v>459</v>
      </c>
      <c r="J284" s="37">
        <f t="shared" si="14"/>
        <v>3.9384942767414326E-3</v>
      </c>
      <c r="K284" s="13"/>
      <c r="L284" s="38">
        <f t="shared" si="15"/>
        <v>4.5440087244967509E-5</v>
      </c>
      <c r="M284" s="7">
        <f t="shared" si="16"/>
        <v>5</v>
      </c>
    </row>
    <row r="285" spans="2:13" s="7" customFormat="1" ht="13.5" customHeight="1">
      <c r="B285" s="21"/>
      <c r="C285" s="13" t="s">
        <v>620</v>
      </c>
      <c r="D285" s="13" t="s">
        <v>269</v>
      </c>
      <c r="E285" s="13" t="s">
        <v>259</v>
      </c>
      <c r="F285" s="13">
        <v>41</v>
      </c>
      <c r="G285" s="13">
        <v>43</v>
      </c>
      <c r="H285" s="13">
        <f>IFERROR(VLOOKUP(C285,'jul-18'!A:B,2,0),0)</f>
        <v>43</v>
      </c>
      <c r="I285" s="13">
        <v>43</v>
      </c>
      <c r="J285" s="37">
        <f t="shared" si="14"/>
        <v>3.6896569477098387E-4</v>
      </c>
      <c r="K285" s="13"/>
      <c r="L285" s="38">
        <f t="shared" si="15"/>
        <v>0</v>
      </c>
      <c r="M285" s="7">
        <f t="shared" si="16"/>
        <v>0</v>
      </c>
    </row>
    <row r="286" spans="2:13" s="7" customFormat="1" ht="13.5" customHeight="1">
      <c r="B286" s="21"/>
      <c r="C286" s="13" t="s">
        <v>619</v>
      </c>
      <c r="D286" s="13" t="s">
        <v>269</v>
      </c>
      <c r="E286" s="13" t="s">
        <v>259</v>
      </c>
      <c r="F286" s="13">
        <v>2</v>
      </c>
      <c r="G286" s="13">
        <v>4</v>
      </c>
      <c r="H286" s="13">
        <f>IFERROR(VLOOKUP(C286,'jul-18'!A:B,2,0),0)</f>
        <v>0</v>
      </c>
      <c r="I286" s="13">
        <v>0</v>
      </c>
      <c r="J286" s="37">
        <f t="shared" si="14"/>
        <v>0</v>
      </c>
      <c r="K286" s="13"/>
      <c r="L286" s="38">
        <f t="shared" si="15"/>
        <v>0</v>
      </c>
      <c r="M286" s="7">
        <f t="shared" si="16"/>
        <v>0</v>
      </c>
    </row>
    <row r="287" spans="2:13" s="7" customFormat="1" ht="13.5" customHeight="1">
      <c r="B287" s="21"/>
      <c r="C287" s="13" t="s">
        <v>618</v>
      </c>
      <c r="D287" s="13" t="s">
        <v>269</v>
      </c>
      <c r="E287" s="13" t="s">
        <v>259</v>
      </c>
      <c r="F287" s="13">
        <v>1</v>
      </c>
      <c r="G287" s="13">
        <v>1</v>
      </c>
      <c r="H287" s="13">
        <f>IFERROR(VLOOKUP(C287,'jul-18'!A:B,2,0),0)</f>
        <v>1</v>
      </c>
      <c r="I287" s="13">
        <v>1</v>
      </c>
      <c r="J287" s="37">
        <f t="shared" si="14"/>
        <v>8.5805975528135786E-6</v>
      </c>
      <c r="K287" s="13"/>
      <c r="L287" s="38">
        <f t="shared" si="15"/>
        <v>0</v>
      </c>
      <c r="M287" s="7">
        <f t="shared" si="16"/>
        <v>0</v>
      </c>
    </row>
    <row r="288" spans="2:13" s="7" customFormat="1" ht="13.5" customHeight="1">
      <c r="B288" s="21"/>
      <c r="C288" s="13" t="s">
        <v>617</v>
      </c>
      <c r="D288" s="13" t="s">
        <v>269</v>
      </c>
      <c r="E288" s="13" t="s">
        <v>259</v>
      </c>
      <c r="F288" s="13">
        <v>0</v>
      </c>
      <c r="G288" s="13">
        <v>0</v>
      </c>
      <c r="H288" s="13">
        <f>IFERROR(VLOOKUP(C288,'jul-18'!A:B,2,0),0)</f>
        <v>0</v>
      </c>
      <c r="I288" s="13">
        <v>0</v>
      </c>
      <c r="J288" s="37">
        <f t="shared" si="14"/>
        <v>0</v>
      </c>
      <c r="K288" s="13"/>
      <c r="L288" s="38">
        <f t="shared" si="15"/>
        <v>0</v>
      </c>
      <c r="M288" s="7">
        <f t="shared" si="16"/>
        <v>0</v>
      </c>
    </row>
    <row r="292" spans="2:13" s="15" customFormat="1" ht="13.5" customHeight="1">
      <c r="B292" s="20" t="s">
        <v>301</v>
      </c>
      <c r="C292" s="12" t="s">
        <v>254</v>
      </c>
      <c r="D292" s="12" t="s">
        <v>286</v>
      </c>
      <c r="E292" s="12" t="s">
        <v>257</v>
      </c>
      <c r="F292" s="6">
        <f t="shared" ref="F292:G292" si="17">F$2</f>
        <v>43249</v>
      </c>
      <c r="G292" s="6">
        <f t="shared" si="17"/>
        <v>43279</v>
      </c>
      <c r="J292" s="96"/>
      <c r="L292" s="96"/>
      <c r="M292" s="96"/>
    </row>
    <row r="293" spans="2:13" s="7" customFormat="1" ht="13.5" customHeight="1">
      <c r="B293" s="21" t="s">
        <v>302</v>
      </c>
      <c r="C293" s="13" t="s">
        <v>211</v>
      </c>
      <c r="D293" s="13" t="s">
        <v>287</v>
      </c>
      <c r="E293" s="13" t="s">
        <v>296</v>
      </c>
      <c r="F293" s="13"/>
      <c r="G293" s="13"/>
      <c r="J293" s="96"/>
      <c r="L293" s="96"/>
      <c r="M293" s="96"/>
    </row>
    <row r="294" spans="2:13" s="7" customFormat="1" ht="13.5" customHeight="1">
      <c r="B294" s="21" t="s">
        <v>303</v>
      </c>
      <c r="C294" s="13" t="s">
        <v>222</v>
      </c>
      <c r="D294" s="13" t="s">
        <v>287</v>
      </c>
      <c r="E294" s="13" t="s">
        <v>296</v>
      </c>
      <c r="F294" s="13"/>
      <c r="G294" s="13"/>
      <c r="J294" s="96"/>
      <c r="L294" s="96"/>
      <c r="M294" s="96"/>
    </row>
    <row r="295" spans="2:13" s="7" customFormat="1" ht="13.5" customHeight="1">
      <c r="B295" s="21" t="s">
        <v>304</v>
      </c>
      <c r="C295" s="13" t="s">
        <v>224</v>
      </c>
      <c r="D295" s="13" t="s">
        <v>287</v>
      </c>
      <c r="E295" s="13" t="s">
        <v>296</v>
      </c>
      <c r="F295" s="13"/>
      <c r="G295" s="13"/>
      <c r="J295" s="96"/>
      <c r="L295" s="96"/>
      <c r="M295" s="96"/>
    </row>
    <row r="296" spans="2:13" s="7" customFormat="1" ht="13.5" customHeight="1">
      <c r="B296" s="21" t="s">
        <v>305</v>
      </c>
      <c r="C296" s="13" t="s">
        <v>232</v>
      </c>
      <c r="D296" s="13" t="s">
        <v>287</v>
      </c>
      <c r="E296" s="13" t="s">
        <v>296</v>
      </c>
      <c r="F296" s="13"/>
      <c r="G296" s="13"/>
      <c r="J296" s="96"/>
      <c r="L296" s="96"/>
      <c r="M296" s="96"/>
    </row>
    <row r="297" spans="2:13" s="7" customFormat="1" ht="13.5" customHeight="1">
      <c r="B297" s="21" t="s">
        <v>306</v>
      </c>
      <c r="C297" s="13" t="s">
        <v>242</v>
      </c>
      <c r="D297" s="13" t="s">
        <v>287</v>
      </c>
      <c r="E297" s="13" t="s">
        <v>296</v>
      </c>
      <c r="F297" s="13"/>
      <c r="G297" s="13"/>
      <c r="J297" s="96"/>
      <c r="L297" s="96"/>
      <c r="M297" s="96"/>
    </row>
    <row r="298" spans="2:13" s="7" customFormat="1" ht="13.5" customHeight="1">
      <c r="B298" s="22" t="s">
        <v>307</v>
      </c>
      <c r="C298" s="14" t="s">
        <v>248</v>
      </c>
      <c r="D298" s="14" t="s">
        <v>287</v>
      </c>
      <c r="E298" s="14" t="s">
        <v>296</v>
      </c>
      <c r="F298" s="14"/>
      <c r="G298" s="14"/>
      <c r="J298" s="96"/>
      <c r="L298" s="96"/>
      <c r="M298" s="96"/>
    </row>
    <row r="299" spans="2:13" s="7" customFormat="1" ht="13.5" customHeight="1">
      <c r="B299" s="21" t="s">
        <v>308</v>
      </c>
      <c r="C299" s="13" t="s">
        <v>233</v>
      </c>
      <c r="D299" s="13" t="s">
        <v>288</v>
      </c>
      <c r="E299" s="13" t="s">
        <v>296</v>
      </c>
      <c r="F299" s="13"/>
      <c r="G299" s="13"/>
      <c r="J299" s="96"/>
      <c r="L299" s="96"/>
      <c r="M299" s="96"/>
    </row>
    <row r="300" spans="2:13" s="7" customFormat="1" ht="13.5" customHeight="1">
      <c r="B300" s="21" t="s">
        <v>309</v>
      </c>
      <c r="C300" s="13" t="s">
        <v>235</v>
      </c>
      <c r="D300" s="13" t="s">
        <v>288</v>
      </c>
      <c r="E300" s="13" t="s">
        <v>296</v>
      </c>
      <c r="F300" s="13"/>
      <c r="G300" s="13"/>
      <c r="J300" s="96"/>
      <c r="L300" s="96"/>
      <c r="M300" s="96"/>
    </row>
    <row r="301" spans="2:13" s="7" customFormat="1" ht="13.5" customHeight="1">
      <c r="B301" s="22" t="s">
        <v>310</v>
      </c>
      <c r="C301" s="14" t="s">
        <v>241</v>
      </c>
      <c r="D301" s="14" t="s">
        <v>288</v>
      </c>
      <c r="E301" s="14" t="s">
        <v>296</v>
      </c>
      <c r="F301" s="14"/>
      <c r="G301" s="14"/>
      <c r="J301" s="96"/>
      <c r="L301" s="96"/>
      <c r="M301" s="96"/>
    </row>
    <row r="302" spans="2:13" s="7" customFormat="1" ht="13.5" customHeight="1">
      <c r="B302" s="21" t="s">
        <v>311</v>
      </c>
      <c r="C302" s="13" t="s">
        <v>216</v>
      </c>
      <c r="D302" s="13" t="s">
        <v>289</v>
      </c>
      <c r="E302" s="13" t="s">
        <v>297</v>
      </c>
      <c r="F302" s="13"/>
      <c r="G302" s="13"/>
      <c r="J302" s="96"/>
      <c r="L302" s="96"/>
      <c r="M302" s="96"/>
    </row>
    <row r="303" spans="2:13" s="7" customFormat="1" ht="13.5" customHeight="1">
      <c r="B303" s="21" t="s">
        <v>312</v>
      </c>
      <c r="C303" s="13" t="s">
        <v>217</v>
      </c>
      <c r="D303" s="13" t="s">
        <v>289</v>
      </c>
      <c r="E303" s="13" t="s">
        <v>297</v>
      </c>
      <c r="F303" s="13"/>
      <c r="G303" s="13"/>
      <c r="J303" s="96"/>
      <c r="L303" s="96"/>
      <c r="M303" s="96"/>
    </row>
    <row r="304" spans="2:13" s="7" customFormat="1" ht="13.5" customHeight="1">
      <c r="B304" s="21" t="s">
        <v>313</v>
      </c>
      <c r="C304" s="13" t="s">
        <v>225</v>
      </c>
      <c r="D304" s="13" t="s">
        <v>289</v>
      </c>
      <c r="E304" s="13" t="s">
        <v>297</v>
      </c>
      <c r="F304" s="13"/>
      <c r="G304" s="13"/>
      <c r="J304" s="96"/>
      <c r="L304" s="96"/>
      <c r="M304" s="96"/>
    </row>
    <row r="305" spans="2:13" s="7" customFormat="1" ht="13.5" customHeight="1">
      <c r="B305" s="21" t="s">
        <v>314</v>
      </c>
      <c r="C305" s="13" t="s">
        <v>238</v>
      </c>
      <c r="D305" s="13" t="s">
        <v>289</v>
      </c>
      <c r="E305" s="13" t="s">
        <v>297</v>
      </c>
      <c r="F305" s="13"/>
      <c r="G305" s="13"/>
      <c r="J305" s="96"/>
      <c r="L305" s="96"/>
      <c r="M305" s="96"/>
    </row>
    <row r="306" spans="2:13" s="7" customFormat="1" ht="13.5" customHeight="1">
      <c r="B306" s="22" t="s">
        <v>315</v>
      </c>
      <c r="C306" s="14" t="s">
        <v>252</v>
      </c>
      <c r="D306" s="14" t="s">
        <v>289</v>
      </c>
      <c r="E306" s="14" t="s">
        <v>297</v>
      </c>
      <c r="F306" s="14"/>
      <c r="G306" s="14"/>
      <c r="J306" s="96"/>
      <c r="L306" s="96"/>
      <c r="M306" s="96"/>
    </row>
    <row r="307" spans="2:13" s="7" customFormat="1" ht="13.5" customHeight="1">
      <c r="B307" s="21" t="s">
        <v>316</v>
      </c>
      <c r="C307" s="13" t="s">
        <v>218</v>
      </c>
      <c r="D307" s="13" t="s">
        <v>290</v>
      </c>
      <c r="E307" s="13" t="s">
        <v>297</v>
      </c>
      <c r="F307" s="13"/>
      <c r="G307" s="13"/>
      <c r="J307" s="96"/>
      <c r="L307" s="96"/>
      <c r="M307" s="96"/>
    </row>
    <row r="308" spans="2:13" s="7" customFormat="1" ht="13.5" customHeight="1">
      <c r="B308" s="21" t="s">
        <v>317</v>
      </c>
      <c r="C308" s="13" t="s">
        <v>219</v>
      </c>
      <c r="D308" s="13" t="s">
        <v>290</v>
      </c>
      <c r="E308" s="13" t="s">
        <v>297</v>
      </c>
      <c r="F308" s="13"/>
      <c r="G308" s="13"/>
      <c r="J308" s="96"/>
      <c r="L308" s="96"/>
      <c r="M308" s="96"/>
    </row>
    <row r="309" spans="2:13" s="7" customFormat="1" ht="13.5" customHeight="1">
      <c r="B309" s="21" t="s">
        <v>318</v>
      </c>
      <c r="C309" s="13" t="s">
        <v>226</v>
      </c>
      <c r="D309" s="13" t="s">
        <v>290</v>
      </c>
      <c r="E309" s="13" t="s">
        <v>297</v>
      </c>
      <c r="F309" s="13"/>
      <c r="G309" s="13"/>
      <c r="J309" s="96"/>
      <c r="L309" s="96"/>
      <c r="M309" s="96"/>
    </row>
    <row r="310" spans="2:13" s="7" customFormat="1" ht="13.5" customHeight="1">
      <c r="B310" s="21" t="s">
        <v>319</v>
      </c>
      <c r="C310" s="13" t="s">
        <v>228</v>
      </c>
      <c r="D310" s="13" t="s">
        <v>290</v>
      </c>
      <c r="E310" s="13" t="s">
        <v>297</v>
      </c>
      <c r="F310" s="13"/>
      <c r="G310" s="13"/>
      <c r="J310" s="96"/>
      <c r="L310" s="96"/>
      <c r="M310" s="96"/>
    </row>
    <row r="311" spans="2:13" s="7" customFormat="1" ht="13.5" customHeight="1">
      <c r="B311" s="21" t="s">
        <v>320</v>
      </c>
      <c r="C311" s="13" t="s">
        <v>230</v>
      </c>
      <c r="D311" s="13" t="s">
        <v>290</v>
      </c>
      <c r="E311" s="13" t="s">
        <v>297</v>
      </c>
      <c r="F311" s="13"/>
      <c r="G311" s="13"/>
      <c r="J311" s="96"/>
      <c r="L311" s="96"/>
      <c r="M311" s="96"/>
    </row>
    <row r="312" spans="2:13" s="7" customFormat="1" ht="13.5" customHeight="1">
      <c r="B312" s="21" t="s">
        <v>321</v>
      </c>
      <c r="C312" s="13" t="s">
        <v>237</v>
      </c>
      <c r="D312" s="13" t="s">
        <v>290</v>
      </c>
      <c r="E312" s="13" t="s">
        <v>297</v>
      </c>
      <c r="F312" s="13"/>
      <c r="G312" s="13"/>
      <c r="J312" s="96"/>
      <c r="L312" s="96"/>
      <c r="M312" s="96"/>
    </row>
    <row r="313" spans="2:13" s="7" customFormat="1" ht="13.5" customHeight="1">
      <c r="B313" s="22" t="s">
        <v>322</v>
      </c>
      <c r="C313" s="14" t="s">
        <v>244</v>
      </c>
      <c r="D313" s="14" t="s">
        <v>290</v>
      </c>
      <c r="E313" s="14" t="s">
        <v>297</v>
      </c>
      <c r="F313" s="14"/>
      <c r="G313" s="14"/>
      <c r="J313" s="96"/>
      <c r="L313" s="96"/>
      <c r="M313" s="96"/>
    </row>
    <row r="314" spans="2:13" s="7" customFormat="1" ht="13.5" customHeight="1">
      <c r="B314" s="21" t="s">
        <v>323</v>
      </c>
      <c r="C314" s="13" t="s">
        <v>212</v>
      </c>
      <c r="D314" s="13" t="s">
        <v>291</v>
      </c>
      <c r="E314" s="13" t="s">
        <v>298</v>
      </c>
      <c r="F314" s="13"/>
      <c r="G314" s="13"/>
      <c r="J314" s="96"/>
      <c r="L314" s="96"/>
      <c r="M314" s="96"/>
    </row>
    <row r="315" spans="2:13" s="7" customFormat="1" ht="13.5" customHeight="1">
      <c r="B315" s="21" t="s">
        <v>324</v>
      </c>
      <c r="C315" s="13" t="s">
        <v>213</v>
      </c>
      <c r="D315" s="13" t="s">
        <v>291</v>
      </c>
      <c r="E315" s="13" t="s">
        <v>298</v>
      </c>
      <c r="F315" s="13"/>
      <c r="G315" s="13"/>
      <c r="J315" s="96"/>
      <c r="L315" s="96"/>
      <c r="M315" s="96"/>
    </row>
    <row r="316" spans="2:13" s="7" customFormat="1" ht="13.5" customHeight="1">
      <c r="B316" s="21" t="s">
        <v>325</v>
      </c>
      <c r="C316" s="13" t="s">
        <v>65</v>
      </c>
      <c r="D316" s="13" t="s">
        <v>291</v>
      </c>
      <c r="E316" s="13" t="s">
        <v>298</v>
      </c>
      <c r="F316" s="13"/>
      <c r="G316" s="13"/>
      <c r="J316" s="96"/>
      <c r="L316" s="96"/>
      <c r="M316" s="96"/>
    </row>
    <row r="317" spans="2:13" s="7" customFormat="1" ht="13.5" customHeight="1">
      <c r="B317" s="21" t="s">
        <v>326</v>
      </c>
      <c r="C317" s="13" t="s">
        <v>223</v>
      </c>
      <c r="D317" s="13" t="s">
        <v>291</v>
      </c>
      <c r="E317" s="13" t="s">
        <v>298</v>
      </c>
      <c r="F317" s="13"/>
      <c r="G317" s="13"/>
      <c r="J317" s="96"/>
      <c r="L317" s="96"/>
      <c r="M317" s="96"/>
    </row>
    <row r="318" spans="2:13" s="7" customFormat="1" ht="13.5" customHeight="1">
      <c r="B318" s="21" t="s">
        <v>327</v>
      </c>
      <c r="C318" s="13" t="s">
        <v>236</v>
      </c>
      <c r="D318" s="13" t="s">
        <v>291</v>
      </c>
      <c r="E318" s="13" t="s">
        <v>298</v>
      </c>
      <c r="F318" s="13"/>
      <c r="G318" s="13"/>
      <c r="J318" s="96"/>
      <c r="L318" s="96"/>
      <c r="M318" s="96"/>
    </row>
    <row r="319" spans="2:13" s="7" customFormat="1" ht="13.5" customHeight="1">
      <c r="B319" s="21" t="s">
        <v>328</v>
      </c>
      <c r="C319" s="13" t="s">
        <v>243</v>
      </c>
      <c r="D319" s="13" t="s">
        <v>291</v>
      </c>
      <c r="E319" s="13" t="s">
        <v>298</v>
      </c>
      <c r="F319" s="13"/>
      <c r="G319" s="13"/>
      <c r="J319" s="96"/>
      <c r="L319" s="96"/>
      <c r="M319" s="96"/>
    </row>
    <row r="320" spans="2:13" s="7" customFormat="1" ht="13.5" customHeight="1">
      <c r="B320" s="21" t="s">
        <v>329</v>
      </c>
      <c r="C320" s="13" t="s">
        <v>249</v>
      </c>
      <c r="D320" s="13" t="s">
        <v>291</v>
      </c>
      <c r="E320" s="13" t="s">
        <v>298</v>
      </c>
      <c r="F320" s="13"/>
      <c r="G320" s="13"/>
      <c r="J320" s="96"/>
      <c r="L320" s="96"/>
      <c r="M320" s="96"/>
    </row>
    <row r="321" spans="2:13" s="7" customFormat="1" ht="13.5" customHeight="1">
      <c r="B321" s="21" t="s">
        <v>357</v>
      </c>
      <c r="C321" s="13" t="s">
        <v>356</v>
      </c>
      <c r="D321" s="13" t="s">
        <v>291</v>
      </c>
      <c r="E321" s="13" t="s">
        <v>298</v>
      </c>
      <c r="F321" s="13"/>
      <c r="G321" s="13"/>
      <c r="J321" s="96"/>
      <c r="L321" s="96"/>
      <c r="M321" s="96"/>
    </row>
    <row r="322" spans="2:13" s="7" customFormat="1" ht="13.5" customHeight="1">
      <c r="B322" s="22" t="s">
        <v>330</v>
      </c>
      <c r="C322" s="14" t="s">
        <v>251</v>
      </c>
      <c r="D322" s="14" t="s">
        <v>291</v>
      </c>
      <c r="E322" s="14" t="s">
        <v>298</v>
      </c>
      <c r="F322" s="14"/>
      <c r="G322" s="14"/>
      <c r="J322" s="96"/>
      <c r="L322" s="96"/>
      <c r="M322" s="96"/>
    </row>
    <row r="323" spans="2:13" s="7" customFormat="1" ht="13.5" customHeight="1">
      <c r="B323" s="21" t="s">
        <v>331</v>
      </c>
      <c r="C323" s="13" t="s">
        <v>205</v>
      </c>
      <c r="D323" s="13" t="s">
        <v>292</v>
      </c>
      <c r="E323" s="13" t="s">
        <v>298</v>
      </c>
      <c r="F323" s="13"/>
      <c r="G323" s="13"/>
      <c r="J323" s="96"/>
      <c r="L323" s="96"/>
      <c r="M323" s="96"/>
    </row>
    <row r="324" spans="2:13" s="7" customFormat="1" ht="13.5" customHeight="1">
      <c r="B324" s="21" t="s">
        <v>332</v>
      </c>
      <c r="C324" s="13" t="s">
        <v>220</v>
      </c>
      <c r="D324" s="13" t="s">
        <v>292</v>
      </c>
      <c r="E324" s="13" t="s">
        <v>298</v>
      </c>
      <c r="F324" s="13"/>
      <c r="G324" s="13"/>
      <c r="J324" s="96"/>
      <c r="L324" s="96"/>
      <c r="M324" s="96"/>
    </row>
    <row r="325" spans="2:13" s="7" customFormat="1" ht="13.5" customHeight="1">
      <c r="B325" s="21" t="s">
        <v>333</v>
      </c>
      <c r="C325" s="13" t="s">
        <v>227</v>
      </c>
      <c r="D325" s="13" t="s">
        <v>292</v>
      </c>
      <c r="E325" s="13" t="s">
        <v>298</v>
      </c>
      <c r="F325" s="13"/>
      <c r="G325" s="13"/>
      <c r="J325" s="96"/>
      <c r="L325" s="96"/>
      <c r="M325" s="96"/>
    </row>
    <row r="326" spans="2:13" s="7" customFormat="1" ht="13.5" customHeight="1">
      <c r="B326" s="22" t="s">
        <v>334</v>
      </c>
      <c r="C326" s="14" t="s">
        <v>245</v>
      </c>
      <c r="D326" s="14" t="s">
        <v>292</v>
      </c>
      <c r="E326" s="14" t="s">
        <v>298</v>
      </c>
      <c r="F326" s="14"/>
      <c r="G326" s="14"/>
      <c r="J326" s="96"/>
      <c r="L326" s="96"/>
      <c r="M326" s="96"/>
    </row>
    <row r="327" spans="2:13" s="7" customFormat="1" ht="13.5" customHeight="1">
      <c r="B327" s="21" t="s">
        <v>335</v>
      </c>
      <c r="C327" s="13" t="s">
        <v>208</v>
      </c>
      <c r="D327" s="13" t="s">
        <v>293</v>
      </c>
      <c r="E327" s="13" t="s">
        <v>298</v>
      </c>
      <c r="F327" s="13"/>
      <c r="G327" s="13"/>
      <c r="J327" s="96"/>
      <c r="L327" s="96"/>
      <c r="M327" s="96"/>
    </row>
    <row r="328" spans="2:13" s="7" customFormat="1" ht="13.5" customHeight="1">
      <c r="B328" s="21" t="s">
        <v>336</v>
      </c>
      <c r="C328" s="13" t="s">
        <v>221</v>
      </c>
      <c r="D328" s="13" t="s">
        <v>293</v>
      </c>
      <c r="E328" s="13" t="s">
        <v>298</v>
      </c>
      <c r="F328" s="13"/>
      <c r="G328" s="13"/>
      <c r="J328" s="96"/>
      <c r="L328" s="96"/>
      <c r="M328" s="96"/>
    </row>
    <row r="329" spans="2:13" s="7" customFormat="1" ht="13.5" customHeight="1">
      <c r="B329" s="21" t="s">
        <v>337</v>
      </c>
      <c r="C329" s="13" t="s">
        <v>239</v>
      </c>
      <c r="D329" s="13" t="s">
        <v>293</v>
      </c>
      <c r="E329" s="13" t="s">
        <v>298</v>
      </c>
      <c r="F329" s="13"/>
      <c r="G329" s="13"/>
      <c r="J329" s="96"/>
      <c r="L329" s="96"/>
      <c r="M329" s="96"/>
    </row>
    <row r="330" spans="2:13" s="7" customFormat="1" ht="13.5" customHeight="1">
      <c r="B330" s="22" t="s">
        <v>338</v>
      </c>
      <c r="C330" s="14" t="s">
        <v>246</v>
      </c>
      <c r="D330" s="14" t="s">
        <v>293</v>
      </c>
      <c r="E330" s="14" t="s">
        <v>298</v>
      </c>
      <c r="F330" s="14"/>
      <c r="G330" s="14"/>
      <c r="J330" s="96"/>
      <c r="L330" s="96"/>
      <c r="M330" s="96"/>
    </row>
    <row r="331" spans="2:13" s="7" customFormat="1" ht="13.5" customHeight="1">
      <c r="B331" s="21" t="s">
        <v>339</v>
      </c>
      <c r="C331" s="13" t="s">
        <v>207</v>
      </c>
      <c r="D331" s="13" t="s">
        <v>294</v>
      </c>
      <c r="E331" s="13" t="s">
        <v>299</v>
      </c>
      <c r="F331" s="13"/>
      <c r="G331" s="13"/>
      <c r="J331" s="96"/>
      <c r="L331" s="96"/>
      <c r="M331" s="96"/>
    </row>
    <row r="332" spans="2:13" s="7" customFormat="1" ht="13.5" customHeight="1">
      <c r="B332" s="21" t="s">
        <v>340</v>
      </c>
      <c r="C332" s="13" t="s">
        <v>210</v>
      </c>
      <c r="D332" s="13" t="s">
        <v>294</v>
      </c>
      <c r="E332" s="13" t="s">
        <v>299</v>
      </c>
      <c r="F332" s="13"/>
      <c r="G332" s="13"/>
      <c r="J332" s="96"/>
      <c r="L332" s="96"/>
      <c r="M332" s="96"/>
    </row>
    <row r="333" spans="2:13" s="7" customFormat="1" ht="13.5" customHeight="1">
      <c r="B333" s="21" t="s">
        <v>341</v>
      </c>
      <c r="C333" s="13" t="s">
        <v>215</v>
      </c>
      <c r="D333" s="13" t="s">
        <v>294</v>
      </c>
      <c r="E333" s="13" t="s">
        <v>299</v>
      </c>
      <c r="F333" s="13"/>
      <c r="G333" s="13"/>
      <c r="J333" s="96"/>
      <c r="L333" s="96"/>
      <c r="M333" s="96"/>
    </row>
    <row r="334" spans="2:13" s="7" customFormat="1" ht="13.5" customHeight="1">
      <c r="B334" s="21" t="s">
        <v>342</v>
      </c>
      <c r="C334" s="13" t="s">
        <v>229</v>
      </c>
      <c r="D334" s="13" t="s">
        <v>294</v>
      </c>
      <c r="E334" s="13" t="s">
        <v>299</v>
      </c>
      <c r="F334" s="13"/>
      <c r="G334" s="13"/>
      <c r="J334" s="96"/>
      <c r="L334" s="96"/>
      <c r="M334" s="96"/>
    </row>
    <row r="335" spans="2:13" s="7" customFormat="1" ht="13.5" customHeight="1">
      <c r="B335" s="21" t="s">
        <v>343</v>
      </c>
      <c r="C335" s="98" t="s">
        <v>231</v>
      </c>
      <c r="D335" s="13" t="s">
        <v>294</v>
      </c>
      <c r="E335" s="13" t="s">
        <v>299</v>
      </c>
      <c r="F335" s="13"/>
      <c r="G335" s="13"/>
      <c r="J335" s="96"/>
      <c r="L335" s="96"/>
      <c r="M335" s="96"/>
    </row>
    <row r="336" spans="2:13" s="7" customFormat="1" ht="13.5" customHeight="1">
      <c r="B336" s="21" t="s">
        <v>344</v>
      </c>
      <c r="C336" s="98" t="s">
        <v>234</v>
      </c>
      <c r="D336" s="13" t="s">
        <v>294</v>
      </c>
      <c r="E336" s="13" t="s">
        <v>299</v>
      </c>
      <c r="F336" s="13"/>
      <c r="G336" s="13"/>
      <c r="J336" s="96"/>
      <c r="L336" s="96"/>
      <c r="M336" s="96"/>
    </row>
    <row r="337" spans="2:13" s="7" customFormat="1" ht="13.5" customHeight="1">
      <c r="B337" s="21" t="s">
        <v>345</v>
      </c>
      <c r="C337" s="13" t="s">
        <v>247</v>
      </c>
      <c r="D337" s="13" t="s">
        <v>294</v>
      </c>
      <c r="E337" s="13" t="s">
        <v>299</v>
      </c>
      <c r="F337" s="13"/>
      <c r="G337" s="13"/>
      <c r="J337" s="96"/>
      <c r="L337" s="96"/>
      <c r="M337" s="96"/>
    </row>
    <row r="338" spans="2:13" s="7" customFormat="1" ht="13.5" customHeight="1">
      <c r="B338" s="22" t="s">
        <v>346</v>
      </c>
      <c r="C338" s="14" t="s">
        <v>253</v>
      </c>
      <c r="D338" s="14" t="s">
        <v>294</v>
      </c>
      <c r="E338" s="14" t="s">
        <v>299</v>
      </c>
      <c r="F338" s="14"/>
      <c r="G338" s="14"/>
      <c r="J338" s="96"/>
      <c r="L338" s="96"/>
      <c r="M338" s="96"/>
    </row>
    <row r="339" spans="2:13" s="7" customFormat="1" ht="13.5" customHeight="1">
      <c r="B339" s="21" t="s">
        <v>347</v>
      </c>
      <c r="C339" s="13" t="s">
        <v>206</v>
      </c>
      <c r="D339" s="13" t="s">
        <v>295</v>
      </c>
      <c r="E339" s="13" t="s">
        <v>299</v>
      </c>
      <c r="F339" s="13"/>
      <c r="G339" s="13"/>
      <c r="J339" s="96"/>
      <c r="L339" s="96"/>
      <c r="M339" s="96"/>
    </row>
    <row r="340" spans="2:13" s="7" customFormat="1" ht="13.5" customHeight="1">
      <c r="B340" s="21" t="s">
        <v>348</v>
      </c>
      <c r="C340" s="13" t="s">
        <v>209</v>
      </c>
      <c r="D340" s="13" t="s">
        <v>295</v>
      </c>
      <c r="E340" s="13" t="s">
        <v>299</v>
      </c>
      <c r="F340" s="13"/>
      <c r="G340" s="13"/>
      <c r="J340" s="96"/>
      <c r="L340" s="96"/>
      <c r="M340" s="96"/>
    </row>
    <row r="341" spans="2:13" s="7" customFormat="1" ht="13.5" customHeight="1">
      <c r="B341" s="21" t="s">
        <v>349</v>
      </c>
      <c r="C341" s="13" t="s">
        <v>214</v>
      </c>
      <c r="D341" s="13" t="s">
        <v>295</v>
      </c>
      <c r="E341" s="13" t="s">
        <v>299</v>
      </c>
      <c r="F341" s="13"/>
      <c r="G341" s="13"/>
      <c r="J341" s="96"/>
      <c r="L341" s="96"/>
      <c r="M341" s="96"/>
    </row>
    <row r="342" spans="2:13" s="7" customFormat="1" ht="13.5" customHeight="1">
      <c r="B342" s="21" t="s">
        <v>350</v>
      </c>
      <c r="C342" s="13" t="s">
        <v>240</v>
      </c>
      <c r="D342" s="13" t="s">
        <v>295</v>
      </c>
      <c r="E342" s="13" t="s">
        <v>299</v>
      </c>
      <c r="F342" s="13"/>
      <c r="G342" s="13"/>
      <c r="J342" s="96"/>
      <c r="L342" s="96"/>
      <c r="M342" s="96"/>
    </row>
    <row r="343" spans="2:13" s="7" customFormat="1" ht="13.5" customHeight="1">
      <c r="B343" s="22" t="s">
        <v>330</v>
      </c>
      <c r="C343" s="14" t="s">
        <v>250</v>
      </c>
      <c r="D343" s="14" t="s">
        <v>295</v>
      </c>
      <c r="E343" s="14" t="s">
        <v>299</v>
      </c>
      <c r="F343" s="14"/>
      <c r="G343" s="14"/>
      <c r="J343" s="96"/>
      <c r="L343" s="96"/>
      <c r="M343" s="96"/>
    </row>
    <row r="345" spans="2:13" ht="13.5" customHeight="1">
      <c r="B345" s="99"/>
      <c r="C345" s="96"/>
    </row>
    <row r="346" spans="2:13" ht="13.5" customHeight="1">
      <c r="B346" s="99"/>
      <c r="C346" s="96"/>
      <c r="D346" s="12" t="s">
        <v>257</v>
      </c>
      <c r="E346" s="12" t="s">
        <v>256</v>
      </c>
      <c r="F346" s="6">
        <f t="shared" ref="F346:G346" si="18">F$2</f>
        <v>43249</v>
      </c>
      <c r="G346" s="6">
        <f t="shared" si="18"/>
        <v>43279</v>
      </c>
    </row>
    <row r="347" spans="2:13" s="7" customFormat="1" ht="13.5" customHeight="1">
      <c r="B347" s="99"/>
      <c r="C347" s="96"/>
      <c r="D347" s="13" t="s">
        <v>296</v>
      </c>
      <c r="E347" s="13" t="s">
        <v>287</v>
      </c>
      <c r="F347" s="13"/>
      <c r="G347" s="13"/>
      <c r="J347" s="96"/>
      <c r="L347" s="96"/>
      <c r="M347" s="96"/>
    </row>
    <row r="348" spans="2:13" s="7" customFormat="1" ht="13.5" customHeight="1">
      <c r="B348" s="99"/>
      <c r="C348" s="96"/>
      <c r="D348" s="13" t="s">
        <v>296</v>
      </c>
      <c r="E348" s="13" t="s">
        <v>288</v>
      </c>
      <c r="F348" s="13"/>
      <c r="G348" s="13"/>
      <c r="J348" s="96"/>
      <c r="L348" s="96"/>
      <c r="M348" s="96"/>
    </row>
    <row r="349" spans="2:13" s="7" customFormat="1" ht="13.5" customHeight="1">
      <c r="B349" s="99"/>
      <c r="C349" s="96"/>
      <c r="D349" s="13" t="s">
        <v>297</v>
      </c>
      <c r="E349" s="13" t="s">
        <v>289</v>
      </c>
      <c r="F349" s="13"/>
      <c r="G349" s="13"/>
      <c r="J349" s="96"/>
      <c r="L349" s="96"/>
      <c r="M349" s="96"/>
    </row>
    <row r="350" spans="2:13" s="7" customFormat="1" ht="13.5" customHeight="1">
      <c r="B350" s="99"/>
      <c r="C350" s="96"/>
      <c r="D350" s="13" t="s">
        <v>297</v>
      </c>
      <c r="E350" s="13" t="s">
        <v>290</v>
      </c>
      <c r="F350" s="13"/>
      <c r="G350" s="13"/>
      <c r="J350" s="96"/>
      <c r="L350" s="96"/>
      <c r="M350" s="96"/>
    </row>
    <row r="351" spans="2:13" s="7" customFormat="1" ht="13.5" customHeight="1">
      <c r="B351" s="99"/>
      <c r="C351" s="96"/>
      <c r="D351" s="13" t="s">
        <v>298</v>
      </c>
      <c r="E351" s="13" t="s">
        <v>291</v>
      </c>
      <c r="F351" s="13"/>
      <c r="G351" s="13"/>
      <c r="J351" s="96"/>
      <c r="L351" s="96"/>
      <c r="M351" s="96"/>
    </row>
    <row r="352" spans="2:13" s="7" customFormat="1" ht="13.5" customHeight="1">
      <c r="B352" s="99"/>
      <c r="C352" s="96"/>
      <c r="D352" s="13" t="s">
        <v>298</v>
      </c>
      <c r="E352" s="13" t="s">
        <v>292</v>
      </c>
      <c r="F352" s="13"/>
      <c r="G352" s="13"/>
      <c r="J352" s="96"/>
      <c r="L352" s="96"/>
      <c r="M352" s="96"/>
    </row>
    <row r="353" spans="2:13" s="7" customFormat="1" ht="13.5" customHeight="1">
      <c r="B353" s="99"/>
      <c r="C353" s="96"/>
      <c r="D353" s="13" t="s">
        <v>298</v>
      </c>
      <c r="E353" s="13" t="s">
        <v>293</v>
      </c>
      <c r="F353" s="13"/>
      <c r="G353" s="13"/>
      <c r="J353" s="96"/>
      <c r="L353" s="96"/>
      <c r="M353" s="96"/>
    </row>
    <row r="354" spans="2:13" s="7" customFormat="1" ht="13.5" customHeight="1">
      <c r="B354" s="99"/>
      <c r="C354" s="96"/>
      <c r="D354" s="13" t="s">
        <v>299</v>
      </c>
      <c r="E354" s="13" t="s">
        <v>294</v>
      </c>
      <c r="F354" s="13"/>
      <c r="G354" s="13"/>
      <c r="J354" s="96"/>
      <c r="L354" s="96"/>
      <c r="M354" s="96"/>
    </row>
    <row r="355" spans="2:13" s="7" customFormat="1" ht="13.5" customHeight="1">
      <c r="B355" s="99"/>
      <c r="C355" s="96"/>
      <c r="D355" s="13" t="s">
        <v>299</v>
      </c>
      <c r="E355" s="13" t="s">
        <v>295</v>
      </c>
      <c r="F355" s="13"/>
      <c r="G355" s="13"/>
      <c r="J355" s="96"/>
      <c r="L355" s="96"/>
      <c r="M355" s="96"/>
    </row>
    <row r="357" spans="2:13" ht="13.5" customHeight="1">
      <c r="D357" s="96"/>
      <c r="E357" s="12" t="s">
        <v>257</v>
      </c>
      <c r="F357" s="6"/>
      <c r="G357" s="6"/>
    </row>
    <row r="358" spans="2:13" s="7" customFormat="1" ht="13.5" customHeight="1">
      <c r="B358" s="99"/>
      <c r="C358" s="96"/>
      <c r="D358" s="96"/>
      <c r="E358" s="13" t="s">
        <v>296</v>
      </c>
      <c r="F358" s="13"/>
      <c r="G358" s="13"/>
      <c r="J358" s="96"/>
      <c r="L358" s="96"/>
      <c r="M358" s="96"/>
    </row>
    <row r="359" spans="2:13" s="7" customFormat="1" ht="13.5" customHeight="1">
      <c r="B359" s="99"/>
      <c r="C359" s="96"/>
      <c r="D359" s="96"/>
      <c r="E359" s="13" t="s">
        <v>297</v>
      </c>
      <c r="F359" s="13"/>
      <c r="G359" s="13"/>
      <c r="J359" s="96"/>
      <c r="L359" s="96"/>
      <c r="M359" s="96"/>
    </row>
    <row r="360" spans="2:13" s="7" customFormat="1" ht="13.5" customHeight="1">
      <c r="B360" s="99"/>
      <c r="C360" s="96"/>
      <c r="D360" s="96"/>
      <c r="E360" s="13" t="s">
        <v>298</v>
      </c>
      <c r="F360" s="13"/>
      <c r="G360" s="13"/>
      <c r="J360" s="96"/>
      <c r="L360" s="96"/>
      <c r="M360" s="96"/>
    </row>
    <row r="361" spans="2:13" s="7" customFormat="1" ht="13.5" customHeight="1">
      <c r="B361" s="99"/>
      <c r="C361" s="96"/>
      <c r="D361" s="96"/>
      <c r="E361" s="13" t="s">
        <v>299</v>
      </c>
      <c r="F361" s="13"/>
      <c r="G361" s="13"/>
      <c r="J361" s="96"/>
      <c r="L361" s="96"/>
      <c r="M361" s="96"/>
    </row>
    <row r="362" spans="2:13" s="7" customFormat="1" ht="13.5" customHeight="1" thickBot="1">
      <c r="B362" s="99"/>
      <c r="C362" s="96"/>
      <c r="D362" s="96"/>
      <c r="E362" s="8" t="s">
        <v>300</v>
      </c>
      <c r="F362" s="8"/>
      <c r="G362" s="8"/>
      <c r="J362" s="96"/>
      <c r="L362" s="96"/>
      <c r="M362" s="96"/>
    </row>
    <row r="363" spans="2:13" ht="13.5" customHeight="1">
      <c r="D363" s="96"/>
    </row>
    <row r="392" spans="2:13">
      <c r="B392" s="5"/>
      <c r="J392" s="5"/>
      <c r="L392" s="5"/>
      <c r="M392" s="5"/>
    </row>
    <row r="393" spans="2:13">
      <c r="B393" s="5"/>
      <c r="J393" s="5"/>
      <c r="L393" s="5"/>
      <c r="M393" s="5"/>
    </row>
    <row r="394" spans="2:13">
      <c r="B394" s="5"/>
      <c r="J394" s="5"/>
      <c r="L394" s="5"/>
      <c r="M394" s="5"/>
    </row>
    <row r="395" spans="2:13">
      <c r="B395" s="5"/>
      <c r="J395" s="5"/>
      <c r="L395" s="5"/>
      <c r="M395" s="5"/>
    </row>
    <row r="396" spans="2:13">
      <c r="B396" s="5"/>
      <c r="J396" s="5"/>
      <c r="L396" s="5"/>
      <c r="M396" s="5"/>
    </row>
    <row r="397" spans="2:13">
      <c r="B397" s="5"/>
      <c r="J397" s="5"/>
      <c r="L397" s="5"/>
      <c r="M397" s="5"/>
    </row>
    <row r="398" spans="2:13">
      <c r="B398" s="5"/>
      <c r="J398" s="5"/>
      <c r="L398" s="5"/>
      <c r="M398" s="5"/>
    </row>
    <row r="399" spans="2:13">
      <c r="B399" s="5"/>
      <c r="J399" s="5"/>
      <c r="L399" s="5"/>
      <c r="M399" s="5"/>
    </row>
    <row r="400" spans="2:13">
      <c r="B400" s="5"/>
      <c r="J400" s="5"/>
      <c r="L400" s="5"/>
      <c r="M400" s="5"/>
    </row>
    <row r="401" spans="2:13">
      <c r="B401" s="5"/>
      <c r="J401" s="5"/>
      <c r="L401" s="5"/>
      <c r="M401" s="5"/>
    </row>
    <row r="402" spans="2:13">
      <c r="B402" s="5"/>
      <c r="J402" s="5"/>
      <c r="L402" s="5"/>
      <c r="M402" s="5"/>
    </row>
    <row r="403" spans="2:13">
      <c r="B403" s="5"/>
      <c r="J403" s="5"/>
      <c r="L403" s="5"/>
      <c r="M403" s="5"/>
    </row>
    <row r="404" spans="2:13">
      <c r="B404" s="5"/>
      <c r="J404" s="5"/>
      <c r="L404" s="5"/>
      <c r="M404" s="5"/>
    </row>
    <row r="405" spans="2:13">
      <c r="B405" s="5"/>
      <c r="J405" s="5"/>
      <c r="L405" s="5"/>
      <c r="M405" s="5"/>
    </row>
    <row r="406" spans="2:13">
      <c r="B406" s="5"/>
      <c r="J406" s="5"/>
      <c r="L406" s="5"/>
      <c r="M406" s="5"/>
    </row>
    <row r="407" spans="2:13">
      <c r="B407" s="5"/>
      <c r="J407" s="5"/>
      <c r="L407" s="5"/>
      <c r="M407" s="5"/>
    </row>
    <row r="408" spans="2:13">
      <c r="B408" s="5"/>
      <c r="J408" s="5"/>
      <c r="L408" s="5"/>
      <c r="M408" s="5"/>
    </row>
    <row r="409" spans="2:13">
      <c r="B409" s="5"/>
      <c r="J409" s="5"/>
      <c r="L409" s="5"/>
      <c r="M409" s="5"/>
    </row>
    <row r="410" spans="2:13">
      <c r="B410" s="5"/>
      <c r="J410" s="5"/>
      <c r="L410" s="5"/>
      <c r="M410" s="5"/>
    </row>
    <row r="411" spans="2:13">
      <c r="B411" s="5"/>
      <c r="J411" s="5"/>
      <c r="L411" s="5"/>
      <c r="M411" s="5"/>
    </row>
    <row r="412" spans="2:13">
      <c r="B412" s="5"/>
      <c r="J412" s="5"/>
      <c r="L412" s="5"/>
      <c r="M412" s="5"/>
    </row>
    <row r="413" spans="2:13">
      <c r="B413" s="5"/>
      <c r="J413" s="5"/>
      <c r="L413" s="5"/>
      <c r="M413" s="5"/>
    </row>
    <row r="414" spans="2:13">
      <c r="B414" s="5"/>
      <c r="J414" s="5"/>
      <c r="L414" s="5"/>
      <c r="M414" s="5"/>
    </row>
    <row r="415" spans="2:13">
      <c r="B415" s="5"/>
      <c r="J415" s="5"/>
      <c r="L415" s="5"/>
      <c r="M415" s="5"/>
    </row>
    <row r="416" spans="2:13">
      <c r="B416" s="5"/>
      <c r="J416" s="5"/>
      <c r="L416" s="5"/>
      <c r="M416" s="5"/>
    </row>
    <row r="417" spans="2:13">
      <c r="B417" s="5"/>
      <c r="J417" s="5"/>
      <c r="L417" s="5"/>
      <c r="M417" s="5"/>
    </row>
    <row r="418" spans="2:13">
      <c r="B418" s="5"/>
      <c r="J418" s="5"/>
      <c r="L418" s="5"/>
      <c r="M418" s="5"/>
    </row>
    <row r="419" spans="2:13">
      <c r="B419" s="5"/>
      <c r="J419" s="5"/>
      <c r="L419" s="5"/>
      <c r="M419" s="5"/>
    </row>
    <row r="420" spans="2:13">
      <c r="B420" s="5"/>
      <c r="J420" s="5"/>
      <c r="L420" s="5"/>
      <c r="M420" s="5"/>
    </row>
    <row r="421" spans="2:13">
      <c r="B421" s="5"/>
      <c r="J421" s="5"/>
      <c r="L421" s="5"/>
      <c r="M421" s="5"/>
    </row>
    <row r="422" spans="2:13">
      <c r="B422" s="5"/>
      <c r="J422" s="5"/>
      <c r="L422" s="5"/>
      <c r="M422" s="5"/>
    </row>
    <row r="423" spans="2:13">
      <c r="B423" s="5"/>
      <c r="J423" s="5"/>
      <c r="L423" s="5"/>
      <c r="M423" s="5"/>
    </row>
    <row r="424" spans="2:13">
      <c r="B424" s="5"/>
      <c r="J424" s="5"/>
      <c r="L424" s="5"/>
      <c r="M424" s="5"/>
    </row>
    <row r="425" spans="2:13">
      <c r="B425" s="5"/>
      <c r="J425" s="5"/>
      <c r="L425" s="5"/>
      <c r="M425" s="5"/>
    </row>
    <row r="426" spans="2:13">
      <c r="B426" s="5"/>
      <c r="J426" s="5"/>
      <c r="L426" s="5"/>
      <c r="M426" s="5"/>
    </row>
    <row r="427" spans="2:13">
      <c r="B427" s="5"/>
      <c r="J427" s="5"/>
      <c r="L427" s="5"/>
      <c r="M427" s="5"/>
    </row>
    <row r="428" spans="2:13">
      <c r="B428" s="5"/>
      <c r="J428" s="5"/>
      <c r="L428" s="5"/>
      <c r="M428" s="5"/>
    </row>
    <row r="429" spans="2:13">
      <c r="B429" s="5"/>
      <c r="J429" s="5"/>
      <c r="L429" s="5"/>
      <c r="M429" s="5"/>
    </row>
    <row r="430" spans="2:13">
      <c r="B430" s="5"/>
      <c r="J430" s="5"/>
      <c r="L430" s="5"/>
      <c r="M430" s="5"/>
    </row>
    <row r="431" spans="2:13">
      <c r="B431" s="5"/>
      <c r="J431" s="5"/>
      <c r="L431" s="5"/>
      <c r="M431" s="5"/>
    </row>
    <row r="432" spans="2:13">
      <c r="B432" s="5"/>
      <c r="J432" s="5"/>
      <c r="L432" s="5"/>
      <c r="M432" s="5"/>
    </row>
    <row r="433" spans="2:13">
      <c r="B433" s="5"/>
      <c r="J433" s="5"/>
      <c r="L433" s="5"/>
      <c r="M433" s="5"/>
    </row>
    <row r="434" spans="2:13">
      <c r="B434" s="5"/>
      <c r="J434" s="5"/>
      <c r="L434" s="5"/>
      <c r="M434" s="5"/>
    </row>
    <row r="435" spans="2:13">
      <c r="B435" s="5"/>
      <c r="J435" s="5"/>
      <c r="L435" s="5"/>
      <c r="M435" s="5"/>
    </row>
    <row r="436" spans="2:13">
      <c r="B436" s="5"/>
      <c r="J436" s="5"/>
      <c r="L436" s="5"/>
      <c r="M436" s="5"/>
    </row>
    <row r="437" spans="2:13">
      <c r="B437" s="5"/>
      <c r="J437" s="5"/>
      <c r="L437" s="5"/>
      <c r="M437" s="5"/>
    </row>
    <row r="438" spans="2:13">
      <c r="B438" s="5"/>
      <c r="J438" s="5"/>
      <c r="L438" s="5"/>
      <c r="M438" s="5"/>
    </row>
    <row r="439" spans="2:13">
      <c r="B439" s="5"/>
      <c r="J439" s="5"/>
      <c r="L439" s="5"/>
      <c r="M439" s="5"/>
    </row>
    <row r="440" spans="2:13">
      <c r="B440" s="5"/>
      <c r="J440" s="5"/>
      <c r="L440" s="5"/>
      <c r="M440" s="5"/>
    </row>
    <row r="441" spans="2:13">
      <c r="B441" s="5"/>
      <c r="J441" s="5"/>
      <c r="L441" s="5"/>
      <c r="M441" s="5"/>
    </row>
    <row r="442" spans="2:13">
      <c r="B442" s="5"/>
      <c r="J442" s="5"/>
      <c r="L442" s="5"/>
      <c r="M442" s="5"/>
    </row>
    <row r="443" spans="2:13">
      <c r="B443" s="5"/>
      <c r="J443" s="5"/>
      <c r="L443" s="5"/>
      <c r="M443" s="5"/>
    </row>
    <row r="444" spans="2:13">
      <c r="B444" s="5"/>
      <c r="J444" s="5"/>
      <c r="L444" s="5"/>
      <c r="M444" s="5"/>
    </row>
    <row r="445" spans="2:13">
      <c r="B445" s="5"/>
      <c r="J445" s="5"/>
      <c r="L445" s="5"/>
      <c r="M445" s="5"/>
    </row>
    <row r="446" spans="2:13">
      <c r="B446" s="5"/>
      <c r="J446" s="5"/>
      <c r="L446" s="5"/>
      <c r="M446" s="5"/>
    </row>
    <row r="447" spans="2:13">
      <c r="B447" s="5"/>
      <c r="J447" s="5"/>
      <c r="L447" s="5"/>
      <c r="M447" s="5"/>
    </row>
    <row r="448" spans="2:13">
      <c r="B448" s="5"/>
      <c r="J448" s="5"/>
      <c r="L448" s="5"/>
      <c r="M448" s="5"/>
    </row>
    <row r="449" spans="2:13">
      <c r="B449" s="5"/>
      <c r="J449" s="5"/>
      <c r="L449" s="5"/>
      <c r="M449" s="5"/>
    </row>
    <row r="450" spans="2:13">
      <c r="B450" s="5"/>
      <c r="J450" s="5"/>
      <c r="L450" s="5"/>
      <c r="M450" s="5"/>
    </row>
    <row r="451" spans="2:13">
      <c r="B451" s="5"/>
      <c r="J451" s="5"/>
      <c r="L451" s="5"/>
      <c r="M451" s="5"/>
    </row>
    <row r="452" spans="2:13">
      <c r="B452" s="5"/>
      <c r="J452" s="5"/>
      <c r="L452" s="5"/>
      <c r="M452" s="5"/>
    </row>
    <row r="453" spans="2:13">
      <c r="B453" s="5"/>
      <c r="J453" s="5"/>
      <c r="L453" s="5"/>
      <c r="M453" s="5"/>
    </row>
    <row r="454" spans="2:13">
      <c r="B454" s="5"/>
      <c r="J454" s="5"/>
      <c r="L454" s="5"/>
      <c r="M454" s="5"/>
    </row>
    <row r="455" spans="2:13">
      <c r="B455" s="5"/>
      <c r="J455" s="5"/>
      <c r="L455" s="5"/>
      <c r="M455" s="5"/>
    </row>
    <row r="456" spans="2:13">
      <c r="B456" s="5"/>
      <c r="J456" s="5"/>
      <c r="L456" s="5"/>
      <c r="M456" s="5"/>
    </row>
    <row r="457" spans="2:13">
      <c r="B457" s="5"/>
      <c r="J457" s="5"/>
      <c r="L457" s="5"/>
      <c r="M457" s="5"/>
    </row>
    <row r="458" spans="2:13">
      <c r="B458" s="5"/>
      <c r="J458" s="5"/>
      <c r="L458" s="5"/>
      <c r="M458" s="5"/>
    </row>
    <row r="459" spans="2:13">
      <c r="B459" s="5"/>
      <c r="J459" s="5"/>
      <c r="L459" s="5"/>
      <c r="M459" s="5"/>
    </row>
    <row r="460" spans="2:13">
      <c r="B460" s="5"/>
      <c r="J460" s="5"/>
      <c r="L460" s="5"/>
      <c r="M460" s="5"/>
    </row>
    <row r="461" spans="2:13">
      <c r="B461" s="5"/>
      <c r="J461" s="5"/>
      <c r="L461" s="5"/>
      <c r="M461" s="5"/>
    </row>
    <row r="462" spans="2:13">
      <c r="B462" s="5"/>
      <c r="J462" s="5"/>
      <c r="L462" s="5"/>
      <c r="M462" s="5"/>
    </row>
    <row r="463" spans="2:13">
      <c r="B463" s="5"/>
      <c r="J463" s="5"/>
      <c r="L463" s="5"/>
      <c r="M463" s="5"/>
    </row>
    <row r="464" spans="2:13">
      <c r="B464" s="5"/>
      <c r="J464" s="5"/>
      <c r="L464" s="5"/>
      <c r="M464" s="5"/>
    </row>
    <row r="465" spans="2:13">
      <c r="B465" s="5"/>
      <c r="J465" s="5"/>
      <c r="L465" s="5"/>
      <c r="M465" s="5"/>
    </row>
    <row r="466" spans="2:13">
      <c r="B466" s="5"/>
      <c r="J466" s="5"/>
      <c r="L466" s="5"/>
      <c r="M466" s="5"/>
    </row>
    <row r="467" spans="2:13">
      <c r="B467" s="5"/>
      <c r="J467" s="5"/>
      <c r="L467" s="5"/>
      <c r="M467" s="5"/>
    </row>
    <row r="468" spans="2:13">
      <c r="B468" s="5"/>
      <c r="J468" s="5"/>
      <c r="L468" s="5"/>
      <c r="M468" s="5"/>
    </row>
    <row r="469" spans="2:13">
      <c r="B469" s="5"/>
      <c r="J469" s="5"/>
      <c r="L469" s="5"/>
      <c r="M469" s="5"/>
    </row>
    <row r="470" spans="2:13">
      <c r="B470" s="5"/>
      <c r="J470" s="5"/>
      <c r="L470" s="5"/>
      <c r="M470" s="5"/>
    </row>
    <row r="471" spans="2:13">
      <c r="B471" s="5"/>
      <c r="J471" s="5"/>
      <c r="L471" s="5"/>
      <c r="M471" s="5"/>
    </row>
    <row r="472" spans="2:13">
      <c r="B472" s="5"/>
      <c r="J472" s="5"/>
      <c r="L472" s="5"/>
      <c r="M472" s="5"/>
    </row>
    <row r="473" spans="2:13">
      <c r="B473" s="5"/>
      <c r="J473" s="5"/>
      <c r="L473" s="5"/>
      <c r="M473" s="5"/>
    </row>
    <row r="474" spans="2:13">
      <c r="B474" s="5"/>
      <c r="J474" s="5"/>
      <c r="L474" s="5"/>
      <c r="M474" s="5"/>
    </row>
    <row r="475" spans="2:13">
      <c r="B475" s="5"/>
      <c r="J475" s="5"/>
      <c r="L475" s="5"/>
      <c r="M475" s="5"/>
    </row>
    <row r="476" spans="2:13">
      <c r="B476" s="5"/>
      <c r="J476" s="5"/>
      <c r="L476" s="5"/>
      <c r="M476" s="5"/>
    </row>
    <row r="477" spans="2:13">
      <c r="B477" s="5"/>
      <c r="J477" s="5"/>
      <c r="L477" s="5"/>
      <c r="M477" s="5"/>
    </row>
    <row r="478" spans="2:13">
      <c r="B478" s="5"/>
      <c r="J478" s="5"/>
      <c r="L478" s="5"/>
      <c r="M478" s="5"/>
    </row>
    <row r="479" spans="2:13">
      <c r="B479" s="5"/>
      <c r="J479" s="5"/>
      <c r="L479" s="5"/>
      <c r="M479" s="5"/>
    </row>
    <row r="480" spans="2:13">
      <c r="B480" s="5"/>
      <c r="J480" s="5"/>
      <c r="L480" s="5"/>
      <c r="M480" s="5"/>
    </row>
    <row r="481" spans="2:13">
      <c r="B481" s="5"/>
      <c r="J481" s="5"/>
      <c r="L481" s="5"/>
      <c r="M481" s="5"/>
    </row>
    <row r="482" spans="2:13">
      <c r="B482" s="5"/>
      <c r="J482" s="5"/>
      <c r="L482" s="5"/>
      <c r="M482" s="5"/>
    </row>
    <row r="483" spans="2:13">
      <c r="B483" s="5"/>
      <c r="J483" s="5"/>
      <c r="L483" s="5"/>
      <c r="M483" s="5"/>
    </row>
    <row r="484" spans="2:13">
      <c r="B484" s="5"/>
      <c r="J484" s="5"/>
      <c r="L484" s="5"/>
      <c r="M484" s="5"/>
    </row>
    <row r="485" spans="2:13">
      <c r="B485" s="5"/>
      <c r="J485" s="5"/>
      <c r="L485" s="5"/>
      <c r="M485" s="5"/>
    </row>
    <row r="486" spans="2:13">
      <c r="B486" s="5"/>
      <c r="J486" s="5"/>
      <c r="L486" s="5"/>
      <c r="M486" s="5"/>
    </row>
    <row r="487" spans="2:13">
      <c r="B487" s="5"/>
      <c r="J487" s="5"/>
      <c r="L487" s="5"/>
      <c r="M487" s="5"/>
    </row>
    <row r="488" spans="2:13">
      <c r="B488" s="5"/>
      <c r="J488" s="5"/>
      <c r="L488" s="5"/>
      <c r="M488" s="5"/>
    </row>
    <row r="489" spans="2:13">
      <c r="B489" s="5"/>
      <c r="J489" s="5"/>
      <c r="L489" s="5"/>
      <c r="M489" s="5"/>
    </row>
    <row r="490" spans="2:13">
      <c r="B490" s="5"/>
      <c r="J490" s="5"/>
      <c r="L490" s="5"/>
      <c r="M490" s="5"/>
    </row>
    <row r="491" spans="2:13">
      <c r="B491" s="5"/>
      <c r="J491" s="5"/>
      <c r="L491" s="5"/>
      <c r="M491" s="5"/>
    </row>
    <row r="492" spans="2:13">
      <c r="B492" s="5"/>
      <c r="J492" s="5"/>
      <c r="L492" s="5"/>
      <c r="M492" s="5"/>
    </row>
    <row r="493" spans="2:13">
      <c r="B493" s="5"/>
      <c r="J493" s="5"/>
      <c r="L493" s="5"/>
      <c r="M493" s="5"/>
    </row>
    <row r="494" spans="2:13">
      <c r="B494" s="5"/>
      <c r="J494" s="5"/>
      <c r="L494" s="5"/>
      <c r="M494" s="5"/>
    </row>
    <row r="495" spans="2:13">
      <c r="B495" s="5"/>
      <c r="J495" s="5"/>
      <c r="L495" s="5"/>
      <c r="M495" s="5"/>
    </row>
    <row r="496" spans="2:13">
      <c r="B496" s="5"/>
      <c r="J496" s="5"/>
      <c r="L496" s="5"/>
      <c r="M496" s="5"/>
    </row>
    <row r="497" spans="2:13">
      <c r="B497" s="5"/>
      <c r="J497" s="5"/>
      <c r="L497" s="5"/>
      <c r="M497" s="5"/>
    </row>
    <row r="498" spans="2:13">
      <c r="B498" s="5"/>
      <c r="J498" s="5"/>
      <c r="L498" s="5"/>
      <c r="M498" s="5"/>
    </row>
    <row r="499" spans="2:13">
      <c r="B499" s="5"/>
      <c r="J499" s="5"/>
      <c r="L499" s="5"/>
      <c r="M499" s="5"/>
    </row>
    <row r="500" spans="2:13">
      <c r="B500" s="5"/>
      <c r="J500" s="5"/>
      <c r="L500" s="5"/>
      <c r="M500" s="5"/>
    </row>
    <row r="501" spans="2:13">
      <c r="B501" s="5"/>
      <c r="J501" s="5"/>
      <c r="L501" s="5"/>
      <c r="M501" s="5"/>
    </row>
    <row r="502" spans="2:13">
      <c r="B502" s="5"/>
      <c r="J502" s="5"/>
      <c r="L502" s="5"/>
      <c r="M502" s="5"/>
    </row>
    <row r="503" spans="2:13">
      <c r="B503" s="5"/>
      <c r="J503" s="5"/>
      <c r="L503" s="5"/>
      <c r="M503" s="5"/>
    </row>
    <row r="504" spans="2:13">
      <c r="B504" s="5"/>
      <c r="J504" s="5"/>
      <c r="L504" s="5"/>
      <c r="M504" s="5"/>
    </row>
    <row r="505" spans="2:13">
      <c r="B505" s="5"/>
      <c r="J505" s="5"/>
      <c r="L505" s="5"/>
      <c r="M505" s="5"/>
    </row>
    <row r="506" spans="2:13">
      <c r="B506" s="5"/>
      <c r="J506" s="5"/>
      <c r="L506" s="5"/>
      <c r="M506" s="5"/>
    </row>
    <row r="507" spans="2:13">
      <c r="B507" s="5"/>
      <c r="J507" s="5"/>
      <c r="L507" s="5"/>
      <c r="M507" s="5"/>
    </row>
    <row r="508" spans="2:13">
      <c r="B508" s="5"/>
      <c r="J508" s="5"/>
      <c r="L508" s="5"/>
      <c r="M508" s="5"/>
    </row>
    <row r="509" spans="2:13">
      <c r="B509" s="5"/>
      <c r="J509" s="5"/>
      <c r="L509" s="5"/>
      <c r="M509" s="5"/>
    </row>
    <row r="510" spans="2:13">
      <c r="B510" s="5"/>
      <c r="J510" s="5"/>
      <c r="L510" s="5"/>
      <c r="M510" s="5"/>
    </row>
    <row r="511" spans="2:13">
      <c r="B511" s="5"/>
      <c r="J511" s="5"/>
      <c r="L511" s="5"/>
      <c r="M511" s="5"/>
    </row>
    <row r="512" spans="2:13">
      <c r="B512" s="5"/>
      <c r="J512" s="5"/>
      <c r="L512" s="5"/>
      <c r="M512" s="5"/>
    </row>
    <row r="513" spans="2:13">
      <c r="B513" s="5"/>
      <c r="J513" s="5"/>
      <c r="L513" s="5"/>
      <c r="M513" s="5"/>
    </row>
    <row r="514" spans="2:13">
      <c r="B514" s="5"/>
      <c r="J514" s="5"/>
      <c r="L514" s="5"/>
      <c r="M514" s="5"/>
    </row>
    <row r="515" spans="2:13">
      <c r="B515" s="5"/>
      <c r="J515" s="5"/>
      <c r="L515" s="5"/>
      <c r="M515" s="5"/>
    </row>
    <row r="516" spans="2:13">
      <c r="B516" s="5"/>
      <c r="J516" s="5"/>
      <c r="L516" s="5"/>
      <c r="M516" s="5"/>
    </row>
    <row r="517" spans="2:13">
      <c r="B517" s="5"/>
      <c r="J517" s="5"/>
      <c r="L517" s="5"/>
      <c r="M517" s="5"/>
    </row>
    <row r="518" spans="2:13">
      <c r="B518" s="5"/>
      <c r="J518" s="5"/>
      <c r="L518" s="5"/>
      <c r="M518" s="5"/>
    </row>
    <row r="519" spans="2:13">
      <c r="B519" s="5"/>
      <c r="J519" s="5"/>
      <c r="L519" s="5"/>
      <c r="M519" s="5"/>
    </row>
    <row r="520" spans="2:13">
      <c r="B520" s="5"/>
      <c r="J520" s="5"/>
      <c r="L520" s="5"/>
      <c r="M520" s="5"/>
    </row>
    <row r="521" spans="2:13">
      <c r="B521" s="5"/>
      <c r="J521" s="5"/>
      <c r="L521" s="5"/>
      <c r="M521" s="5"/>
    </row>
    <row r="522" spans="2:13">
      <c r="B522" s="5"/>
      <c r="J522" s="5"/>
      <c r="L522" s="5"/>
      <c r="M522" s="5"/>
    </row>
    <row r="523" spans="2:13">
      <c r="B523" s="5"/>
      <c r="J523" s="5"/>
      <c r="L523" s="5"/>
      <c r="M523" s="5"/>
    </row>
    <row r="524" spans="2:13">
      <c r="B524" s="5"/>
      <c r="J524" s="5"/>
      <c r="L524" s="5"/>
      <c r="M524" s="5"/>
    </row>
    <row r="525" spans="2:13">
      <c r="B525" s="5"/>
      <c r="J525" s="5"/>
      <c r="L525" s="5"/>
      <c r="M525" s="5"/>
    </row>
    <row r="526" spans="2:13">
      <c r="B526" s="5"/>
      <c r="J526" s="5"/>
      <c r="L526" s="5"/>
      <c r="M526" s="5"/>
    </row>
    <row r="527" spans="2:13">
      <c r="B527" s="5"/>
      <c r="J527" s="5"/>
      <c r="L527" s="5"/>
      <c r="M527" s="5"/>
    </row>
    <row r="528" spans="2:13">
      <c r="B528" s="5"/>
      <c r="J528" s="5"/>
      <c r="L528" s="5"/>
      <c r="M528" s="5"/>
    </row>
    <row r="529" spans="2:13">
      <c r="B529" s="5"/>
      <c r="J529" s="5"/>
      <c r="L529" s="5"/>
      <c r="M529" s="5"/>
    </row>
    <row r="530" spans="2:13">
      <c r="B530" s="5"/>
      <c r="J530" s="5"/>
      <c r="L530" s="5"/>
      <c r="M530" s="5"/>
    </row>
    <row r="531" spans="2:13">
      <c r="B531" s="5"/>
      <c r="J531" s="5"/>
      <c r="L531" s="5"/>
      <c r="M531" s="5"/>
    </row>
    <row r="532" spans="2:13">
      <c r="B532" s="5"/>
      <c r="J532" s="5"/>
      <c r="L532" s="5"/>
      <c r="M532" s="5"/>
    </row>
    <row r="533" spans="2:13">
      <c r="B533" s="5"/>
      <c r="J533" s="5"/>
      <c r="L533" s="5"/>
      <c r="M533" s="5"/>
    </row>
    <row r="534" spans="2:13">
      <c r="B534" s="5"/>
      <c r="J534" s="5"/>
      <c r="L534" s="5"/>
      <c r="M534" s="5"/>
    </row>
    <row r="535" spans="2:13">
      <c r="B535" s="5"/>
      <c r="J535" s="5"/>
      <c r="L535" s="5"/>
      <c r="M535" s="5"/>
    </row>
    <row r="536" spans="2:13">
      <c r="B536" s="5"/>
      <c r="J536" s="5"/>
      <c r="L536" s="5"/>
      <c r="M536" s="5"/>
    </row>
    <row r="537" spans="2:13">
      <c r="B537" s="5"/>
      <c r="J537" s="5"/>
      <c r="L537" s="5"/>
      <c r="M537" s="5"/>
    </row>
    <row r="538" spans="2:13">
      <c r="B538" s="5"/>
      <c r="J538" s="5"/>
      <c r="L538" s="5"/>
      <c r="M538" s="5"/>
    </row>
    <row r="539" spans="2:13">
      <c r="B539" s="5"/>
      <c r="J539" s="5"/>
      <c r="L539" s="5"/>
      <c r="M539" s="5"/>
    </row>
    <row r="540" spans="2:13">
      <c r="B540" s="5"/>
      <c r="J540" s="5"/>
      <c r="L540" s="5"/>
      <c r="M540" s="5"/>
    </row>
    <row r="541" spans="2:13">
      <c r="B541" s="5"/>
      <c r="J541" s="5"/>
      <c r="L541" s="5"/>
      <c r="M541" s="5"/>
    </row>
    <row r="542" spans="2:13">
      <c r="B542" s="5"/>
      <c r="J542" s="5"/>
      <c r="L542" s="5"/>
      <c r="M542" s="5"/>
    </row>
    <row r="543" spans="2:13">
      <c r="B543" s="5"/>
      <c r="J543" s="5"/>
      <c r="L543" s="5"/>
      <c r="M543" s="5"/>
    </row>
    <row r="544" spans="2:13">
      <c r="B544" s="5"/>
      <c r="J544" s="5"/>
      <c r="L544" s="5"/>
      <c r="M544" s="5"/>
    </row>
    <row r="545" spans="2:13">
      <c r="B545" s="5"/>
      <c r="J545" s="5"/>
      <c r="L545" s="5"/>
      <c r="M545" s="5"/>
    </row>
    <row r="546" spans="2:13">
      <c r="B546" s="5"/>
      <c r="J546" s="5"/>
      <c r="L546" s="5"/>
      <c r="M546" s="5"/>
    </row>
    <row r="547" spans="2:13">
      <c r="B547" s="5"/>
      <c r="J547" s="5"/>
      <c r="L547" s="5"/>
      <c r="M547" s="5"/>
    </row>
    <row r="548" spans="2:13">
      <c r="B548" s="5"/>
      <c r="J548" s="5"/>
      <c r="L548" s="5"/>
      <c r="M548" s="5"/>
    </row>
    <row r="549" spans="2:13">
      <c r="B549" s="5"/>
      <c r="J549" s="5"/>
      <c r="L549" s="5"/>
      <c r="M549" s="5"/>
    </row>
    <row r="550" spans="2:13">
      <c r="B550" s="5"/>
      <c r="J550" s="5"/>
      <c r="L550" s="5"/>
      <c r="M550" s="5"/>
    </row>
    <row r="551" spans="2:13">
      <c r="B551" s="5"/>
      <c r="J551" s="5"/>
      <c r="L551" s="5"/>
      <c r="M551" s="5"/>
    </row>
    <row r="552" spans="2:13">
      <c r="B552" s="5"/>
      <c r="J552" s="5"/>
      <c r="L552" s="5"/>
      <c r="M552" s="5"/>
    </row>
    <row r="553" spans="2:13">
      <c r="B553" s="5"/>
      <c r="J553" s="5"/>
      <c r="L553" s="5"/>
      <c r="M553" s="5"/>
    </row>
    <row r="554" spans="2:13">
      <c r="B554" s="5"/>
      <c r="J554" s="5"/>
      <c r="L554" s="5"/>
      <c r="M554" s="5"/>
    </row>
    <row r="555" spans="2:13">
      <c r="B555" s="5"/>
      <c r="J555" s="5"/>
      <c r="L555" s="5"/>
      <c r="M555" s="5"/>
    </row>
    <row r="556" spans="2:13">
      <c r="B556" s="5"/>
      <c r="J556" s="5"/>
      <c r="L556" s="5"/>
      <c r="M556" s="5"/>
    </row>
    <row r="557" spans="2:13">
      <c r="B557" s="5"/>
      <c r="J557" s="5"/>
      <c r="L557" s="5"/>
      <c r="M557" s="5"/>
    </row>
    <row r="558" spans="2:13">
      <c r="B558" s="5"/>
      <c r="J558" s="5"/>
      <c r="L558" s="5"/>
      <c r="M558" s="5"/>
    </row>
    <row r="559" spans="2:13">
      <c r="B559" s="5"/>
      <c r="J559" s="5"/>
      <c r="L559" s="5"/>
      <c r="M559" s="5"/>
    </row>
    <row r="560" spans="2:13">
      <c r="B560" s="5"/>
      <c r="J560" s="5"/>
      <c r="L560" s="5"/>
      <c r="M560" s="5"/>
    </row>
    <row r="561" spans="2:13">
      <c r="B561" s="5"/>
      <c r="J561" s="5"/>
      <c r="L561" s="5"/>
      <c r="M561" s="5"/>
    </row>
    <row r="562" spans="2:13">
      <c r="B562" s="5"/>
      <c r="J562" s="5"/>
      <c r="L562" s="5"/>
      <c r="M562" s="5"/>
    </row>
    <row r="563" spans="2:13">
      <c r="B563" s="5"/>
      <c r="J563" s="5"/>
      <c r="L563" s="5"/>
      <c r="M563" s="5"/>
    </row>
    <row r="564" spans="2:13">
      <c r="B564" s="5"/>
      <c r="J564" s="5"/>
      <c r="L564" s="5"/>
      <c r="M564" s="5"/>
    </row>
    <row r="565" spans="2:13">
      <c r="B565" s="5"/>
      <c r="J565" s="5"/>
      <c r="L565" s="5"/>
      <c r="M565" s="5"/>
    </row>
    <row r="566" spans="2:13">
      <c r="B566" s="5"/>
      <c r="J566" s="5"/>
      <c r="L566" s="5"/>
      <c r="M566" s="5"/>
    </row>
    <row r="567" spans="2:13">
      <c r="B567" s="5"/>
      <c r="J567" s="5"/>
      <c r="L567" s="5"/>
      <c r="M567" s="5"/>
    </row>
    <row r="568" spans="2:13">
      <c r="B568" s="5"/>
      <c r="J568" s="5"/>
      <c r="L568" s="5"/>
      <c r="M568" s="5"/>
    </row>
    <row r="569" spans="2:13">
      <c r="B569" s="5"/>
      <c r="J569" s="5"/>
      <c r="L569" s="5"/>
      <c r="M569" s="5"/>
    </row>
    <row r="570" spans="2:13">
      <c r="B570" s="5"/>
      <c r="J570" s="5"/>
      <c r="L570" s="5"/>
      <c r="M570" s="5"/>
    </row>
    <row r="571" spans="2:13">
      <c r="B571" s="5"/>
      <c r="J571" s="5"/>
      <c r="L571" s="5"/>
      <c r="M571" s="5"/>
    </row>
    <row r="572" spans="2:13">
      <c r="B572" s="5"/>
      <c r="J572" s="5"/>
      <c r="L572" s="5"/>
      <c r="M572" s="5"/>
    </row>
    <row r="573" spans="2:13">
      <c r="B573" s="5"/>
      <c r="J573" s="5"/>
      <c r="L573" s="5"/>
      <c r="M573" s="5"/>
    </row>
    <row r="574" spans="2:13">
      <c r="B574" s="5"/>
      <c r="J574" s="5"/>
      <c r="L574" s="5"/>
      <c r="M574" s="5"/>
    </row>
    <row r="575" spans="2:13">
      <c r="B575" s="5"/>
      <c r="J575" s="5"/>
      <c r="L575" s="5"/>
      <c r="M575" s="5"/>
    </row>
    <row r="576" spans="2:13">
      <c r="B576" s="5"/>
      <c r="J576" s="5"/>
      <c r="L576" s="5"/>
      <c r="M576" s="5"/>
    </row>
    <row r="577" spans="2:13">
      <c r="B577" s="5"/>
      <c r="J577" s="5"/>
      <c r="L577" s="5"/>
      <c r="M577" s="5"/>
    </row>
    <row r="578" spans="2:13">
      <c r="B578" s="5"/>
      <c r="J578" s="5"/>
      <c r="L578" s="5"/>
      <c r="M578" s="5"/>
    </row>
    <row r="579" spans="2:13">
      <c r="B579" s="5"/>
      <c r="J579" s="5"/>
      <c r="L579" s="5"/>
      <c r="M579" s="5"/>
    </row>
    <row r="580" spans="2:13">
      <c r="B580" s="5"/>
      <c r="J580" s="5"/>
      <c r="L580" s="5"/>
      <c r="M580" s="5"/>
    </row>
    <row r="581" spans="2:13">
      <c r="B581" s="5"/>
      <c r="J581" s="5"/>
      <c r="L581" s="5"/>
      <c r="M581" s="5"/>
    </row>
    <row r="582" spans="2:13">
      <c r="B582" s="5"/>
      <c r="J582" s="5"/>
      <c r="L582" s="5"/>
      <c r="M582" s="5"/>
    </row>
    <row r="583" spans="2:13">
      <c r="B583" s="5"/>
      <c r="J583" s="5"/>
      <c r="L583" s="5"/>
      <c r="M583" s="5"/>
    </row>
    <row r="584" spans="2:13">
      <c r="B584" s="5"/>
      <c r="J584" s="5"/>
      <c r="L584" s="5"/>
      <c r="M584" s="5"/>
    </row>
    <row r="585" spans="2:13">
      <c r="B585" s="5"/>
      <c r="J585" s="5"/>
      <c r="L585" s="5"/>
      <c r="M585" s="5"/>
    </row>
    <row r="586" spans="2:13">
      <c r="B586" s="5"/>
      <c r="J586" s="5"/>
      <c r="L586" s="5"/>
      <c r="M586" s="5"/>
    </row>
    <row r="587" spans="2:13">
      <c r="B587" s="5"/>
      <c r="J587" s="5"/>
      <c r="L587" s="5"/>
      <c r="M587" s="5"/>
    </row>
    <row r="588" spans="2:13">
      <c r="B588" s="5"/>
      <c r="J588" s="5"/>
      <c r="L588" s="5"/>
      <c r="M588" s="5"/>
    </row>
    <row r="589" spans="2:13">
      <c r="B589" s="5"/>
      <c r="J589" s="5"/>
      <c r="L589" s="5"/>
      <c r="M589" s="5"/>
    </row>
    <row r="590" spans="2:13">
      <c r="B590" s="5"/>
      <c r="J590" s="5"/>
      <c r="L590" s="5"/>
      <c r="M590" s="5"/>
    </row>
    <row r="591" spans="2:13">
      <c r="B591" s="5"/>
      <c r="J591" s="5"/>
      <c r="L591" s="5"/>
      <c r="M591" s="5"/>
    </row>
    <row r="592" spans="2:13">
      <c r="B592" s="5"/>
      <c r="J592" s="5"/>
      <c r="L592" s="5"/>
      <c r="M592" s="5"/>
    </row>
    <row r="593" spans="2:13">
      <c r="B593" s="5"/>
      <c r="J593" s="5"/>
      <c r="L593" s="5"/>
      <c r="M593" s="5"/>
    </row>
    <row r="594" spans="2:13">
      <c r="B594" s="5"/>
      <c r="J594" s="5"/>
      <c r="L594" s="5"/>
      <c r="M594" s="5"/>
    </row>
    <row r="595" spans="2:13">
      <c r="B595" s="5"/>
      <c r="J595" s="5"/>
      <c r="L595" s="5"/>
      <c r="M595" s="5"/>
    </row>
    <row r="596" spans="2:13">
      <c r="B596" s="5"/>
      <c r="J596" s="5"/>
      <c r="L596" s="5"/>
      <c r="M596" s="5"/>
    </row>
    <row r="597" spans="2:13">
      <c r="B597" s="5"/>
      <c r="J597" s="5"/>
      <c r="L597" s="5"/>
      <c r="M597" s="5"/>
    </row>
    <row r="598" spans="2:13">
      <c r="B598" s="5"/>
      <c r="J598" s="5"/>
      <c r="L598" s="5"/>
      <c r="M598" s="5"/>
    </row>
    <row r="599" spans="2:13">
      <c r="B599" s="5"/>
      <c r="J599" s="5"/>
      <c r="L599" s="5"/>
      <c r="M599" s="5"/>
    </row>
    <row r="600" spans="2:13">
      <c r="B600" s="5"/>
      <c r="J600" s="5"/>
      <c r="L600" s="5"/>
      <c r="M600" s="5"/>
    </row>
    <row r="601" spans="2:13">
      <c r="B601" s="5"/>
      <c r="J601" s="5"/>
      <c r="L601" s="5"/>
      <c r="M601" s="5"/>
    </row>
    <row r="602" spans="2:13">
      <c r="B602" s="5"/>
      <c r="J602" s="5"/>
      <c r="L602" s="5"/>
      <c r="M602" s="5"/>
    </row>
    <row r="603" spans="2:13">
      <c r="B603" s="5"/>
      <c r="J603" s="5"/>
      <c r="L603" s="5"/>
      <c r="M603" s="5"/>
    </row>
    <row r="604" spans="2:13">
      <c r="B604" s="5"/>
      <c r="J604" s="5"/>
      <c r="L604" s="5"/>
      <c r="M604" s="5"/>
    </row>
    <row r="605" spans="2:13">
      <c r="B605" s="5"/>
      <c r="J605" s="5"/>
      <c r="L605" s="5"/>
      <c r="M605" s="5"/>
    </row>
    <row r="606" spans="2:13">
      <c r="B606" s="5"/>
      <c r="J606" s="5"/>
      <c r="L606" s="5"/>
      <c r="M606" s="5"/>
    </row>
    <row r="607" spans="2:13">
      <c r="B607" s="5"/>
      <c r="J607" s="5"/>
      <c r="L607" s="5"/>
      <c r="M607" s="5"/>
    </row>
    <row r="608" spans="2:13">
      <c r="B608" s="5"/>
      <c r="J608" s="5"/>
      <c r="L608" s="5"/>
      <c r="M608" s="5"/>
    </row>
    <row r="609" spans="2:13">
      <c r="B609" s="5"/>
      <c r="J609" s="5"/>
      <c r="L609" s="5"/>
      <c r="M609" s="5"/>
    </row>
    <row r="610" spans="2:13">
      <c r="B610" s="5"/>
      <c r="J610" s="5"/>
      <c r="L610" s="5"/>
      <c r="M610" s="5"/>
    </row>
    <row r="611" spans="2:13">
      <c r="B611" s="5"/>
      <c r="J611" s="5"/>
      <c r="L611" s="5"/>
      <c r="M611" s="5"/>
    </row>
    <row r="612" spans="2:13">
      <c r="B612" s="5"/>
      <c r="J612" s="5"/>
      <c r="L612" s="5"/>
      <c r="M612" s="5"/>
    </row>
    <row r="613" spans="2:13">
      <c r="B613" s="5"/>
      <c r="J613" s="5"/>
      <c r="L613" s="5"/>
      <c r="M613" s="5"/>
    </row>
    <row r="614" spans="2:13">
      <c r="B614" s="5"/>
      <c r="J614" s="5"/>
      <c r="L614" s="5"/>
      <c r="M614" s="5"/>
    </row>
    <row r="615" spans="2:13">
      <c r="B615" s="5"/>
      <c r="J615" s="5"/>
      <c r="L615" s="5"/>
      <c r="M615" s="5"/>
    </row>
    <row r="616" spans="2:13">
      <c r="B616" s="5"/>
      <c r="J616" s="5"/>
      <c r="L616" s="5"/>
      <c r="M616" s="5"/>
    </row>
    <row r="617" spans="2:13">
      <c r="B617" s="5"/>
      <c r="J617" s="5"/>
      <c r="L617" s="5"/>
      <c r="M617" s="5"/>
    </row>
    <row r="618" spans="2:13">
      <c r="B618" s="5"/>
      <c r="J618" s="5"/>
      <c r="L618" s="5"/>
      <c r="M618" s="5"/>
    </row>
    <row r="619" spans="2:13">
      <c r="B619" s="5"/>
      <c r="J619" s="5"/>
      <c r="L619" s="5"/>
      <c r="M619" s="5"/>
    </row>
    <row r="620" spans="2:13">
      <c r="B620" s="5"/>
      <c r="J620" s="5"/>
      <c r="L620" s="5"/>
      <c r="M620" s="5"/>
    </row>
    <row r="621" spans="2:13">
      <c r="B621" s="5"/>
      <c r="J621" s="5"/>
      <c r="L621" s="5"/>
      <c r="M621" s="5"/>
    </row>
    <row r="622" spans="2:13">
      <c r="B622" s="5"/>
      <c r="J622" s="5"/>
      <c r="L622" s="5"/>
      <c r="M622" s="5"/>
    </row>
    <row r="623" spans="2:13">
      <c r="B623" s="5"/>
      <c r="J623" s="5"/>
      <c r="L623" s="5"/>
      <c r="M623" s="5"/>
    </row>
    <row r="624" spans="2:13">
      <c r="B624" s="5"/>
      <c r="J624" s="5"/>
      <c r="L624" s="5"/>
      <c r="M624" s="5"/>
    </row>
    <row r="625" spans="2:13">
      <c r="B625" s="5"/>
      <c r="J625" s="5"/>
      <c r="L625" s="5"/>
      <c r="M625" s="5"/>
    </row>
    <row r="626" spans="2:13">
      <c r="B626" s="5"/>
      <c r="J626" s="5"/>
      <c r="L626" s="5"/>
      <c r="M626" s="5"/>
    </row>
    <row r="627" spans="2:13">
      <c r="B627" s="5"/>
      <c r="J627" s="5"/>
      <c r="L627" s="5"/>
      <c r="M627" s="5"/>
    </row>
    <row r="628" spans="2:13">
      <c r="B628" s="5"/>
      <c r="J628" s="5"/>
      <c r="L628" s="5"/>
      <c r="M628" s="5"/>
    </row>
    <row r="629" spans="2:13">
      <c r="B629" s="5"/>
      <c r="J629" s="5"/>
      <c r="L629" s="5"/>
      <c r="M629" s="5"/>
    </row>
    <row r="630" spans="2:13">
      <c r="B630" s="5"/>
      <c r="J630" s="5"/>
      <c r="L630" s="5"/>
      <c r="M630" s="5"/>
    </row>
    <row r="631" spans="2:13">
      <c r="B631" s="5"/>
      <c r="J631" s="5"/>
      <c r="L631" s="5"/>
      <c r="M631" s="5"/>
    </row>
    <row r="632" spans="2:13">
      <c r="B632" s="5"/>
      <c r="J632" s="5"/>
      <c r="L632" s="5"/>
      <c r="M632" s="5"/>
    </row>
    <row r="633" spans="2:13">
      <c r="B633" s="5"/>
      <c r="J633" s="5"/>
      <c r="L633" s="5"/>
      <c r="M633" s="5"/>
    </row>
    <row r="634" spans="2:13">
      <c r="B634" s="5"/>
      <c r="J634" s="5"/>
      <c r="L634" s="5"/>
      <c r="M634" s="5"/>
    </row>
    <row r="635" spans="2:13">
      <c r="B635" s="5"/>
      <c r="J635" s="5"/>
      <c r="L635" s="5"/>
      <c r="M635" s="5"/>
    </row>
    <row r="636" spans="2:13">
      <c r="B636" s="5"/>
      <c r="J636" s="5"/>
      <c r="L636" s="5"/>
      <c r="M636" s="5"/>
    </row>
    <row r="637" spans="2:13">
      <c r="B637" s="21"/>
      <c r="C637" s="7"/>
      <c r="D637" s="7"/>
      <c r="E637" s="7"/>
      <c r="F637" s="7"/>
      <c r="G637" s="7"/>
      <c r="H637" s="7"/>
      <c r="I637" s="7"/>
      <c r="J637" s="108"/>
      <c r="K637" s="7"/>
      <c r="M637" s="103"/>
    </row>
  </sheetData>
  <sortState ref="B393:I635">
    <sortCondition descending="1" ref="I393:I635"/>
  </sortState>
  <mergeCells count="2">
    <mergeCell ref="D44:E44"/>
    <mergeCell ref="F44:G44"/>
  </mergeCells>
  <conditionalFormatting sqref="L46:L2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M2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2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5"/>
  <sheetViews>
    <sheetView topLeftCell="B22" workbookViewId="0">
      <selection activeCell="N24" sqref="N24"/>
    </sheetView>
  </sheetViews>
  <sheetFormatPr defaultRowHeight="13.5" customHeight="1"/>
  <cols>
    <col min="1" max="1" width="2.7109375" style="5" customWidth="1"/>
    <col min="2" max="2" width="8.7109375" style="16" customWidth="1"/>
    <col min="3" max="5" width="30.7109375" style="5" customWidth="1"/>
    <col min="6" max="7" width="10.7109375" style="5" customWidth="1"/>
    <col min="8" max="16384" width="9.140625" style="5"/>
  </cols>
  <sheetData>
    <row r="1" spans="2:12" ht="13.5" customHeight="1">
      <c r="F1" s="121"/>
      <c r="G1" s="121"/>
    </row>
    <row r="2" spans="2:12" ht="13.5" customHeight="1">
      <c r="E2" s="1" t="s">
        <v>257</v>
      </c>
      <c r="F2" s="6">
        <v>43249</v>
      </c>
      <c r="G2" s="6">
        <v>43279</v>
      </c>
      <c r="H2" s="6">
        <v>43308</v>
      </c>
      <c r="I2" s="6">
        <v>43341</v>
      </c>
    </row>
    <row r="3" spans="2:12" s="7" customFormat="1" ht="13.5" customHeight="1">
      <c r="B3" s="17"/>
      <c r="E3" s="3" t="s">
        <v>258</v>
      </c>
      <c r="F3" s="2">
        <f t="shared" ref="F3:G3" si="0">SUM(F12:F15)</f>
        <v>11692.420571691522</v>
      </c>
      <c r="G3" s="2">
        <f t="shared" si="0"/>
        <v>11259.606319231461</v>
      </c>
      <c r="H3" s="2">
        <f t="shared" ref="H3" si="1">SUM(H12:H15)</f>
        <v>12050.97999412752</v>
      </c>
      <c r="I3" s="2">
        <v>12032.571702460944</v>
      </c>
    </row>
    <row r="4" spans="2:12" s="7" customFormat="1" ht="13.5" customHeight="1">
      <c r="B4" s="18"/>
      <c r="E4" s="3" t="s">
        <v>259</v>
      </c>
      <c r="F4" s="2">
        <f t="shared" ref="F4:G4" si="2">SUM(F16:F19)</f>
        <v>8005.2152332505757</v>
      </c>
      <c r="G4" s="2">
        <f t="shared" si="2"/>
        <v>6853.7378990621346</v>
      </c>
      <c r="H4" s="2">
        <f t="shared" ref="H4" si="3">SUM(H16:H19)</f>
        <v>8115.594757584835</v>
      </c>
      <c r="I4" s="2">
        <v>8199.8758261296807</v>
      </c>
    </row>
    <row r="5" spans="2:12" s="7" customFormat="1" ht="13.5" customHeight="1">
      <c r="B5" s="18"/>
      <c r="E5" s="3" t="s">
        <v>260</v>
      </c>
      <c r="F5" s="2">
        <f t="shared" ref="F5:G5" si="4">SUM(F20:F24)</f>
        <v>10810.331861848257</v>
      </c>
      <c r="G5" s="2">
        <f t="shared" si="4"/>
        <v>10106.212734076531</v>
      </c>
      <c r="H5" s="2">
        <f t="shared" ref="H5" si="5">SUM(H20:H24)</f>
        <v>10737.157484238727</v>
      </c>
      <c r="I5" s="2">
        <v>10585.740623222951</v>
      </c>
    </row>
    <row r="6" spans="2:12" s="7" customFormat="1" ht="13.5" customHeight="1">
      <c r="B6" s="18"/>
      <c r="E6" s="3" t="s">
        <v>261</v>
      </c>
      <c r="F6" s="2">
        <f t="shared" ref="F6:G6" si="6">SUM(F25:F28)</f>
        <v>4691.7286051169331</v>
      </c>
      <c r="G6" s="2">
        <f t="shared" si="6"/>
        <v>4301.9943515630384</v>
      </c>
      <c r="H6" s="2">
        <f t="shared" ref="H6" si="7">SUM(H25:H28)</f>
        <v>4429.457348255688</v>
      </c>
      <c r="I6" s="2">
        <v>4792.4554017869104</v>
      </c>
    </row>
    <row r="7" spans="2:12" s="7" customFormat="1" ht="13.5" customHeight="1">
      <c r="B7" s="18"/>
      <c r="E7" s="3" t="s">
        <v>262</v>
      </c>
      <c r="F7" s="2">
        <f t="shared" ref="F7:G7" si="8">SUM(F29:F33)</f>
        <v>41175.471563069441</v>
      </c>
      <c r="G7" s="2">
        <f t="shared" si="8"/>
        <v>41608.003759287545</v>
      </c>
      <c r="H7" s="2">
        <f t="shared" ref="H7" si="9">SUM(H29:H33)</f>
        <v>44231.230571210566</v>
      </c>
      <c r="I7" s="2">
        <v>43922.737146576103</v>
      </c>
    </row>
    <row r="8" spans="2:12" s="7" customFormat="1" ht="13.5" customHeight="1">
      <c r="B8" s="18"/>
      <c r="E8" s="3" t="s">
        <v>626</v>
      </c>
      <c r="F8" s="2">
        <f>F34</f>
        <v>985.04672865247073</v>
      </c>
      <c r="G8" s="2">
        <f>G34</f>
        <v>755.47608577843471</v>
      </c>
      <c r="H8" s="2">
        <f>H34</f>
        <v>755.13269718056404</v>
      </c>
      <c r="I8" s="2">
        <v>717.12942106286994</v>
      </c>
    </row>
    <row r="9" spans="2:12" s="7" customFormat="1" ht="13.5" customHeight="1" thickBot="1">
      <c r="B9" s="18"/>
      <c r="E9" s="4" t="s">
        <v>263</v>
      </c>
      <c r="F9" s="8">
        <f>SUM(F3:F8)</f>
        <v>77360.214563629197</v>
      </c>
      <c r="G9" s="8">
        <f>SUM(G3:G8)</f>
        <v>74885.031148999129</v>
      </c>
      <c r="H9" s="8">
        <f>SUM(H3:H8)</f>
        <v>80319.552852597903</v>
      </c>
      <c r="I9" s="8">
        <v>80250.510121239451</v>
      </c>
      <c r="L9" s="9"/>
    </row>
    <row r="10" spans="2:12" ht="13.5" customHeight="1">
      <c r="H10" s="10"/>
      <c r="I10" s="10"/>
      <c r="L10" s="10"/>
    </row>
    <row r="11" spans="2:12" s="11" customFormat="1" ht="13.5" customHeight="1">
      <c r="B11" s="19"/>
      <c r="C11" s="5"/>
      <c r="D11" s="12" t="s">
        <v>257</v>
      </c>
      <c r="E11" s="12" t="s">
        <v>256</v>
      </c>
      <c r="F11" s="6">
        <f t="shared" ref="F11:H11" si="10">F$2</f>
        <v>43249</v>
      </c>
      <c r="G11" s="6">
        <f t="shared" si="10"/>
        <v>43279</v>
      </c>
      <c r="H11" s="6">
        <f t="shared" si="10"/>
        <v>43308</v>
      </c>
      <c r="I11" s="6">
        <v>43341</v>
      </c>
      <c r="J11" s="5"/>
      <c r="K11" s="5"/>
      <c r="L11" s="10"/>
    </row>
    <row r="12" spans="2:12" s="7" customFormat="1" ht="13.5" customHeight="1">
      <c r="B12" s="18"/>
      <c r="C12" s="5"/>
      <c r="D12" s="13" t="s">
        <v>258</v>
      </c>
      <c r="E12" s="13" t="s">
        <v>264</v>
      </c>
      <c r="F12" s="13">
        <f>SUM(F103:F107)</f>
        <v>916.20289436687403</v>
      </c>
      <c r="G12" s="13">
        <f>SUM(G103:G107)</f>
        <v>961.71399163394813</v>
      </c>
      <c r="H12" s="13">
        <f>SUM(H103:H107)</f>
        <v>896.42416285887384</v>
      </c>
      <c r="I12" s="13">
        <v>869.75731476720512</v>
      </c>
    </row>
    <row r="13" spans="2:12" s="7" customFormat="1" ht="13.5" customHeight="1">
      <c r="B13" s="18"/>
      <c r="D13" s="13" t="s">
        <v>258</v>
      </c>
      <c r="E13" s="13" t="s">
        <v>265</v>
      </c>
      <c r="F13" s="13">
        <f>SUM(F95:F102)</f>
        <v>1249.7239942610595</v>
      </c>
      <c r="G13" s="13">
        <f>SUM(G95:G102)</f>
        <v>1240.9525669143629</v>
      </c>
      <c r="H13" s="13">
        <f>SUM(H95:H102)</f>
        <v>1354.4472114469481</v>
      </c>
      <c r="I13" s="13">
        <v>1310.815727623369</v>
      </c>
    </row>
    <row r="14" spans="2:12" s="7" customFormat="1" ht="13.5" customHeight="1">
      <c r="B14" s="18"/>
      <c r="D14" s="13" t="s">
        <v>258</v>
      </c>
      <c r="E14" s="13" t="s">
        <v>266</v>
      </c>
      <c r="F14" s="13">
        <f>SUM(F108:F121)</f>
        <v>4567.3196641712075</v>
      </c>
      <c r="G14" s="13">
        <f>SUM(G108:G121)</f>
        <v>4117.1558901863509</v>
      </c>
      <c r="H14" s="13">
        <f>SUM(H108:H121)</f>
        <v>4459.1466313965448</v>
      </c>
      <c r="I14" s="13">
        <v>4367.0250987294357</v>
      </c>
    </row>
    <row r="15" spans="2:12" s="7" customFormat="1" ht="13.5" customHeight="1">
      <c r="B15" s="18"/>
      <c r="D15" s="14" t="s">
        <v>258</v>
      </c>
      <c r="E15" s="14" t="s">
        <v>267</v>
      </c>
      <c r="F15" s="14">
        <f>SUM(F122:F149)</f>
        <v>4959.1740188923814</v>
      </c>
      <c r="G15" s="14">
        <f>SUM(G122:G149)</f>
        <v>4939.7838704968008</v>
      </c>
      <c r="H15" s="14">
        <f>SUM(H122:H149)</f>
        <v>5340.9619884251533</v>
      </c>
      <c r="I15" s="14">
        <v>5484.973561340933</v>
      </c>
    </row>
    <row r="16" spans="2:12" s="7" customFormat="1" ht="13.5" customHeight="1">
      <c r="B16" s="18"/>
      <c r="D16" s="13" t="s">
        <v>259</v>
      </c>
      <c r="E16" s="13" t="s">
        <v>268</v>
      </c>
      <c r="F16" s="13">
        <f>SUM(F212:F225)</f>
        <v>2090.2586291437069</v>
      </c>
      <c r="G16" s="13">
        <f>SUM(G213:G225)</f>
        <v>1857.0242653192197</v>
      </c>
      <c r="H16" s="13">
        <f>SUM(H213:H225)</f>
        <v>2020.2130706333921</v>
      </c>
      <c r="I16" s="13">
        <v>2231.7905412737273</v>
      </c>
    </row>
    <row r="17" spans="2:9" s="7" customFormat="1" ht="13.5" customHeight="1">
      <c r="B17" s="18"/>
      <c r="D17" s="13" t="s">
        <v>259</v>
      </c>
      <c r="E17" s="13" t="s">
        <v>269</v>
      </c>
      <c r="F17" s="13">
        <f>SUM(F242:F250)</f>
        <v>1596.454033178848</v>
      </c>
      <c r="G17" s="13">
        <f>SUM(G242:G250)</f>
        <v>1251.2828254831752</v>
      </c>
      <c r="H17" s="13">
        <f>SUM(H242:H250)</f>
        <v>1624.6450268468639</v>
      </c>
      <c r="I17" s="13">
        <v>1633.5157382572525</v>
      </c>
    </row>
    <row r="18" spans="2:9" s="7" customFormat="1" ht="13.5" customHeight="1">
      <c r="B18" s="18"/>
      <c r="D18" s="13" t="s">
        <v>259</v>
      </c>
      <c r="E18" s="13" t="s">
        <v>270</v>
      </c>
      <c r="F18" s="13">
        <f>SUM(F226:F241)</f>
        <v>2694.6752046018123</v>
      </c>
      <c r="G18" s="13">
        <f>SUM(G226:G241)</f>
        <v>2353.7909090005724</v>
      </c>
      <c r="H18" s="13">
        <f>SUM(H226:H241)</f>
        <v>2855.3703317800628</v>
      </c>
      <c r="I18" s="13">
        <v>2774.0873261100237</v>
      </c>
    </row>
    <row r="19" spans="2:9" s="7" customFormat="1" ht="13.5" customHeight="1">
      <c r="B19" s="18"/>
      <c r="D19" s="14" t="s">
        <v>259</v>
      </c>
      <c r="E19" s="14" t="s">
        <v>271</v>
      </c>
      <c r="F19" s="14">
        <f>SUM(F201:F211)</f>
        <v>1623.8273663262078</v>
      </c>
      <c r="G19" s="14">
        <f>SUM(G201:G211)</f>
        <v>1391.6398992591671</v>
      </c>
      <c r="H19" s="14">
        <f>SUM(H201:H211)</f>
        <v>1615.3663283245162</v>
      </c>
      <c r="I19" s="14">
        <v>1560.4822204886773</v>
      </c>
    </row>
    <row r="20" spans="2:9" s="7" customFormat="1" ht="13.5" customHeight="1">
      <c r="B20" s="18"/>
      <c r="D20" s="13" t="s">
        <v>260</v>
      </c>
      <c r="E20" s="13" t="s">
        <v>272</v>
      </c>
      <c r="F20" s="13">
        <f>SUM(F150:F154)</f>
        <v>1010.2694642857143</v>
      </c>
      <c r="G20" s="13">
        <f>SUM(G150:G154)</f>
        <v>927.99317543859661</v>
      </c>
      <c r="H20" s="13">
        <f>SUM(H150:H154)</f>
        <v>1117.315936507935</v>
      </c>
      <c r="I20" s="13">
        <v>1097.8060363247851</v>
      </c>
    </row>
    <row r="21" spans="2:9" s="7" customFormat="1" ht="13.5" customHeight="1">
      <c r="B21" s="18"/>
      <c r="D21" s="13" t="s">
        <v>260</v>
      </c>
      <c r="E21" s="13" t="s">
        <v>273</v>
      </c>
      <c r="F21" s="13">
        <f>SUM(F155:F161)</f>
        <v>1220.3800247258951</v>
      </c>
      <c r="G21" s="13">
        <f>SUM(G155:G161)</f>
        <v>1053.73576328634</v>
      </c>
      <c r="H21" s="13">
        <f>SUM(H155:H161)</f>
        <v>1210.297835375286</v>
      </c>
      <c r="I21" s="13">
        <v>1247.988229684694</v>
      </c>
    </row>
    <row r="22" spans="2:9" s="7" customFormat="1" ht="13.5" customHeight="1">
      <c r="B22" s="18"/>
      <c r="D22" s="13" t="s">
        <v>260</v>
      </c>
      <c r="E22" s="13" t="s">
        <v>274</v>
      </c>
      <c r="F22" s="13">
        <f>SUM(F162:F173)</f>
        <v>1892.5171311479476</v>
      </c>
      <c r="G22" s="13">
        <f>SUM(G162:G173)</f>
        <v>1878.0081781925319</v>
      </c>
      <c r="H22" s="13">
        <f>SUM(H162:H173)</f>
        <v>1839.8378487646294</v>
      </c>
      <c r="I22" s="13">
        <v>1886.7776928708279</v>
      </c>
    </row>
    <row r="23" spans="2:9" s="7" customFormat="1" ht="13.5" customHeight="1">
      <c r="B23" s="18"/>
      <c r="D23" s="13" t="s">
        <v>260</v>
      </c>
      <c r="E23" s="13" t="s">
        <v>275</v>
      </c>
      <c r="F23" s="13">
        <f>SUM(F174:F182)</f>
        <v>3214.2659170112543</v>
      </c>
      <c r="G23" s="13">
        <f>SUM(G174:G182)</f>
        <v>2894.5226682960083</v>
      </c>
      <c r="H23" s="13">
        <f>SUM(H174:H182)</f>
        <v>2924.684619578125</v>
      </c>
      <c r="I23" s="13">
        <v>3006.9371981392696</v>
      </c>
    </row>
    <row r="24" spans="2:9" s="7" customFormat="1" ht="13.5" customHeight="1">
      <c r="B24" s="18"/>
      <c r="D24" s="14" t="s">
        <v>260</v>
      </c>
      <c r="E24" s="14" t="s">
        <v>276</v>
      </c>
      <c r="F24" s="14">
        <f>SUM(F183:F200)</f>
        <v>3472.8993246774462</v>
      </c>
      <c r="G24" s="14">
        <f>SUM(G183:G200)</f>
        <v>3351.9529488630537</v>
      </c>
      <c r="H24" s="14">
        <f>SUM(H183:H200)</f>
        <v>3645.0212440127516</v>
      </c>
      <c r="I24" s="14">
        <v>3346.2314662033755</v>
      </c>
    </row>
    <row r="25" spans="2:9" s="7" customFormat="1" ht="13.5" customHeight="1">
      <c r="B25" s="18"/>
      <c r="D25" s="13" t="s">
        <v>261</v>
      </c>
      <c r="E25" s="13" t="s">
        <v>277</v>
      </c>
      <c r="F25" s="13">
        <f>SUM(F251:F253)</f>
        <v>598.33629534781983</v>
      </c>
      <c r="G25" s="13">
        <f>SUM(G251:G253)</f>
        <v>412.18043316531657</v>
      </c>
      <c r="H25" s="13">
        <f>SUM(H251:H253)</f>
        <v>450.676721612704</v>
      </c>
      <c r="I25" s="13">
        <v>691.93666828801793</v>
      </c>
    </row>
    <row r="26" spans="2:9" s="7" customFormat="1" ht="13.5" customHeight="1">
      <c r="B26" s="18"/>
      <c r="D26" s="13" t="s">
        <v>261</v>
      </c>
      <c r="E26" s="13" t="s">
        <v>278</v>
      </c>
      <c r="F26" s="13">
        <f>SUM(F254:F258)</f>
        <v>3167.0374737162774</v>
      </c>
      <c r="G26" s="13">
        <f>SUM(G254:G258)</f>
        <v>3003.4224030841583</v>
      </c>
      <c r="H26" s="13">
        <f>SUM(H254:H258)</f>
        <v>3011.6794412173003</v>
      </c>
      <c r="I26" s="13">
        <v>3092.0174545261111</v>
      </c>
    </row>
    <row r="27" spans="2:9" s="7" customFormat="1" ht="13.5" customHeight="1">
      <c r="B27" s="18"/>
      <c r="D27" s="13" t="s">
        <v>261</v>
      </c>
      <c r="E27" s="13" t="s">
        <v>59</v>
      </c>
      <c r="F27" s="13">
        <f>SUM(F259:F265)</f>
        <v>235.83333333333334</v>
      </c>
      <c r="G27" s="13">
        <f>SUM(G259:G265)</f>
        <v>235.83333333333334</v>
      </c>
      <c r="H27" s="13">
        <f>SUM(H259:H265)</f>
        <v>285.83333333333303</v>
      </c>
      <c r="I27" s="13">
        <v>285.83333333333303</v>
      </c>
    </row>
    <row r="28" spans="2:9" s="7" customFormat="1" ht="13.5" customHeight="1">
      <c r="B28" s="18"/>
      <c r="D28" s="14" t="s">
        <v>261</v>
      </c>
      <c r="E28" s="14" t="s">
        <v>279</v>
      </c>
      <c r="F28" s="14">
        <f>SUM(F266:F274)</f>
        <v>690.52150271950245</v>
      </c>
      <c r="G28" s="14">
        <f>SUM(G266:G271)</f>
        <v>650.55818198023007</v>
      </c>
      <c r="H28" s="14">
        <f>SUM(H266:H271)</f>
        <v>681.26785209235061</v>
      </c>
      <c r="I28" s="14">
        <v>722.6679456394487</v>
      </c>
    </row>
    <row r="29" spans="2:9" s="7" customFormat="1" ht="13.5" customHeight="1">
      <c r="B29" s="18"/>
      <c r="D29" s="13" t="s">
        <v>262</v>
      </c>
      <c r="E29" s="13" t="s">
        <v>280</v>
      </c>
      <c r="F29" s="13">
        <f>SUM(F38:F56)</f>
        <v>13858.037541963778</v>
      </c>
      <c r="G29" s="13">
        <f>SUM(G38:G56)</f>
        <v>13463.488788432152</v>
      </c>
      <c r="H29" s="13">
        <f>SUM(H38:H56)</f>
        <v>13426.214094106908</v>
      </c>
      <c r="I29" s="13">
        <v>12812.196124831542</v>
      </c>
    </row>
    <row r="30" spans="2:9" s="7" customFormat="1" ht="13.5" customHeight="1">
      <c r="B30" s="18"/>
      <c r="D30" s="13" t="s">
        <v>262</v>
      </c>
      <c r="E30" s="13" t="s">
        <v>281</v>
      </c>
      <c r="F30" s="13">
        <f>SUM(F57:F65)</f>
        <v>17742.744641025642</v>
      </c>
      <c r="G30" s="13">
        <f>SUM(G57:G65)</f>
        <v>17895.138974358953</v>
      </c>
      <c r="H30" s="13">
        <f>SUM(H57:H65)</f>
        <v>18145.810487179482</v>
      </c>
      <c r="I30" s="13">
        <v>18188.173923076924</v>
      </c>
    </row>
    <row r="31" spans="2:9" s="7" customFormat="1" ht="13.5" customHeight="1">
      <c r="B31" s="18"/>
      <c r="D31" s="13" t="s">
        <v>262</v>
      </c>
      <c r="E31" s="13" t="s">
        <v>282</v>
      </c>
      <c r="F31" s="13">
        <f>SUM(F66:F72)</f>
        <v>902.63390000842855</v>
      </c>
      <c r="G31" s="13">
        <f>SUM(G66:G72)</f>
        <v>2198.6059802757909</v>
      </c>
      <c r="H31" s="13">
        <f>SUM(H66:H72)</f>
        <v>2050.8778133466494</v>
      </c>
      <c r="I31" s="13">
        <v>1878.667722046463</v>
      </c>
    </row>
    <row r="32" spans="2:9" s="7" customFormat="1" ht="13.5" customHeight="1">
      <c r="B32" s="18"/>
      <c r="D32" s="13" t="s">
        <v>262</v>
      </c>
      <c r="E32" s="13" t="s">
        <v>283</v>
      </c>
      <c r="F32" s="13">
        <f>SUM(F73:F77)</f>
        <v>5318.1789939320006</v>
      </c>
      <c r="G32" s="13">
        <f>SUM(G73:G77)</f>
        <v>5128.6678653606559</v>
      </c>
      <c r="H32" s="13">
        <f>SUM(H73:H77)</f>
        <v>5434.9594671649529</v>
      </c>
      <c r="I32" s="13">
        <v>5796.8495231760098</v>
      </c>
    </row>
    <row r="33" spans="2:9" s="7" customFormat="1" ht="13.5" customHeight="1">
      <c r="B33" s="18"/>
      <c r="D33" s="14" t="s">
        <v>262</v>
      </c>
      <c r="E33" s="14" t="s">
        <v>284</v>
      </c>
      <c r="F33" s="14">
        <f>SUM(F78:F94)</f>
        <v>3353.8764861395912</v>
      </c>
      <c r="G33" s="14">
        <f>SUM(G78:G94)</f>
        <v>2922.1021508599952</v>
      </c>
      <c r="H33" s="14">
        <f>SUM(H78:H94)</f>
        <v>5173.3687094125735</v>
      </c>
      <c r="I33" s="14">
        <v>5246.8498534451628</v>
      </c>
    </row>
    <row r="34" spans="2:9" s="7" customFormat="1" ht="13.5" customHeight="1">
      <c r="B34" s="18"/>
      <c r="D34" s="35" t="s">
        <v>626</v>
      </c>
      <c r="E34" s="35"/>
      <c r="F34" s="35">
        <f>SUM(F275:F280)</f>
        <v>985.04672865247073</v>
      </c>
      <c r="G34" s="35">
        <f>SUM(G275:G280)</f>
        <v>755.47608577843471</v>
      </c>
      <c r="H34" s="35">
        <f>SUM(H275:H280)</f>
        <v>755.13269718056404</v>
      </c>
      <c r="I34" s="35">
        <v>717.12942106286994</v>
      </c>
    </row>
    <row r="36" spans="2:9" ht="13.5" customHeight="1">
      <c r="D36" s="121" t="s">
        <v>285</v>
      </c>
      <c r="E36" s="121"/>
      <c r="F36" s="121"/>
      <c r="G36" s="121"/>
    </row>
    <row r="37" spans="2:9" ht="13.5" customHeight="1">
      <c r="B37" s="20" t="s">
        <v>301</v>
      </c>
      <c r="C37" s="12" t="s">
        <v>255</v>
      </c>
      <c r="D37" s="12" t="s">
        <v>256</v>
      </c>
      <c r="E37" s="12" t="s">
        <v>257</v>
      </c>
      <c r="F37" s="6">
        <f t="shared" ref="F37:H37" si="11">F$2</f>
        <v>43249</v>
      </c>
      <c r="G37" s="6">
        <f t="shared" si="11"/>
        <v>43279</v>
      </c>
      <c r="H37" s="6">
        <f t="shared" si="11"/>
        <v>43308</v>
      </c>
      <c r="I37" s="6">
        <v>43341</v>
      </c>
    </row>
    <row r="38" spans="2:9" s="7" customFormat="1" ht="13.5" customHeight="1">
      <c r="B38" s="21" t="s">
        <v>369</v>
      </c>
      <c r="C38" s="13" t="s">
        <v>19</v>
      </c>
      <c r="D38" s="13" t="s">
        <v>280</v>
      </c>
      <c r="E38" s="13" t="s">
        <v>262</v>
      </c>
      <c r="F38" s="13">
        <v>1325.8</v>
      </c>
      <c r="G38" s="13">
        <v>1325.8</v>
      </c>
      <c r="H38" s="13">
        <f>IFERROR(VLOOKUP(C38,'jul-18'!A:D,4,0),0)</f>
        <v>1325.8</v>
      </c>
      <c r="I38" s="13">
        <v>1325.8</v>
      </c>
    </row>
    <row r="39" spans="2:9" s="7" customFormat="1" ht="13.5" customHeight="1">
      <c r="B39" s="21" t="s">
        <v>373</v>
      </c>
      <c r="C39" s="13" t="s">
        <v>97</v>
      </c>
      <c r="D39" s="13" t="s">
        <v>280</v>
      </c>
      <c r="E39" s="13" t="s">
        <v>262</v>
      </c>
      <c r="F39" s="13">
        <v>0</v>
      </c>
      <c r="G39" s="13">
        <v>0</v>
      </c>
      <c r="H39" s="13">
        <f>IFERROR(VLOOKUP(C39,'jul-18'!A:D,4,0),0)</f>
        <v>0</v>
      </c>
      <c r="I39" s="13">
        <v>0</v>
      </c>
    </row>
    <row r="40" spans="2:9" s="7" customFormat="1" ht="13.5" customHeight="1">
      <c r="B40" s="21" t="s">
        <v>372</v>
      </c>
      <c r="C40" s="13" t="s">
        <v>46</v>
      </c>
      <c r="D40" s="13" t="s">
        <v>280</v>
      </c>
      <c r="E40" s="13" t="s">
        <v>262</v>
      </c>
      <c r="F40" s="13">
        <v>0</v>
      </c>
      <c r="G40" s="13">
        <v>0</v>
      </c>
      <c r="H40" s="13">
        <f>IFERROR(VLOOKUP(C40,'jul-18'!A:D,4,0),0)</f>
        <v>0</v>
      </c>
      <c r="I40" s="13">
        <v>0</v>
      </c>
    </row>
    <row r="41" spans="2:9" s="7" customFormat="1" ht="13.5" customHeight="1">
      <c r="B41" s="21" t="s">
        <v>370</v>
      </c>
      <c r="C41" s="13" t="s">
        <v>54</v>
      </c>
      <c r="D41" s="13" t="s">
        <v>280</v>
      </c>
      <c r="E41" s="13" t="s">
        <v>262</v>
      </c>
      <c r="F41" s="13">
        <v>40</v>
      </c>
      <c r="G41" s="13">
        <v>40</v>
      </c>
      <c r="H41" s="13">
        <f>IFERROR(VLOOKUP(C41,'jul-18'!A:D,4,0),0)</f>
        <v>40</v>
      </c>
      <c r="I41" s="13">
        <v>40</v>
      </c>
    </row>
    <row r="42" spans="2:9" s="7" customFormat="1" ht="13.5" customHeight="1">
      <c r="B42" s="21" t="s">
        <v>358</v>
      </c>
      <c r="C42" s="13" t="s">
        <v>56</v>
      </c>
      <c r="D42" s="13" t="s">
        <v>280</v>
      </c>
      <c r="E42" s="13" t="s">
        <v>262</v>
      </c>
      <c r="F42" s="13">
        <v>2490.9779629629629</v>
      </c>
      <c r="G42" s="13">
        <v>2294.4921666666664</v>
      </c>
      <c r="H42" s="13">
        <f>IFERROR(VLOOKUP(C42,'jul-18'!A:D,4,0),0)</f>
        <v>2123.0804938271599</v>
      </c>
      <c r="I42" s="13">
        <v>1977.7940217391299</v>
      </c>
    </row>
    <row r="43" spans="2:9" s="7" customFormat="1" ht="13.5" customHeight="1">
      <c r="B43" s="21" t="s">
        <v>360</v>
      </c>
      <c r="C43" s="13" t="s">
        <v>94</v>
      </c>
      <c r="D43" s="13" t="s">
        <v>280</v>
      </c>
      <c r="E43" s="13" t="s">
        <v>262</v>
      </c>
      <c r="F43" s="13">
        <v>808.68323155216285</v>
      </c>
      <c r="G43" s="13">
        <v>641.03166666666675</v>
      </c>
      <c r="H43" s="13">
        <f>IFERROR(VLOOKUP(C43,'jul-18'!A:D,4,0),0)</f>
        <v>794.90503597122301</v>
      </c>
      <c r="I43" s="13">
        <v>655.46206572769904</v>
      </c>
    </row>
    <row r="44" spans="2:9" s="7" customFormat="1" ht="13.5" customHeight="1">
      <c r="B44" s="21" t="s">
        <v>363</v>
      </c>
      <c r="C44" s="13" t="s">
        <v>117</v>
      </c>
      <c r="D44" s="13" t="s">
        <v>280</v>
      </c>
      <c r="E44" s="13" t="s">
        <v>262</v>
      </c>
      <c r="F44" s="13">
        <v>530.48719999999992</v>
      </c>
      <c r="G44" s="13">
        <v>530.48719999999605</v>
      </c>
      <c r="H44" s="13">
        <f>IFERROR(VLOOKUP(C44,'jul-18'!A:D,4,0),0)</f>
        <v>533.04719999999998</v>
      </c>
      <c r="I44" s="13">
        <v>534.08680000000004</v>
      </c>
    </row>
    <row r="45" spans="2:9" s="7" customFormat="1" ht="13.5" customHeight="1">
      <c r="B45" s="21" t="s">
        <v>364</v>
      </c>
      <c r="C45" s="13" t="s">
        <v>129</v>
      </c>
      <c r="D45" s="13" t="s">
        <v>280</v>
      </c>
      <c r="E45" s="13" t="s">
        <v>262</v>
      </c>
      <c r="F45" s="13">
        <v>0</v>
      </c>
      <c r="G45" s="13">
        <v>0</v>
      </c>
      <c r="H45" s="13">
        <f>IFERROR(VLOOKUP(C45,'jul-18'!A:D,4,0),0)</f>
        <v>0</v>
      </c>
      <c r="I45" s="13">
        <v>0</v>
      </c>
    </row>
    <row r="46" spans="2:9" s="7" customFormat="1" ht="13.5" customHeight="1">
      <c r="B46" s="21" t="s">
        <v>371</v>
      </c>
      <c r="C46" s="13" t="s">
        <v>127</v>
      </c>
      <c r="D46" s="13" t="s">
        <v>280</v>
      </c>
      <c r="E46" s="13" t="s">
        <v>262</v>
      </c>
      <c r="F46" s="13">
        <v>185.48186440677966</v>
      </c>
      <c r="G46" s="13">
        <v>177.21016129032259</v>
      </c>
      <c r="H46" s="13">
        <f>IFERROR(VLOOKUP(C46,'jul-18'!A:D,4,0),0)</f>
        <v>180.839565217391</v>
      </c>
      <c r="I46" s="13">
        <v>190.46068749999901</v>
      </c>
    </row>
    <row r="47" spans="2:9" s="7" customFormat="1" ht="13.5" customHeight="1">
      <c r="B47" s="21" t="s">
        <v>374</v>
      </c>
      <c r="C47" s="13" t="s">
        <v>201</v>
      </c>
      <c r="D47" s="13" t="s">
        <v>280</v>
      </c>
      <c r="E47" s="13" t="s">
        <v>262</v>
      </c>
      <c r="F47" s="13">
        <v>0</v>
      </c>
      <c r="G47" s="13">
        <v>0</v>
      </c>
      <c r="H47" s="13">
        <f>IFERROR(VLOOKUP(C47,'jul-18'!A:D,4,0),0)</f>
        <v>0</v>
      </c>
      <c r="I47" s="13">
        <v>0</v>
      </c>
    </row>
    <row r="48" spans="2:9" s="7" customFormat="1" ht="13.5" customHeight="1">
      <c r="B48" s="21" t="s">
        <v>362</v>
      </c>
      <c r="C48" s="13" t="s">
        <v>132</v>
      </c>
      <c r="D48" s="13" t="s">
        <v>280</v>
      </c>
      <c r="E48" s="13" t="s">
        <v>262</v>
      </c>
      <c r="F48" s="13">
        <v>936.93461538461509</v>
      </c>
      <c r="G48" s="13">
        <v>921.33794871794612</v>
      </c>
      <c r="H48" s="13">
        <f>IFERROR(VLOOKUP(C48,'jul-18'!A:D,4,0),0)</f>
        <v>913.99400000000003</v>
      </c>
      <c r="I48" s="13">
        <v>906.93674999999996</v>
      </c>
    </row>
    <row r="49" spans="2:9" s="7" customFormat="1" ht="13.5" customHeight="1">
      <c r="B49" s="21" t="s">
        <v>376</v>
      </c>
      <c r="C49" s="13" t="s">
        <v>158</v>
      </c>
      <c r="D49" s="13" t="s">
        <v>280</v>
      </c>
      <c r="E49" s="13" t="s">
        <v>262</v>
      </c>
      <c r="F49" s="13">
        <v>1146.7719999999997</v>
      </c>
      <c r="G49" s="13">
        <v>1031.2636363636273</v>
      </c>
      <c r="H49" s="13">
        <f>IFERROR(VLOOKUP(C49,'jul-18'!A:D,4,0),0)</f>
        <v>964.15333333333297</v>
      </c>
      <c r="I49" s="13">
        <v>894.57076923076897</v>
      </c>
    </row>
    <row r="50" spans="2:9" s="7" customFormat="1" ht="13.5" customHeight="1">
      <c r="B50" s="21" t="s">
        <v>368</v>
      </c>
      <c r="C50" s="13" t="s">
        <v>162</v>
      </c>
      <c r="D50" s="13" t="s">
        <v>280</v>
      </c>
      <c r="E50" s="13" t="s">
        <v>262</v>
      </c>
      <c r="F50" s="13">
        <v>1428.8242857142857</v>
      </c>
      <c r="G50" s="13">
        <v>1435.9642857142858</v>
      </c>
      <c r="H50" s="13">
        <f>IFERROR(VLOOKUP(C50,'jul-18'!A:D,4,0),0)</f>
        <v>1491.10344827586</v>
      </c>
      <c r="I50" s="13">
        <v>1491.10344827586</v>
      </c>
    </row>
    <row r="51" spans="2:9" s="7" customFormat="1" ht="13.5" customHeight="1">
      <c r="B51" s="21" t="s">
        <v>375</v>
      </c>
      <c r="C51" s="13" t="s">
        <v>165</v>
      </c>
      <c r="D51" s="13" t="s">
        <v>280</v>
      </c>
      <c r="E51" s="13" t="s">
        <v>262</v>
      </c>
      <c r="F51" s="13">
        <v>231.83111111111108</v>
      </c>
      <c r="G51" s="13">
        <v>212.47433333333331</v>
      </c>
      <c r="H51" s="13">
        <f>IFERROR(VLOOKUP(C51,'jul-18'!A:D,4,0),0)</f>
        <v>191.744736842105</v>
      </c>
      <c r="I51" s="13">
        <v>217.49190476190401</v>
      </c>
    </row>
    <row r="52" spans="2:9" s="7" customFormat="1" ht="13.5" customHeight="1">
      <c r="B52" s="21" t="s">
        <v>367</v>
      </c>
      <c r="C52" s="13" t="s">
        <v>173</v>
      </c>
      <c r="D52" s="13" t="s">
        <v>280</v>
      </c>
      <c r="E52" s="13" t="s">
        <v>262</v>
      </c>
      <c r="F52" s="13">
        <v>0</v>
      </c>
      <c r="G52" s="13">
        <v>0</v>
      </c>
      <c r="H52" s="13">
        <f>IFERROR(VLOOKUP(C52,'jul-18'!A:D,4,0),0)</f>
        <v>0</v>
      </c>
      <c r="I52" s="13">
        <v>0</v>
      </c>
    </row>
    <row r="53" spans="2:9" s="7" customFormat="1" ht="13.5" customHeight="1">
      <c r="B53" s="21" t="s">
        <v>359</v>
      </c>
      <c r="C53" s="13" t="s">
        <v>189</v>
      </c>
      <c r="D53" s="13" t="s">
        <v>280</v>
      </c>
      <c r="E53" s="13" t="s">
        <v>262</v>
      </c>
      <c r="F53" s="13">
        <v>2006.6838174273857</v>
      </c>
      <c r="G53" s="13">
        <v>2055.4144534412953</v>
      </c>
      <c r="H53" s="13">
        <f>IFERROR(VLOOKUP(C53,'jul-18'!A:D,4,0),0)</f>
        <v>1980.0443846153801</v>
      </c>
      <c r="I53" s="13">
        <v>1678.43227941176</v>
      </c>
    </row>
    <row r="54" spans="2:9" s="7" customFormat="1" ht="13.5" customHeight="1">
      <c r="B54" s="21" t="s">
        <v>361</v>
      </c>
      <c r="C54" s="13" t="s">
        <v>191</v>
      </c>
      <c r="D54" s="13" t="s">
        <v>280</v>
      </c>
      <c r="E54" s="13" t="s">
        <v>262</v>
      </c>
      <c r="F54" s="13">
        <v>1984.8674418604651</v>
      </c>
      <c r="G54" s="13">
        <v>1978.4720930232559</v>
      </c>
      <c r="H54" s="13">
        <f>IFERROR(VLOOKUP(C54,'jul-18'!A:D,4,0),0)</f>
        <v>1936.60666666666</v>
      </c>
      <c r="I54" s="13">
        <v>1922.5670329670299</v>
      </c>
    </row>
    <row r="55" spans="2:9" s="7" customFormat="1" ht="13.5" customHeight="1">
      <c r="B55" s="21" t="s">
        <v>365</v>
      </c>
      <c r="C55" s="13" t="s">
        <v>203</v>
      </c>
      <c r="D55" s="13" t="s">
        <v>280</v>
      </c>
      <c r="E55" s="13" t="s">
        <v>262</v>
      </c>
      <c r="F55" s="13">
        <v>145.09047619047618</v>
      </c>
      <c r="G55" s="13">
        <v>254.43478260869566</v>
      </c>
      <c r="H55" s="13">
        <f>IFERROR(VLOOKUP(C55,'jul-18'!A:D,4,0),0)</f>
        <v>395.12</v>
      </c>
      <c r="I55" s="13">
        <v>394.92079999999999</v>
      </c>
    </row>
    <row r="56" spans="2:9" s="7" customFormat="1" ht="13.5" customHeight="1">
      <c r="B56" s="21" t="s">
        <v>366</v>
      </c>
      <c r="C56" s="13" t="s">
        <v>204</v>
      </c>
      <c r="D56" s="13" t="s">
        <v>280</v>
      </c>
      <c r="E56" s="13" t="s">
        <v>262</v>
      </c>
      <c r="F56" s="13">
        <v>595.60353535353534</v>
      </c>
      <c r="G56" s="13">
        <v>565.10606060606062</v>
      </c>
      <c r="H56" s="13">
        <f>IFERROR(VLOOKUP(C56,'jul-18'!A:D,4,0),0)</f>
        <v>555.77522935779803</v>
      </c>
      <c r="I56" s="13">
        <v>582.56956521739096</v>
      </c>
    </row>
    <row r="57" spans="2:9" s="7" customFormat="1" ht="13.5" customHeight="1">
      <c r="B57" s="21" t="s">
        <v>378</v>
      </c>
      <c r="C57" s="13" t="s">
        <v>7</v>
      </c>
      <c r="D57" s="13" t="s">
        <v>281</v>
      </c>
      <c r="E57" s="13" t="s">
        <v>262</v>
      </c>
      <c r="F57" s="13">
        <v>1072.1493333333333</v>
      </c>
      <c r="G57" s="13">
        <v>1244.606</v>
      </c>
      <c r="H57" s="13">
        <f>IFERROR(VLOOKUP(C57,'jul-18'!A:D,4,0),0)</f>
        <v>1324.0246666666601</v>
      </c>
      <c r="I57" s="13">
        <v>1324.0540000000001</v>
      </c>
    </row>
    <row r="58" spans="2:9" s="7" customFormat="1" ht="13.5" customHeight="1">
      <c r="B58" s="21" t="s">
        <v>383</v>
      </c>
      <c r="C58" s="13" t="s">
        <v>384</v>
      </c>
      <c r="D58" s="13" t="s">
        <v>281</v>
      </c>
      <c r="E58" s="13" t="s">
        <v>262</v>
      </c>
      <c r="F58" s="13">
        <v>7875</v>
      </c>
      <c r="G58" s="13">
        <v>7875</v>
      </c>
      <c r="H58" s="13">
        <f>IFERROR(VLOOKUP(C58,'jul-18'!A:D,4,0),0)</f>
        <v>7875</v>
      </c>
      <c r="I58" s="13">
        <v>7875</v>
      </c>
    </row>
    <row r="59" spans="2:9" s="7" customFormat="1" ht="13.5" customHeight="1">
      <c r="B59" s="21" t="s">
        <v>379</v>
      </c>
      <c r="C59" s="13" t="s">
        <v>38</v>
      </c>
      <c r="D59" s="13" t="s">
        <v>281</v>
      </c>
      <c r="E59" s="13" t="s">
        <v>262</v>
      </c>
      <c r="F59" s="13">
        <v>710.9523076923075</v>
      </c>
      <c r="G59" s="13">
        <v>689.22230769230691</v>
      </c>
      <c r="H59" s="13">
        <f>IFERROR(VLOOKUP(C59,'jul-18'!A:D,4,0),0)</f>
        <v>710.97615384615301</v>
      </c>
      <c r="I59" s="13">
        <v>710.97692307692205</v>
      </c>
    </row>
    <row r="60" spans="2:9" s="7" customFormat="1" ht="13.5" customHeight="1">
      <c r="B60" s="21" t="s">
        <v>380</v>
      </c>
      <c r="C60" s="13" t="s">
        <v>179</v>
      </c>
      <c r="D60" s="13" t="s">
        <v>281</v>
      </c>
      <c r="E60" s="13" t="s">
        <v>262</v>
      </c>
      <c r="F60" s="13">
        <v>2954.4900000000007</v>
      </c>
      <c r="G60" s="13">
        <v>2930.991</v>
      </c>
      <c r="H60" s="13">
        <f>IFERROR(VLOOKUP(C60,'jul-18'!A:D,4,0),0)</f>
        <v>2954.49</v>
      </c>
      <c r="I60" s="13">
        <v>2954.49</v>
      </c>
    </row>
    <row r="61" spans="2:9" s="7" customFormat="1" ht="13.5" customHeight="1">
      <c r="B61" s="21" t="s">
        <v>377</v>
      </c>
      <c r="C61" s="13" t="s">
        <v>33</v>
      </c>
      <c r="D61" s="13" t="s">
        <v>281</v>
      </c>
      <c r="E61" s="13" t="s">
        <v>262</v>
      </c>
      <c r="F61" s="13">
        <v>4408.9979999999996</v>
      </c>
      <c r="G61" s="13">
        <v>4408.9979999999796</v>
      </c>
      <c r="H61" s="13">
        <f>IFERROR(VLOOKUP(C61,'jul-18'!A:D,4,0),0)</f>
        <v>4408.9979999999996</v>
      </c>
      <c r="I61" s="13">
        <v>4408.9979999999996</v>
      </c>
    </row>
    <row r="62" spans="2:9" s="7" customFormat="1" ht="13.5" customHeight="1">
      <c r="B62" s="21" t="s">
        <v>381</v>
      </c>
      <c r="C62" s="13" t="s">
        <v>382</v>
      </c>
      <c r="D62" s="13" t="s">
        <v>281</v>
      </c>
      <c r="E62" s="13" t="s">
        <v>262</v>
      </c>
      <c r="F62" s="13">
        <v>558.16499999999996</v>
      </c>
      <c r="G62" s="13">
        <v>498.66499999999996</v>
      </c>
      <c r="H62" s="13">
        <f>IFERROR(VLOOKUP(C62,'jul-18'!A:D,4,0),0)</f>
        <v>624.66499999999996</v>
      </c>
      <c r="I62" s="13">
        <v>624.66499999999996</v>
      </c>
    </row>
    <row r="63" spans="2:9" s="7" customFormat="1" ht="13.5" customHeight="1">
      <c r="B63" s="21" t="s">
        <v>386</v>
      </c>
      <c r="C63" s="13" t="s">
        <v>73</v>
      </c>
      <c r="D63" s="13" t="s">
        <v>281</v>
      </c>
      <c r="E63" s="13" t="s">
        <v>262</v>
      </c>
      <c r="F63" s="13">
        <v>0</v>
      </c>
      <c r="G63" s="13">
        <v>0</v>
      </c>
      <c r="H63" s="13">
        <f>IFERROR(VLOOKUP(C63,'jul-18'!A:D,4,0),0)</f>
        <v>0</v>
      </c>
      <c r="I63" s="13">
        <v>0</v>
      </c>
    </row>
    <row r="64" spans="2:9" s="7" customFormat="1" ht="13.5" customHeight="1">
      <c r="B64" s="21" t="s">
        <v>385</v>
      </c>
      <c r="C64" s="13" t="s">
        <v>62</v>
      </c>
      <c r="D64" s="13" t="s">
        <v>281</v>
      </c>
      <c r="E64" s="13" t="s">
        <v>262</v>
      </c>
      <c r="F64" s="13">
        <v>0</v>
      </c>
      <c r="G64" s="13">
        <v>0</v>
      </c>
      <c r="H64" s="13">
        <f>IFERROR(VLOOKUP(C64,'jul-18'!A:D,4,0),0)</f>
        <v>0</v>
      </c>
      <c r="I64" s="13">
        <v>0</v>
      </c>
    </row>
    <row r="65" spans="2:9" s="7" customFormat="1" ht="13.5" customHeight="1">
      <c r="B65" s="21" t="s">
        <v>387</v>
      </c>
      <c r="C65" s="24" t="s">
        <v>388</v>
      </c>
      <c r="D65" s="13" t="s">
        <v>281</v>
      </c>
      <c r="E65" s="13" t="s">
        <v>262</v>
      </c>
      <c r="F65" s="13">
        <v>162.99</v>
      </c>
      <c r="G65" s="13">
        <v>247.65666666666667</v>
      </c>
      <c r="H65" s="13">
        <f>IFERROR(VLOOKUP(C65,'jul-18'!A:D,4,0),0)</f>
        <v>247.65666666666601</v>
      </c>
      <c r="I65" s="13">
        <v>289.99</v>
      </c>
    </row>
    <row r="66" spans="2:9" s="7" customFormat="1" ht="13.5" customHeight="1">
      <c r="B66" s="21" t="s">
        <v>390</v>
      </c>
      <c r="C66" s="13" t="s">
        <v>50</v>
      </c>
      <c r="D66" s="13" t="s">
        <v>282</v>
      </c>
      <c r="E66" s="13" t="s">
        <v>262</v>
      </c>
      <c r="F66" s="13">
        <v>0</v>
      </c>
      <c r="G66" s="13">
        <v>1436.652</v>
      </c>
      <c r="H66" s="13">
        <f>IFERROR(VLOOKUP(C66,'jul-18'!A:D,4,0),0)</f>
        <v>1204.9366666666599</v>
      </c>
      <c r="I66" s="13">
        <v>1205.105</v>
      </c>
    </row>
    <row r="67" spans="2:9" s="7" customFormat="1" ht="13.5" customHeight="1">
      <c r="B67" s="21" t="s">
        <v>389</v>
      </c>
      <c r="C67" s="13" t="s">
        <v>53</v>
      </c>
      <c r="D67" s="13" t="s">
        <v>282</v>
      </c>
      <c r="E67" s="13" t="s">
        <v>262</v>
      </c>
      <c r="F67" s="13">
        <v>175.4147058823537</v>
      </c>
      <c r="G67" s="13">
        <v>222.25069761202067</v>
      </c>
      <c r="H67" s="13">
        <f>IFERROR(VLOOKUP(C67,'jul-18'!A:D,4,0),0)</f>
        <v>260.30782385947799</v>
      </c>
      <c r="I67" s="13">
        <v>167.26246764641201</v>
      </c>
    </row>
    <row r="68" spans="2:9" s="7" customFormat="1" ht="13.5" customHeight="1">
      <c r="B68" s="21" t="s">
        <v>395</v>
      </c>
      <c r="C68" s="13" t="s">
        <v>111</v>
      </c>
      <c r="D68" s="13" t="s">
        <v>282</v>
      </c>
      <c r="E68" s="13" t="s">
        <v>262</v>
      </c>
      <c r="F68" s="13">
        <v>0</v>
      </c>
      <c r="G68" s="13">
        <v>0</v>
      </c>
      <c r="H68" s="13">
        <f>IFERROR(VLOOKUP(C68,'jul-18'!A:D,4,0),0)</f>
        <v>0</v>
      </c>
      <c r="I68" s="13">
        <v>0</v>
      </c>
    </row>
    <row r="69" spans="2:9" s="7" customFormat="1" ht="13.5" customHeight="1">
      <c r="B69" s="21" t="s">
        <v>391</v>
      </c>
      <c r="C69" s="24" t="s">
        <v>392</v>
      </c>
      <c r="D69" s="13" t="s">
        <v>282</v>
      </c>
      <c r="E69" s="13" t="s">
        <v>262</v>
      </c>
      <c r="F69" s="13">
        <v>0</v>
      </c>
      <c r="G69" s="13">
        <v>0</v>
      </c>
      <c r="H69" s="13">
        <f>IFERROR(VLOOKUP(C69,'jul-18'!A:D,4,0),0)</f>
        <v>0</v>
      </c>
      <c r="I69" s="13">
        <v>0</v>
      </c>
    </row>
    <row r="70" spans="2:9" s="7" customFormat="1" ht="13.5" customHeight="1">
      <c r="B70" s="21" t="s">
        <v>393</v>
      </c>
      <c r="C70" s="13" t="s">
        <v>112</v>
      </c>
      <c r="D70" s="13" t="s">
        <v>282</v>
      </c>
      <c r="E70" s="13" t="s">
        <v>262</v>
      </c>
      <c r="F70" s="13">
        <v>431.29294412607481</v>
      </c>
      <c r="G70" s="13">
        <v>256.67750488599216</v>
      </c>
      <c r="H70" s="13">
        <f>IFERROR(VLOOKUP(C70,'jul-18'!A:D,4,0),0)</f>
        <v>279.43040615384501</v>
      </c>
      <c r="I70" s="13">
        <v>203.50719317556201</v>
      </c>
    </row>
    <row r="71" spans="2:9" s="7" customFormat="1" ht="13.5" customHeight="1">
      <c r="B71" s="21" t="s">
        <v>396</v>
      </c>
      <c r="C71" s="24" t="s">
        <v>397</v>
      </c>
      <c r="D71" s="13" t="s">
        <v>282</v>
      </c>
      <c r="E71" s="13" t="s">
        <v>262</v>
      </c>
      <c r="F71" s="13">
        <v>86.970000000000013</v>
      </c>
      <c r="G71" s="13">
        <v>86.65666666666668</v>
      </c>
      <c r="H71" s="13">
        <f>IFERROR(VLOOKUP(C71,'jul-18'!A:D,4,0),0)</f>
        <v>87.253333333333302</v>
      </c>
      <c r="I71" s="13">
        <v>87.27</v>
      </c>
    </row>
    <row r="72" spans="2:9" s="7" customFormat="1" ht="13.5" customHeight="1">
      <c r="B72" s="21" t="s">
        <v>394</v>
      </c>
      <c r="C72" s="13" t="s">
        <v>185</v>
      </c>
      <c r="D72" s="13" t="s">
        <v>282</v>
      </c>
      <c r="E72" s="13" t="s">
        <v>262</v>
      </c>
      <c r="F72" s="13">
        <v>208.95625000000001</v>
      </c>
      <c r="G72" s="13">
        <v>196.36911111111112</v>
      </c>
      <c r="H72" s="13">
        <f>IFERROR(VLOOKUP(C72,'jul-18'!A:D,4,0),0)</f>
        <v>218.94958333333301</v>
      </c>
      <c r="I72" s="13">
        <v>215.523061224489</v>
      </c>
    </row>
    <row r="73" spans="2:9" s="7" customFormat="1" ht="13.5" customHeight="1">
      <c r="B73" s="21" t="s">
        <v>400</v>
      </c>
      <c r="C73" s="13" t="s">
        <v>28</v>
      </c>
      <c r="D73" s="13" t="s">
        <v>283</v>
      </c>
      <c r="E73" s="13" t="s">
        <v>262</v>
      </c>
      <c r="F73" s="13">
        <v>3745.7553658536585</v>
      </c>
      <c r="G73" s="13">
        <v>3521.6042553191487</v>
      </c>
      <c r="H73" s="13">
        <f>IFERROR(VLOOKUP(C73,'jul-18'!A:D,4,0),0)</f>
        <v>3457.18208333333</v>
      </c>
      <c r="I73" s="13">
        <v>3438.5064583333301</v>
      </c>
    </row>
    <row r="74" spans="2:9" s="7" customFormat="1" ht="13.5" customHeight="1">
      <c r="B74" s="21" t="s">
        <v>401</v>
      </c>
      <c r="C74" s="13" t="s">
        <v>107</v>
      </c>
      <c r="D74" s="13" t="s">
        <v>283</v>
      </c>
      <c r="E74" s="13" t="s">
        <v>262</v>
      </c>
      <c r="F74" s="13">
        <v>0</v>
      </c>
      <c r="G74" s="13">
        <v>0</v>
      </c>
      <c r="H74" s="13">
        <f>IFERROR(VLOOKUP(C74,'jul-18'!A:D,4,0),0)</f>
        <v>108</v>
      </c>
      <c r="I74" s="13">
        <v>108</v>
      </c>
    </row>
    <row r="75" spans="2:9" s="7" customFormat="1" ht="13.5" customHeight="1">
      <c r="B75" s="21" t="s">
        <v>399</v>
      </c>
      <c r="C75" s="13" t="s">
        <v>133</v>
      </c>
      <c r="D75" s="13" t="s">
        <v>283</v>
      </c>
      <c r="E75" s="13" t="s">
        <v>262</v>
      </c>
      <c r="F75" s="13">
        <v>896.14481481481471</v>
      </c>
      <c r="G75" s="13">
        <v>861.08716814159209</v>
      </c>
      <c r="H75" s="13">
        <f>IFERROR(VLOOKUP(C75,'jul-18'!A:D,4,0),0)</f>
        <v>1276.4651094890501</v>
      </c>
      <c r="I75" s="13">
        <v>1481.6833999999999</v>
      </c>
    </row>
    <row r="76" spans="2:9" s="7" customFormat="1" ht="13.5" customHeight="1">
      <c r="B76" s="21" t="s">
        <v>398</v>
      </c>
      <c r="C76" s="13" t="s">
        <v>202</v>
      </c>
      <c r="D76" s="13" t="s">
        <v>283</v>
      </c>
      <c r="E76" s="13" t="s">
        <v>262</v>
      </c>
      <c r="F76" s="13">
        <v>260.25881326352641</v>
      </c>
      <c r="G76" s="13">
        <v>366.66144189991519</v>
      </c>
      <c r="H76" s="13">
        <f>IFERROR(VLOOKUP(C76,'jul-18'!A:D,4,0),0)</f>
        <v>199.822274342573</v>
      </c>
      <c r="I76" s="13">
        <v>402.73966484267999</v>
      </c>
    </row>
    <row r="77" spans="2:9" s="7" customFormat="1" ht="13.5" customHeight="1">
      <c r="B77" s="21" t="s">
        <v>402</v>
      </c>
      <c r="C77" s="13" t="s">
        <v>177</v>
      </c>
      <c r="D77" s="13" t="s">
        <v>283</v>
      </c>
      <c r="E77" s="13" t="s">
        <v>262</v>
      </c>
      <c r="F77" s="13">
        <v>416.02</v>
      </c>
      <c r="G77" s="13">
        <v>379.315</v>
      </c>
      <c r="H77" s="13">
        <f>IFERROR(VLOOKUP(C77,'jul-18'!A:D,4,0),0)</f>
        <v>393.49</v>
      </c>
      <c r="I77" s="13">
        <v>365.92</v>
      </c>
    </row>
    <row r="78" spans="2:9" s="7" customFormat="1" ht="13.5" customHeight="1">
      <c r="B78" s="21" t="s">
        <v>411</v>
      </c>
      <c r="C78" s="13" t="s">
        <v>20</v>
      </c>
      <c r="D78" s="13" t="s">
        <v>284</v>
      </c>
      <c r="E78" s="13" t="s">
        <v>262</v>
      </c>
      <c r="F78" s="13">
        <v>0</v>
      </c>
      <c r="G78" s="13">
        <v>0</v>
      </c>
      <c r="H78" s="13">
        <f>IFERROR(VLOOKUP(C78,'jul-18'!A:D,4,0),0)</f>
        <v>0</v>
      </c>
      <c r="I78" s="13">
        <v>0</v>
      </c>
    </row>
    <row r="79" spans="2:9" s="7" customFormat="1" ht="13.5" customHeight="1">
      <c r="B79" s="21" t="s">
        <v>407</v>
      </c>
      <c r="C79" s="13" t="s">
        <v>16</v>
      </c>
      <c r="D79" s="13" t="s">
        <v>284</v>
      </c>
      <c r="E79" s="13" t="s">
        <v>262</v>
      </c>
      <c r="F79" s="13">
        <v>782</v>
      </c>
      <c r="G79" s="13">
        <v>297.07749999999999</v>
      </c>
      <c r="H79" s="13">
        <f>IFERROR(VLOOKUP(C79,'jul-18'!A:D,4,0),0)</f>
        <v>297.23</v>
      </c>
      <c r="I79" s="13">
        <v>297.25</v>
      </c>
    </row>
    <row r="80" spans="2:9" s="7" customFormat="1" ht="13.5" customHeight="1">
      <c r="B80" s="21" t="s">
        <v>417</v>
      </c>
      <c r="C80" s="13" t="s">
        <v>43</v>
      </c>
      <c r="D80" s="13" t="s">
        <v>284</v>
      </c>
      <c r="E80" s="13" t="s">
        <v>262</v>
      </c>
      <c r="F80" s="13">
        <v>171.21444444444447</v>
      </c>
      <c r="G80" s="13">
        <v>161.7637037037037</v>
      </c>
      <c r="H80" s="13">
        <f>IFERROR(VLOOKUP(C80,'jul-18'!A:D,4,0),0)</f>
        <v>163.41344827586201</v>
      </c>
      <c r="I80" s="13">
        <v>233.844687499999</v>
      </c>
    </row>
    <row r="81" spans="2:9" s="7" customFormat="1" ht="13.5" customHeight="1">
      <c r="B81" s="21" t="s">
        <v>420</v>
      </c>
      <c r="C81" s="13" t="s">
        <v>70</v>
      </c>
      <c r="D81" s="13" t="s">
        <v>284</v>
      </c>
      <c r="E81" s="13" t="s">
        <v>262</v>
      </c>
      <c r="F81" s="13">
        <v>63.62</v>
      </c>
      <c r="G81" s="13">
        <v>63.02</v>
      </c>
      <c r="H81" s="13">
        <f>IFERROR(VLOOKUP(C81,'jul-18'!A:D,4,0),0)</f>
        <v>62.94</v>
      </c>
      <c r="I81" s="13">
        <v>61.63</v>
      </c>
    </row>
    <row r="82" spans="2:9" s="7" customFormat="1" ht="13.5" customHeight="1">
      <c r="B82" s="21" t="s">
        <v>404</v>
      </c>
      <c r="C82" s="13" t="s">
        <v>67</v>
      </c>
      <c r="D82" s="13" t="s">
        <v>284</v>
      </c>
      <c r="E82" s="13" t="s">
        <v>262</v>
      </c>
      <c r="F82" s="13">
        <v>611.32309090909087</v>
      </c>
      <c r="G82" s="13">
        <v>588.77620689655168</v>
      </c>
      <c r="H82" s="13">
        <f>IFERROR(VLOOKUP(C82,'jul-18'!A:D,4,0),0)</f>
        <v>580.26645161290298</v>
      </c>
      <c r="I82" s="13">
        <v>573.95269841269806</v>
      </c>
    </row>
    <row r="83" spans="2:9" s="7" customFormat="1" ht="13.5" customHeight="1">
      <c r="B83" s="21" t="s">
        <v>410</v>
      </c>
      <c r="C83" s="13" t="s">
        <v>71</v>
      </c>
      <c r="D83" s="13" t="s">
        <v>284</v>
      </c>
      <c r="E83" s="13" t="s">
        <v>262</v>
      </c>
      <c r="F83" s="13">
        <v>0</v>
      </c>
      <c r="G83" s="13">
        <v>0</v>
      </c>
      <c r="H83" s="13">
        <f>IFERROR(VLOOKUP(C83,'jul-18'!A:D,4,0),0)</f>
        <v>0</v>
      </c>
      <c r="I83" s="13">
        <v>0</v>
      </c>
    </row>
    <row r="84" spans="2:9" s="7" customFormat="1" ht="13.5" customHeight="1">
      <c r="B84" s="21" t="s">
        <v>416</v>
      </c>
      <c r="C84" s="13" t="s">
        <v>77</v>
      </c>
      <c r="D84" s="13" t="s">
        <v>284</v>
      </c>
      <c r="E84" s="13" t="s">
        <v>262</v>
      </c>
      <c r="F84" s="13">
        <v>0</v>
      </c>
      <c r="G84" s="13">
        <v>0</v>
      </c>
      <c r="H84" s="13">
        <f>IFERROR(VLOOKUP(C84,'jul-18'!A:D,4,0),0)</f>
        <v>0</v>
      </c>
      <c r="I84" s="13">
        <v>0</v>
      </c>
    </row>
    <row r="85" spans="2:9" s="7" customFormat="1" ht="13.5" customHeight="1">
      <c r="B85" s="21" t="s">
        <v>405</v>
      </c>
      <c r="C85" s="13" t="s">
        <v>35</v>
      </c>
      <c r="D85" s="13" t="s">
        <v>284</v>
      </c>
      <c r="E85" s="13" t="s">
        <v>262</v>
      </c>
      <c r="F85" s="13">
        <v>832.6</v>
      </c>
      <c r="G85" s="13">
        <v>832.6</v>
      </c>
      <c r="H85" s="13">
        <f>IFERROR(VLOOKUP(C85,'jul-18'!A:D,4,0),0)</f>
        <v>832.6</v>
      </c>
      <c r="I85" s="13">
        <v>832.6</v>
      </c>
    </row>
    <row r="86" spans="2:9" s="7" customFormat="1" ht="13.5" customHeight="1">
      <c r="B86" s="21" t="s">
        <v>414</v>
      </c>
      <c r="C86" s="13" t="s">
        <v>106</v>
      </c>
      <c r="D86" s="13" t="s">
        <v>284</v>
      </c>
      <c r="E86" s="13" t="s">
        <v>262</v>
      </c>
      <c r="F86" s="13">
        <v>0</v>
      </c>
      <c r="G86" s="13">
        <v>0</v>
      </c>
      <c r="H86" s="13">
        <f>IFERROR(VLOOKUP(C86,'jul-18'!A:D,4,0),0)</f>
        <v>0</v>
      </c>
      <c r="I86" s="13">
        <v>0</v>
      </c>
    </row>
    <row r="87" spans="2:9" s="7" customFormat="1" ht="13.5" customHeight="1">
      <c r="B87" s="21" t="s">
        <v>408</v>
      </c>
      <c r="C87" s="13" t="s">
        <v>119</v>
      </c>
      <c r="D87" s="13" t="s">
        <v>284</v>
      </c>
      <c r="E87" s="13" t="s">
        <v>262</v>
      </c>
      <c r="F87" s="13">
        <v>0</v>
      </c>
      <c r="G87" s="13">
        <v>112.42999999999999</v>
      </c>
      <c r="H87" s="13">
        <f>IFERROR(VLOOKUP(C87,'jul-18'!A:D,4,0),0)</f>
        <v>113.201428571428</v>
      </c>
      <c r="I87" s="13">
        <v>113.224285714285</v>
      </c>
    </row>
    <row r="88" spans="2:9" s="7" customFormat="1" ht="13.5" customHeight="1">
      <c r="B88" s="21" t="s">
        <v>415</v>
      </c>
      <c r="C88" s="13" t="s">
        <v>125</v>
      </c>
      <c r="D88" s="13" t="s">
        <v>284</v>
      </c>
      <c r="E88" s="13" t="s">
        <v>262</v>
      </c>
      <c r="F88" s="13">
        <v>0</v>
      </c>
      <c r="G88" s="13">
        <v>0</v>
      </c>
      <c r="H88" s="13">
        <f>IFERROR(VLOOKUP(C88,'jul-18'!A:D,4,0),0)</f>
        <v>2237.34</v>
      </c>
      <c r="I88" s="13">
        <v>2237.355</v>
      </c>
    </row>
    <row r="89" spans="2:9" s="7" customFormat="1" ht="13.5" customHeight="1">
      <c r="B89" s="21" t="s">
        <v>406</v>
      </c>
      <c r="C89" s="13" t="s">
        <v>135</v>
      </c>
      <c r="D89" s="13" t="s">
        <v>284</v>
      </c>
      <c r="E89" s="13" t="s">
        <v>262</v>
      </c>
      <c r="F89" s="13">
        <v>0</v>
      </c>
      <c r="G89" s="13">
        <v>0</v>
      </c>
      <c r="H89" s="13">
        <f>IFERROR(VLOOKUP(C89,'jul-18'!A:D,4,0),0)</f>
        <v>0</v>
      </c>
      <c r="I89" s="13">
        <v>0</v>
      </c>
    </row>
    <row r="90" spans="2:9" s="7" customFormat="1" ht="13.5" customHeight="1">
      <c r="B90" s="21" t="s">
        <v>403</v>
      </c>
      <c r="C90" s="13" t="s">
        <v>137</v>
      </c>
      <c r="D90" s="13" t="s">
        <v>284</v>
      </c>
      <c r="E90" s="13" t="s">
        <v>262</v>
      </c>
      <c r="F90" s="13">
        <v>237.68421052631578</v>
      </c>
      <c r="G90" s="13">
        <v>222.07142857142858</v>
      </c>
      <c r="H90" s="13">
        <f>IFERROR(VLOOKUP(C90,'jul-18'!A:D,4,0),0)</f>
        <v>222.309523809523</v>
      </c>
      <c r="I90" s="13">
        <v>223.56818181818099</v>
      </c>
    </row>
    <row r="91" spans="2:9" s="7" customFormat="1" ht="13.5" customHeight="1">
      <c r="B91" s="21" t="s">
        <v>418</v>
      </c>
      <c r="C91" s="13" t="s">
        <v>419</v>
      </c>
      <c r="D91" s="13" t="s">
        <v>284</v>
      </c>
      <c r="E91" s="13" t="s">
        <v>262</v>
      </c>
      <c r="F91" s="13">
        <v>0</v>
      </c>
      <c r="G91" s="13">
        <v>0</v>
      </c>
      <c r="H91" s="13">
        <f>IFERROR(VLOOKUP(C91,'jul-18'!A:D,4,0),0)</f>
        <v>0</v>
      </c>
      <c r="I91" s="13">
        <v>0</v>
      </c>
    </row>
    <row r="92" spans="2:9" s="7" customFormat="1" ht="13.5" customHeight="1">
      <c r="B92" s="21" t="s">
        <v>409</v>
      </c>
      <c r="C92" s="13" t="s">
        <v>172</v>
      </c>
      <c r="D92" s="13" t="s">
        <v>284</v>
      </c>
      <c r="E92" s="13" t="s">
        <v>262</v>
      </c>
      <c r="F92" s="13">
        <v>0</v>
      </c>
      <c r="G92" s="13">
        <v>0</v>
      </c>
      <c r="H92" s="13">
        <f>IFERROR(VLOOKUP(C92,'jul-18'!A:D,4,0),0)</f>
        <v>0</v>
      </c>
      <c r="I92" s="13">
        <v>0</v>
      </c>
    </row>
    <row r="93" spans="2:9" s="7" customFormat="1" ht="13.5" customHeight="1">
      <c r="B93" s="21" t="s">
        <v>413</v>
      </c>
      <c r="C93" s="13" t="s">
        <v>170</v>
      </c>
      <c r="D93" s="13" t="s">
        <v>284</v>
      </c>
      <c r="E93" s="13" t="s">
        <v>262</v>
      </c>
      <c r="F93" s="13">
        <v>57.545454545454547</v>
      </c>
      <c r="G93" s="13">
        <v>54.545454545454547</v>
      </c>
      <c r="H93" s="13">
        <f>IFERROR(VLOOKUP(C93,'jul-18'!A:D,4,0),0)</f>
        <v>55.25</v>
      </c>
      <c r="I93" s="13">
        <v>55.25</v>
      </c>
    </row>
    <row r="94" spans="2:9" s="7" customFormat="1" ht="13.5" customHeight="1">
      <c r="B94" s="21" t="s">
        <v>412</v>
      </c>
      <c r="C94" s="13" t="s">
        <v>180</v>
      </c>
      <c r="D94" s="13" t="s">
        <v>284</v>
      </c>
      <c r="E94" s="13" t="s">
        <v>262</v>
      </c>
      <c r="F94" s="13">
        <v>597.88928571428573</v>
      </c>
      <c r="G94" s="13">
        <v>589.81785714285718</v>
      </c>
      <c r="H94" s="13">
        <f>IFERROR(VLOOKUP(C94,'jul-18'!A:D,4,0),0)</f>
        <v>608.81785714285695</v>
      </c>
      <c r="I94" s="13">
        <v>618.17499999999995</v>
      </c>
    </row>
    <row r="95" spans="2:9" s="7" customFormat="1" ht="13.5" customHeight="1">
      <c r="B95" s="21" t="s">
        <v>428</v>
      </c>
      <c r="C95" s="13" t="s">
        <v>30</v>
      </c>
      <c r="D95" s="13" t="s">
        <v>265</v>
      </c>
      <c r="E95" s="13" t="s">
        <v>258</v>
      </c>
      <c r="F95" s="13">
        <v>171.39127659574476</v>
      </c>
      <c r="G95" s="13">
        <v>165.1760512820513</v>
      </c>
      <c r="H95" s="13">
        <f>IFERROR(VLOOKUP(C95,'jul-18'!A:D,4,0),0)</f>
        <v>181.696381909547</v>
      </c>
      <c r="I95" s="13">
        <v>180.60475</v>
      </c>
    </row>
    <row r="96" spans="2:9" s="7" customFormat="1" ht="13.5" customHeight="1">
      <c r="B96" s="21" t="s">
        <v>426</v>
      </c>
      <c r="C96" s="13" t="s">
        <v>41</v>
      </c>
      <c r="D96" s="13" t="s">
        <v>265</v>
      </c>
      <c r="E96" s="13" t="s">
        <v>258</v>
      </c>
      <c r="F96" s="13">
        <v>170.16259041211109</v>
      </c>
      <c r="G96" s="13">
        <v>119.8298411437641</v>
      </c>
      <c r="H96" s="13">
        <f>IFERROR(VLOOKUP(C96,'jul-18'!A:D,4,0),0)</f>
        <v>145.10761338289899</v>
      </c>
      <c r="I96" s="13">
        <v>172.08984427894299</v>
      </c>
    </row>
    <row r="97" spans="2:9" s="7" customFormat="1" ht="13.5" customHeight="1">
      <c r="B97" s="21" t="s">
        <v>424</v>
      </c>
      <c r="C97" s="13" t="s">
        <v>175</v>
      </c>
      <c r="D97" s="13" t="s">
        <v>265</v>
      </c>
      <c r="E97" s="13" t="s">
        <v>258</v>
      </c>
      <c r="F97" s="13">
        <v>105.80222222222218</v>
      </c>
      <c r="G97" s="13">
        <v>87.233703703703696</v>
      </c>
      <c r="H97" s="13">
        <f>IFERROR(VLOOKUP(C97,'jul-18'!A:D,4,0),0)</f>
        <v>109.028558558558</v>
      </c>
      <c r="I97" s="13">
        <v>102.749130434782</v>
      </c>
    </row>
    <row r="98" spans="2:9" s="7" customFormat="1" ht="13.5" customHeight="1">
      <c r="B98" s="21" t="s">
        <v>422</v>
      </c>
      <c r="C98" s="13" t="s">
        <v>75</v>
      </c>
      <c r="D98" s="13" t="s">
        <v>265</v>
      </c>
      <c r="E98" s="13" t="s">
        <v>258</v>
      </c>
      <c r="F98" s="13">
        <v>196.63090909090903</v>
      </c>
      <c r="G98" s="13">
        <v>184.89310344827544</v>
      </c>
      <c r="H98" s="13">
        <f>IFERROR(VLOOKUP(C98,'jul-18'!A:D,4,0),0)</f>
        <v>193.576694915254</v>
      </c>
      <c r="I98" s="13">
        <v>187.70349794238601</v>
      </c>
    </row>
    <row r="99" spans="2:9" s="7" customFormat="1" ht="13.5" customHeight="1">
      <c r="B99" s="21" t="s">
        <v>423</v>
      </c>
      <c r="C99" s="13" t="s">
        <v>80</v>
      </c>
      <c r="D99" s="13" t="s">
        <v>265</v>
      </c>
      <c r="E99" s="13" t="s">
        <v>258</v>
      </c>
      <c r="F99" s="13">
        <v>87.300526315789469</v>
      </c>
      <c r="G99" s="13">
        <v>84.652164948453503</v>
      </c>
      <c r="H99" s="13">
        <f>IFERROR(VLOOKUP(C99,'jul-18'!A:D,4,0),0)</f>
        <v>86.927628865979301</v>
      </c>
      <c r="I99" s="13">
        <v>86.740299999999905</v>
      </c>
    </row>
    <row r="100" spans="2:9" s="7" customFormat="1" ht="13.5" customHeight="1">
      <c r="B100" s="21" t="s">
        <v>421</v>
      </c>
      <c r="C100" s="13" t="s">
        <v>130</v>
      </c>
      <c r="D100" s="13" t="s">
        <v>265</v>
      </c>
      <c r="E100" s="13" t="s">
        <v>258</v>
      </c>
      <c r="F100" s="13">
        <v>123.46900463939262</v>
      </c>
      <c r="G100" s="13">
        <v>222.90981637337416</v>
      </c>
      <c r="H100" s="13">
        <f>IFERROR(VLOOKUP(C100,'jul-18'!A:D,4,0),0)</f>
        <v>245.166734837798</v>
      </c>
      <c r="I100" s="13">
        <v>188.77770069375501</v>
      </c>
    </row>
    <row r="101" spans="2:9" s="7" customFormat="1" ht="13.5" customHeight="1">
      <c r="B101" s="21" t="s">
        <v>425</v>
      </c>
      <c r="C101" s="13" t="s">
        <v>138</v>
      </c>
      <c r="D101" s="13" t="s">
        <v>265</v>
      </c>
      <c r="E101" s="13" t="s">
        <v>258</v>
      </c>
      <c r="F101" s="13">
        <v>191.67960451977402</v>
      </c>
      <c r="G101" s="13">
        <v>180.92469273743018</v>
      </c>
      <c r="H101" s="13">
        <f>IFERROR(VLOOKUP(C101,'jul-18'!A:D,4,0),0)</f>
        <v>190.37865921787699</v>
      </c>
      <c r="I101" s="13">
        <v>190.898888888888</v>
      </c>
    </row>
    <row r="102" spans="2:9" s="7" customFormat="1" ht="13.5" customHeight="1">
      <c r="B102" s="21" t="s">
        <v>427</v>
      </c>
      <c r="C102" s="13" t="s">
        <v>146</v>
      </c>
      <c r="D102" s="13" t="s">
        <v>265</v>
      </c>
      <c r="E102" s="13" t="s">
        <v>258</v>
      </c>
      <c r="F102" s="13">
        <v>203.28786046511627</v>
      </c>
      <c r="G102" s="13">
        <v>195.3331932773105</v>
      </c>
      <c r="H102" s="13">
        <f>IFERROR(VLOOKUP(C102,'jul-18'!A:D,4,0),0)</f>
        <v>202.56493975903601</v>
      </c>
      <c r="I102" s="13">
        <v>201.25161538461501</v>
      </c>
    </row>
    <row r="103" spans="2:9" s="7" customFormat="1" ht="13.5" customHeight="1">
      <c r="B103" s="21" t="s">
        <v>430</v>
      </c>
      <c r="C103" s="13" t="s">
        <v>22</v>
      </c>
      <c r="D103" s="13" t="s">
        <v>264</v>
      </c>
      <c r="E103" s="13" t="s">
        <v>258</v>
      </c>
      <c r="F103" s="13">
        <v>85.762857142857115</v>
      </c>
      <c r="G103" s="13">
        <v>67.554222222221995</v>
      </c>
      <c r="H103" s="13">
        <f>IFERROR(VLOOKUP(C103,'jul-18'!A:D,4,0),0)</f>
        <v>83.716595744680802</v>
      </c>
      <c r="I103" s="13">
        <v>82.801063829787196</v>
      </c>
    </row>
    <row r="104" spans="2:9" s="7" customFormat="1" ht="13.5" customHeight="1">
      <c r="B104" s="21" t="s">
        <v>429</v>
      </c>
      <c r="C104" s="13" t="s">
        <v>31</v>
      </c>
      <c r="D104" s="13" t="s">
        <v>264</v>
      </c>
      <c r="E104" s="13" t="s">
        <v>258</v>
      </c>
      <c r="F104" s="13">
        <v>183.80575146935237</v>
      </c>
      <c r="G104" s="13">
        <v>302.82202787456379</v>
      </c>
      <c r="H104" s="13">
        <f>IFERROR(VLOOKUP(C104,'jul-18'!A:D,4,0),0)</f>
        <v>159.002753164556</v>
      </c>
      <c r="I104" s="13">
        <v>140.95676328502401</v>
      </c>
    </row>
    <row r="105" spans="2:9" s="7" customFormat="1" ht="13.5" customHeight="1">
      <c r="B105" s="21" t="s">
        <v>431</v>
      </c>
      <c r="C105" s="13" t="s">
        <v>69</v>
      </c>
      <c r="D105" s="13" t="s">
        <v>264</v>
      </c>
      <c r="E105" s="13" t="s">
        <v>258</v>
      </c>
      <c r="F105" s="13">
        <v>462.18931034482773</v>
      </c>
      <c r="G105" s="13">
        <v>453.69333333333333</v>
      </c>
      <c r="H105" s="13">
        <f>IFERROR(VLOOKUP(C105,'jul-18'!A:D,4,0),0)</f>
        <v>456.59866666666602</v>
      </c>
      <c r="I105" s="13">
        <v>456.29899999999901</v>
      </c>
    </row>
    <row r="106" spans="2:9" s="7" customFormat="1" ht="13.5" customHeight="1">
      <c r="B106" s="21" t="s">
        <v>432</v>
      </c>
      <c r="C106" s="13" t="s">
        <v>433</v>
      </c>
      <c r="D106" s="13" t="s">
        <v>264</v>
      </c>
      <c r="E106" s="13" t="s">
        <v>258</v>
      </c>
      <c r="F106" s="13">
        <v>0</v>
      </c>
      <c r="G106" s="13">
        <v>0</v>
      </c>
      <c r="H106" s="13">
        <f>IFERROR(VLOOKUP(C106,'jul-18'!A:D,4,0),0)</f>
        <v>0</v>
      </c>
      <c r="I106" s="13">
        <v>0</v>
      </c>
    </row>
    <row r="107" spans="2:9" s="7" customFormat="1" ht="13.5" customHeight="1">
      <c r="B107" s="21" t="s">
        <v>354</v>
      </c>
      <c r="C107" s="13" t="s">
        <v>300</v>
      </c>
      <c r="D107" s="13" t="s">
        <v>264</v>
      </c>
      <c r="E107" s="13" t="s">
        <v>258</v>
      </c>
      <c r="F107" s="13">
        <v>184.44497540983687</v>
      </c>
      <c r="G107" s="13">
        <v>137.64440820382907</v>
      </c>
      <c r="H107" s="13">
        <f>IFERROR(VLOOKUP(C107,'jul-18'!A:D,4,0),0)</f>
        <v>197.10614728297099</v>
      </c>
      <c r="I107" s="13">
        <v>189.700487652395</v>
      </c>
    </row>
    <row r="108" spans="2:9" s="7" customFormat="1" ht="13.5" customHeight="1">
      <c r="B108" s="21" t="s">
        <v>436</v>
      </c>
      <c r="C108" t="s">
        <v>351</v>
      </c>
      <c r="D108" s="13" t="s">
        <v>266</v>
      </c>
      <c r="E108" s="13" t="s">
        <v>258</v>
      </c>
      <c r="F108" s="13">
        <v>251.98117724867723</v>
      </c>
      <c r="G108" s="13">
        <v>200.87835012594459</v>
      </c>
      <c r="H108" s="13">
        <f>IFERROR(VLOOKUP(C108,'jul-18'!A:D,4,0),0)</f>
        <v>294.35615141955799</v>
      </c>
      <c r="I108" s="13">
        <v>233.417690700104</v>
      </c>
    </row>
    <row r="109" spans="2:9" s="7" customFormat="1" ht="13.5" customHeight="1">
      <c r="B109" s="21" t="s">
        <v>441</v>
      </c>
      <c r="C109" s="13" t="s">
        <v>24</v>
      </c>
      <c r="D109" s="13" t="s">
        <v>266</v>
      </c>
      <c r="E109" s="13" t="s">
        <v>258</v>
      </c>
      <c r="F109" s="13">
        <v>250.47493750000004</v>
      </c>
      <c r="G109" s="13">
        <v>239.60407821229049</v>
      </c>
      <c r="H109" s="13">
        <f>IFERROR(VLOOKUP(C109,'jul-18'!A:D,4,0),0)</f>
        <v>245.822931937172</v>
      </c>
      <c r="I109" s="13">
        <v>233.74990521327001</v>
      </c>
    </row>
    <row r="110" spans="2:9" s="7" customFormat="1" ht="13.5" customHeight="1">
      <c r="B110" s="21" t="s">
        <v>434</v>
      </c>
      <c r="C110" s="13" t="s">
        <v>25</v>
      </c>
      <c r="D110" s="13" t="s">
        <v>266</v>
      </c>
      <c r="E110" s="13" t="s">
        <v>258</v>
      </c>
      <c r="F110" s="13">
        <v>178.22026106696927</v>
      </c>
      <c r="G110" s="13">
        <v>149.59046739130326</v>
      </c>
      <c r="H110" s="13">
        <f>IFERROR(VLOOKUP(C110,'jul-18'!A:D,4,0),0)</f>
        <v>158.03459861248601</v>
      </c>
      <c r="I110" s="13">
        <v>190.899495238095</v>
      </c>
    </row>
    <row r="111" spans="2:9" s="7" customFormat="1" ht="13.5" customHeight="1">
      <c r="B111" s="21" t="s">
        <v>439</v>
      </c>
      <c r="C111" s="13" t="s">
        <v>37</v>
      </c>
      <c r="D111" s="13" t="s">
        <v>266</v>
      </c>
      <c r="E111" s="13" t="s">
        <v>258</v>
      </c>
      <c r="F111" s="13">
        <v>196.5913806706113</v>
      </c>
      <c r="G111" s="13">
        <v>118.88158095238096</v>
      </c>
      <c r="H111" s="13">
        <f>IFERROR(VLOOKUP(C111,'jul-18'!A:D,4,0),0)</f>
        <v>242.12819029850701</v>
      </c>
      <c r="I111" s="13">
        <v>156.21211340206099</v>
      </c>
    </row>
    <row r="112" spans="2:9" s="7" customFormat="1" ht="13.5" customHeight="1">
      <c r="B112" s="21" t="s">
        <v>435</v>
      </c>
      <c r="C112" s="13" t="s">
        <v>40</v>
      </c>
      <c r="D112" s="13" t="s">
        <v>266</v>
      </c>
      <c r="E112" s="13" t="s">
        <v>258</v>
      </c>
      <c r="F112" s="13">
        <v>191.39113003095957</v>
      </c>
      <c r="G112" s="13">
        <v>173.55462732919099</v>
      </c>
      <c r="H112" s="13">
        <f>IFERROR(VLOOKUP(C112,'jul-18'!A:D,4,0),0)</f>
        <v>160.953833819241</v>
      </c>
      <c r="I112" s="13">
        <v>190.42433604336</v>
      </c>
    </row>
    <row r="113" spans="2:9" s="7" customFormat="1" ht="13.5" customHeight="1">
      <c r="B113" s="21" t="s">
        <v>440</v>
      </c>
      <c r="C113" s="13" t="s">
        <v>51</v>
      </c>
      <c r="D113" s="13" t="s">
        <v>266</v>
      </c>
      <c r="E113" s="13" t="s">
        <v>258</v>
      </c>
      <c r="F113" s="13">
        <v>708.93085217391354</v>
      </c>
      <c r="G113" s="13">
        <v>728.19302207130568</v>
      </c>
      <c r="H113" s="13">
        <f>IFERROR(VLOOKUP(C113,'jul-18'!A:D,4,0),0)</f>
        <v>572.03736577181201</v>
      </c>
      <c r="I113" s="13">
        <v>642.00629402756397</v>
      </c>
    </row>
    <row r="114" spans="2:9" s="7" customFormat="1" ht="13.5" customHeight="1">
      <c r="B114" s="21" t="s">
        <v>447</v>
      </c>
      <c r="C114" s="24" t="s">
        <v>448</v>
      </c>
      <c r="D114" s="13" t="s">
        <v>266</v>
      </c>
      <c r="E114" s="13" t="s">
        <v>258</v>
      </c>
      <c r="F114" s="13">
        <v>286.39999999999998</v>
      </c>
      <c r="G114" s="13">
        <v>286.39999999999998</v>
      </c>
      <c r="H114" s="13">
        <f>IFERROR(VLOOKUP(C114,'jul-18'!A:D,4,0),0)</f>
        <v>275.2</v>
      </c>
      <c r="I114" s="13">
        <v>260.25</v>
      </c>
    </row>
    <row r="115" spans="2:9" s="7" customFormat="1" ht="13.5" customHeight="1">
      <c r="B115" s="21" t="s">
        <v>446</v>
      </c>
      <c r="C115" s="13" t="s">
        <v>66</v>
      </c>
      <c r="D115" s="13" t="s">
        <v>266</v>
      </c>
      <c r="E115" s="13" t="s">
        <v>258</v>
      </c>
      <c r="F115" s="13">
        <v>0</v>
      </c>
      <c r="G115" s="13">
        <v>0</v>
      </c>
      <c r="H115" s="13">
        <f>IFERROR(VLOOKUP(C115,'jul-18'!A:D,4,0),0)</f>
        <v>0</v>
      </c>
      <c r="I115" s="13">
        <v>0</v>
      </c>
    </row>
    <row r="116" spans="2:9" s="7" customFormat="1" ht="13.5" customHeight="1">
      <c r="B116" s="21" t="s">
        <v>444</v>
      </c>
      <c r="C116" s="13" t="s">
        <v>78</v>
      </c>
      <c r="D116" s="13" t="s">
        <v>266</v>
      </c>
      <c r="E116" s="13" t="s">
        <v>258</v>
      </c>
      <c r="F116" s="13">
        <v>1548.0283333333334</v>
      </c>
      <c r="G116" s="13">
        <v>1396.9166666666667</v>
      </c>
      <c r="H116" s="13">
        <f>IFERROR(VLOOKUP(C116,'jul-18'!A:D,4,0),0)</f>
        <v>1548.02833333333</v>
      </c>
      <c r="I116" s="13">
        <v>1548.02833333333</v>
      </c>
    </row>
    <row r="117" spans="2:9" s="7" customFormat="1" ht="13.5" customHeight="1">
      <c r="B117" s="21" t="s">
        <v>442</v>
      </c>
      <c r="C117" s="13" t="s">
        <v>156</v>
      </c>
      <c r="D117" s="13" t="s">
        <v>266</v>
      </c>
      <c r="E117" s="13" t="s">
        <v>258</v>
      </c>
      <c r="F117" s="13">
        <v>70.228571428571428</v>
      </c>
      <c r="G117" s="13">
        <v>86.325000000000003</v>
      </c>
      <c r="H117" s="13">
        <f>IFERROR(VLOOKUP(C117,'jul-18'!A:D,4,0),0)</f>
        <v>105.9375</v>
      </c>
      <c r="I117" s="13">
        <v>104.6875</v>
      </c>
    </row>
    <row r="118" spans="2:9" s="7" customFormat="1" ht="13.5" customHeight="1">
      <c r="B118" s="21" t="s">
        <v>437</v>
      </c>
      <c r="C118" s="13" t="s">
        <v>147</v>
      </c>
      <c r="D118" s="13" t="s">
        <v>266</v>
      </c>
      <c r="E118" s="13" t="s">
        <v>258</v>
      </c>
      <c r="F118" s="13">
        <v>505.96012546125479</v>
      </c>
      <c r="G118" s="13">
        <v>348.01298017771632</v>
      </c>
      <c r="H118" s="13">
        <f>IFERROR(VLOOKUP(C118,'jul-18'!A:D,4,0),0)</f>
        <v>410.39566451612802</v>
      </c>
      <c r="I118" s="13">
        <v>365.92696282293502</v>
      </c>
    </row>
    <row r="119" spans="2:9" s="7" customFormat="1" ht="13.5" customHeight="1">
      <c r="B119" s="21" t="s">
        <v>445</v>
      </c>
      <c r="C119" s="13" t="s">
        <v>174</v>
      </c>
      <c r="D119" s="13" t="s">
        <v>266</v>
      </c>
      <c r="E119" s="13" t="s">
        <v>258</v>
      </c>
      <c r="F119" s="13">
        <v>61.67</v>
      </c>
      <c r="G119" s="13">
        <v>87.739166666666662</v>
      </c>
      <c r="H119" s="13">
        <f>IFERROR(VLOOKUP(C119,'jul-18'!A:D,4,0),0)</f>
        <v>101.557857142857</v>
      </c>
      <c r="I119" s="13">
        <v>100.695384615384</v>
      </c>
    </row>
    <row r="120" spans="2:9" s="7" customFormat="1" ht="13.5" customHeight="1">
      <c r="B120" s="21" t="s">
        <v>443</v>
      </c>
      <c r="C120" s="13" t="s">
        <v>192</v>
      </c>
      <c r="D120" s="13" t="s">
        <v>266</v>
      </c>
      <c r="E120" s="13" t="s">
        <v>258</v>
      </c>
      <c r="F120" s="13">
        <v>106.05159090909092</v>
      </c>
      <c r="G120" s="13">
        <v>97.233863636363637</v>
      </c>
      <c r="H120" s="13">
        <f>IFERROR(VLOOKUP(C120,'jul-18'!A:D,4,0),0)</f>
        <v>107.100454545454</v>
      </c>
      <c r="I120" s="13">
        <v>104.102083333333</v>
      </c>
    </row>
    <row r="121" spans="2:9" s="7" customFormat="1" ht="13.5" customHeight="1">
      <c r="B121" s="21" t="s">
        <v>438</v>
      </c>
      <c r="C121" s="13" t="s">
        <v>195</v>
      </c>
      <c r="D121" s="13" t="s">
        <v>266</v>
      </c>
      <c r="E121" s="13" t="s">
        <v>258</v>
      </c>
      <c r="F121" s="13">
        <v>211.39130434782609</v>
      </c>
      <c r="G121" s="13">
        <v>203.82608695652175</v>
      </c>
      <c r="H121" s="13">
        <f>IFERROR(VLOOKUP(C121,'jul-18'!A:D,4,0),0)</f>
        <v>237.59375</v>
      </c>
      <c r="I121" s="13">
        <v>236.625</v>
      </c>
    </row>
    <row r="122" spans="2:9" s="7" customFormat="1" ht="13.5" customHeight="1">
      <c r="B122" s="21" t="s">
        <v>474</v>
      </c>
      <c r="C122" s="13" t="s">
        <v>4</v>
      </c>
      <c r="D122" s="13" t="s">
        <v>267</v>
      </c>
      <c r="E122" s="13" t="s">
        <v>258</v>
      </c>
      <c r="F122" s="13">
        <v>500</v>
      </c>
      <c r="G122" s="13">
        <v>759.8</v>
      </c>
      <c r="H122" s="13">
        <f>IFERROR(VLOOKUP(C122,'jul-18'!A:D,4,0),0)</f>
        <v>879.8</v>
      </c>
      <c r="I122" s="13">
        <v>879.8</v>
      </c>
    </row>
    <row r="123" spans="2:9" s="7" customFormat="1" ht="13.5" customHeight="1">
      <c r="B123" s="21" t="s">
        <v>467</v>
      </c>
      <c r="C123" s="13" t="s">
        <v>3</v>
      </c>
      <c r="D123" s="13" t="s">
        <v>267</v>
      </c>
      <c r="E123" s="13" t="s">
        <v>258</v>
      </c>
      <c r="F123" s="13">
        <v>134.78339285714284</v>
      </c>
      <c r="G123" s="13">
        <v>122.01214285714286</v>
      </c>
      <c r="H123" s="13">
        <f>IFERROR(VLOOKUP(C123,'jul-18'!A:D,4,0),0)</f>
        <v>129.57657534246499</v>
      </c>
      <c r="I123" s="13">
        <v>130.97763157894701</v>
      </c>
    </row>
    <row r="124" spans="2:9" s="7" customFormat="1" ht="13.5" customHeight="1">
      <c r="B124" s="21" t="s">
        <v>466</v>
      </c>
      <c r="C124" s="13" t="s">
        <v>11</v>
      </c>
      <c r="D124" s="13" t="s">
        <v>267</v>
      </c>
      <c r="E124" s="13" t="s">
        <v>258</v>
      </c>
      <c r="F124" s="13">
        <v>103.95694029850745</v>
      </c>
      <c r="G124" s="13">
        <v>92.325777777777773</v>
      </c>
      <c r="H124" s="13">
        <f>IFERROR(VLOOKUP(C124,'jul-18'!A:D,4,0),0)</f>
        <v>103.08690647482</v>
      </c>
      <c r="I124" s="13">
        <v>104.287278911564</v>
      </c>
    </row>
    <row r="125" spans="2:9" s="7" customFormat="1" ht="13.5" customHeight="1">
      <c r="B125" s="21" t="s">
        <v>457</v>
      </c>
      <c r="C125" s="13" t="s">
        <v>26</v>
      </c>
      <c r="D125" s="13" t="s">
        <v>267</v>
      </c>
      <c r="E125" s="13" t="s">
        <v>258</v>
      </c>
      <c r="F125" s="13">
        <v>198.71264705882345</v>
      </c>
      <c r="G125" s="13">
        <v>131.59859154929578</v>
      </c>
      <c r="H125" s="13">
        <f>IFERROR(VLOOKUP(C125,'jul-18'!A:D,4,0),0)</f>
        <v>185.06430962343001</v>
      </c>
      <c r="I125" s="13">
        <v>220.29208163265201</v>
      </c>
    </row>
    <row r="126" spans="2:9" s="7" customFormat="1" ht="13.5" customHeight="1">
      <c r="B126" s="21" t="s">
        <v>459</v>
      </c>
      <c r="C126" s="13" t="s">
        <v>13</v>
      </c>
      <c r="D126" s="13" t="s">
        <v>267</v>
      </c>
      <c r="E126" s="13" t="s">
        <v>258</v>
      </c>
      <c r="F126" s="13">
        <v>101.64991379310344</v>
      </c>
      <c r="G126" s="13">
        <v>70.59641666666667</v>
      </c>
      <c r="H126" s="13">
        <f>IFERROR(VLOOKUP(C126,'jul-18'!A:D,4,0),0)</f>
        <v>100.261984126984</v>
      </c>
      <c r="I126" s="13">
        <v>110.97606060606</v>
      </c>
    </row>
    <row r="127" spans="2:9" s="7" customFormat="1" ht="13.5" customHeight="1">
      <c r="B127" s="21" t="s">
        <v>481</v>
      </c>
      <c r="C127" s="27" t="s">
        <v>624</v>
      </c>
      <c r="D127" s="13" t="s">
        <v>267</v>
      </c>
      <c r="E127" s="13" t="s">
        <v>258</v>
      </c>
      <c r="F127" s="13">
        <v>80.617647058823536</v>
      </c>
      <c r="G127" s="13">
        <v>43.083333333333336</v>
      </c>
      <c r="H127" s="13">
        <f>IFERROR(VLOOKUP(C127,'jul-18'!A:D,4,0),0)</f>
        <v>51.1388888888888</v>
      </c>
      <c r="I127" s="13">
        <v>51.524999999999999</v>
      </c>
    </row>
    <row r="128" spans="2:9" s="7" customFormat="1" ht="13.5" customHeight="1">
      <c r="B128" s="21" t="s">
        <v>473</v>
      </c>
      <c r="C128" s="13" t="s">
        <v>196</v>
      </c>
      <c r="D128" s="13" t="s">
        <v>267</v>
      </c>
      <c r="E128" s="13" t="s">
        <v>258</v>
      </c>
      <c r="F128" s="13">
        <v>306.30049999999994</v>
      </c>
      <c r="G128" s="13">
        <v>299.2469999999995</v>
      </c>
      <c r="H128" s="13">
        <f>IFERROR(VLOOKUP(C128,'jul-18'!A:D,4,0),0)</f>
        <v>306.30049999999898</v>
      </c>
      <c r="I128" s="13">
        <v>306.30049999999898</v>
      </c>
    </row>
    <row r="129" spans="2:9" s="7" customFormat="1" ht="13.5" customHeight="1">
      <c r="B129" s="21" t="s">
        <v>469</v>
      </c>
      <c r="C129" s="13" t="s">
        <v>99</v>
      </c>
      <c r="D129" s="13" t="s">
        <v>267</v>
      </c>
      <c r="E129" s="13" t="s">
        <v>258</v>
      </c>
      <c r="F129" s="13">
        <v>174.10645569620252</v>
      </c>
      <c r="G129" s="13">
        <v>158.33626506024098</v>
      </c>
      <c r="H129" s="13">
        <f>IFERROR(VLOOKUP(C129,'jul-18'!A:D,4,0),0)</f>
        <v>162.62313253011999</v>
      </c>
      <c r="I129" s="13">
        <v>183.202906976744</v>
      </c>
    </row>
    <row r="130" spans="2:9" s="7" customFormat="1" ht="13.5" customHeight="1">
      <c r="B130" s="21" t="s">
        <v>449</v>
      </c>
      <c r="C130" s="13" t="s">
        <v>42</v>
      </c>
      <c r="D130" s="13" t="s">
        <v>267</v>
      </c>
      <c r="E130" s="13" t="s">
        <v>258</v>
      </c>
      <c r="F130" s="13">
        <v>0</v>
      </c>
      <c r="G130" s="13">
        <v>0</v>
      </c>
      <c r="H130" s="13">
        <f>IFERROR(VLOOKUP(C130,'jul-18'!A:D,4,0),0)</f>
        <v>0</v>
      </c>
      <c r="I130" s="13">
        <v>0</v>
      </c>
    </row>
    <row r="131" spans="2:9" s="7" customFormat="1" ht="13.5" customHeight="1">
      <c r="B131" s="21" t="s">
        <v>461</v>
      </c>
      <c r="C131" s="24" t="s">
        <v>462</v>
      </c>
      <c r="D131" s="13" t="s">
        <v>267</v>
      </c>
      <c r="E131" s="13" t="s">
        <v>258</v>
      </c>
      <c r="F131" s="13">
        <v>205.36772727272731</v>
      </c>
      <c r="G131" s="13">
        <v>191.19577777777778</v>
      </c>
      <c r="H131" s="13">
        <f>IFERROR(VLOOKUP(C131,'jul-18'!A:D,4,0),0)</f>
        <v>202.18188888888801</v>
      </c>
      <c r="I131" s="13">
        <v>190.76702970297001</v>
      </c>
    </row>
    <row r="132" spans="2:9" s="7" customFormat="1" ht="13.5" customHeight="1">
      <c r="B132" s="21" t="s">
        <v>468</v>
      </c>
      <c r="C132" s="13" t="s">
        <v>48</v>
      </c>
      <c r="D132" s="13" t="s">
        <v>267</v>
      </c>
      <c r="E132" s="13" t="s">
        <v>258</v>
      </c>
      <c r="F132" s="13">
        <v>257.10916666666657</v>
      </c>
      <c r="G132" s="13">
        <v>241.48416666666625</v>
      </c>
      <c r="H132" s="13">
        <f>IFERROR(VLOOKUP(C132,'jul-18'!A:D,4,0),0)</f>
        <v>257.109166666666</v>
      </c>
      <c r="I132" s="13">
        <v>257.109166666666</v>
      </c>
    </row>
    <row r="133" spans="2:9" s="7" customFormat="1" ht="13.5" customHeight="1">
      <c r="B133" s="21" t="s">
        <v>451</v>
      </c>
      <c r="C133" s="13" t="s">
        <v>49</v>
      </c>
      <c r="D133" s="13" t="s">
        <v>267</v>
      </c>
      <c r="E133" s="13" t="s">
        <v>258</v>
      </c>
      <c r="F133" s="13">
        <v>198.93525401069556</v>
      </c>
      <c r="G133" s="13">
        <v>138.40676996424315</v>
      </c>
      <c r="H133" s="13">
        <f>IFERROR(VLOOKUP(C133,'jul-18'!A:D,4,0),0)</f>
        <v>147.24690294438301</v>
      </c>
      <c r="I133" s="13">
        <v>139.86881337648299</v>
      </c>
    </row>
    <row r="134" spans="2:9" s="7" customFormat="1" ht="13.5" customHeight="1">
      <c r="B134" s="21" t="s">
        <v>464</v>
      </c>
      <c r="C134" s="13" t="s">
        <v>64</v>
      </c>
      <c r="D134" s="13" t="s">
        <v>267</v>
      </c>
      <c r="E134" s="13" t="s">
        <v>258</v>
      </c>
      <c r="F134" s="13">
        <v>325.31977777777774</v>
      </c>
      <c r="G134" s="13">
        <v>304.75760869565221</v>
      </c>
      <c r="H134" s="13">
        <f>IFERROR(VLOOKUP(C134,'jul-18'!A:D,4,0),0)</f>
        <v>324.221063829787</v>
      </c>
      <c r="I134" s="13">
        <v>324.45693877551003</v>
      </c>
    </row>
    <row r="135" spans="2:9" s="7" customFormat="1" ht="13.5" customHeight="1">
      <c r="B135" s="21" t="s">
        <v>456</v>
      </c>
      <c r="C135" s="13" t="s">
        <v>72</v>
      </c>
      <c r="D135" s="13" t="s">
        <v>267</v>
      </c>
      <c r="E135" s="13" t="s">
        <v>258</v>
      </c>
      <c r="F135" s="13">
        <v>192.92666666666668</v>
      </c>
      <c r="G135" s="13">
        <v>181.87707317073171</v>
      </c>
      <c r="H135" s="13">
        <f>IFERROR(VLOOKUP(C135,'jul-18'!A:D,4,0),0)</f>
        <v>186.52463414634099</v>
      </c>
      <c r="I135" s="13">
        <v>170.96673469387699</v>
      </c>
    </row>
    <row r="136" spans="2:9" s="7" customFormat="1" ht="13.5" customHeight="1">
      <c r="B136" s="21" t="s">
        <v>450</v>
      </c>
      <c r="C136" s="13" t="s">
        <v>82</v>
      </c>
      <c r="D136" s="13" t="s">
        <v>267</v>
      </c>
      <c r="E136" s="13" t="s">
        <v>258</v>
      </c>
      <c r="F136" s="13">
        <v>304.9375</v>
      </c>
      <c r="G136" s="13">
        <v>384.94444444444446</v>
      </c>
      <c r="H136" s="13">
        <f>IFERROR(VLOOKUP(C136,'jul-18'!A:D,4,0),0)</f>
        <v>372.32499999999999</v>
      </c>
      <c r="I136" s="13">
        <v>354.83333333333297</v>
      </c>
    </row>
    <row r="137" spans="2:9" s="7" customFormat="1" ht="13.5" customHeight="1">
      <c r="B137" s="21" t="s">
        <v>453</v>
      </c>
      <c r="C137" s="13" t="s">
        <v>91</v>
      </c>
      <c r="D137" s="13" t="s">
        <v>267</v>
      </c>
      <c r="E137" s="13" t="s">
        <v>258</v>
      </c>
      <c r="F137" s="13">
        <v>166.25737704918043</v>
      </c>
      <c r="G137" s="13">
        <v>183.78434925864912</v>
      </c>
      <c r="H137" s="13">
        <f>IFERROR(VLOOKUP(C137,'jul-18'!A:D,4,0),0)</f>
        <v>168.46243548387099</v>
      </c>
      <c r="I137" s="13">
        <v>156.925049875311</v>
      </c>
    </row>
    <row r="138" spans="2:9" s="7" customFormat="1" ht="13.5" customHeight="1">
      <c r="B138" s="21" t="s">
        <v>458</v>
      </c>
      <c r="C138" s="13" t="s">
        <v>124</v>
      </c>
      <c r="D138" s="13" t="s">
        <v>267</v>
      </c>
      <c r="E138" s="13" t="s">
        <v>258</v>
      </c>
      <c r="F138" s="13">
        <v>290.53466666666662</v>
      </c>
      <c r="G138" s="13">
        <v>236.73588235294119</v>
      </c>
      <c r="H138" s="13">
        <f>IFERROR(VLOOKUP(C138,'jul-18'!A:D,4,0),0)</f>
        <v>258.22941176470499</v>
      </c>
      <c r="I138" s="13">
        <v>264.10500000000002</v>
      </c>
    </row>
    <row r="139" spans="2:9" s="7" customFormat="1" ht="13.5" customHeight="1">
      <c r="B139" s="21" t="s">
        <v>475</v>
      </c>
      <c r="C139" s="24" t="s">
        <v>476</v>
      </c>
      <c r="D139" s="13" t="s">
        <v>267</v>
      </c>
      <c r="E139" s="13" t="s">
        <v>258</v>
      </c>
      <c r="F139" s="13">
        <v>0</v>
      </c>
      <c r="G139" s="13">
        <v>0</v>
      </c>
      <c r="H139" s="13">
        <f>IFERROR(VLOOKUP(C139,'jul-18'!A:D,4,0),0)</f>
        <v>0</v>
      </c>
      <c r="I139" s="13">
        <v>0</v>
      </c>
    </row>
    <row r="140" spans="2:9" s="7" customFormat="1" ht="13.5" customHeight="1">
      <c r="B140" s="21" t="s">
        <v>452</v>
      </c>
      <c r="C140" s="13" t="s">
        <v>153</v>
      </c>
      <c r="D140" s="13" t="s">
        <v>267</v>
      </c>
      <c r="E140" s="13" t="s">
        <v>258</v>
      </c>
      <c r="F140" s="13">
        <v>123.14230303030305</v>
      </c>
      <c r="G140" s="13">
        <v>125.80955801104972</v>
      </c>
      <c r="H140" s="13">
        <f>IFERROR(VLOOKUP(C140,'jul-18'!A:D,4,0),0)</f>
        <v>136.17472826086899</v>
      </c>
      <c r="I140" s="13">
        <v>140.20454081632599</v>
      </c>
    </row>
    <row r="141" spans="2:9" s="7" customFormat="1" ht="13.5" customHeight="1">
      <c r="B141" s="21" t="s">
        <v>477</v>
      </c>
      <c r="C141" s="13" t="s">
        <v>21</v>
      </c>
      <c r="D141" s="13" t="s">
        <v>267</v>
      </c>
      <c r="E141" s="13" t="s">
        <v>258</v>
      </c>
      <c r="F141" s="13">
        <v>0</v>
      </c>
      <c r="G141" s="13">
        <v>0</v>
      </c>
      <c r="H141" s="13">
        <f>IFERROR(VLOOKUP(C141,'jul-18'!A:D,4,0),0)</f>
        <v>0</v>
      </c>
      <c r="I141" s="13">
        <v>0</v>
      </c>
    </row>
    <row r="142" spans="2:9" s="7" customFormat="1" ht="13.5" customHeight="1">
      <c r="B142" s="21" t="s">
        <v>470</v>
      </c>
      <c r="C142" s="24" t="s">
        <v>471</v>
      </c>
      <c r="D142" s="13" t="s">
        <v>267</v>
      </c>
      <c r="E142" s="13" t="s">
        <v>258</v>
      </c>
      <c r="F142" s="13">
        <v>107.01084507042252</v>
      </c>
      <c r="G142" s="13">
        <v>98.804933333333196</v>
      </c>
      <c r="H142" s="13">
        <f>IFERROR(VLOOKUP(C142,'jul-18'!A:D,4,0),0)</f>
        <v>100.744155844155</v>
      </c>
      <c r="I142" s="13">
        <v>101.157662337662</v>
      </c>
    </row>
    <row r="143" spans="2:9" s="7" customFormat="1" ht="13.5" customHeight="1">
      <c r="B143" s="21" t="s">
        <v>460</v>
      </c>
      <c r="C143" s="13" t="s">
        <v>103</v>
      </c>
      <c r="D143" s="13" t="s">
        <v>267</v>
      </c>
      <c r="E143" s="13" t="s">
        <v>258</v>
      </c>
      <c r="F143" s="13">
        <v>141.54955223880609</v>
      </c>
      <c r="G143" s="13">
        <v>119.80132701421802</v>
      </c>
      <c r="H143" s="13">
        <f>IFERROR(VLOOKUP(C143,'jul-18'!A:D,4,0),0)</f>
        <v>129.24004464285699</v>
      </c>
      <c r="I143" s="13">
        <v>255.725757575757</v>
      </c>
    </row>
    <row r="144" spans="2:9" s="7" customFormat="1" ht="13.5" customHeight="1">
      <c r="B144" s="21" t="s">
        <v>478</v>
      </c>
      <c r="C144" s="13" t="s">
        <v>116</v>
      </c>
      <c r="D144" s="13" t="s">
        <v>267</v>
      </c>
      <c r="E144" s="13" t="s">
        <v>258</v>
      </c>
      <c r="F144" s="13">
        <v>0</v>
      </c>
      <c r="G144" s="13">
        <v>0</v>
      </c>
      <c r="H144" s="13">
        <f>IFERROR(VLOOKUP(C144,'jul-18'!A:D,4,0),0)</f>
        <v>0</v>
      </c>
      <c r="I144" s="13">
        <v>0</v>
      </c>
    </row>
    <row r="145" spans="2:9" s="7" customFormat="1" ht="13.5" customHeight="1">
      <c r="B145" s="21" t="s">
        <v>463</v>
      </c>
      <c r="C145" s="13" t="s">
        <v>194</v>
      </c>
      <c r="D145" s="13" t="s">
        <v>267</v>
      </c>
      <c r="E145" s="13" t="s">
        <v>258</v>
      </c>
      <c r="F145" s="13">
        <v>0</v>
      </c>
      <c r="G145" s="13">
        <v>0</v>
      </c>
      <c r="H145" s="13">
        <f>IFERROR(VLOOKUP(C145,'jul-18'!A:D,4,0),0)</f>
        <v>0</v>
      </c>
      <c r="I145" s="13">
        <v>0</v>
      </c>
    </row>
    <row r="146" spans="2:9" s="7" customFormat="1" ht="13.5" customHeight="1">
      <c r="B146" s="21" t="s">
        <v>479</v>
      </c>
      <c r="C146" s="13" t="s">
        <v>480</v>
      </c>
      <c r="D146" s="13" t="s">
        <v>267</v>
      </c>
      <c r="E146" s="13" t="s">
        <v>258</v>
      </c>
      <c r="F146" s="13">
        <v>260.97017441860464</v>
      </c>
      <c r="G146" s="13">
        <v>264.89672413793102</v>
      </c>
      <c r="H146" s="13">
        <f>IFERROR(VLOOKUP(C146,'jul-18'!A:D,4,0),0)</f>
        <v>276.69819209039503</v>
      </c>
      <c r="I146" s="13">
        <v>268.99927777777702</v>
      </c>
    </row>
    <row r="147" spans="2:9" s="7" customFormat="1" ht="13.5" customHeight="1">
      <c r="B147" s="21" t="s">
        <v>454</v>
      </c>
      <c r="C147" s="24" t="s">
        <v>455</v>
      </c>
      <c r="D147" s="13" t="s">
        <v>267</v>
      </c>
      <c r="E147" s="13" t="s">
        <v>258</v>
      </c>
      <c r="F147" s="13">
        <v>82.676458333333315</v>
      </c>
      <c r="G147" s="13">
        <v>70.759791666666459</v>
      </c>
      <c r="H147" s="13">
        <f>IFERROR(VLOOKUP(C147,'jul-18'!A:D,4,0),0)</f>
        <v>82.519795918367294</v>
      </c>
      <c r="I147" s="13">
        <v>96.268653846153796</v>
      </c>
    </row>
    <row r="148" spans="2:9" s="7" customFormat="1" ht="13.5" customHeight="1">
      <c r="B148" s="21" t="s">
        <v>472</v>
      </c>
      <c r="C148" s="13" t="s">
        <v>178</v>
      </c>
      <c r="D148" s="13" t="s">
        <v>267</v>
      </c>
      <c r="E148" s="13" t="s">
        <v>258</v>
      </c>
      <c r="F148" s="13">
        <v>481.08112499999982</v>
      </c>
      <c r="G148" s="13">
        <v>507.88841463414508</v>
      </c>
      <c r="H148" s="13">
        <f>IFERROR(VLOOKUP(C148,'jul-18'!A:D,4,0),0)</f>
        <v>517.62243902439002</v>
      </c>
      <c r="I148" s="13">
        <v>521.25047619047598</v>
      </c>
    </row>
    <row r="149" spans="2:9" s="7" customFormat="1" ht="13.5" customHeight="1">
      <c r="B149" s="21" t="s">
        <v>465</v>
      </c>
      <c r="C149" s="24" t="s">
        <v>355</v>
      </c>
      <c r="D149" s="13" t="s">
        <v>267</v>
      </c>
      <c r="E149" s="13" t="s">
        <v>258</v>
      </c>
      <c r="F149" s="13">
        <v>221.22792792792799</v>
      </c>
      <c r="G149" s="13">
        <v>211.6375221238938</v>
      </c>
      <c r="H149" s="13">
        <f>IFERROR(VLOOKUP(C149,'jul-18'!A:D,4,0),0)</f>
        <v>263.80983193277302</v>
      </c>
      <c r="I149" s="13">
        <v>254.97366666666599</v>
      </c>
    </row>
    <row r="150" spans="2:9" s="7" customFormat="1" ht="13.5" customHeight="1">
      <c r="B150" s="21" t="s">
        <v>484</v>
      </c>
      <c r="C150" s="13" t="s">
        <v>100</v>
      </c>
      <c r="D150" s="13" t="s">
        <v>272</v>
      </c>
      <c r="E150" s="13" t="s">
        <v>260</v>
      </c>
      <c r="F150" s="13">
        <v>26.340000000000003</v>
      </c>
      <c r="G150" s="13">
        <v>76.161333333333332</v>
      </c>
      <c r="H150" s="13">
        <f>IFERROR(VLOOKUP(C150,'jul-18'!A:D,4,0),0)</f>
        <v>101.208</v>
      </c>
      <c r="I150" s="13">
        <v>123.79923076922999</v>
      </c>
    </row>
    <row r="151" spans="2:9" s="7" customFormat="1" ht="13.5" customHeight="1">
      <c r="B151" s="21" t="s">
        <v>486</v>
      </c>
      <c r="C151" s="24" t="s">
        <v>487</v>
      </c>
      <c r="D151" s="13" t="s">
        <v>272</v>
      </c>
      <c r="E151" s="13" t="s">
        <v>260</v>
      </c>
      <c r="F151" s="13">
        <v>542.28571428571433</v>
      </c>
      <c r="G151" s="13">
        <v>410.73684210526318</v>
      </c>
      <c r="H151" s="13">
        <f>IFERROR(VLOOKUP(C151,'jul-18'!A:D,4,0),0)</f>
        <v>378.649047619047</v>
      </c>
      <c r="I151" s="13">
        <v>336.52125000000001</v>
      </c>
    </row>
    <row r="152" spans="2:9" s="7" customFormat="1" ht="13.5" customHeight="1">
      <c r="B152" s="21" t="s">
        <v>485</v>
      </c>
      <c r="C152" s="13" t="s">
        <v>182</v>
      </c>
      <c r="D152" s="13" t="s">
        <v>272</v>
      </c>
      <c r="E152" s="13" t="s">
        <v>260</v>
      </c>
      <c r="F152" s="13">
        <v>0</v>
      </c>
      <c r="G152" s="13">
        <v>0</v>
      </c>
      <c r="H152" s="13">
        <f>IFERROR(VLOOKUP(C152,'jul-18'!A:D,4,0),0)</f>
        <v>0</v>
      </c>
      <c r="I152" s="13">
        <v>0</v>
      </c>
    </row>
    <row r="153" spans="2:9" s="7" customFormat="1" ht="13.5" customHeight="1">
      <c r="B153" s="21" t="s">
        <v>488</v>
      </c>
      <c r="C153" s="13" t="s">
        <v>184</v>
      </c>
      <c r="D153" s="13" t="s">
        <v>272</v>
      </c>
      <c r="E153" s="13" t="s">
        <v>260</v>
      </c>
      <c r="F153" s="13">
        <v>0</v>
      </c>
      <c r="G153" s="13">
        <v>0</v>
      </c>
      <c r="H153" s="13">
        <f>IFERROR(VLOOKUP(C153,'jul-18'!A:D,4,0),0)</f>
        <v>0</v>
      </c>
      <c r="I153" s="13">
        <v>0</v>
      </c>
    </row>
    <row r="154" spans="2:9" s="7" customFormat="1" ht="13.5" customHeight="1">
      <c r="B154" s="21" t="s">
        <v>483</v>
      </c>
      <c r="C154" s="13" t="s">
        <v>193</v>
      </c>
      <c r="D154" s="13" t="s">
        <v>272</v>
      </c>
      <c r="E154" s="13" t="s">
        <v>260</v>
      </c>
      <c r="F154" s="13">
        <v>441.64375000000001</v>
      </c>
      <c r="G154" s="13">
        <v>441.09500000000003</v>
      </c>
      <c r="H154" s="13">
        <f>IFERROR(VLOOKUP(C154,'jul-18'!A:D,4,0),0)</f>
        <v>637.45888888888805</v>
      </c>
      <c r="I154" s="13">
        <v>637.48555555555504</v>
      </c>
    </row>
    <row r="155" spans="2:9" s="7" customFormat="1" ht="13.5" customHeight="1">
      <c r="B155" s="21" t="s">
        <v>489</v>
      </c>
      <c r="C155" s="13" t="s">
        <v>39</v>
      </c>
      <c r="D155" s="13" t="s">
        <v>273</v>
      </c>
      <c r="E155" s="13" t="s">
        <v>260</v>
      </c>
      <c r="F155" s="13">
        <v>169.60801459854073</v>
      </c>
      <c r="G155" s="13">
        <v>188.37345858744777</v>
      </c>
      <c r="H155" s="13">
        <f>IFERROR(VLOOKUP(C155,'jul-18'!A:D,4,0),0)</f>
        <v>180.017588625592</v>
      </c>
      <c r="I155" s="13">
        <v>190.06457203994299</v>
      </c>
    </row>
    <row r="156" spans="2:9" s="7" customFormat="1" ht="13.5" customHeight="1">
      <c r="B156" s="21" t="s">
        <v>493</v>
      </c>
      <c r="C156" s="13" t="s">
        <v>79</v>
      </c>
      <c r="D156" s="13" t="s">
        <v>273</v>
      </c>
      <c r="E156" s="13" t="s">
        <v>260</v>
      </c>
      <c r="F156" s="13">
        <v>0</v>
      </c>
      <c r="G156" s="13">
        <v>0</v>
      </c>
      <c r="H156" s="13">
        <f>IFERROR(VLOOKUP(C156,'jul-18'!A:D,4,0),0)</f>
        <v>0</v>
      </c>
      <c r="I156" s="13">
        <v>0</v>
      </c>
    </row>
    <row r="157" spans="2:9" s="7" customFormat="1" ht="13.5" customHeight="1">
      <c r="B157" s="21" t="s">
        <v>490</v>
      </c>
      <c r="C157" s="13" t="s">
        <v>93</v>
      </c>
      <c r="D157" s="13" t="s">
        <v>273</v>
      </c>
      <c r="E157" s="13" t="s">
        <v>260</v>
      </c>
      <c r="F157" s="13">
        <v>204.62823479006124</v>
      </c>
      <c r="G157" s="13">
        <v>192.67343122101931</v>
      </c>
      <c r="H157" s="13">
        <f>IFERROR(VLOOKUP(C157,'jul-18'!A:D,4,0),0)</f>
        <v>180.906191474493</v>
      </c>
      <c r="I157" s="13">
        <v>211.845951760102</v>
      </c>
    </row>
    <row r="158" spans="2:9" s="7" customFormat="1" ht="13.5" customHeight="1">
      <c r="B158" s="21" t="s">
        <v>495</v>
      </c>
      <c r="C158" s="13" t="s">
        <v>122</v>
      </c>
      <c r="D158" s="13" t="s">
        <v>273</v>
      </c>
      <c r="E158" s="13" t="s">
        <v>260</v>
      </c>
      <c r="F158" s="13">
        <v>0</v>
      </c>
      <c r="G158" s="13">
        <v>0</v>
      </c>
      <c r="H158" s="13">
        <f>IFERROR(VLOOKUP(C158,'jul-18'!A:D,4,0),0)</f>
        <v>0</v>
      </c>
      <c r="I158" s="13">
        <v>0</v>
      </c>
    </row>
    <row r="159" spans="2:9" s="7" customFormat="1" ht="13.5" customHeight="1">
      <c r="B159" s="21" t="s">
        <v>494</v>
      </c>
      <c r="C159" s="13" t="s">
        <v>121</v>
      </c>
      <c r="D159" s="13" t="s">
        <v>273</v>
      </c>
      <c r="E159" s="13" t="s">
        <v>260</v>
      </c>
      <c r="F159" s="13">
        <v>473.89511627906978</v>
      </c>
      <c r="G159" s="13">
        <v>358.77976923076847</v>
      </c>
      <c r="H159" s="13">
        <f>IFERROR(VLOOKUP(C159,'jul-18'!A:D,4,0),0)</f>
        <v>521.13948148148097</v>
      </c>
      <c r="I159" s="13">
        <v>519.04846715328404</v>
      </c>
    </row>
    <row r="160" spans="2:9" s="7" customFormat="1" ht="13.5" customHeight="1">
      <c r="B160" s="21" t="s">
        <v>491</v>
      </c>
      <c r="C160" t="s">
        <v>353</v>
      </c>
      <c r="D160" s="13" t="s">
        <v>273</v>
      </c>
      <c r="E160" s="13" t="s">
        <v>260</v>
      </c>
      <c r="F160" s="13">
        <v>134.02701461377865</v>
      </c>
      <c r="G160" s="13">
        <v>112.23367567567568</v>
      </c>
      <c r="H160" s="13">
        <f>IFERROR(VLOOKUP(C160,'jul-18'!A:D,4,0),0)</f>
        <v>113.60409948541999</v>
      </c>
      <c r="I160" s="13">
        <v>119.95950900163599</v>
      </c>
    </row>
    <row r="161" spans="2:9" s="7" customFormat="1" ht="13.5" customHeight="1">
      <c r="B161" s="21" t="s">
        <v>492</v>
      </c>
      <c r="C161" s="13" t="s">
        <v>188</v>
      </c>
      <c r="D161" s="13" t="s">
        <v>273</v>
      </c>
      <c r="E161" s="13" t="s">
        <v>260</v>
      </c>
      <c r="F161" s="13">
        <v>238.22164444444445</v>
      </c>
      <c r="G161" s="13">
        <v>201.6754285714286</v>
      </c>
      <c r="H161" s="13">
        <f>IFERROR(VLOOKUP(C161,'jul-18'!A:D,4,0),0)</f>
        <v>214.63047430829999</v>
      </c>
      <c r="I161" s="13">
        <v>207.069729729729</v>
      </c>
    </row>
    <row r="162" spans="2:9" s="7" customFormat="1" ht="13.5" customHeight="1">
      <c r="B162" s="21" t="s">
        <v>505</v>
      </c>
      <c r="C162" s="13" t="s">
        <v>23</v>
      </c>
      <c r="D162" s="13" t="s">
        <v>274</v>
      </c>
      <c r="E162" s="13" t="s">
        <v>260</v>
      </c>
      <c r="F162" s="13">
        <v>104.83636363636366</v>
      </c>
      <c r="G162" s="13">
        <v>89.328000000000003</v>
      </c>
      <c r="H162" s="13">
        <f>IFERROR(VLOOKUP(C162,'jul-18'!A:D,4,0),0)</f>
        <v>103.12444444444399</v>
      </c>
      <c r="I162" s="13">
        <v>120.665434782608</v>
      </c>
    </row>
    <row r="163" spans="2:9" s="7" customFormat="1" ht="13.5" customHeight="1">
      <c r="B163" s="21" t="s">
        <v>502</v>
      </c>
      <c r="C163" s="13" t="s">
        <v>95</v>
      </c>
      <c r="D163" s="13" t="s">
        <v>274</v>
      </c>
      <c r="E163" s="13" t="s">
        <v>260</v>
      </c>
      <c r="F163" s="13">
        <v>187.35082311733831</v>
      </c>
      <c r="G163" s="13">
        <v>127.38589020771512</v>
      </c>
      <c r="H163" s="13">
        <f>IFERROR(VLOOKUP(C163,'jul-18'!A:D,4,0),0)</f>
        <v>80.412712328767</v>
      </c>
      <c r="I163" s="13">
        <v>93.626098226466695</v>
      </c>
    </row>
    <row r="164" spans="2:9" s="7" customFormat="1" ht="13.5" customHeight="1">
      <c r="B164" s="21" t="s">
        <v>591</v>
      </c>
      <c r="C164" s="13" t="s">
        <v>32</v>
      </c>
      <c r="D164" s="13" t="s">
        <v>274</v>
      </c>
      <c r="E164" s="13" t="s">
        <v>260</v>
      </c>
      <c r="F164" s="13">
        <v>0</v>
      </c>
      <c r="G164" s="13">
        <v>0</v>
      </c>
      <c r="H164" s="13">
        <f>IFERROR(VLOOKUP(C164,'jul-18'!A:D,4,0),0)</f>
        <v>0</v>
      </c>
      <c r="I164" s="13">
        <v>0</v>
      </c>
    </row>
    <row r="165" spans="2:9" s="7" customFormat="1" ht="13.5" customHeight="1">
      <c r="B165" s="21" t="s">
        <v>506</v>
      </c>
      <c r="C165" s="13" t="s">
        <v>183</v>
      </c>
      <c r="D165" s="13" t="s">
        <v>274</v>
      </c>
      <c r="E165" s="13" t="s">
        <v>260</v>
      </c>
      <c r="F165" s="13">
        <v>663.68499999999995</v>
      </c>
      <c r="G165" s="13">
        <v>652.93499999999995</v>
      </c>
      <c r="H165" s="13">
        <f>IFERROR(VLOOKUP(C165,'jul-18'!A:D,4,0),0)</f>
        <v>663.68499999999995</v>
      </c>
      <c r="I165" s="13">
        <v>663.68499999999995</v>
      </c>
    </row>
    <row r="166" spans="2:9" s="7" customFormat="1" ht="13.5" customHeight="1">
      <c r="B166" s="21" t="s">
        <v>496</v>
      </c>
      <c r="C166" s="13" t="s">
        <v>84</v>
      </c>
      <c r="D166" s="13" t="s">
        <v>274</v>
      </c>
      <c r="E166" s="13" t="s">
        <v>260</v>
      </c>
      <c r="F166" s="13">
        <v>80.042566807313804</v>
      </c>
      <c r="G166" s="13">
        <v>64.881219350563086</v>
      </c>
      <c r="H166" s="13">
        <f>IFERROR(VLOOKUP(C166,'jul-18'!A:D,4,0),0)</f>
        <v>92.164902073733103</v>
      </c>
      <c r="I166" s="13">
        <v>74.559568421052901</v>
      </c>
    </row>
    <row r="167" spans="2:9" s="7" customFormat="1" ht="13.5" customHeight="1">
      <c r="B167" s="21" t="s">
        <v>503</v>
      </c>
      <c r="C167" s="13" t="s">
        <v>101</v>
      </c>
      <c r="D167" s="13" t="s">
        <v>274</v>
      </c>
      <c r="E167" s="13" t="s">
        <v>260</v>
      </c>
      <c r="F167" s="13">
        <v>133.66995238095237</v>
      </c>
      <c r="G167" s="13">
        <v>121.75618181818182</v>
      </c>
      <c r="H167" s="13">
        <f>IFERROR(VLOOKUP(C167,'jul-18'!A:D,4,0),0)</f>
        <v>131.839574468085</v>
      </c>
      <c r="I167" s="13">
        <v>129.29636734693801</v>
      </c>
    </row>
    <row r="168" spans="2:9" s="7" customFormat="1" ht="13.5" customHeight="1">
      <c r="B168" s="21" t="s">
        <v>501</v>
      </c>
      <c r="C168" s="13" t="s">
        <v>131</v>
      </c>
      <c r="D168" s="13" t="s">
        <v>274</v>
      </c>
      <c r="E168" s="13" t="s">
        <v>260</v>
      </c>
      <c r="F168" s="13">
        <v>94.758883928571365</v>
      </c>
      <c r="G168" s="13">
        <v>97.921513452914809</v>
      </c>
      <c r="H168" s="13">
        <f>IFERROR(VLOOKUP(C168,'jul-18'!A:D,4,0),0)</f>
        <v>85.7193404461689</v>
      </c>
      <c r="I168" s="13">
        <v>116.94518254675</v>
      </c>
    </row>
    <row r="169" spans="2:9" s="7" customFormat="1" ht="13.5" customHeight="1">
      <c r="B169" s="21" t="s">
        <v>500</v>
      </c>
      <c r="C169" s="13" t="s">
        <v>120</v>
      </c>
      <c r="D169" s="13" t="s">
        <v>274</v>
      </c>
      <c r="E169" s="13" t="s">
        <v>260</v>
      </c>
      <c r="F169" s="13">
        <v>143.00411016949158</v>
      </c>
      <c r="G169" s="13">
        <v>146.80415448851753</v>
      </c>
      <c r="H169" s="13">
        <f>IFERROR(VLOOKUP(C169,'jul-18'!A:D,4,0),0)</f>
        <v>144.59052336448599</v>
      </c>
      <c r="I169" s="13">
        <v>137.38438030560201</v>
      </c>
    </row>
    <row r="170" spans="2:9" s="7" customFormat="1" ht="13.5" customHeight="1">
      <c r="B170" s="21" t="s">
        <v>497</v>
      </c>
      <c r="C170" s="13" t="s">
        <v>150</v>
      </c>
      <c r="D170" s="13" t="s">
        <v>274</v>
      </c>
      <c r="E170" s="13" t="s">
        <v>260</v>
      </c>
      <c r="F170" s="13">
        <v>132.1542735042735</v>
      </c>
      <c r="G170" s="13">
        <v>116.75816155988858</v>
      </c>
      <c r="H170" s="13">
        <f>IFERROR(VLOOKUP(C170,'jul-18'!A:D,4,0),0)</f>
        <v>171.62614973262001</v>
      </c>
      <c r="I170" s="13">
        <v>158.11135638297799</v>
      </c>
    </row>
    <row r="171" spans="2:9" s="7" customFormat="1" ht="13.5" customHeight="1">
      <c r="B171" s="21" t="s">
        <v>504</v>
      </c>
      <c r="C171" s="13" t="s">
        <v>167</v>
      </c>
      <c r="D171" s="13" t="s">
        <v>274</v>
      </c>
      <c r="E171" s="13" t="s">
        <v>260</v>
      </c>
      <c r="F171" s="13">
        <v>103.9346153846153</v>
      </c>
      <c r="G171" s="13">
        <v>88.822082018927134</v>
      </c>
      <c r="H171" s="13">
        <f>IFERROR(VLOOKUP(C171,'jul-18'!A:D,4,0),0)</f>
        <v>87.2496685082874</v>
      </c>
      <c r="I171" s="13">
        <v>96.592712765957401</v>
      </c>
    </row>
    <row r="172" spans="2:9" s="7" customFormat="1" ht="13.5" customHeight="1">
      <c r="B172" s="21" t="s">
        <v>499</v>
      </c>
      <c r="C172" s="13" t="s">
        <v>181</v>
      </c>
      <c r="D172" s="13" t="s">
        <v>274</v>
      </c>
      <c r="E172" s="13" t="s">
        <v>260</v>
      </c>
      <c r="F172" s="13">
        <v>123.03288596902811</v>
      </c>
      <c r="G172" s="13">
        <v>203.08953437771714</v>
      </c>
      <c r="H172" s="13">
        <f>IFERROR(VLOOKUP(C172,'jul-18'!A:D,4,0),0)</f>
        <v>131.904257425742</v>
      </c>
      <c r="I172" s="13">
        <v>146.21118113357201</v>
      </c>
    </row>
    <row r="173" spans="2:9" s="7" customFormat="1" ht="13.5" customHeight="1">
      <c r="B173" s="21" t="s">
        <v>498</v>
      </c>
      <c r="C173" s="13" t="s">
        <v>197</v>
      </c>
      <c r="D173" s="13" t="s">
        <v>274</v>
      </c>
      <c r="E173" s="13" t="s">
        <v>260</v>
      </c>
      <c r="F173" s="13">
        <v>126.04765624999995</v>
      </c>
      <c r="G173" s="13">
        <v>168.32644091810681</v>
      </c>
      <c r="H173" s="13">
        <f>IFERROR(VLOOKUP(C173,'jul-18'!A:D,4,0),0)</f>
        <v>147.521275972296</v>
      </c>
      <c r="I173" s="13">
        <v>149.70041095890301</v>
      </c>
    </row>
    <row r="174" spans="2:9" s="7" customFormat="1" ht="13.5" customHeight="1">
      <c r="B174" s="21" t="s">
        <v>512</v>
      </c>
      <c r="C174" s="13" t="s">
        <v>2</v>
      </c>
      <c r="D174" s="13" t="s">
        <v>275</v>
      </c>
      <c r="E174" s="13" t="s">
        <v>260</v>
      </c>
      <c r="F174" s="13">
        <v>0</v>
      </c>
      <c r="G174" s="13">
        <v>0</v>
      </c>
      <c r="H174" s="13">
        <f>IFERROR(VLOOKUP(C174,'jul-18'!A:D,4,0),0)</f>
        <v>0</v>
      </c>
      <c r="I174" s="13">
        <v>0</v>
      </c>
    </row>
    <row r="175" spans="2:9" s="7" customFormat="1" ht="13.5" customHeight="1">
      <c r="B175" s="21" t="s">
        <v>509</v>
      </c>
      <c r="C175" s="13" t="s">
        <v>14</v>
      </c>
      <c r="D175" s="13" t="s">
        <v>275</v>
      </c>
      <c r="E175" s="13" t="s">
        <v>260</v>
      </c>
      <c r="F175" s="13">
        <v>144.17045454545453</v>
      </c>
      <c r="G175" s="13">
        <v>112.53409090909091</v>
      </c>
      <c r="H175" s="13">
        <f>IFERROR(VLOOKUP(C175,'jul-18'!A:D,4,0),0)</f>
        <v>137.71590909090901</v>
      </c>
      <c r="I175" s="13">
        <v>143.75</v>
      </c>
    </row>
    <row r="176" spans="2:9" s="7" customFormat="1" ht="13.5" customHeight="1">
      <c r="B176" s="21" t="s">
        <v>515</v>
      </c>
      <c r="C176" s="13" t="s">
        <v>27</v>
      </c>
      <c r="D176" s="13" t="s">
        <v>275</v>
      </c>
      <c r="E176" s="13" t="s">
        <v>260</v>
      </c>
      <c r="F176" s="13">
        <v>1759.0882352941176</v>
      </c>
      <c r="G176" s="13">
        <v>1532</v>
      </c>
      <c r="H176" s="13">
        <f>IFERROR(VLOOKUP(C176,'jul-18'!A:D,4,0),0)</f>
        <v>1699.26923076923</v>
      </c>
      <c r="I176" s="13">
        <v>1733.7962962962899</v>
      </c>
    </row>
    <row r="177" spans="2:9" s="7" customFormat="1" ht="13.5" customHeight="1">
      <c r="B177" s="21" t="s">
        <v>507</v>
      </c>
      <c r="C177" s="13" t="s">
        <v>87</v>
      </c>
      <c r="D177" s="13" t="s">
        <v>275</v>
      </c>
      <c r="E177" s="13" t="s">
        <v>260</v>
      </c>
      <c r="F177" s="13">
        <v>220.23007638888836</v>
      </c>
      <c r="G177" s="13">
        <v>190.94972380349927</v>
      </c>
      <c r="H177" s="13">
        <f>IFERROR(VLOOKUP(C177,'jul-18'!A:D,4,0),0)</f>
        <v>178.013812196034</v>
      </c>
      <c r="I177" s="13">
        <v>174.68154498586301</v>
      </c>
    </row>
    <row r="178" spans="2:9" s="7" customFormat="1" ht="13.5" customHeight="1">
      <c r="B178" s="21" t="s">
        <v>516</v>
      </c>
      <c r="C178" s="13" t="s">
        <v>128</v>
      </c>
      <c r="D178" s="13" t="s">
        <v>275</v>
      </c>
      <c r="E178" s="13" t="s">
        <v>260</v>
      </c>
      <c r="F178" s="13">
        <v>284.32941176470592</v>
      </c>
      <c r="G178" s="13">
        <v>270.86666666666667</v>
      </c>
      <c r="H178" s="13">
        <f>IFERROR(VLOOKUP(C178,'jul-18'!A:D,4,0),0)</f>
        <v>262.53333333333302</v>
      </c>
      <c r="I178" s="13">
        <v>256.26315789473603</v>
      </c>
    </row>
    <row r="179" spans="2:9" s="7" customFormat="1" ht="13.5" customHeight="1">
      <c r="B179" s="21" t="s">
        <v>510</v>
      </c>
      <c r="C179" s="13" t="s">
        <v>511</v>
      </c>
      <c r="D179" s="13" t="s">
        <v>275</v>
      </c>
      <c r="E179" s="13" t="s">
        <v>260</v>
      </c>
      <c r="F179" s="13">
        <v>0</v>
      </c>
      <c r="G179" s="13">
        <v>0</v>
      </c>
      <c r="H179" s="13">
        <f>IFERROR(VLOOKUP(C179,'jul-18'!A:D,4,0),0)</f>
        <v>0</v>
      </c>
      <c r="I179" s="13">
        <v>0</v>
      </c>
    </row>
    <row r="180" spans="2:9" s="7" customFormat="1" ht="13.5" customHeight="1">
      <c r="B180" s="21" t="s">
        <v>513</v>
      </c>
      <c r="C180" s="13" t="s">
        <v>141</v>
      </c>
      <c r="D180" s="13" t="s">
        <v>275</v>
      </c>
      <c r="E180" s="13" t="s">
        <v>260</v>
      </c>
      <c r="F180" s="13">
        <v>661.47773901808739</v>
      </c>
      <c r="G180" s="13">
        <v>624.53840632603408</v>
      </c>
      <c r="H180" s="13">
        <f>IFERROR(VLOOKUP(C180,'jul-18'!A:D,4,0),0)</f>
        <v>450.50888643880899</v>
      </c>
      <c r="I180" s="13">
        <v>541.69719537815104</v>
      </c>
    </row>
    <row r="181" spans="2:9" s="7" customFormat="1" ht="13.5" customHeight="1">
      <c r="B181" s="21" t="s">
        <v>508</v>
      </c>
      <c r="C181" s="13" t="s">
        <v>151</v>
      </c>
      <c r="D181" s="13" t="s">
        <v>275</v>
      </c>
      <c r="E181" s="13" t="s">
        <v>260</v>
      </c>
      <c r="F181" s="13">
        <v>43.75</v>
      </c>
      <c r="G181" s="13">
        <v>24</v>
      </c>
      <c r="H181" s="13">
        <f>IFERROR(VLOOKUP(C181,'jul-18'!A:D,4,0),0)</f>
        <v>55</v>
      </c>
      <c r="I181" s="13">
        <v>57.239999999999903</v>
      </c>
    </row>
    <row r="182" spans="2:9" s="7" customFormat="1" ht="13.5" customHeight="1">
      <c r="B182" s="21" t="s">
        <v>514</v>
      </c>
      <c r="C182" s="13" t="s">
        <v>105</v>
      </c>
      <c r="D182" s="13" t="s">
        <v>275</v>
      </c>
      <c r="E182" s="13" t="s">
        <v>260</v>
      </c>
      <c r="F182" s="13">
        <v>101.22000000000028</v>
      </c>
      <c r="G182" s="13">
        <v>139.63378059071729</v>
      </c>
      <c r="H182" s="13">
        <f>IFERROR(VLOOKUP(C182,'jul-18'!A:D,4,0),0)</f>
        <v>141.64344774981001</v>
      </c>
      <c r="I182" s="13">
        <v>99.509003584229603</v>
      </c>
    </row>
    <row r="183" spans="2:9" s="7" customFormat="1" ht="13.5" customHeight="1">
      <c r="B183" s="21" t="s">
        <v>533</v>
      </c>
      <c r="C183" s="13" t="s">
        <v>6</v>
      </c>
      <c r="D183" s="13" t="s">
        <v>276</v>
      </c>
      <c r="E183" s="13" t="s">
        <v>260</v>
      </c>
      <c r="F183" s="13">
        <v>269.02453846153838</v>
      </c>
      <c r="G183" s="13">
        <v>275.45161971830919</v>
      </c>
      <c r="H183" s="13">
        <f>IFERROR(VLOOKUP(C183,'jul-18'!A:D,4,0),0)</f>
        <v>261.540387096774</v>
      </c>
      <c r="I183" s="13">
        <v>265.40724719101098</v>
      </c>
    </row>
    <row r="184" spans="2:9" s="7" customFormat="1" ht="13.5" customHeight="1">
      <c r="B184" s="21" t="s">
        <v>523</v>
      </c>
      <c r="C184" s="13" t="s">
        <v>12</v>
      </c>
      <c r="D184" s="13" t="s">
        <v>276</v>
      </c>
      <c r="E184" s="13" t="s">
        <v>260</v>
      </c>
      <c r="F184" s="13">
        <v>295.74581196581198</v>
      </c>
      <c r="G184" s="13">
        <v>270.36398373983735</v>
      </c>
      <c r="H184" s="13">
        <f>IFERROR(VLOOKUP(C184,'jul-18'!A:D,4,0),0)</f>
        <v>286.686620689655</v>
      </c>
      <c r="I184" s="13">
        <v>246.962752808988</v>
      </c>
    </row>
    <row r="185" spans="2:9" s="7" customFormat="1" ht="13.5" customHeight="1">
      <c r="B185" s="21" t="s">
        <v>535</v>
      </c>
      <c r="C185" s="13" t="s">
        <v>18</v>
      </c>
      <c r="D185" s="13" t="s">
        <v>276</v>
      </c>
      <c r="E185" s="13" t="s">
        <v>260</v>
      </c>
      <c r="F185" s="13">
        <v>245.75148148148148</v>
      </c>
      <c r="G185" s="13">
        <v>213.28571428571428</v>
      </c>
      <c r="H185" s="13">
        <f>IFERROR(VLOOKUP(C185,'jul-18'!A:D,4,0),0)</f>
        <v>255.93892857142799</v>
      </c>
      <c r="I185" s="13">
        <v>255.93892857142799</v>
      </c>
    </row>
    <row r="186" spans="2:9" s="7" customFormat="1" ht="13.5" customHeight="1">
      <c r="B186" s="21" t="s">
        <v>536</v>
      </c>
      <c r="C186" s="13" t="s">
        <v>44</v>
      </c>
      <c r="D186" s="13" t="s">
        <v>276</v>
      </c>
      <c r="E186" s="13" t="s">
        <v>260</v>
      </c>
      <c r="F186" s="13">
        <v>84.720099999999931</v>
      </c>
      <c r="G186" s="13">
        <v>89.707871287128725</v>
      </c>
      <c r="H186" s="13">
        <f>IFERROR(VLOOKUP(C186,'jul-18'!A:D,4,0),0)</f>
        <v>100.939245283018</v>
      </c>
      <c r="I186" s="13">
        <v>92.617897196261595</v>
      </c>
    </row>
    <row r="187" spans="2:9" s="7" customFormat="1" ht="13.5" customHeight="1">
      <c r="B187" s="21" t="s">
        <v>532</v>
      </c>
      <c r="C187" s="13" t="s">
        <v>65</v>
      </c>
      <c r="D187" s="13" t="s">
        <v>276</v>
      </c>
      <c r="E187" s="13" t="s">
        <v>260</v>
      </c>
      <c r="F187" s="13">
        <v>182.48436440677969</v>
      </c>
      <c r="G187" s="13">
        <v>163.11223367697596</v>
      </c>
      <c r="H187" s="13">
        <f>IFERROR(VLOOKUP(C187,'jul-18'!A:D,4,0),0)</f>
        <v>183.833874643874</v>
      </c>
      <c r="I187" s="13">
        <v>235.377582417582</v>
      </c>
    </row>
    <row r="188" spans="2:9" s="7" customFormat="1" ht="13.5" customHeight="1">
      <c r="B188" s="21" t="s">
        <v>518</v>
      </c>
      <c r="C188" s="13" t="s">
        <v>88</v>
      </c>
      <c r="D188" s="13" t="s">
        <v>276</v>
      </c>
      <c r="E188" s="13" t="s">
        <v>260</v>
      </c>
      <c r="F188" s="13">
        <v>0</v>
      </c>
      <c r="G188" s="13">
        <v>0</v>
      </c>
      <c r="H188" s="13">
        <f>IFERROR(VLOOKUP(C188,'jul-18'!A:D,4,0),0)</f>
        <v>0</v>
      </c>
      <c r="I188" s="13">
        <v>0</v>
      </c>
    </row>
    <row r="189" spans="2:9" s="7" customFormat="1" ht="13.5" customHeight="1">
      <c r="B189" s="21" t="s">
        <v>526</v>
      </c>
      <c r="C189" s="13" t="s">
        <v>86</v>
      </c>
      <c r="D189" s="13" t="s">
        <v>276</v>
      </c>
      <c r="E189" s="13" t="s">
        <v>260</v>
      </c>
      <c r="F189" s="13">
        <v>374.87184357541912</v>
      </c>
      <c r="G189" s="13">
        <v>390.95852367688019</v>
      </c>
      <c r="H189" s="13">
        <f>IFERROR(VLOOKUP(C189,'jul-18'!A:D,4,0),0)</f>
        <v>419.57464285714201</v>
      </c>
      <c r="I189" s="13">
        <v>296.10259433962199</v>
      </c>
    </row>
    <row r="190" spans="2:9" s="7" customFormat="1" ht="13.5" customHeight="1">
      <c r="B190" s="21" t="s">
        <v>524</v>
      </c>
      <c r="C190" s="13" t="s">
        <v>92</v>
      </c>
      <c r="D190" s="13" t="s">
        <v>276</v>
      </c>
      <c r="E190" s="13" t="s">
        <v>260</v>
      </c>
      <c r="F190" s="13">
        <v>218.66365030674856</v>
      </c>
      <c r="G190" s="13">
        <v>235.32239644970383</v>
      </c>
      <c r="H190" s="13">
        <f>IFERROR(VLOOKUP(C190,'jul-18'!A:D,4,0),0)</f>
        <v>255.925014749262</v>
      </c>
      <c r="I190" s="13">
        <v>226.84984415584401</v>
      </c>
    </row>
    <row r="191" spans="2:9" s="7" customFormat="1" ht="13.5" customHeight="1">
      <c r="B191" s="21" t="s">
        <v>531</v>
      </c>
      <c r="C191" s="13" t="s">
        <v>98</v>
      </c>
      <c r="D191" s="13" t="s">
        <v>276</v>
      </c>
      <c r="E191" s="13" t="s">
        <v>260</v>
      </c>
      <c r="F191" s="13">
        <v>34</v>
      </c>
      <c r="G191" s="13">
        <v>17.5</v>
      </c>
      <c r="H191" s="13">
        <f>IFERROR(VLOOKUP(C191,'jul-18'!A:D,4,0),0)</f>
        <v>34</v>
      </c>
      <c r="I191" s="13">
        <v>87.4</v>
      </c>
    </row>
    <row r="192" spans="2:9" s="7" customFormat="1" ht="13.5" customHeight="1">
      <c r="B192" s="21" t="s">
        <v>527</v>
      </c>
      <c r="C192" s="13" t="s">
        <v>102</v>
      </c>
      <c r="D192" s="13" t="s">
        <v>276</v>
      </c>
      <c r="E192" s="13" t="s">
        <v>260</v>
      </c>
      <c r="F192" s="13">
        <v>79.213170731707336</v>
      </c>
      <c r="G192" s="13">
        <v>78.237560975609753</v>
      </c>
      <c r="H192" s="13">
        <f>IFERROR(VLOOKUP(C192,'jul-18'!A:D,4,0),0)</f>
        <v>82.537450980392094</v>
      </c>
      <c r="I192" s="13">
        <v>82.924754098360594</v>
      </c>
    </row>
    <row r="193" spans="2:9" s="7" customFormat="1" ht="13.5" customHeight="1">
      <c r="B193" s="21" t="s">
        <v>530</v>
      </c>
      <c r="C193" s="13" t="s">
        <v>145</v>
      </c>
      <c r="D193" s="13" t="s">
        <v>276</v>
      </c>
      <c r="E193" s="13" t="s">
        <v>260</v>
      </c>
      <c r="F193" s="13">
        <v>381.26252252252243</v>
      </c>
      <c r="G193" s="13">
        <v>354.74874439461883</v>
      </c>
      <c r="H193" s="13">
        <f>IFERROR(VLOOKUP(C193,'jul-18'!A:D,4,0),0)</f>
        <v>360.47424107142803</v>
      </c>
      <c r="I193" s="13">
        <v>355.49447368420999</v>
      </c>
    </row>
    <row r="194" spans="2:9" s="7" customFormat="1" ht="13.5" customHeight="1">
      <c r="B194" s="21" t="s">
        <v>528</v>
      </c>
      <c r="C194" s="24" t="s">
        <v>529</v>
      </c>
      <c r="D194" s="13" t="s">
        <v>276</v>
      </c>
      <c r="E194" s="13" t="s">
        <v>260</v>
      </c>
      <c r="F194" s="13">
        <v>146.66666666666666</v>
      </c>
      <c r="G194" s="13">
        <v>146.66666666666666</v>
      </c>
      <c r="H194" s="13">
        <f>IFERROR(VLOOKUP(C194,'jul-18'!A:D,4,0),0)</f>
        <v>146.666666666666</v>
      </c>
      <c r="I194" s="13">
        <v>146.666666666666</v>
      </c>
    </row>
    <row r="195" spans="2:9" s="7" customFormat="1" ht="13.5" customHeight="1">
      <c r="B195" s="21" t="s">
        <v>534</v>
      </c>
      <c r="C195" s="13" t="s">
        <v>157</v>
      </c>
      <c r="D195" s="13" t="s">
        <v>276</v>
      </c>
      <c r="E195" s="13" t="s">
        <v>260</v>
      </c>
      <c r="F195" s="13">
        <v>99.468571428571423</v>
      </c>
      <c r="G195" s="13">
        <v>81.849500000000006</v>
      </c>
      <c r="H195" s="13">
        <f>IFERROR(VLOOKUP(C195,'jul-18'!A:D,4,0),0)</f>
        <v>140.192708333333</v>
      </c>
      <c r="I195" s="13">
        <v>141.941702127659</v>
      </c>
    </row>
    <row r="196" spans="2:9" s="7" customFormat="1" ht="13.5" customHeight="1">
      <c r="B196" s="21" t="s">
        <v>519</v>
      </c>
      <c r="C196" s="13" t="s">
        <v>163</v>
      </c>
      <c r="D196" s="13" t="s">
        <v>276</v>
      </c>
      <c r="E196" s="13" t="s">
        <v>260</v>
      </c>
      <c r="F196" s="13">
        <v>656.07666666666671</v>
      </c>
      <c r="G196" s="13">
        <v>648.57000000000005</v>
      </c>
      <c r="H196" s="13">
        <f>IFERROR(VLOOKUP(C196,'jul-18'!A:D,4,0),0)</f>
        <v>656.07333333333304</v>
      </c>
      <c r="I196" s="13">
        <v>503.47500000000002</v>
      </c>
    </row>
    <row r="197" spans="2:9" s="7" customFormat="1" ht="13.5" customHeight="1">
      <c r="B197" s="21" t="s">
        <v>522</v>
      </c>
      <c r="C197" s="13" t="s">
        <v>176</v>
      </c>
      <c r="D197" s="13" t="s">
        <v>276</v>
      </c>
      <c r="E197" s="13" t="s">
        <v>260</v>
      </c>
      <c r="F197" s="13">
        <v>0</v>
      </c>
      <c r="G197" s="13">
        <v>0</v>
      </c>
      <c r="H197" s="13">
        <f>IFERROR(VLOOKUP(C197,'jul-18'!A:D,4,0),0)</f>
        <v>0</v>
      </c>
      <c r="I197" s="13">
        <v>0</v>
      </c>
    </row>
    <row r="198" spans="2:9" s="7" customFormat="1" ht="13.5" customHeight="1">
      <c r="B198" s="21" t="s">
        <v>517</v>
      </c>
      <c r="C198" s="13" t="s">
        <v>187</v>
      </c>
      <c r="D198" s="13" t="s">
        <v>276</v>
      </c>
      <c r="E198" s="13" t="s">
        <v>260</v>
      </c>
      <c r="F198" s="13">
        <v>219.9546115537851</v>
      </c>
      <c r="G198" s="13">
        <v>259.1986205250592</v>
      </c>
      <c r="H198" s="13">
        <f>IFERROR(VLOOKUP(C198,'jul-18'!A:D,4,0),0)</f>
        <v>262.01128339694498</v>
      </c>
      <c r="I198" s="13">
        <v>257.97524223034702</v>
      </c>
    </row>
    <row r="199" spans="2:9" s="7" customFormat="1" ht="13.5" customHeight="1">
      <c r="B199" s="21" t="s">
        <v>520</v>
      </c>
      <c r="C199" s="13" t="s">
        <v>521</v>
      </c>
      <c r="D199" s="13" t="s">
        <v>276</v>
      </c>
      <c r="E199" s="13" t="s">
        <v>260</v>
      </c>
      <c r="F199" s="13">
        <v>0</v>
      </c>
      <c r="G199" s="13">
        <v>0</v>
      </c>
      <c r="H199" s="13">
        <f>IFERROR(VLOOKUP(C199,'jul-18'!A:D,4,0),0)</f>
        <v>0</v>
      </c>
      <c r="I199" s="13">
        <v>0</v>
      </c>
    </row>
    <row r="200" spans="2:9" s="7" customFormat="1" ht="13.5" customHeight="1">
      <c r="B200" s="21" t="s">
        <v>525</v>
      </c>
      <c r="C200" s="13" t="s">
        <v>1</v>
      </c>
      <c r="D200" s="13" t="s">
        <v>276</v>
      </c>
      <c r="E200" s="13" t="s">
        <v>260</v>
      </c>
      <c r="F200" s="13">
        <v>184.99532490974718</v>
      </c>
      <c r="G200" s="13">
        <v>126.97951346654995</v>
      </c>
      <c r="H200" s="13">
        <f>IFERROR(VLOOKUP(C200,'jul-18'!A:D,4,0),0)</f>
        <v>198.62684633950099</v>
      </c>
      <c r="I200" s="13">
        <v>151.09678071539599</v>
      </c>
    </row>
    <row r="201" spans="2:9" s="7" customFormat="1" ht="13.5" customHeight="1">
      <c r="B201" s="21" t="s">
        <v>544</v>
      </c>
      <c r="C201" s="13" t="s">
        <v>29</v>
      </c>
      <c r="D201" s="13" t="s">
        <v>271</v>
      </c>
      <c r="E201" s="13" t="s">
        <v>259</v>
      </c>
      <c r="F201" s="13">
        <v>156.39227272727271</v>
      </c>
      <c r="G201" s="13">
        <v>73.943124999999796</v>
      </c>
      <c r="H201" s="13">
        <f>IFERROR(VLOOKUP(C201,'jul-18'!A:D,4,0),0)</f>
        <v>157.442033898305</v>
      </c>
      <c r="I201" s="13">
        <v>156.319661016949</v>
      </c>
    </row>
    <row r="202" spans="2:9" s="7" customFormat="1" ht="13.5" customHeight="1">
      <c r="B202" s="21" t="s">
        <v>545</v>
      </c>
      <c r="C202" s="13" t="s">
        <v>17</v>
      </c>
      <c r="D202" s="13" t="s">
        <v>271</v>
      </c>
      <c r="E202" s="13" t="s">
        <v>259</v>
      </c>
      <c r="F202" s="13">
        <v>108.74678125000014</v>
      </c>
      <c r="G202" s="13">
        <v>82.316904024767808</v>
      </c>
      <c r="H202" s="13">
        <f>IFERROR(VLOOKUP(C202,'jul-18'!A:D,4,0),0)</f>
        <v>97.044487951807298</v>
      </c>
      <c r="I202" s="13">
        <v>113.17176638176601</v>
      </c>
    </row>
    <row r="203" spans="2:9" s="7" customFormat="1" ht="13.5" customHeight="1">
      <c r="B203" s="21">
        <v>0</v>
      </c>
      <c r="C203" s="13" t="s">
        <v>352</v>
      </c>
      <c r="D203" s="13" t="s">
        <v>271</v>
      </c>
      <c r="E203" s="13" t="s">
        <v>259</v>
      </c>
      <c r="F203" s="13">
        <v>0</v>
      </c>
      <c r="G203" s="13">
        <v>0</v>
      </c>
      <c r="H203" s="13">
        <f>IFERROR(VLOOKUP(C203,'jul-18'!A:D,4,0),0)</f>
        <v>0</v>
      </c>
      <c r="I203" s="13">
        <v>0</v>
      </c>
    </row>
    <row r="204" spans="2:9" s="7" customFormat="1" ht="13.5" customHeight="1">
      <c r="B204" s="21" t="s">
        <v>541</v>
      </c>
      <c r="C204" s="24" t="s">
        <v>542</v>
      </c>
      <c r="D204" s="13" t="s">
        <v>271</v>
      </c>
      <c r="E204" s="13" t="s">
        <v>259</v>
      </c>
      <c r="F204" s="13">
        <v>166.7792875318068</v>
      </c>
      <c r="G204" s="13">
        <v>72.892141203703474</v>
      </c>
      <c r="H204" s="13">
        <f>IFERROR(VLOOKUP(C204,'jul-18'!A:D,4,0),0)</f>
        <v>132.31657043879801</v>
      </c>
      <c r="I204" s="13">
        <v>153.115373993096</v>
      </c>
    </row>
    <row r="205" spans="2:9" s="7" customFormat="1" ht="13.5" customHeight="1">
      <c r="B205" s="21" t="s">
        <v>543</v>
      </c>
      <c r="C205" s="13" t="s">
        <v>83</v>
      </c>
      <c r="D205" s="13" t="s">
        <v>271</v>
      </c>
      <c r="E205" s="13" t="s">
        <v>259</v>
      </c>
      <c r="F205" s="13">
        <v>144.42157794676783</v>
      </c>
      <c r="G205" s="13">
        <v>104.85679174484052</v>
      </c>
      <c r="H205" s="13">
        <f>IFERROR(VLOOKUP(C205,'jul-18'!A:D,4,0),0)</f>
        <v>123.300335820895</v>
      </c>
      <c r="I205" s="13">
        <v>116.998366972477</v>
      </c>
    </row>
    <row r="206" spans="2:9" s="7" customFormat="1" ht="13.5" customHeight="1">
      <c r="B206" s="21" t="s">
        <v>547</v>
      </c>
      <c r="C206" s="13" t="s">
        <v>114</v>
      </c>
      <c r="D206" s="13" t="s">
        <v>271</v>
      </c>
      <c r="E206" s="13" t="s">
        <v>259</v>
      </c>
      <c r="F206" s="13">
        <v>170.13068181818181</v>
      </c>
      <c r="G206" s="13">
        <v>168.95772727272728</v>
      </c>
      <c r="H206" s="13">
        <f>IFERROR(VLOOKUP(C206,'jul-18'!A:D,4,0),0)</f>
        <v>168.05340909090901</v>
      </c>
      <c r="I206" s="13">
        <v>169.27159090909001</v>
      </c>
    </row>
    <row r="207" spans="2:9" s="7" customFormat="1" ht="13.5" customHeight="1">
      <c r="B207" s="21" t="s">
        <v>539</v>
      </c>
      <c r="C207" s="13" t="s">
        <v>152</v>
      </c>
      <c r="D207" s="13" t="s">
        <v>271</v>
      </c>
      <c r="E207" s="13" t="s">
        <v>259</v>
      </c>
      <c r="F207" s="13">
        <v>75.599333333333533</v>
      </c>
      <c r="G207" s="13">
        <v>57.585716783216782</v>
      </c>
      <c r="H207" s="13">
        <f>IFERROR(VLOOKUP(C207,'jul-18'!A:D,4,0),0)</f>
        <v>73.114999999999796</v>
      </c>
      <c r="I207" s="13">
        <v>82.613138138138197</v>
      </c>
    </row>
    <row r="208" spans="2:9" s="7" customFormat="1" ht="13.5" customHeight="1">
      <c r="B208" s="21" t="s">
        <v>540</v>
      </c>
      <c r="C208" s="13" t="s">
        <v>159</v>
      </c>
      <c r="D208" s="13" t="s">
        <v>271</v>
      </c>
      <c r="E208" s="13" t="s">
        <v>259</v>
      </c>
      <c r="F208" s="13">
        <v>240.28197879858664</v>
      </c>
      <c r="G208" s="13">
        <v>306.92255731922398</v>
      </c>
      <c r="H208" s="13">
        <f>IFERROR(VLOOKUP(C208,'jul-18'!A:D,4,0),0)</f>
        <v>287.438794212218</v>
      </c>
      <c r="I208" s="13">
        <v>237.88472592592601</v>
      </c>
    </row>
    <row r="209" spans="2:9" s="7" customFormat="1" ht="13.5" customHeight="1">
      <c r="B209" s="21" t="s">
        <v>537</v>
      </c>
      <c r="C209" s="13" t="s">
        <v>161</v>
      </c>
      <c r="D209" s="13" t="s">
        <v>271</v>
      </c>
      <c r="E209" s="13" t="s">
        <v>259</v>
      </c>
      <c r="F209" s="13">
        <v>192.29718884120126</v>
      </c>
      <c r="G209" s="13">
        <v>153.30326943556975</v>
      </c>
      <c r="H209" s="13">
        <f>IFERROR(VLOOKUP(C209,'jul-18'!A:D,4,0),0)</f>
        <v>184.69918067226899</v>
      </c>
      <c r="I209" s="13">
        <v>147.40645325203201</v>
      </c>
    </row>
    <row r="210" spans="2:9" s="7" customFormat="1" ht="13.5" customHeight="1">
      <c r="B210" s="21" t="s">
        <v>546</v>
      </c>
      <c r="C210" s="13" t="s">
        <v>169</v>
      </c>
      <c r="D210" s="13" t="s">
        <v>271</v>
      </c>
      <c r="E210" s="13" t="s">
        <v>259</v>
      </c>
      <c r="F210" s="13">
        <v>203.78918918918913</v>
      </c>
      <c r="G210" s="13">
        <v>206.38467532467533</v>
      </c>
      <c r="H210" s="13">
        <f>IFERROR(VLOOKUP(C210,'jul-18'!A:D,4,0),0)</f>
        <v>214.174871794871</v>
      </c>
      <c r="I210" s="13">
        <v>210.127307692307</v>
      </c>
    </row>
    <row r="211" spans="2:9" s="7" customFormat="1" ht="13.5" customHeight="1">
      <c r="B211" s="21" t="s">
        <v>538</v>
      </c>
      <c r="C211" s="13" t="s">
        <v>190</v>
      </c>
      <c r="D211" s="13" t="s">
        <v>271</v>
      </c>
      <c r="E211" s="13" t="s">
        <v>259</v>
      </c>
      <c r="F211" s="13">
        <v>165.38907488986794</v>
      </c>
      <c r="G211" s="13">
        <v>164.4769911504425</v>
      </c>
      <c r="H211" s="13">
        <f>IFERROR(VLOOKUP(C211,'jul-18'!A:D,4,0),0)</f>
        <v>177.781644444444</v>
      </c>
      <c r="I211" s="13">
        <v>173.573836206896</v>
      </c>
    </row>
    <row r="212" spans="2:9" s="7" customFormat="1" ht="13.5" customHeight="1">
      <c r="B212" s="21" t="s">
        <v>561</v>
      </c>
      <c r="C212" s="13" t="s">
        <v>562</v>
      </c>
      <c r="D212" s="13" t="s">
        <v>268</v>
      </c>
      <c r="E212" s="13" t="s">
        <v>259</v>
      </c>
      <c r="F212" s="13">
        <v>0</v>
      </c>
      <c r="G212" s="13">
        <v>0</v>
      </c>
      <c r="H212" s="13">
        <f>IFERROR(VLOOKUP(C212,'jul-18'!A:D,4,0),0)</f>
        <v>0</v>
      </c>
      <c r="I212" s="13">
        <v>0</v>
      </c>
    </row>
    <row r="213" spans="2:9" s="7" customFormat="1" ht="13.5" customHeight="1">
      <c r="B213" s="21" t="s">
        <v>550</v>
      </c>
      <c r="C213" s="13" t="s">
        <v>47</v>
      </c>
      <c r="D213" s="13" t="s">
        <v>268</v>
      </c>
      <c r="E213" s="13" t="s">
        <v>259</v>
      </c>
      <c r="F213" s="13">
        <v>162.28404761904753</v>
      </c>
      <c r="G213" s="13">
        <v>134.27161538461539</v>
      </c>
      <c r="H213" s="13">
        <f>IFERROR(VLOOKUP(C213,'jul-18'!A:D,4,0),0)</f>
        <v>168.14274074074001</v>
      </c>
      <c r="I213" s="13">
        <v>163.448714285714</v>
      </c>
    </row>
    <row r="214" spans="2:9" s="7" customFormat="1" ht="13.5" customHeight="1">
      <c r="B214" s="21" t="s">
        <v>558</v>
      </c>
      <c r="C214" s="13" t="s">
        <v>559</v>
      </c>
      <c r="D214" s="13" t="s">
        <v>268</v>
      </c>
      <c r="E214" s="13" t="s">
        <v>259</v>
      </c>
      <c r="F214" s="13">
        <v>0</v>
      </c>
      <c r="G214" s="13">
        <v>0</v>
      </c>
      <c r="H214" s="13">
        <f>IFERROR(VLOOKUP(C214,'jul-18'!A:D,4,0),0)</f>
        <v>0</v>
      </c>
      <c r="I214" s="13">
        <v>0</v>
      </c>
    </row>
    <row r="215" spans="2:9" s="7" customFormat="1" ht="13.5" customHeight="1">
      <c r="B215" s="21" t="s">
        <v>563</v>
      </c>
      <c r="C215" s="13" t="s">
        <v>564</v>
      </c>
      <c r="D215" s="13" t="s">
        <v>268</v>
      </c>
      <c r="E215" s="13" t="s">
        <v>259</v>
      </c>
      <c r="F215" s="13">
        <v>0</v>
      </c>
      <c r="G215" s="13">
        <v>0</v>
      </c>
      <c r="H215" s="13">
        <f>IFERROR(VLOOKUP(C215,'jul-18'!A:D,4,0),0)</f>
        <v>0</v>
      </c>
      <c r="I215" s="13">
        <v>0</v>
      </c>
    </row>
    <row r="216" spans="2:9" s="7" customFormat="1" ht="13.5" customHeight="1">
      <c r="B216" s="21" t="s">
        <v>556</v>
      </c>
      <c r="C216" s="13" t="s">
        <v>52</v>
      </c>
      <c r="D216" s="13" t="s">
        <v>268</v>
      </c>
      <c r="E216" s="13" t="s">
        <v>259</v>
      </c>
      <c r="F216" s="13">
        <v>99.308588235294096</v>
      </c>
      <c r="G216" s="13">
        <v>78.98011494252863</v>
      </c>
      <c r="H216" s="13">
        <f>IFERROR(VLOOKUP(C216,'jul-18'!A:D,4,0),0)</f>
        <v>94.070340909090902</v>
      </c>
      <c r="I216" s="13">
        <v>92.347640449438202</v>
      </c>
    </row>
    <row r="217" spans="2:9" s="7" customFormat="1" ht="13.5" customHeight="1">
      <c r="B217" s="21" t="s">
        <v>560</v>
      </c>
      <c r="C217" s="13" t="s">
        <v>60</v>
      </c>
      <c r="D217" s="13" t="s">
        <v>268</v>
      </c>
      <c r="E217" s="13" t="s">
        <v>259</v>
      </c>
      <c r="F217" s="13">
        <v>0</v>
      </c>
      <c r="G217" s="13">
        <v>0</v>
      </c>
      <c r="H217" s="13">
        <f>IFERROR(VLOOKUP(C217,'jul-18'!A:D,4,0),0)</f>
        <v>0</v>
      </c>
      <c r="I217" s="13">
        <v>0</v>
      </c>
    </row>
    <row r="218" spans="2:9" s="7" customFormat="1" ht="13.5" customHeight="1">
      <c r="B218" s="21" t="s">
        <v>551</v>
      </c>
      <c r="C218" s="13" t="s">
        <v>57</v>
      </c>
      <c r="D218" s="13" t="s">
        <v>268</v>
      </c>
      <c r="E218" s="13" t="s">
        <v>259</v>
      </c>
      <c r="F218" s="13">
        <v>253.64483333333322</v>
      </c>
      <c r="G218" s="13">
        <v>228.46105691056883</v>
      </c>
      <c r="H218" s="13">
        <f>IFERROR(VLOOKUP(C218,'jul-18'!A:D,4,0),0)</f>
        <v>255.967101449274</v>
      </c>
      <c r="I218" s="13">
        <v>239.53238770685499</v>
      </c>
    </row>
    <row r="219" spans="2:9" s="7" customFormat="1" ht="13.5" customHeight="1">
      <c r="B219" s="21" t="s">
        <v>557</v>
      </c>
      <c r="C219" s="13" t="s">
        <v>89</v>
      </c>
      <c r="D219" s="13" t="s">
        <v>268</v>
      </c>
      <c r="E219" s="13" t="s">
        <v>259</v>
      </c>
      <c r="F219" s="13">
        <v>639.38029275808844</v>
      </c>
      <c r="G219" s="13">
        <v>472.69741428571427</v>
      </c>
      <c r="H219" s="13">
        <f>IFERROR(VLOOKUP(C219,'jul-18'!A:D,4,0),0)</f>
        <v>615.01750335570102</v>
      </c>
      <c r="I219" s="13">
        <v>422.96634794156699</v>
      </c>
    </row>
    <row r="220" spans="2:9" s="7" customFormat="1" ht="13.5" customHeight="1">
      <c r="B220" s="21" t="s">
        <v>553</v>
      </c>
      <c r="C220" s="13" t="s">
        <v>85</v>
      </c>
      <c r="D220" s="13" t="s">
        <v>268</v>
      </c>
      <c r="E220" s="13" t="s">
        <v>259</v>
      </c>
      <c r="F220" s="13">
        <v>220.79272084805618</v>
      </c>
      <c r="G220" s="13">
        <v>298.89162210338503</v>
      </c>
      <c r="H220" s="13">
        <f>IFERROR(VLOOKUP(C220,'jul-18'!A:D,4,0),0)</f>
        <v>161.315239669421</v>
      </c>
      <c r="I220" s="13">
        <v>413.286858552632</v>
      </c>
    </row>
    <row r="221" spans="2:9" s="7" customFormat="1" ht="13.5" customHeight="1">
      <c r="B221" s="21" t="s">
        <v>555</v>
      </c>
      <c r="C221" s="13" t="s">
        <v>110</v>
      </c>
      <c r="D221" s="13" t="s">
        <v>268</v>
      </c>
      <c r="E221" s="13" t="s">
        <v>259</v>
      </c>
      <c r="F221" s="13">
        <v>117.00849056603772</v>
      </c>
      <c r="G221" s="13">
        <v>107.18790909090909</v>
      </c>
      <c r="H221" s="13">
        <f>IFERROR(VLOOKUP(C221,'jul-18'!A:D,4,0),0)</f>
        <v>112.29027027027</v>
      </c>
      <c r="I221" s="13">
        <v>113.456576576576</v>
      </c>
    </row>
    <row r="222" spans="2:9" s="7" customFormat="1" ht="13.5" customHeight="1">
      <c r="B222" s="21" t="s">
        <v>554</v>
      </c>
      <c r="C222" s="13" t="s">
        <v>108</v>
      </c>
      <c r="D222" s="13" t="s">
        <v>268</v>
      </c>
      <c r="E222" s="13" t="s">
        <v>259</v>
      </c>
      <c r="F222" s="13">
        <v>202.41845360824757</v>
      </c>
      <c r="G222" s="13">
        <v>193.99182692307693</v>
      </c>
      <c r="H222" s="13">
        <f>IFERROR(VLOOKUP(C222,'jul-18'!A:D,4,0),0)</f>
        <v>197.31076233183799</v>
      </c>
      <c r="I222" s="13">
        <v>192.528289473684</v>
      </c>
    </row>
    <row r="223" spans="2:9" s="7" customFormat="1" ht="13.5" customHeight="1">
      <c r="B223" s="21" t="s">
        <v>552</v>
      </c>
      <c r="C223" s="13" t="s">
        <v>140</v>
      </c>
      <c r="D223" s="13" t="s">
        <v>268</v>
      </c>
      <c r="E223" s="13" t="s">
        <v>259</v>
      </c>
      <c r="F223" s="13">
        <v>229.72923636363666</v>
      </c>
      <c r="G223" s="13">
        <v>193.96705714285685</v>
      </c>
      <c r="H223" s="13">
        <f>IFERROR(VLOOKUP(C223,'jul-18'!A:D,4,0),0)</f>
        <v>260.56943977590998</v>
      </c>
      <c r="I223" s="13">
        <v>443.71734417343998</v>
      </c>
    </row>
    <row r="224" spans="2:9" s="7" customFormat="1" ht="13.5" customHeight="1">
      <c r="B224" s="21" t="s">
        <v>549</v>
      </c>
      <c r="C224" s="13" t="s">
        <v>166</v>
      </c>
      <c r="D224" s="13" t="s">
        <v>268</v>
      </c>
      <c r="E224" s="13" t="s">
        <v>259</v>
      </c>
      <c r="F224" s="13">
        <v>165.69196581196564</v>
      </c>
      <c r="G224" s="13">
        <v>148.57564853556485</v>
      </c>
      <c r="H224" s="13">
        <f>IFERROR(VLOOKUP(C224,'jul-18'!A:D,4,0),0)</f>
        <v>155.52967213114701</v>
      </c>
      <c r="I224" s="13">
        <v>150.50638211382099</v>
      </c>
    </row>
    <row r="225" spans="2:9" s="7" customFormat="1" ht="13.5" customHeight="1">
      <c r="B225" s="21" t="s">
        <v>548</v>
      </c>
      <c r="C225" s="13" t="s">
        <v>63</v>
      </c>
      <c r="D225" s="13" t="s">
        <v>268</v>
      </c>
      <c r="E225" s="13" t="s">
        <v>259</v>
      </c>
      <c r="F225" s="13">
        <v>0</v>
      </c>
      <c r="G225" s="13">
        <v>0</v>
      </c>
      <c r="H225" s="13">
        <f>IFERROR(VLOOKUP(C225,'jul-18'!A:D,4,0),0)</f>
        <v>0</v>
      </c>
      <c r="I225" s="13">
        <v>0</v>
      </c>
    </row>
    <row r="226" spans="2:9" s="7" customFormat="1" ht="13.5" customHeight="1">
      <c r="B226" s="21" t="s">
        <v>573</v>
      </c>
      <c r="C226" s="13" t="s">
        <v>5</v>
      </c>
      <c r="D226" s="13" t="s">
        <v>270</v>
      </c>
      <c r="E226" s="13" t="s">
        <v>259</v>
      </c>
      <c r="F226" s="13">
        <v>261.09274999999997</v>
      </c>
      <c r="G226" s="13">
        <v>234.55047619047622</v>
      </c>
      <c r="H226" s="13">
        <f>IFERROR(VLOOKUP(C226,'jul-18'!A:D,4,0),0)</f>
        <v>253.74</v>
      </c>
      <c r="I226" s="13">
        <v>253.79063829787199</v>
      </c>
    </row>
    <row r="227" spans="2:9" s="7" customFormat="1" ht="13.5" customHeight="1">
      <c r="B227" s="21" t="s">
        <v>579</v>
      </c>
      <c r="C227" s="13" t="s">
        <v>0</v>
      </c>
      <c r="D227" s="13" t="s">
        <v>270</v>
      </c>
      <c r="E227" s="13" t="s">
        <v>259</v>
      </c>
      <c r="F227" s="13">
        <v>217.94666666666669</v>
      </c>
      <c r="G227" s="13">
        <v>161.0025</v>
      </c>
      <c r="H227" s="13">
        <f>IFERROR(VLOOKUP(C227,'jul-18'!A:D,4,0),0)</f>
        <v>277.3</v>
      </c>
      <c r="I227" s="13">
        <v>277.35399999999998</v>
      </c>
    </row>
    <row r="228" spans="2:9" s="7" customFormat="1" ht="13.5" customHeight="1">
      <c r="B228" s="21" t="s">
        <v>571</v>
      </c>
      <c r="C228" s="13" t="s">
        <v>572</v>
      </c>
      <c r="D228" s="13" t="s">
        <v>270</v>
      </c>
      <c r="E228" s="13" t="s">
        <v>259</v>
      </c>
      <c r="F228" s="13">
        <v>108.74143750000003</v>
      </c>
      <c r="G228" s="13">
        <v>93.856871165644179</v>
      </c>
      <c r="H228" s="13">
        <f>IFERROR(VLOOKUP(C228,'jul-18'!A:D,4,0),0)</f>
        <v>104.527513812154</v>
      </c>
      <c r="I228" s="13">
        <v>102.165405405405</v>
      </c>
    </row>
    <row r="229" spans="2:9" s="7" customFormat="1" ht="13.5" customHeight="1">
      <c r="B229" s="21" t="s">
        <v>570</v>
      </c>
      <c r="C229" s="13" t="s">
        <v>81</v>
      </c>
      <c r="D229" s="13" t="s">
        <v>270</v>
      </c>
      <c r="E229" s="13" t="s">
        <v>259</v>
      </c>
      <c r="F229" s="13">
        <v>302.5801187980436</v>
      </c>
      <c r="G229" s="13">
        <v>206.79374355670168</v>
      </c>
      <c r="H229" s="13">
        <f>IFERROR(VLOOKUP(C229,'jul-18'!A:D,4,0),0)</f>
        <v>331.31537620579002</v>
      </c>
      <c r="I229" s="13">
        <v>314.41234223300899</v>
      </c>
    </row>
    <row r="230" spans="2:9" s="7" customFormat="1" ht="13.5" customHeight="1">
      <c r="B230" s="21" t="s">
        <v>580</v>
      </c>
      <c r="C230" s="13" t="s">
        <v>68</v>
      </c>
      <c r="D230" s="13" t="s">
        <v>270</v>
      </c>
      <c r="E230" s="13" t="s">
        <v>259</v>
      </c>
      <c r="F230" s="13">
        <v>0</v>
      </c>
      <c r="G230" s="13">
        <v>0</v>
      </c>
      <c r="H230" s="13">
        <f>IFERROR(VLOOKUP(C230,'jul-18'!A:D,4,0),0)</f>
        <v>0</v>
      </c>
      <c r="I230" s="13">
        <v>0</v>
      </c>
    </row>
    <row r="231" spans="2:9" s="7" customFormat="1" ht="13.5" customHeight="1">
      <c r="B231" s="21" t="s">
        <v>567</v>
      </c>
      <c r="C231" s="13" t="s">
        <v>74</v>
      </c>
      <c r="D231" s="13" t="s">
        <v>270</v>
      </c>
      <c r="E231" s="13" t="s">
        <v>259</v>
      </c>
      <c r="F231" s="13">
        <v>221.38135617415918</v>
      </c>
      <c r="G231" s="13">
        <v>169.22372399445285</v>
      </c>
      <c r="H231" s="13">
        <f>IFERROR(VLOOKUP(C231,'jul-18'!A:D,4,0),0)</f>
        <v>217.54153279785899</v>
      </c>
      <c r="I231" s="13">
        <v>179.21029914529899</v>
      </c>
    </row>
    <row r="232" spans="2:9" s="7" customFormat="1" ht="13.5" customHeight="1">
      <c r="B232" s="21" t="s">
        <v>565</v>
      </c>
      <c r="C232" s="13" t="s">
        <v>90</v>
      </c>
      <c r="D232" s="13" t="s">
        <v>270</v>
      </c>
      <c r="E232" s="13" t="s">
        <v>259</v>
      </c>
      <c r="F232" s="13">
        <v>193.15640739802186</v>
      </c>
      <c r="G232" s="13">
        <v>176.00579590848565</v>
      </c>
      <c r="H232" s="13">
        <f>IFERROR(VLOOKUP(C232,'jul-18'!A:D,4,0),0)</f>
        <v>200.436310129509</v>
      </c>
      <c r="I232" s="13">
        <v>191.18269548704299</v>
      </c>
    </row>
    <row r="233" spans="2:9" s="7" customFormat="1" ht="13.5" customHeight="1">
      <c r="B233" s="21">
        <v>0</v>
      </c>
      <c r="C233" s="13" t="s">
        <v>200</v>
      </c>
      <c r="D233" s="13" t="s">
        <v>270</v>
      </c>
      <c r="E233" s="13" t="s">
        <v>259</v>
      </c>
      <c r="F233" s="13">
        <v>319.01599999999996</v>
      </c>
      <c r="G233" s="13">
        <v>295.18199999999803</v>
      </c>
      <c r="H233" s="13">
        <f>IFERROR(VLOOKUP(C233,'jul-18'!A:D,4,0),0)</f>
        <v>320.05799999999999</v>
      </c>
      <c r="I233" s="13">
        <v>312.981999999999</v>
      </c>
    </row>
    <row r="234" spans="2:9" s="7" customFormat="1" ht="13.5" customHeight="1">
      <c r="B234" s="21" t="s">
        <v>574</v>
      </c>
      <c r="C234" s="24" t="s">
        <v>575</v>
      </c>
      <c r="D234" s="13" t="s">
        <v>270</v>
      </c>
      <c r="E234" s="13" t="s">
        <v>259</v>
      </c>
      <c r="F234" s="13">
        <v>105.34629032258066</v>
      </c>
      <c r="G234" s="13">
        <v>101.39399999999983</v>
      </c>
      <c r="H234" s="13">
        <f>IFERROR(VLOOKUP(C234,'jul-18'!A:D,4,0),0)</f>
        <v>106.885616438356</v>
      </c>
      <c r="I234" s="13">
        <v>105.69171052631501</v>
      </c>
    </row>
    <row r="235" spans="2:9" s="7" customFormat="1" ht="13.5" customHeight="1">
      <c r="B235" s="21" t="s">
        <v>578</v>
      </c>
      <c r="C235" s="13" t="s">
        <v>126</v>
      </c>
      <c r="D235" s="13" t="s">
        <v>270</v>
      </c>
      <c r="E235" s="13" t="s">
        <v>259</v>
      </c>
      <c r="F235" s="13">
        <v>81.739829059829049</v>
      </c>
      <c r="G235" s="13">
        <v>68.008524590163944</v>
      </c>
      <c r="H235" s="13">
        <f>IFERROR(VLOOKUP(C235,'jul-18'!A:D,4,0),0)</f>
        <v>85.099531249999998</v>
      </c>
      <c r="I235" s="13">
        <v>84.906187050359705</v>
      </c>
    </row>
    <row r="236" spans="2:9" s="7" customFormat="1" ht="13.5" customHeight="1">
      <c r="B236" s="21" t="s">
        <v>577</v>
      </c>
      <c r="C236" s="13" t="s">
        <v>115</v>
      </c>
      <c r="D236" s="13" t="s">
        <v>270</v>
      </c>
      <c r="E236" s="13" t="s">
        <v>259</v>
      </c>
      <c r="F236" s="13">
        <v>205.18917874396124</v>
      </c>
      <c r="G236" s="13">
        <v>187.23504629629628</v>
      </c>
      <c r="H236" s="13">
        <f>IFERROR(VLOOKUP(C236,'jul-18'!A:D,4,0),0)</f>
        <v>202.231711711711</v>
      </c>
      <c r="I236" s="13">
        <v>203.76026666666601</v>
      </c>
    </row>
    <row r="237" spans="2:9" s="7" customFormat="1" ht="13.5" customHeight="1">
      <c r="B237" s="21" t="s">
        <v>568</v>
      </c>
      <c r="C237" s="13" t="s">
        <v>154</v>
      </c>
      <c r="D237" s="13" t="s">
        <v>270</v>
      </c>
      <c r="E237" s="13" t="s">
        <v>259</v>
      </c>
      <c r="F237" s="13">
        <v>147.30186065243603</v>
      </c>
      <c r="G237" s="13">
        <v>127.27327961019341</v>
      </c>
      <c r="H237" s="13">
        <f>IFERROR(VLOOKUP(C237,'jul-18'!A:D,4,0),0)</f>
        <v>250.06058102904899</v>
      </c>
      <c r="I237" s="13">
        <v>256.07405657238002</v>
      </c>
    </row>
    <row r="238" spans="2:9" s="7" customFormat="1" ht="13.5" customHeight="1">
      <c r="B238" s="21" t="s">
        <v>581</v>
      </c>
      <c r="C238" s="13" t="s">
        <v>171</v>
      </c>
      <c r="D238" s="13" t="s">
        <v>270</v>
      </c>
      <c r="E238" s="13" t="s">
        <v>259</v>
      </c>
      <c r="F238" s="13">
        <v>164.85</v>
      </c>
      <c r="G238" s="13">
        <v>164.25</v>
      </c>
      <c r="H238" s="13">
        <f>IFERROR(VLOOKUP(C238,'jul-18'!A:D,4,0),0)</f>
        <v>165.38</v>
      </c>
      <c r="I238" s="13">
        <v>165.42</v>
      </c>
    </row>
    <row r="239" spans="2:9" s="7" customFormat="1" ht="13.5" customHeight="1">
      <c r="B239" s="21" t="s">
        <v>569</v>
      </c>
      <c r="C239" s="13" t="s">
        <v>160</v>
      </c>
      <c r="D239" s="13" t="s">
        <v>270</v>
      </c>
      <c r="E239" s="13" t="s">
        <v>259</v>
      </c>
      <c r="F239" s="13">
        <v>93.666335877862579</v>
      </c>
      <c r="G239" s="13">
        <v>86.551911764705139</v>
      </c>
      <c r="H239" s="13">
        <f>IFERROR(VLOOKUP(C239,'jul-18'!A:D,4,0),0)</f>
        <v>92.914316546762507</v>
      </c>
      <c r="I239" s="13">
        <v>89.410394736842093</v>
      </c>
    </row>
    <row r="240" spans="2:9" s="7" customFormat="1" ht="13.5" customHeight="1">
      <c r="B240" s="21" t="s">
        <v>576</v>
      </c>
      <c r="C240" s="13" t="s">
        <v>168</v>
      </c>
      <c r="D240" s="13" t="s">
        <v>270</v>
      </c>
      <c r="E240" s="13" t="s">
        <v>259</v>
      </c>
      <c r="F240" s="13">
        <v>104.00731012658231</v>
      </c>
      <c r="G240" s="13">
        <v>95.001475903614462</v>
      </c>
      <c r="H240" s="13">
        <f>IFERROR(VLOOKUP(C240,'jul-18'!A:D,4,0),0)</f>
        <v>103.22663793103401</v>
      </c>
      <c r="I240" s="13">
        <v>109.79994805194799</v>
      </c>
    </row>
    <row r="241" spans="2:9" s="7" customFormat="1" ht="13.5" customHeight="1">
      <c r="B241" s="21" t="s">
        <v>566</v>
      </c>
      <c r="C241" s="13" t="s">
        <v>55</v>
      </c>
      <c r="D241" s="13" t="s">
        <v>270</v>
      </c>
      <c r="E241" s="13" t="s">
        <v>259</v>
      </c>
      <c r="F241" s="13">
        <v>168.65966328166914</v>
      </c>
      <c r="G241" s="13">
        <v>187.46156001984079</v>
      </c>
      <c r="H241" s="13">
        <f>IFERROR(VLOOKUP(C241,'jul-18'!A:D,4,0),0)</f>
        <v>144.65320392783801</v>
      </c>
      <c r="I241" s="13">
        <v>127.92738193688599</v>
      </c>
    </row>
    <row r="242" spans="2:9" s="7" customFormat="1" ht="13.5" customHeight="1">
      <c r="B242" s="21" t="s">
        <v>586</v>
      </c>
      <c r="C242" s="13" t="s">
        <v>9</v>
      </c>
      <c r="D242" s="13" t="s">
        <v>269</v>
      </c>
      <c r="E242" s="13" t="s">
        <v>259</v>
      </c>
      <c r="F242" s="13">
        <v>268.94710045662123</v>
      </c>
      <c r="G242" s="13">
        <v>152.86213808463231</v>
      </c>
      <c r="H242" s="13">
        <f>IFERROR(VLOOKUP(C242,'jul-18'!A:D,4,0),0)</f>
        <v>170.427863436123</v>
      </c>
      <c r="I242" s="13">
        <v>158.48734126984101</v>
      </c>
    </row>
    <row r="243" spans="2:9" s="7" customFormat="1" ht="13.5" customHeight="1">
      <c r="B243" s="21" t="s">
        <v>585</v>
      </c>
      <c r="C243" s="13" t="s">
        <v>15</v>
      </c>
      <c r="D243" s="13" t="s">
        <v>269</v>
      </c>
      <c r="E243" s="13" t="s">
        <v>259</v>
      </c>
      <c r="F243" s="13">
        <v>99.772045060658627</v>
      </c>
      <c r="G243" s="13">
        <v>23.646352739725856</v>
      </c>
      <c r="H243" s="13">
        <f>IFERROR(VLOOKUP(C243,'jul-18'!A:D,4,0),0)</f>
        <v>129.39737018425399</v>
      </c>
      <c r="I243" s="13">
        <v>141.73411764705801</v>
      </c>
    </row>
    <row r="244" spans="2:9" s="7" customFormat="1" ht="13.5" customHeight="1">
      <c r="B244" s="21" t="s">
        <v>583</v>
      </c>
      <c r="C244" s="13" t="s">
        <v>61</v>
      </c>
      <c r="D244" s="13" t="s">
        <v>269</v>
      </c>
      <c r="E244" s="13" t="s">
        <v>259</v>
      </c>
      <c r="F244" s="13">
        <v>208.08411531531186</v>
      </c>
      <c r="G244" s="13">
        <v>198.11656706281732</v>
      </c>
      <c r="H244" s="13">
        <f>IFERROR(VLOOKUP(C244,'jul-18'!A:D,4,0),0)</f>
        <v>277.095705501618</v>
      </c>
      <c r="I244" s="13">
        <v>238.151203703704</v>
      </c>
    </row>
    <row r="245" spans="2:9" s="7" customFormat="1" ht="13.5" customHeight="1">
      <c r="B245" s="21" t="s">
        <v>582</v>
      </c>
      <c r="C245" s="13" t="s">
        <v>45</v>
      </c>
      <c r="D245" s="13" t="s">
        <v>269</v>
      </c>
      <c r="E245" s="13" t="s">
        <v>259</v>
      </c>
      <c r="F245" s="13">
        <v>209.44395922746853</v>
      </c>
      <c r="G245" s="13">
        <v>142.21890557939912</v>
      </c>
      <c r="H245" s="13">
        <f>IFERROR(VLOOKUP(C245,'jul-18'!A:D,4,0),0)</f>
        <v>250.77194045174599</v>
      </c>
      <c r="I245" s="13">
        <v>157.53631067961101</v>
      </c>
    </row>
    <row r="246" spans="2:9" s="7" customFormat="1" ht="13.5" customHeight="1">
      <c r="B246" s="21" t="s">
        <v>590</v>
      </c>
      <c r="C246" s="13" t="s">
        <v>104</v>
      </c>
      <c r="D246" s="13" t="s">
        <v>269</v>
      </c>
      <c r="E246" s="13" t="s">
        <v>259</v>
      </c>
      <c r="F246" s="13">
        <v>0</v>
      </c>
      <c r="G246" s="13">
        <v>0</v>
      </c>
      <c r="H246" s="13">
        <f>IFERROR(VLOOKUP(C246,'jul-18'!A:D,4,0),0)</f>
        <v>0</v>
      </c>
      <c r="I246" s="13">
        <v>0</v>
      </c>
    </row>
    <row r="247" spans="2:9" s="7" customFormat="1" ht="13.5" customHeight="1">
      <c r="B247" s="21" t="s">
        <v>588</v>
      </c>
      <c r="C247" s="13" t="s">
        <v>109</v>
      </c>
      <c r="D247" s="13" t="s">
        <v>269</v>
      </c>
      <c r="E247" s="13" t="s">
        <v>259</v>
      </c>
      <c r="F247" s="13">
        <v>34.752352941176476</v>
      </c>
      <c r="G247" s="13">
        <v>31.065882352941177</v>
      </c>
      <c r="H247" s="13">
        <f>IFERROR(VLOOKUP(C247,'jul-18'!A:D,4,0),0)</f>
        <v>34.734117647058802</v>
      </c>
      <c r="I247" s="13">
        <v>38.722631578947301</v>
      </c>
    </row>
    <row r="248" spans="2:9" s="7" customFormat="1" ht="13.5" customHeight="1">
      <c r="B248" s="21" t="s">
        <v>589</v>
      </c>
      <c r="C248" s="13" t="s">
        <v>113</v>
      </c>
      <c r="D248" s="13" t="s">
        <v>269</v>
      </c>
      <c r="E248" s="13" t="s">
        <v>259</v>
      </c>
      <c r="F248" s="13">
        <v>343.80306451612915</v>
      </c>
      <c r="G248" s="13">
        <v>313.93984374999843</v>
      </c>
      <c r="H248" s="13">
        <f>IFERROR(VLOOKUP(C248,'jul-18'!A:D,4,0),0)</f>
        <v>359.58523076923001</v>
      </c>
      <c r="I248" s="13">
        <v>380.06121212121201</v>
      </c>
    </row>
    <row r="249" spans="2:9" s="7" customFormat="1" ht="13.5" customHeight="1">
      <c r="B249" s="21" t="s">
        <v>584</v>
      </c>
      <c r="C249" s="13" t="s">
        <v>139</v>
      </c>
      <c r="D249" s="13" t="s">
        <v>269</v>
      </c>
      <c r="E249" s="13" t="s">
        <v>259</v>
      </c>
      <c r="F249" s="13">
        <v>97.566715210355838</v>
      </c>
      <c r="G249" s="13">
        <v>97.722878560719792</v>
      </c>
      <c r="H249" s="13">
        <f>IFERROR(VLOOKUP(C249,'jul-18'!A:D,4,0),0)</f>
        <v>80.588288690476105</v>
      </c>
      <c r="I249" s="13">
        <v>160.502939438699</v>
      </c>
    </row>
    <row r="250" spans="2:9" s="7" customFormat="1" ht="13.5" customHeight="1">
      <c r="B250" s="21" t="s">
        <v>587</v>
      </c>
      <c r="C250" s="13" t="s">
        <v>34</v>
      </c>
      <c r="D250" s="13" t="s">
        <v>269</v>
      </c>
      <c r="E250" s="13" t="s">
        <v>259</v>
      </c>
      <c r="F250" s="13">
        <v>334.08468045112647</v>
      </c>
      <c r="G250" s="13">
        <v>291.7102573529412</v>
      </c>
      <c r="H250" s="13">
        <f>IFERROR(VLOOKUP(C250,'jul-18'!A:D,4,0),0)</f>
        <v>322.04451016635801</v>
      </c>
      <c r="I250" s="13">
        <v>358.31998181818</v>
      </c>
    </row>
    <row r="251" spans="2:9" s="7" customFormat="1" ht="13.5" customHeight="1">
      <c r="B251" s="21" t="s">
        <v>591</v>
      </c>
      <c r="C251" s="13" t="s">
        <v>10</v>
      </c>
      <c r="D251" s="13" t="s">
        <v>277</v>
      </c>
      <c r="E251" s="13" t="s">
        <v>261</v>
      </c>
      <c r="F251" s="13">
        <v>378.86545077720297</v>
      </c>
      <c r="G251" s="13">
        <v>216.66179084967288</v>
      </c>
      <c r="H251" s="13">
        <f>IFERROR(VLOOKUP(C251,'jul-18'!A:D,4,0),0)</f>
        <v>273.21400429579802</v>
      </c>
      <c r="I251" s="13">
        <v>416.03156203063901</v>
      </c>
    </row>
    <row r="252" spans="2:9" s="7" customFormat="1" ht="13.5" customHeight="1">
      <c r="B252" s="21" t="s">
        <v>592</v>
      </c>
      <c r="C252" s="13" t="s">
        <v>144</v>
      </c>
      <c r="D252" s="13" t="s">
        <v>277</v>
      </c>
      <c r="E252" s="13" t="s">
        <v>261</v>
      </c>
      <c r="F252" s="13">
        <v>219.47084457061686</v>
      </c>
      <c r="G252" s="13">
        <v>195.51864231564369</v>
      </c>
      <c r="H252" s="13">
        <f>IFERROR(VLOOKUP(C252,'jul-18'!A:D,4,0),0)</f>
        <v>177.46271731690601</v>
      </c>
      <c r="I252" s="13">
        <v>275.90510625737897</v>
      </c>
    </row>
    <row r="253" spans="2:9" s="7" customFormat="1" ht="13.5" customHeight="1">
      <c r="B253" s="21" t="s">
        <v>625</v>
      </c>
      <c r="C253" s="13" t="s">
        <v>136</v>
      </c>
      <c r="D253" s="13" t="s">
        <v>277</v>
      </c>
      <c r="E253" s="13" t="s">
        <v>261</v>
      </c>
      <c r="F253" s="13">
        <v>0</v>
      </c>
      <c r="G253" s="13">
        <v>0</v>
      </c>
      <c r="H253" s="13">
        <f>IFERROR(VLOOKUP(C253,'jul-18'!A:D,4,0),0)</f>
        <v>0</v>
      </c>
      <c r="I253" s="13">
        <v>0</v>
      </c>
    </row>
    <row r="254" spans="2:9" s="7" customFormat="1" ht="13.5" customHeight="1">
      <c r="B254" s="21" t="s">
        <v>594</v>
      </c>
      <c r="C254" s="13" t="s">
        <v>58</v>
      </c>
      <c r="D254" s="13" t="s">
        <v>278</v>
      </c>
      <c r="E254" s="13" t="s">
        <v>261</v>
      </c>
      <c r="F254" s="13">
        <v>219.54745098039211</v>
      </c>
      <c r="G254" s="13">
        <v>186.60304347826087</v>
      </c>
      <c r="H254" s="13">
        <f>IFERROR(VLOOKUP(C254,'jul-18'!A:D,4,0),0)</f>
        <v>214.461132075471</v>
      </c>
      <c r="I254" s="13">
        <v>208.54417721518999</v>
      </c>
    </row>
    <row r="255" spans="2:9" s="7" customFormat="1" ht="13.5" customHeight="1">
      <c r="B255" s="21" t="s">
        <v>596</v>
      </c>
      <c r="C255" s="13" t="s">
        <v>134</v>
      </c>
      <c r="D255" s="13" t="s">
        <v>278</v>
      </c>
      <c r="E255" s="13" t="s">
        <v>261</v>
      </c>
      <c r="F255" s="13">
        <v>860.16307692307703</v>
      </c>
      <c r="G255" s="13">
        <v>736.37999999999374</v>
      </c>
      <c r="H255" s="13">
        <f>IFERROR(VLOOKUP(C255,'jul-18'!A:D,4,0),0)</f>
        <v>710.43294117646997</v>
      </c>
      <c r="I255" s="13">
        <v>710.57470588235299</v>
      </c>
    </row>
    <row r="256" spans="2:9" s="7" customFormat="1" ht="13.5" customHeight="1">
      <c r="B256" s="21" t="s">
        <v>593</v>
      </c>
      <c r="C256" s="13" t="s">
        <v>149</v>
      </c>
      <c r="D256" s="13" t="s">
        <v>278</v>
      </c>
      <c r="E256" s="13" t="s">
        <v>261</v>
      </c>
      <c r="F256" s="13">
        <v>2006.421428571429</v>
      </c>
      <c r="G256" s="13">
        <v>2006.4214285714213</v>
      </c>
      <c r="H256" s="13">
        <f>IFERROR(VLOOKUP(C256,'jul-18'!A:D,4,0),0)</f>
        <v>2006.4214285714199</v>
      </c>
      <c r="I256" s="13">
        <v>2095.7071428571398</v>
      </c>
    </row>
    <row r="257" spans="2:9" s="7" customFormat="1" ht="13.5" customHeight="1">
      <c r="B257" s="21" t="s">
        <v>595</v>
      </c>
      <c r="C257" s="13" t="s">
        <v>164</v>
      </c>
      <c r="D257" s="13" t="s">
        <v>278</v>
      </c>
      <c r="E257" s="13" t="s">
        <v>261</v>
      </c>
      <c r="F257" s="13">
        <v>0</v>
      </c>
      <c r="G257" s="13">
        <v>0</v>
      </c>
      <c r="H257" s="13">
        <f>IFERROR(VLOOKUP(C257,'jul-18'!A:D,4,0),0)</f>
        <v>0</v>
      </c>
      <c r="I257" s="13">
        <v>0</v>
      </c>
    </row>
    <row r="258" spans="2:9" s="7" customFormat="1" ht="13.5" customHeight="1">
      <c r="B258" s="21" t="s">
        <v>597</v>
      </c>
      <c r="C258" s="13" t="s">
        <v>198</v>
      </c>
      <c r="D258" s="13" t="s">
        <v>278</v>
      </c>
      <c r="E258" s="13" t="s">
        <v>261</v>
      </c>
      <c r="F258" s="13">
        <v>80.905517241379286</v>
      </c>
      <c r="G258" s="13">
        <v>74.017931034482416</v>
      </c>
      <c r="H258" s="13">
        <f>IFERROR(VLOOKUP(C258,'jul-18'!A:D,4,0),0)</f>
        <v>80.363939393939404</v>
      </c>
      <c r="I258" s="13">
        <v>77.191428571428503</v>
      </c>
    </row>
    <row r="259" spans="2:9" s="7" customFormat="1" ht="13.5" customHeight="1">
      <c r="B259" s="21" t="s">
        <v>598</v>
      </c>
      <c r="C259" s="13" t="s">
        <v>76</v>
      </c>
      <c r="D259" s="13" t="s">
        <v>59</v>
      </c>
      <c r="E259" s="13" t="s">
        <v>261</v>
      </c>
      <c r="F259" s="13">
        <v>77.5</v>
      </c>
      <c r="G259" s="13">
        <v>77.5</v>
      </c>
      <c r="H259" s="13">
        <f>IFERROR(VLOOKUP(C259,'jul-18'!A:D,4,0),0)</f>
        <v>77.5</v>
      </c>
      <c r="I259" s="13">
        <v>77.5</v>
      </c>
    </row>
    <row r="260" spans="2:9" s="7" customFormat="1" ht="13.5" customHeight="1">
      <c r="B260" s="21" t="s">
        <v>599</v>
      </c>
      <c r="C260" s="13" t="s">
        <v>96</v>
      </c>
      <c r="D260" s="13" t="s">
        <v>59</v>
      </c>
      <c r="E260" s="13" t="s">
        <v>261</v>
      </c>
      <c r="F260" s="13">
        <v>0</v>
      </c>
      <c r="G260" s="13">
        <v>0</v>
      </c>
      <c r="H260" s="13">
        <f>IFERROR(VLOOKUP(C260,'jul-18'!A:D,4,0),0)</f>
        <v>0</v>
      </c>
      <c r="I260" s="13">
        <v>0</v>
      </c>
    </row>
    <row r="261" spans="2:9" s="7" customFormat="1" ht="13.5" customHeight="1">
      <c r="B261" s="21" t="s">
        <v>601</v>
      </c>
      <c r="C261" s="13" t="s">
        <v>118</v>
      </c>
      <c r="D261" s="13" t="s">
        <v>59</v>
      </c>
      <c r="E261" s="13" t="s">
        <v>261</v>
      </c>
      <c r="F261" s="13">
        <v>0</v>
      </c>
      <c r="G261" s="13">
        <v>0</v>
      </c>
      <c r="H261" s="13">
        <f>IFERROR(VLOOKUP(C261,'jul-18'!A:D,4,0),0)</f>
        <v>0</v>
      </c>
      <c r="I261" s="13">
        <v>0</v>
      </c>
    </row>
    <row r="262" spans="2:9" s="7" customFormat="1" ht="13.5" customHeight="1">
      <c r="B262" s="21" t="s">
        <v>604</v>
      </c>
      <c r="C262" s="13" t="s">
        <v>59</v>
      </c>
      <c r="D262" s="13" t="s">
        <v>59</v>
      </c>
      <c r="E262" s="13" t="s">
        <v>261</v>
      </c>
      <c r="F262" s="13">
        <v>0</v>
      </c>
      <c r="G262" s="13">
        <v>0</v>
      </c>
      <c r="H262" s="13">
        <f>IFERROR(VLOOKUP(C262,'jul-18'!A:D,4,0),0)</f>
        <v>0</v>
      </c>
      <c r="I262" s="13">
        <v>0</v>
      </c>
    </row>
    <row r="263" spans="2:9" s="7" customFormat="1" ht="13.5" customHeight="1">
      <c r="B263" s="21" t="s">
        <v>603</v>
      </c>
      <c r="C263" s="13" t="s">
        <v>142</v>
      </c>
      <c r="D263" s="13" t="s">
        <v>59</v>
      </c>
      <c r="E263" s="13" t="s">
        <v>261</v>
      </c>
      <c r="F263" s="13">
        <v>0</v>
      </c>
      <c r="G263" s="13">
        <v>0</v>
      </c>
      <c r="H263" s="13">
        <f>IFERROR(VLOOKUP(C263,'jul-18'!A:D,4,0),0)</f>
        <v>0</v>
      </c>
      <c r="I263" s="13">
        <v>0</v>
      </c>
    </row>
    <row r="264" spans="2:9" s="7" customFormat="1" ht="13.5" customHeight="1">
      <c r="B264" s="21" t="s">
        <v>600</v>
      </c>
      <c r="C264" s="13" t="s">
        <v>123</v>
      </c>
      <c r="D264" s="13" t="s">
        <v>59</v>
      </c>
      <c r="E264" s="13" t="s">
        <v>261</v>
      </c>
      <c r="F264" s="13">
        <v>0</v>
      </c>
      <c r="G264" s="13">
        <v>0</v>
      </c>
      <c r="H264" s="13">
        <f>IFERROR(VLOOKUP(C264,'jul-18'!A:D,4,0),0)</f>
        <v>50</v>
      </c>
      <c r="I264" s="13">
        <v>50</v>
      </c>
    </row>
    <row r="265" spans="2:9" s="7" customFormat="1" ht="13.5" customHeight="1">
      <c r="B265" s="21" t="s">
        <v>602</v>
      </c>
      <c r="C265" s="13" t="s">
        <v>155</v>
      </c>
      <c r="D265" s="13" t="s">
        <v>59</v>
      </c>
      <c r="E265" s="13" t="s">
        <v>261</v>
      </c>
      <c r="F265" s="13">
        <v>158.33333333333334</v>
      </c>
      <c r="G265" s="13">
        <v>158.33333333333334</v>
      </c>
      <c r="H265" s="13">
        <f>IFERROR(VLOOKUP(C265,'jul-18'!A:D,4,0),0)</f>
        <v>158.333333333333</v>
      </c>
      <c r="I265" s="13">
        <v>158.333333333333</v>
      </c>
    </row>
    <row r="266" spans="2:9" s="7" customFormat="1" ht="13.5" customHeight="1">
      <c r="B266" s="21" t="s">
        <v>608</v>
      </c>
      <c r="C266" s="13" t="s">
        <v>8</v>
      </c>
      <c r="D266" s="13" t="s">
        <v>279</v>
      </c>
      <c r="E266" s="13" t="s">
        <v>261</v>
      </c>
      <c r="F266" s="13">
        <v>0</v>
      </c>
      <c r="G266" s="13">
        <v>0</v>
      </c>
      <c r="H266" s="13">
        <f>IFERROR(VLOOKUP(C266,'jul-18'!A:D,4,0),0)</f>
        <v>0</v>
      </c>
      <c r="I266" s="13">
        <v>33.619999999999997</v>
      </c>
    </row>
    <row r="267" spans="2:9" s="7" customFormat="1" ht="13.5" customHeight="1">
      <c r="B267" s="21" t="s">
        <v>609</v>
      </c>
      <c r="C267" s="13" t="s">
        <v>36</v>
      </c>
      <c r="D267" s="13" t="s">
        <v>279</v>
      </c>
      <c r="E267" s="13" t="s">
        <v>261</v>
      </c>
      <c r="F267" s="13">
        <v>64.624499999999998</v>
      </c>
      <c r="G267" s="13">
        <v>53.701000000000001</v>
      </c>
      <c r="H267" s="13">
        <f>IFERROR(VLOOKUP(C267,'jul-18'!A:D,4,0),0)</f>
        <v>65.314166666666594</v>
      </c>
      <c r="I267" s="13">
        <v>64.280416666666596</v>
      </c>
    </row>
    <row r="268" spans="2:9" s="7" customFormat="1" ht="13.5" customHeight="1">
      <c r="B268" s="21" t="s">
        <v>605</v>
      </c>
      <c r="C268" s="13" t="s">
        <v>148</v>
      </c>
      <c r="D268" s="13" t="s">
        <v>279</v>
      </c>
      <c r="E268" s="13" t="s">
        <v>261</v>
      </c>
      <c r="F268" s="13">
        <v>372.52162393162365</v>
      </c>
      <c r="G268" s="13">
        <v>349.4893388429752</v>
      </c>
      <c r="H268" s="13">
        <f>IFERROR(VLOOKUP(C268,'jul-18'!A:D,4,0),0)</f>
        <v>373.79174603174499</v>
      </c>
      <c r="I268" s="13">
        <v>359.75597014925302</v>
      </c>
    </row>
    <row r="269" spans="2:9" s="7" customFormat="1" ht="13.5" customHeight="1">
      <c r="B269" s="21" t="s">
        <v>612</v>
      </c>
      <c r="C269" s="13" t="s">
        <v>143</v>
      </c>
      <c r="D269" s="13" t="s">
        <v>279</v>
      </c>
      <c r="E269" s="13" t="s">
        <v>261</v>
      </c>
      <c r="F269" s="13">
        <v>0</v>
      </c>
      <c r="G269" s="13">
        <v>0</v>
      </c>
      <c r="H269" s="13">
        <f>IFERROR(VLOOKUP(C269,'jul-18'!A:D,4,0),0)</f>
        <v>0</v>
      </c>
      <c r="I269" s="13">
        <v>0</v>
      </c>
    </row>
    <row r="270" spans="2:9" s="7" customFormat="1" ht="13.5" customHeight="1">
      <c r="B270" s="21" t="s">
        <v>606</v>
      </c>
      <c r="C270" s="13" t="s">
        <v>199</v>
      </c>
      <c r="D270" s="13" t="s">
        <v>279</v>
      </c>
      <c r="E270" s="13" t="s">
        <v>261</v>
      </c>
      <c r="F270" s="13">
        <v>93.387500000000003</v>
      </c>
      <c r="G270" s="13">
        <v>102.77117647058823</v>
      </c>
      <c r="H270" s="13">
        <f>IFERROR(VLOOKUP(C270,'jul-18'!A:D,4,0),0)</f>
        <v>84.328000000000003</v>
      </c>
      <c r="I270" s="13">
        <v>83.219499999999996</v>
      </c>
    </row>
    <row r="271" spans="2:9" s="7" customFormat="1" ht="13.5" customHeight="1">
      <c r="B271" s="21" t="s">
        <v>607</v>
      </c>
      <c r="C271" s="13" t="s">
        <v>186</v>
      </c>
      <c r="D271" s="13" t="s">
        <v>279</v>
      </c>
      <c r="E271" s="13" t="s">
        <v>261</v>
      </c>
      <c r="F271" s="13">
        <v>159.98787878787883</v>
      </c>
      <c r="G271" s="13">
        <v>144.59666666666666</v>
      </c>
      <c r="H271" s="13">
        <f>IFERROR(VLOOKUP(C271,'jul-18'!A:D,4,0),0)</f>
        <v>157.833939393939</v>
      </c>
      <c r="I271" s="13">
        <v>181.792058823529</v>
      </c>
    </row>
    <row r="272" spans="2:9" s="7" customFormat="1" ht="13.5" customHeight="1">
      <c r="B272" s="21" t="s">
        <v>615</v>
      </c>
      <c r="C272" s="13" t="s">
        <v>616</v>
      </c>
      <c r="D272" s="13" t="s">
        <v>279</v>
      </c>
      <c r="E272" s="13" t="s">
        <v>261</v>
      </c>
      <c r="F272" s="13">
        <v>0</v>
      </c>
      <c r="G272" s="13">
        <v>0</v>
      </c>
      <c r="H272" s="13">
        <f>IFERROR(VLOOKUP(C272,'jul-18'!A:D,4,0),0)</f>
        <v>0</v>
      </c>
      <c r="I272" s="13">
        <v>0</v>
      </c>
    </row>
    <row r="273" spans="2:9" s="7" customFormat="1" ht="13.5" customHeight="1">
      <c r="B273" s="21" t="s">
        <v>613</v>
      </c>
      <c r="C273" s="13" t="s">
        <v>614</v>
      </c>
      <c r="D273" s="13" t="s">
        <v>279</v>
      </c>
      <c r="E273" s="13" t="s">
        <v>261</v>
      </c>
      <c r="F273" s="13">
        <v>0</v>
      </c>
      <c r="G273" s="13">
        <v>0</v>
      </c>
      <c r="H273" s="13">
        <f>IFERROR(VLOOKUP(C273,'jul-18'!A:D,4,0),0)</f>
        <v>0</v>
      </c>
      <c r="I273" s="13">
        <v>0</v>
      </c>
    </row>
    <row r="274" spans="2:9" s="7" customFormat="1" ht="13.5" customHeight="1">
      <c r="B274" s="21" t="s">
        <v>610</v>
      </c>
      <c r="C274" s="13" t="s">
        <v>611</v>
      </c>
      <c r="D274" s="13" t="s">
        <v>279</v>
      </c>
      <c r="E274" s="13" t="s">
        <v>261</v>
      </c>
      <c r="F274" s="13">
        <v>0</v>
      </c>
      <c r="G274" s="13">
        <v>0</v>
      </c>
      <c r="H274" s="13">
        <f>IFERROR(VLOOKUP(C274,'jul-18'!A:D,4,0),0)</f>
        <v>0</v>
      </c>
      <c r="I274" s="13">
        <v>0</v>
      </c>
    </row>
    <row r="275" spans="2:9" s="7" customFormat="1" ht="13.5" customHeight="1">
      <c r="B275" s="21"/>
      <c r="C275" s="5" t="s">
        <v>622</v>
      </c>
      <c r="D275" s="13"/>
      <c r="E275" s="13"/>
      <c r="F275" s="13">
        <v>162.07575351213333</v>
      </c>
      <c r="G275" s="13">
        <v>146.14984642646189</v>
      </c>
      <c r="H275" s="13">
        <f>IFERROR(VLOOKUP(C275,'jul-18'!A:D,4,0),0)</f>
        <v>164.40474358974399</v>
      </c>
      <c r="I275" s="13">
        <v>189.912736156351</v>
      </c>
    </row>
    <row r="276" spans="2:9" s="7" customFormat="1" ht="13.5" customHeight="1">
      <c r="B276" s="21"/>
      <c r="C276" s="13" t="s">
        <v>621</v>
      </c>
      <c r="D276" s="13"/>
      <c r="E276" s="13"/>
      <c r="F276" s="13">
        <v>397.74213793103513</v>
      </c>
      <c r="G276" s="13">
        <v>225.34647191011234</v>
      </c>
      <c r="H276" s="13">
        <f>IFERROR(VLOOKUP(C276,'jul-18'!A:D,4,0),0)</f>
        <v>244.639581497797</v>
      </c>
      <c r="I276" s="13">
        <v>188.27156862744999</v>
      </c>
    </row>
    <row r="277" spans="2:9" s="7" customFormat="1" ht="13.5" customHeight="1">
      <c r="B277" s="21"/>
      <c r="C277" s="13" t="s">
        <v>620</v>
      </c>
      <c r="D277" s="13"/>
      <c r="E277" s="13"/>
      <c r="F277" s="13">
        <v>305.79883720930235</v>
      </c>
      <c r="G277" s="13">
        <v>302.21976744186048</v>
      </c>
      <c r="H277" s="13">
        <f>IFERROR(VLOOKUP(C277,'jul-18'!A:D,4,0),0)</f>
        <v>302.62837209302302</v>
      </c>
      <c r="I277" s="13">
        <v>296.39511627906899</v>
      </c>
    </row>
    <row r="278" spans="2:9" s="7" customFormat="1" ht="13.5" customHeight="1">
      <c r="B278" s="21"/>
      <c r="C278" s="13" t="s">
        <v>619</v>
      </c>
      <c r="D278" s="13"/>
      <c r="E278" s="13"/>
      <c r="F278" s="13">
        <v>75.5</v>
      </c>
      <c r="G278" s="13">
        <v>38.25</v>
      </c>
      <c r="H278" s="13">
        <f>IFERROR(VLOOKUP(C278,'jul-18'!A:D,4,0),0)</f>
        <v>0</v>
      </c>
      <c r="I278" s="13">
        <v>0</v>
      </c>
    </row>
    <row r="279" spans="2:9" s="7" customFormat="1" ht="13.5" customHeight="1">
      <c r="B279" s="21"/>
      <c r="C279" s="13" t="s">
        <v>618</v>
      </c>
      <c r="D279" s="13"/>
      <c r="E279" s="13"/>
      <c r="F279" s="13">
        <v>43.93</v>
      </c>
      <c r="G279" s="13">
        <v>43.51</v>
      </c>
      <c r="H279" s="13">
        <f>IFERROR(VLOOKUP(C279,'jul-18'!A:D,4,0),0)</f>
        <v>43.46</v>
      </c>
      <c r="I279" s="13">
        <v>42.55</v>
      </c>
    </row>
    <row r="280" spans="2:9" s="7" customFormat="1" ht="13.5" customHeight="1">
      <c r="B280" s="21"/>
      <c r="C280" s="13" t="s">
        <v>617</v>
      </c>
      <c r="D280" s="13"/>
      <c r="E280" s="13"/>
      <c r="F280" s="13">
        <v>0</v>
      </c>
      <c r="G280" s="13">
        <v>0</v>
      </c>
      <c r="H280" s="13">
        <f>IFERROR(VLOOKUP(C280,'jul-18'!A:D,4,0),0)</f>
        <v>0</v>
      </c>
      <c r="I280" s="13">
        <v>0</v>
      </c>
    </row>
    <row r="284" spans="2:9" s="15" customFormat="1" ht="13.5" customHeight="1">
      <c r="B284" s="20" t="s">
        <v>301</v>
      </c>
      <c r="C284" s="12" t="s">
        <v>254</v>
      </c>
      <c r="D284" s="12" t="s">
        <v>286</v>
      </c>
      <c r="E284" s="12" t="s">
        <v>257</v>
      </c>
      <c r="F284" s="6">
        <f t="shared" ref="F284:G284" si="12">F$2</f>
        <v>43249</v>
      </c>
      <c r="G284" s="6">
        <f t="shared" si="12"/>
        <v>43279</v>
      </c>
    </row>
    <row r="285" spans="2:9" s="7" customFormat="1" ht="13.5" customHeight="1">
      <c r="B285" s="21" t="s">
        <v>302</v>
      </c>
      <c r="C285" s="13" t="s">
        <v>211</v>
      </c>
      <c r="D285" s="13" t="s">
        <v>287</v>
      </c>
      <c r="E285" s="13" t="s">
        <v>296</v>
      </c>
      <c r="F285" s="13"/>
      <c r="G285" s="13"/>
    </row>
    <row r="286" spans="2:9" s="7" customFormat="1" ht="13.5" customHeight="1">
      <c r="B286" s="21" t="s">
        <v>303</v>
      </c>
      <c r="C286" s="13" t="s">
        <v>222</v>
      </c>
      <c r="D286" s="13" t="s">
        <v>287</v>
      </c>
      <c r="E286" s="13" t="s">
        <v>296</v>
      </c>
      <c r="F286" s="13"/>
      <c r="G286" s="13"/>
    </row>
    <row r="287" spans="2:9" s="7" customFormat="1" ht="13.5" customHeight="1">
      <c r="B287" s="21" t="s">
        <v>304</v>
      </c>
      <c r="C287" s="13" t="s">
        <v>224</v>
      </c>
      <c r="D287" s="13" t="s">
        <v>287</v>
      </c>
      <c r="E287" s="13" t="s">
        <v>296</v>
      </c>
      <c r="F287" s="13"/>
      <c r="G287" s="13"/>
    </row>
    <row r="288" spans="2:9" s="7" customFormat="1" ht="13.5" customHeight="1">
      <c r="B288" s="21" t="s">
        <v>305</v>
      </c>
      <c r="C288" s="13" t="s">
        <v>232</v>
      </c>
      <c r="D288" s="13" t="s">
        <v>287</v>
      </c>
      <c r="E288" s="13" t="s">
        <v>296</v>
      </c>
      <c r="F288" s="13"/>
      <c r="G288" s="13"/>
    </row>
    <row r="289" spans="2:7" s="7" customFormat="1" ht="13.5" customHeight="1">
      <c r="B289" s="21" t="s">
        <v>306</v>
      </c>
      <c r="C289" s="13" t="s">
        <v>242</v>
      </c>
      <c r="D289" s="13" t="s">
        <v>287</v>
      </c>
      <c r="E289" s="13" t="s">
        <v>296</v>
      </c>
      <c r="F289" s="13"/>
      <c r="G289" s="13"/>
    </row>
    <row r="290" spans="2:7" s="7" customFormat="1" ht="13.5" customHeight="1">
      <c r="B290" s="22" t="s">
        <v>307</v>
      </c>
      <c r="C290" s="14" t="s">
        <v>248</v>
      </c>
      <c r="D290" s="14" t="s">
        <v>287</v>
      </c>
      <c r="E290" s="14" t="s">
        <v>296</v>
      </c>
      <c r="F290" s="14"/>
      <c r="G290" s="14"/>
    </row>
    <row r="291" spans="2:7" s="7" customFormat="1" ht="13.5" customHeight="1">
      <c r="B291" s="21" t="s">
        <v>308</v>
      </c>
      <c r="C291" s="13" t="s">
        <v>233</v>
      </c>
      <c r="D291" s="13" t="s">
        <v>288</v>
      </c>
      <c r="E291" s="13" t="s">
        <v>296</v>
      </c>
      <c r="F291" s="13"/>
      <c r="G291" s="13"/>
    </row>
    <row r="292" spans="2:7" s="7" customFormat="1" ht="13.5" customHeight="1">
      <c r="B292" s="21" t="s">
        <v>309</v>
      </c>
      <c r="C292" s="13" t="s">
        <v>235</v>
      </c>
      <c r="D292" s="13" t="s">
        <v>288</v>
      </c>
      <c r="E292" s="13" t="s">
        <v>296</v>
      </c>
      <c r="F292" s="13"/>
      <c r="G292" s="13"/>
    </row>
    <row r="293" spans="2:7" s="7" customFormat="1" ht="13.5" customHeight="1">
      <c r="B293" s="22" t="s">
        <v>310</v>
      </c>
      <c r="C293" s="14" t="s">
        <v>241</v>
      </c>
      <c r="D293" s="14" t="s">
        <v>288</v>
      </c>
      <c r="E293" s="14" t="s">
        <v>296</v>
      </c>
      <c r="F293" s="14"/>
      <c r="G293" s="14"/>
    </row>
    <row r="294" spans="2:7" s="7" customFormat="1" ht="13.5" customHeight="1">
      <c r="B294" s="21" t="s">
        <v>311</v>
      </c>
      <c r="C294" s="13" t="s">
        <v>216</v>
      </c>
      <c r="D294" s="13" t="s">
        <v>289</v>
      </c>
      <c r="E294" s="13" t="s">
        <v>297</v>
      </c>
      <c r="F294" s="13"/>
      <c r="G294" s="13"/>
    </row>
    <row r="295" spans="2:7" s="7" customFormat="1" ht="13.5" customHeight="1">
      <c r="B295" s="21" t="s">
        <v>312</v>
      </c>
      <c r="C295" s="13" t="s">
        <v>217</v>
      </c>
      <c r="D295" s="13" t="s">
        <v>289</v>
      </c>
      <c r="E295" s="13" t="s">
        <v>297</v>
      </c>
      <c r="F295" s="13"/>
      <c r="G295" s="13"/>
    </row>
    <row r="296" spans="2:7" s="7" customFormat="1" ht="13.5" customHeight="1">
      <c r="B296" s="21" t="s">
        <v>313</v>
      </c>
      <c r="C296" s="13" t="s">
        <v>225</v>
      </c>
      <c r="D296" s="13" t="s">
        <v>289</v>
      </c>
      <c r="E296" s="13" t="s">
        <v>297</v>
      </c>
      <c r="F296" s="13"/>
      <c r="G296" s="13"/>
    </row>
    <row r="297" spans="2:7" s="7" customFormat="1" ht="13.5" customHeight="1">
      <c r="B297" s="21" t="s">
        <v>314</v>
      </c>
      <c r="C297" s="13" t="s">
        <v>238</v>
      </c>
      <c r="D297" s="13" t="s">
        <v>289</v>
      </c>
      <c r="E297" s="13" t="s">
        <v>297</v>
      </c>
      <c r="F297" s="13"/>
      <c r="G297" s="13"/>
    </row>
    <row r="298" spans="2:7" s="7" customFormat="1" ht="13.5" customHeight="1">
      <c r="B298" s="22" t="s">
        <v>315</v>
      </c>
      <c r="C298" s="14" t="s">
        <v>252</v>
      </c>
      <c r="D298" s="14" t="s">
        <v>289</v>
      </c>
      <c r="E298" s="14" t="s">
        <v>297</v>
      </c>
      <c r="F298" s="14"/>
      <c r="G298" s="14"/>
    </row>
    <row r="299" spans="2:7" s="7" customFormat="1" ht="13.5" customHeight="1">
      <c r="B299" s="21" t="s">
        <v>316</v>
      </c>
      <c r="C299" s="13" t="s">
        <v>218</v>
      </c>
      <c r="D299" s="13" t="s">
        <v>290</v>
      </c>
      <c r="E299" s="13" t="s">
        <v>297</v>
      </c>
      <c r="F299" s="13"/>
      <c r="G299" s="13"/>
    </row>
    <row r="300" spans="2:7" s="7" customFormat="1" ht="13.5" customHeight="1">
      <c r="B300" s="21" t="s">
        <v>317</v>
      </c>
      <c r="C300" s="13" t="s">
        <v>219</v>
      </c>
      <c r="D300" s="13" t="s">
        <v>290</v>
      </c>
      <c r="E300" s="13" t="s">
        <v>297</v>
      </c>
      <c r="F300" s="13"/>
      <c r="G300" s="13"/>
    </row>
    <row r="301" spans="2:7" s="7" customFormat="1" ht="13.5" customHeight="1">
      <c r="B301" s="21" t="s">
        <v>318</v>
      </c>
      <c r="C301" s="13" t="s">
        <v>226</v>
      </c>
      <c r="D301" s="13" t="s">
        <v>290</v>
      </c>
      <c r="E301" s="13" t="s">
        <v>297</v>
      </c>
      <c r="F301" s="13"/>
      <c r="G301" s="13"/>
    </row>
    <row r="302" spans="2:7" s="7" customFormat="1" ht="13.5" customHeight="1">
      <c r="B302" s="21" t="s">
        <v>319</v>
      </c>
      <c r="C302" s="13" t="s">
        <v>228</v>
      </c>
      <c r="D302" s="13" t="s">
        <v>290</v>
      </c>
      <c r="E302" s="13" t="s">
        <v>297</v>
      </c>
      <c r="F302" s="13"/>
      <c r="G302" s="13"/>
    </row>
    <row r="303" spans="2:7" s="7" customFormat="1" ht="13.5" customHeight="1">
      <c r="B303" s="21" t="s">
        <v>320</v>
      </c>
      <c r="C303" s="13" t="s">
        <v>230</v>
      </c>
      <c r="D303" s="13" t="s">
        <v>290</v>
      </c>
      <c r="E303" s="13" t="s">
        <v>297</v>
      </c>
      <c r="F303" s="13"/>
      <c r="G303" s="13"/>
    </row>
    <row r="304" spans="2:7" s="7" customFormat="1" ht="13.5" customHeight="1">
      <c r="B304" s="21" t="s">
        <v>321</v>
      </c>
      <c r="C304" s="13" t="s">
        <v>237</v>
      </c>
      <c r="D304" s="13" t="s">
        <v>290</v>
      </c>
      <c r="E304" s="13" t="s">
        <v>297</v>
      </c>
      <c r="F304" s="13"/>
      <c r="G304" s="13"/>
    </row>
    <row r="305" spans="2:7" s="7" customFormat="1" ht="13.5" customHeight="1">
      <c r="B305" s="22" t="s">
        <v>322</v>
      </c>
      <c r="C305" s="14" t="s">
        <v>244</v>
      </c>
      <c r="D305" s="14" t="s">
        <v>290</v>
      </c>
      <c r="E305" s="14" t="s">
        <v>297</v>
      </c>
      <c r="F305" s="14"/>
      <c r="G305" s="14"/>
    </row>
    <row r="306" spans="2:7" s="7" customFormat="1" ht="13.5" customHeight="1">
      <c r="B306" s="21" t="s">
        <v>323</v>
      </c>
      <c r="C306" s="13" t="s">
        <v>212</v>
      </c>
      <c r="D306" s="13" t="s">
        <v>291</v>
      </c>
      <c r="E306" s="13" t="s">
        <v>298</v>
      </c>
      <c r="F306" s="13"/>
      <c r="G306" s="13"/>
    </row>
    <row r="307" spans="2:7" s="7" customFormat="1" ht="13.5" customHeight="1">
      <c r="B307" s="21" t="s">
        <v>324</v>
      </c>
      <c r="C307" s="13" t="s">
        <v>213</v>
      </c>
      <c r="D307" s="13" t="s">
        <v>291</v>
      </c>
      <c r="E307" s="13" t="s">
        <v>298</v>
      </c>
      <c r="F307" s="13"/>
      <c r="G307" s="13"/>
    </row>
    <row r="308" spans="2:7" s="7" customFormat="1" ht="13.5" customHeight="1">
      <c r="B308" s="21" t="s">
        <v>325</v>
      </c>
      <c r="C308" s="13" t="s">
        <v>65</v>
      </c>
      <c r="D308" s="13" t="s">
        <v>291</v>
      </c>
      <c r="E308" s="13" t="s">
        <v>298</v>
      </c>
      <c r="F308" s="13"/>
      <c r="G308" s="13"/>
    </row>
    <row r="309" spans="2:7" s="7" customFormat="1" ht="13.5" customHeight="1">
      <c r="B309" s="21" t="s">
        <v>326</v>
      </c>
      <c r="C309" s="13" t="s">
        <v>223</v>
      </c>
      <c r="D309" s="13" t="s">
        <v>291</v>
      </c>
      <c r="E309" s="13" t="s">
        <v>298</v>
      </c>
      <c r="F309" s="13"/>
      <c r="G309" s="13"/>
    </row>
    <row r="310" spans="2:7" s="7" customFormat="1" ht="13.5" customHeight="1">
      <c r="B310" s="21" t="s">
        <v>327</v>
      </c>
      <c r="C310" s="13" t="s">
        <v>236</v>
      </c>
      <c r="D310" s="13" t="s">
        <v>291</v>
      </c>
      <c r="E310" s="13" t="s">
        <v>298</v>
      </c>
      <c r="F310" s="13"/>
      <c r="G310" s="13"/>
    </row>
    <row r="311" spans="2:7" s="7" customFormat="1" ht="13.5" customHeight="1">
      <c r="B311" s="21" t="s">
        <v>328</v>
      </c>
      <c r="C311" s="13" t="s">
        <v>243</v>
      </c>
      <c r="D311" s="13" t="s">
        <v>291</v>
      </c>
      <c r="E311" s="13" t="s">
        <v>298</v>
      </c>
      <c r="F311" s="13"/>
      <c r="G311" s="13"/>
    </row>
    <row r="312" spans="2:7" s="7" customFormat="1" ht="13.5" customHeight="1">
      <c r="B312" s="21" t="s">
        <v>329</v>
      </c>
      <c r="C312" s="13" t="s">
        <v>249</v>
      </c>
      <c r="D312" s="13" t="s">
        <v>291</v>
      </c>
      <c r="E312" s="13" t="s">
        <v>298</v>
      </c>
      <c r="F312" s="13"/>
      <c r="G312" s="13"/>
    </row>
    <row r="313" spans="2:7" s="7" customFormat="1" ht="13.5" customHeight="1">
      <c r="B313" s="21" t="s">
        <v>357</v>
      </c>
      <c r="C313" s="13" t="s">
        <v>356</v>
      </c>
      <c r="D313" s="13" t="s">
        <v>291</v>
      </c>
      <c r="E313" s="13" t="s">
        <v>298</v>
      </c>
      <c r="F313" s="13"/>
      <c r="G313" s="13"/>
    </row>
    <row r="314" spans="2:7" s="7" customFormat="1" ht="13.5" customHeight="1">
      <c r="B314" s="22" t="s">
        <v>330</v>
      </c>
      <c r="C314" s="14" t="s">
        <v>251</v>
      </c>
      <c r="D314" s="14" t="s">
        <v>291</v>
      </c>
      <c r="E314" s="14" t="s">
        <v>298</v>
      </c>
      <c r="F314" s="14"/>
      <c r="G314" s="14"/>
    </row>
    <row r="315" spans="2:7" s="7" customFormat="1" ht="13.5" customHeight="1">
      <c r="B315" s="21" t="s">
        <v>331</v>
      </c>
      <c r="C315" s="13" t="s">
        <v>205</v>
      </c>
      <c r="D315" s="13" t="s">
        <v>292</v>
      </c>
      <c r="E315" s="13" t="s">
        <v>298</v>
      </c>
      <c r="F315" s="13"/>
      <c r="G315" s="13"/>
    </row>
    <row r="316" spans="2:7" s="7" customFormat="1" ht="13.5" customHeight="1">
      <c r="B316" s="21" t="s">
        <v>332</v>
      </c>
      <c r="C316" s="13" t="s">
        <v>220</v>
      </c>
      <c r="D316" s="13" t="s">
        <v>292</v>
      </c>
      <c r="E316" s="13" t="s">
        <v>298</v>
      </c>
      <c r="F316" s="13"/>
      <c r="G316" s="13"/>
    </row>
    <row r="317" spans="2:7" s="7" customFormat="1" ht="13.5" customHeight="1">
      <c r="B317" s="21" t="s">
        <v>333</v>
      </c>
      <c r="C317" s="13" t="s">
        <v>227</v>
      </c>
      <c r="D317" s="13" t="s">
        <v>292</v>
      </c>
      <c r="E317" s="13" t="s">
        <v>298</v>
      </c>
      <c r="F317" s="13"/>
      <c r="G317" s="13"/>
    </row>
    <row r="318" spans="2:7" s="7" customFormat="1" ht="13.5" customHeight="1">
      <c r="B318" s="22" t="s">
        <v>334</v>
      </c>
      <c r="C318" s="14" t="s">
        <v>245</v>
      </c>
      <c r="D318" s="14" t="s">
        <v>292</v>
      </c>
      <c r="E318" s="14" t="s">
        <v>298</v>
      </c>
      <c r="F318" s="14"/>
      <c r="G318" s="14"/>
    </row>
    <row r="319" spans="2:7" s="7" customFormat="1" ht="13.5" customHeight="1">
      <c r="B319" s="21" t="s">
        <v>335</v>
      </c>
      <c r="C319" s="13" t="s">
        <v>208</v>
      </c>
      <c r="D319" s="13" t="s">
        <v>293</v>
      </c>
      <c r="E319" s="13" t="s">
        <v>298</v>
      </c>
      <c r="F319" s="13"/>
      <c r="G319" s="13"/>
    </row>
    <row r="320" spans="2:7" s="7" customFormat="1" ht="13.5" customHeight="1">
      <c r="B320" s="21" t="s">
        <v>336</v>
      </c>
      <c r="C320" s="13" t="s">
        <v>221</v>
      </c>
      <c r="D320" s="13" t="s">
        <v>293</v>
      </c>
      <c r="E320" s="13" t="s">
        <v>298</v>
      </c>
      <c r="F320" s="13"/>
      <c r="G320" s="13"/>
    </row>
    <row r="321" spans="2:7" s="7" customFormat="1" ht="13.5" customHeight="1">
      <c r="B321" s="21" t="s">
        <v>337</v>
      </c>
      <c r="C321" s="13" t="s">
        <v>239</v>
      </c>
      <c r="D321" s="13" t="s">
        <v>293</v>
      </c>
      <c r="E321" s="13" t="s">
        <v>298</v>
      </c>
      <c r="F321" s="13"/>
      <c r="G321" s="13"/>
    </row>
    <row r="322" spans="2:7" s="7" customFormat="1" ht="13.5" customHeight="1">
      <c r="B322" s="22" t="s">
        <v>338</v>
      </c>
      <c r="C322" s="14" t="s">
        <v>246</v>
      </c>
      <c r="D322" s="14" t="s">
        <v>293</v>
      </c>
      <c r="E322" s="14" t="s">
        <v>298</v>
      </c>
      <c r="F322" s="14"/>
      <c r="G322" s="14"/>
    </row>
    <row r="323" spans="2:7" s="7" customFormat="1" ht="13.5" customHeight="1">
      <c r="B323" s="21" t="s">
        <v>339</v>
      </c>
      <c r="C323" s="13" t="s">
        <v>207</v>
      </c>
      <c r="D323" s="13" t="s">
        <v>294</v>
      </c>
      <c r="E323" s="13" t="s">
        <v>299</v>
      </c>
      <c r="F323" s="13"/>
      <c r="G323" s="13"/>
    </row>
    <row r="324" spans="2:7" s="7" customFormat="1" ht="13.5" customHeight="1">
      <c r="B324" s="21" t="s">
        <v>340</v>
      </c>
      <c r="C324" s="13" t="s">
        <v>210</v>
      </c>
      <c r="D324" s="13" t="s">
        <v>294</v>
      </c>
      <c r="E324" s="13" t="s">
        <v>299</v>
      </c>
      <c r="F324" s="13"/>
      <c r="G324" s="13"/>
    </row>
    <row r="325" spans="2:7" s="7" customFormat="1" ht="13.5" customHeight="1">
      <c r="B325" s="21" t="s">
        <v>341</v>
      </c>
      <c r="C325" s="13" t="s">
        <v>215</v>
      </c>
      <c r="D325" s="13" t="s">
        <v>294</v>
      </c>
      <c r="E325" s="13" t="s">
        <v>299</v>
      </c>
      <c r="F325" s="13"/>
      <c r="G325" s="13"/>
    </row>
    <row r="326" spans="2:7" s="7" customFormat="1" ht="13.5" customHeight="1">
      <c r="B326" s="21" t="s">
        <v>342</v>
      </c>
      <c r="C326" s="13" t="s">
        <v>229</v>
      </c>
      <c r="D326" s="13" t="s">
        <v>294</v>
      </c>
      <c r="E326" s="13" t="s">
        <v>299</v>
      </c>
      <c r="F326" s="13"/>
      <c r="G326" s="13"/>
    </row>
    <row r="327" spans="2:7" s="7" customFormat="1" ht="13.5" customHeight="1">
      <c r="B327" s="21" t="s">
        <v>343</v>
      </c>
      <c r="C327" s="26" t="s">
        <v>231</v>
      </c>
      <c r="D327" s="13" t="s">
        <v>294</v>
      </c>
      <c r="E327" s="13" t="s">
        <v>299</v>
      </c>
      <c r="F327" s="13"/>
      <c r="G327" s="13"/>
    </row>
    <row r="328" spans="2:7" s="7" customFormat="1" ht="13.5" customHeight="1">
      <c r="B328" s="21" t="s">
        <v>344</v>
      </c>
      <c r="C328" s="26" t="s">
        <v>234</v>
      </c>
      <c r="D328" s="13" t="s">
        <v>294</v>
      </c>
      <c r="E328" s="13" t="s">
        <v>299</v>
      </c>
      <c r="F328" s="13"/>
      <c r="G328" s="13"/>
    </row>
    <row r="329" spans="2:7" s="7" customFormat="1" ht="13.5" customHeight="1">
      <c r="B329" s="21" t="s">
        <v>345</v>
      </c>
      <c r="C329" s="13" t="s">
        <v>247</v>
      </c>
      <c r="D329" s="13" t="s">
        <v>294</v>
      </c>
      <c r="E329" s="13" t="s">
        <v>299</v>
      </c>
      <c r="F329" s="13"/>
      <c r="G329" s="13"/>
    </row>
    <row r="330" spans="2:7" s="7" customFormat="1" ht="13.5" customHeight="1">
      <c r="B330" s="22" t="s">
        <v>346</v>
      </c>
      <c r="C330" s="14" t="s">
        <v>253</v>
      </c>
      <c r="D330" s="14" t="s">
        <v>294</v>
      </c>
      <c r="E330" s="14" t="s">
        <v>299</v>
      </c>
      <c r="F330" s="14"/>
      <c r="G330" s="14"/>
    </row>
    <row r="331" spans="2:7" s="7" customFormat="1" ht="13.5" customHeight="1">
      <c r="B331" s="21" t="s">
        <v>347</v>
      </c>
      <c r="C331" s="13" t="s">
        <v>206</v>
      </c>
      <c r="D331" s="13" t="s">
        <v>295</v>
      </c>
      <c r="E331" s="13" t="s">
        <v>299</v>
      </c>
      <c r="F331" s="13"/>
      <c r="G331" s="13"/>
    </row>
    <row r="332" spans="2:7" s="7" customFormat="1" ht="13.5" customHeight="1">
      <c r="B332" s="21" t="s">
        <v>348</v>
      </c>
      <c r="C332" s="13" t="s">
        <v>209</v>
      </c>
      <c r="D332" s="13" t="s">
        <v>295</v>
      </c>
      <c r="E332" s="13" t="s">
        <v>299</v>
      </c>
      <c r="F332" s="13"/>
      <c r="G332" s="13"/>
    </row>
    <row r="333" spans="2:7" s="7" customFormat="1" ht="13.5" customHeight="1">
      <c r="B333" s="21" t="s">
        <v>349</v>
      </c>
      <c r="C333" s="13" t="s">
        <v>214</v>
      </c>
      <c r="D333" s="13" t="s">
        <v>295</v>
      </c>
      <c r="E333" s="13" t="s">
        <v>299</v>
      </c>
      <c r="F333" s="13"/>
      <c r="G333" s="13"/>
    </row>
    <row r="334" spans="2:7" s="7" customFormat="1" ht="13.5" customHeight="1">
      <c r="B334" s="21" t="s">
        <v>350</v>
      </c>
      <c r="C334" s="13" t="s">
        <v>240</v>
      </c>
      <c r="D334" s="13" t="s">
        <v>295</v>
      </c>
      <c r="E334" s="13" t="s">
        <v>299</v>
      </c>
      <c r="F334" s="13"/>
      <c r="G334" s="13"/>
    </row>
    <row r="335" spans="2:7" s="7" customFormat="1" ht="13.5" customHeight="1">
      <c r="B335" s="22" t="s">
        <v>330</v>
      </c>
      <c r="C335" s="14" t="s">
        <v>250</v>
      </c>
      <c r="D335" s="14" t="s">
        <v>295</v>
      </c>
      <c r="E335" s="14" t="s">
        <v>299</v>
      </c>
      <c r="F335" s="14"/>
      <c r="G335" s="14"/>
    </row>
    <row r="337" spans="2:7" ht="13.5" customHeight="1">
      <c r="B337" s="23"/>
      <c r="C337"/>
    </row>
    <row r="338" spans="2:7" ht="13.5" customHeight="1">
      <c r="B338" s="23"/>
      <c r="C338"/>
      <c r="D338" s="12" t="s">
        <v>257</v>
      </c>
      <c r="E338" s="12" t="s">
        <v>256</v>
      </c>
      <c r="F338" s="6">
        <f t="shared" ref="F338:G338" si="13">F$2</f>
        <v>43249</v>
      </c>
      <c r="G338" s="6">
        <f t="shared" si="13"/>
        <v>43279</v>
      </c>
    </row>
    <row r="339" spans="2:7" s="7" customFormat="1" ht="13.5" customHeight="1">
      <c r="B339" s="23"/>
      <c r="C339"/>
      <c r="D339" s="13" t="s">
        <v>296</v>
      </c>
      <c r="E339" s="13" t="s">
        <v>287</v>
      </c>
      <c r="F339" s="13"/>
      <c r="G339" s="13"/>
    </row>
    <row r="340" spans="2:7" s="7" customFormat="1" ht="13.5" customHeight="1">
      <c r="B340" s="23"/>
      <c r="C340"/>
      <c r="D340" s="13" t="s">
        <v>296</v>
      </c>
      <c r="E340" s="13" t="s">
        <v>288</v>
      </c>
      <c r="F340" s="13"/>
      <c r="G340" s="13"/>
    </row>
    <row r="341" spans="2:7" s="7" customFormat="1" ht="13.5" customHeight="1">
      <c r="B341" s="23"/>
      <c r="C341"/>
      <c r="D341" s="13" t="s">
        <v>297</v>
      </c>
      <c r="E341" s="13" t="s">
        <v>289</v>
      </c>
      <c r="F341" s="13"/>
      <c r="G341" s="13"/>
    </row>
    <row r="342" spans="2:7" s="7" customFormat="1" ht="13.5" customHeight="1">
      <c r="B342" s="23"/>
      <c r="C342"/>
      <c r="D342" s="13" t="s">
        <v>297</v>
      </c>
      <c r="E342" s="13" t="s">
        <v>290</v>
      </c>
      <c r="F342" s="13"/>
      <c r="G342" s="13"/>
    </row>
    <row r="343" spans="2:7" s="7" customFormat="1" ht="13.5" customHeight="1">
      <c r="B343" s="23"/>
      <c r="C343"/>
      <c r="D343" s="13" t="s">
        <v>298</v>
      </c>
      <c r="E343" s="13" t="s">
        <v>291</v>
      </c>
      <c r="F343" s="13"/>
      <c r="G343" s="13"/>
    </row>
    <row r="344" spans="2:7" s="7" customFormat="1" ht="13.5" customHeight="1">
      <c r="B344" s="23"/>
      <c r="C344"/>
      <c r="D344" s="13" t="s">
        <v>298</v>
      </c>
      <c r="E344" s="13" t="s">
        <v>292</v>
      </c>
      <c r="F344" s="13"/>
      <c r="G344" s="13"/>
    </row>
    <row r="345" spans="2:7" s="7" customFormat="1" ht="13.5" customHeight="1">
      <c r="B345" s="23"/>
      <c r="C345"/>
      <c r="D345" s="13" t="s">
        <v>298</v>
      </c>
      <c r="E345" s="13" t="s">
        <v>293</v>
      </c>
      <c r="F345" s="13"/>
      <c r="G345" s="13"/>
    </row>
    <row r="346" spans="2:7" s="7" customFormat="1" ht="13.5" customHeight="1">
      <c r="B346" s="23"/>
      <c r="C346"/>
      <c r="D346" s="13" t="s">
        <v>299</v>
      </c>
      <c r="E346" s="13" t="s">
        <v>294</v>
      </c>
      <c r="F346" s="13"/>
      <c r="G346" s="13"/>
    </row>
    <row r="347" spans="2:7" s="7" customFormat="1" ht="13.5" customHeight="1">
      <c r="B347" s="23"/>
      <c r="C347"/>
      <c r="D347" s="13" t="s">
        <v>299</v>
      </c>
      <c r="E347" s="13" t="s">
        <v>295</v>
      </c>
      <c r="F347" s="13"/>
      <c r="G347" s="13"/>
    </row>
    <row r="349" spans="2:7" ht="13.5" customHeight="1">
      <c r="D349"/>
      <c r="E349" s="12" t="s">
        <v>257</v>
      </c>
      <c r="F349" s="6"/>
      <c r="G349" s="6"/>
    </row>
    <row r="350" spans="2:7" s="7" customFormat="1" ht="13.5" customHeight="1">
      <c r="B350" s="23"/>
      <c r="C350"/>
      <c r="D350"/>
      <c r="E350" s="13" t="s">
        <v>296</v>
      </c>
      <c r="F350" s="13"/>
      <c r="G350" s="13"/>
    </row>
    <row r="351" spans="2:7" s="7" customFormat="1" ht="13.5" customHeight="1">
      <c r="B351" s="23"/>
      <c r="C351"/>
      <c r="D351"/>
      <c r="E351" s="13" t="s">
        <v>297</v>
      </c>
      <c r="F351" s="13"/>
      <c r="G351" s="13"/>
    </row>
    <row r="352" spans="2:7" s="7" customFormat="1" ht="13.5" customHeight="1">
      <c r="B352" s="23"/>
      <c r="C352"/>
      <c r="D352"/>
      <c r="E352" s="13" t="s">
        <v>298</v>
      </c>
      <c r="F352" s="13"/>
      <c r="G352" s="13"/>
    </row>
    <row r="353" spans="2:7" s="7" customFormat="1" ht="13.5" customHeight="1">
      <c r="B353" s="23"/>
      <c r="C353"/>
      <c r="D353"/>
      <c r="E353" s="13" t="s">
        <v>299</v>
      </c>
      <c r="F353" s="13"/>
      <c r="G353" s="13"/>
    </row>
    <row r="354" spans="2:7" s="7" customFormat="1" ht="13.5" customHeight="1" thickBot="1">
      <c r="B354" s="23"/>
      <c r="C354"/>
      <c r="D354"/>
      <c r="E354" s="8" t="s">
        <v>300</v>
      </c>
      <c r="F354" s="8"/>
      <c r="G354" s="8"/>
    </row>
    <row r="355" spans="2:7" ht="13.5" customHeight="1">
      <c r="D355"/>
    </row>
  </sheetData>
  <mergeCells count="3">
    <mergeCell ref="D36:E36"/>
    <mergeCell ref="F36:G36"/>
    <mergeCell ref="F1:G1"/>
  </mergeCells>
  <pageMargins left="0.7" right="0.7" top="0.75" bottom="0.75" header="0.3" footer="0.3"/>
  <ignoredErrors>
    <ignoredError sqref="F12:G34" formulaRange="1"/>
    <ignoredError sqref="H16:H2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I38" sqref="I38"/>
    </sheetView>
  </sheetViews>
  <sheetFormatPr defaultRowHeight="15"/>
  <cols>
    <col min="1" max="1" width="2.7109375" style="36" customWidth="1"/>
    <col min="2" max="2" width="28.7109375" style="69" bestFit="1" customWidth="1"/>
    <col min="6" max="6" width="9.140625" style="36"/>
    <col min="7" max="9" width="12.7109375" style="67" customWidth="1"/>
    <col min="10" max="16384" width="9.140625" style="36"/>
  </cols>
  <sheetData>
    <row r="1" spans="2:9">
      <c r="C1" s="36"/>
      <c r="D1" s="36"/>
      <c r="E1" s="36"/>
    </row>
    <row r="2" spans="2:9">
      <c r="C2" s="36"/>
      <c r="D2" s="36"/>
      <c r="E2" s="36"/>
    </row>
    <row r="3" spans="2:9">
      <c r="B3" s="70" t="s">
        <v>643</v>
      </c>
      <c r="C3" s="36"/>
      <c r="D3" s="36"/>
      <c r="E3" s="36"/>
      <c r="G3" s="66" t="s">
        <v>675</v>
      </c>
      <c r="H3" s="66" t="s">
        <v>676</v>
      </c>
      <c r="I3" s="68" t="s">
        <v>677</v>
      </c>
    </row>
    <row r="4" spans="2:9">
      <c r="B4" s="71" t="s">
        <v>644</v>
      </c>
      <c r="C4" s="36"/>
      <c r="D4" s="36"/>
      <c r="E4" s="36"/>
      <c r="G4" s="67">
        <v>1462</v>
      </c>
      <c r="H4" s="67">
        <v>455.84813269493833</v>
      </c>
      <c r="I4" s="67">
        <v>666449.96999999986</v>
      </c>
    </row>
    <row r="5" spans="2:9">
      <c r="B5" s="69" t="s">
        <v>645</v>
      </c>
      <c r="C5" s="36"/>
      <c r="D5" s="36"/>
      <c r="E5" s="36"/>
      <c r="G5" s="67">
        <v>700</v>
      </c>
      <c r="H5" s="67">
        <v>166.14054285714298</v>
      </c>
      <c r="I5" s="67">
        <v>116298.38000000009</v>
      </c>
    </row>
    <row r="6" spans="2:9">
      <c r="B6" s="69" t="s">
        <v>646</v>
      </c>
      <c r="C6" s="36"/>
      <c r="D6" s="36"/>
      <c r="E6" s="36"/>
      <c r="G6" s="67">
        <v>6668</v>
      </c>
      <c r="H6" s="67">
        <v>221.0369316136765</v>
      </c>
      <c r="I6" s="67">
        <v>1473874.2599999949</v>
      </c>
    </row>
    <row r="7" spans="2:9">
      <c r="B7" s="69" t="s">
        <v>647</v>
      </c>
      <c r="C7" s="36"/>
      <c r="D7" s="36"/>
      <c r="E7" s="36"/>
      <c r="G7" s="67">
        <v>13958</v>
      </c>
      <c r="H7" s="67">
        <v>198.58</v>
      </c>
      <c r="I7" s="67">
        <v>2771902.250000014</v>
      </c>
    </row>
    <row r="8" spans="2:9">
      <c r="B8" s="69" t="s">
        <v>648</v>
      </c>
      <c r="C8" s="36"/>
      <c r="D8" s="36"/>
      <c r="E8" s="36"/>
      <c r="G8" s="67">
        <v>19292</v>
      </c>
      <c r="H8" s="67">
        <v>164.73840140991416</v>
      </c>
      <c r="I8" s="67">
        <v>3178133.240000064</v>
      </c>
    </row>
    <row r="9" spans="2:9">
      <c r="B9" s="69" t="s">
        <v>649</v>
      </c>
      <c r="C9" s="36"/>
      <c r="D9" s="36"/>
      <c r="E9" s="36"/>
      <c r="G9" s="67">
        <v>9592</v>
      </c>
      <c r="H9" s="67">
        <v>138.84720496247081</v>
      </c>
      <c r="I9" s="67">
        <v>1331822.3900000202</v>
      </c>
    </row>
    <row r="10" spans="2:9">
      <c r="B10" s="69" t="s">
        <v>650</v>
      </c>
      <c r="C10" s="36"/>
      <c r="D10" s="36"/>
      <c r="E10" s="36"/>
      <c r="G10" s="67">
        <v>565</v>
      </c>
      <c r="H10" s="67">
        <v>205.93888495575237</v>
      </c>
      <c r="I10" s="67">
        <v>116355.47000000009</v>
      </c>
    </row>
    <row r="11" spans="2:9">
      <c r="B11" s="69" t="s">
        <v>651</v>
      </c>
      <c r="C11" s="36"/>
      <c r="D11" s="36"/>
      <c r="E11" s="36"/>
      <c r="G11" s="67">
        <v>434</v>
      </c>
      <c r="H11" s="67">
        <v>164.70260368663574</v>
      </c>
      <c r="I11" s="67">
        <v>71480.929999999906</v>
      </c>
    </row>
    <row r="12" spans="2:9">
      <c r="B12" s="69" t="s">
        <v>652</v>
      </c>
      <c r="C12" s="36"/>
      <c r="D12" s="36"/>
      <c r="E12" s="36"/>
      <c r="G12" s="67">
        <v>201</v>
      </c>
      <c r="H12" s="67">
        <v>1429.999303482587</v>
      </c>
      <c r="I12" s="67">
        <v>287429.86</v>
      </c>
    </row>
    <row r="13" spans="2:9">
      <c r="B13" s="69" t="s">
        <v>653</v>
      </c>
      <c r="C13" s="36"/>
      <c r="D13" s="36"/>
      <c r="E13" s="36"/>
      <c r="G13" s="67">
        <v>7821</v>
      </c>
      <c r="H13" s="67">
        <v>733.46906277969549</v>
      </c>
      <c r="I13" s="67">
        <v>5736461.5399999982</v>
      </c>
    </row>
    <row r="14" spans="2:9">
      <c r="B14" s="69" t="s">
        <v>654</v>
      </c>
      <c r="C14" s="36"/>
      <c r="D14" s="36"/>
      <c r="E14" s="36"/>
      <c r="G14" s="67">
        <v>11543</v>
      </c>
      <c r="H14" s="67">
        <v>226.15398163389898</v>
      </c>
      <c r="I14" s="67">
        <v>2610495.4100000961</v>
      </c>
    </row>
    <row r="15" spans="2:9">
      <c r="B15" s="69" t="s">
        <v>655</v>
      </c>
      <c r="C15" s="36"/>
      <c r="D15" s="36"/>
      <c r="E15" s="36"/>
      <c r="G15" s="67">
        <v>15141</v>
      </c>
      <c r="H15" s="67">
        <v>269.20987253153999</v>
      </c>
      <c r="I15" s="67">
        <v>4076106.6800000467</v>
      </c>
    </row>
    <row r="16" spans="2:9">
      <c r="B16" s="69" t="s">
        <v>656</v>
      </c>
      <c r="C16" s="36"/>
      <c r="D16" s="36"/>
      <c r="E16" s="36"/>
      <c r="G16" s="67">
        <v>595</v>
      </c>
      <c r="H16" s="67">
        <v>118.48618487394955</v>
      </c>
      <c r="I16" s="67">
        <v>70499.279999999984</v>
      </c>
    </row>
    <row r="17" spans="2:9">
      <c r="B17" s="69" t="s">
        <v>657</v>
      </c>
      <c r="C17" s="36"/>
      <c r="D17" s="36"/>
      <c r="E17" s="36"/>
      <c r="G17" s="67">
        <v>2908</v>
      </c>
      <c r="H17" s="67">
        <v>191.93075309490928</v>
      </c>
      <c r="I17" s="67">
        <v>558134.62999999616</v>
      </c>
    </row>
    <row r="18" spans="2:9">
      <c r="B18" s="69" t="s">
        <v>658</v>
      </c>
      <c r="C18" s="36"/>
      <c r="D18" s="36"/>
      <c r="E18" s="36"/>
      <c r="G18" s="67">
        <v>1715</v>
      </c>
      <c r="H18" s="67">
        <v>101.08552769679294</v>
      </c>
      <c r="I18" s="67">
        <v>173361.67999999988</v>
      </c>
    </row>
    <row r="19" spans="2:9">
      <c r="B19" s="69" t="s">
        <v>659</v>
      </c>
      <c r="C19" s="36"/>
      <c r="D19" s="36"/>
      <c r="E19" s="36"/>
      <c r="G19" s="67">
        <v>3243</v>
      </c>
      <c r="H19" s="67">
        <v>102.50810977489994</v>
      </c>
      <c r="I19" s="67">
        <v>332433.80000000051</v>
      </c>
    </row>
    <row r="20" spans="2:9">
      <c r="B20" s="69" t="s">
        <v>660</v>
      </c>
      <c r="C20" s="36"/>
      <c r="D20" s="36"/>
      <c r="E20" s="36"/>
      <c r="G20" s="67">
        <v>57</v>
      </c>
      <c r="H20" s="67">
        <v>186.35771929824563</v>
      </c>
      <c r="I20" s="67">
        <v>10622.390000000001</v>
      </c>
    </row>
    <row r="21" spans="2:9">
      <c r="B21" s="69" t="s">
        <v>661</v>
      </c>
      <c r="C21" s="36"/>
      <c r="D21" s="36"/>
      <c r="E21" s="36"/>
      <c r="G21" s="67">
        <v>719</v>
      </c>
      <c r="H21" s="67">
        <v>85.740041724617399</v>
      </c>
      <c r="I21" s="67">
        <v>61647.089999999909</v>
      </c>
    </row>
    <row r="22" spans="2:9">
      <c r="B22" s="69" t="s">
        <v>662</v>
      </c>
      <c r="C22" s="36"/>
      <c r="D22" s="36"/>
      <c r="E22" s="36"/>
      <c r="G22" s="67">
        <v>15061</v>
      </c>
      <c r="H22" s="67">
        <v>141.44801407609233</v>
      </c>
      <c r="I22" s="67">
        <v>2130348.5400000266</v>
      </c>
    </row>
    <row r="23" spans="2:9">
      <c r="B23" s="69" t="s">
        <v>663</v>
      </c>
      <c r="C23" s="36"/>
      <c r="D23" s="36"/>
      <c r="E23" s="36"/>
      <c r="G23" s="67">
        <v>10056</v>
      </c>
      <c r="H23" s="67">
        <v>101.32154037390546</v>
      </c>
      <c r="I23" s="67">
        <v>1018889.4099999933</v>
      </c>
    </row>
    <row r="24" spans="2:9">
      <c r="B24" s="69" t="s">
        <v>664</v>
      </c>
      <c r="C24" s="36"/>
      <c r="D24" s="36"/>
      <c r="E24" s="36"/>
      <c r="G24" s="67">
        <v>199</v>
      </c>
      <c r="H24" s="67">
        <v>195.23236180904519</v>
      </c>
      <c r="I24" s="67">
        <v>38851.239999999991</v>
      </c>
    </row>
    <row r="25" spans="2:9">
      <c r="B25" s="69" t="s">
        <v>665</v>
      </c>
      <c r="C25" s="36"/>
      <c r="D25" s="36"/>
      <c r="E25" s="36"/>
      <c r="G25" s="67">
        <v>5691</v>
      </c>
      <c r="H25" s="67">
        <v>107.32508873660127</v>
      </c>
      <c r="I25" s="67">
        <v>610787.07999999786</v>
      </c>
    </row>
    <row r="26" spans="2:9">
      <c r="B26" s="69" t="s">
        <v>666</v>
      </c>
      <c r="C26" s="36"/>
      <c r="D26" s="36"/>
      <c r="E26" s="36"/>
      <c r="G26" s="67">
        <v>4943</v>
      </c>
      <c r="H26" s="67">
        <v>190.64696338256206</v>
      </c>
      <c r="I26" s="67">
        <v>942367.94000000425</v>
      </c>
    </row>
    <row r="27" spans="2:9">
      <c r="B27" s="69" t="s">
        <v>667</v>
      </c>
      <c r="C27" s="36"/>
      <c r="D27" s="36"/>
      <c r="E27" s="36"/>
      <c r="G27" s="67">
        <v>144</v>
      </c>
      <c r="H27" s="67">
        <v>992.38847222222205</v>
      </c>
      <c r="I27" s="67">
        <v>142903.93999999997</v>
      </c>
    </row>
    <row r="28" spans="2:9">
      <c r="B28" s="72" t="s">
        <v>668</v>
      </c>
      <c r="C28" s="36"/>
      <c r="D28" s="36"/>
      <c r="E28" s="36"/>
      <c r="G28" s="67">
        <f>SUM(G4:G27)</f>
        <v>132708</v>
      </c>
      <c r="H28" s="67">
        <f>I28/G28</f>
        <v>214.96561925430458</v>
      </c>
      <c r="I28" s="67">
        <f>SUM(I4:I27)</f>
        <v>28527657.400000252</v>
      </c>
    </row>
    <row r="29" spans="2:9">
      <c r="C29" s="36"/>
      <c r="D29" s="36"/>
      <c r="E29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42" sqref="B42"/>
    </sheetView>
  </sheetViews>
  <sheetFormatPr defaultRowHeight="15"/>
  <cols>
    <col min="1" max="1" width="28.7109375" bestFit="1" customWidth="1"/>
    <col min="2" max="2" width="20.140625" bestFit="1" customWidth="1"/>
    <col min="3" max="3" width="18.140625" bestFit="1" customWidth="1"/>
    <col min="4" max="4" width="12.85546875" bestFit="1" customWidth="1"/>
    <col min="7" max="7" width="20.140625" style="36" bestFit="1" customWidth="1"/>
    <col min="8" max="8" width="18.140625" style="36" bestFit="1" customWidth="1"/>
    <col min="9" max="10" width="9.140625" style="36"/>
  </cols>
  <sheetData>
    <row r="1" spans="1:9">
      <c r="A1" s="109" t="s">
        <v>643</v>
      </c>
      <c r="B1" s="109" t="s">
        <v>690</v>
      </c>
      <c r="C1" s="109" t="s">
        <v>691</v>
      </c>
      <c r="D1" s="109" t="s">
        <v>692</v>
      </c>
      <c r="G1" s="110"/>
      <c r="H1" s="110"/>
      <c r="I1" s="110"/>
    </row>
    <row r="2" spans="1:9">
      <c r="A2" s="75" t="s">
        <v>644</v>
      </c>
      <c r="B2" s="111">
        <v>794745.45999999961</v>
      </c>
      <c r="C2" s="112">
        <v>529.83030666666639</v>
      </c>
      <c r="D2" s="111">
        <v>1500</v>
      </c>
    </row>
    <row r="3" spans="1:9">
      <c r="A3" s="25" t="s">
        <v>645</v>
      </c>
      <c r="B3" s="113">
        <v>118743.02000000002</v>
      </c>
      <c r="C3" s="114">
        <v>162.88480109739371</v>
      </c>
      <c r="D3" s="25">
        <v>729</v>
      </c>
    </row>
    <row r="4" spans="1:9">
      <c r="A4" s="25" t="s">
        <v>646</v>
      </c>
      <c r="B4" s="25">
        <v>1889542.7899999807</v>
      </c>
      <c r="C4" s="113">
        <v>270.28218995851535</v>
      </c>
      <c r="D4" s="25">
        <v>6991</v>
      </c>
    </row>
    <row r="5" spans="1:9">
      <c r="A5" s="25" t="s">
        <v>647</v>
      </c>
      <c r="B5" s="25">
        <v>2842655.4700000226</v>
      </c>
      <c r="C5" s="113">
        <v>185.37042517117851</v>
      </c>
      <c r="D5" s="36">
        <v>15335</v>
      </c>
    </row>
    <row r="6" spans="1:9">
      <c r="A6" s="25" t="s">
        <v>648</v>
      </c>
      <c r="B6" s="25">
        <v>3168766.9700000607</v>
      </c>
      <c r="C6" s="113">
        <v>156.33563421974745</v>
      </c>
      <c r="D6" s="36">
        <v>20269</v>
      </c>
    </row>
    <row r="7" spans="1:9">
      <c r="A7" s="25" t="s">
        <v>649</v>
      </c>
      <c r="B7" s="25">
        <v>1588231.5500000038</v>
      </c>
      <c r="C7" s="113">
        <v>157.68780281969856</v>
      </c>
      <c r="D7" s="36">
        <v>10072</v>
      </c>
    </row>
    <row r="8" spans="1:9">
      <c r="A8" s="25" t="s">
        <v>650</v>
      </c>
      <c r="B8" s="25">
        <v>165257.41999999998</v>
      </c>
      <c r="C8" s="113">
        <v>263.14875796178342</v>
      </c>
      <c r="D8" s="36">
        <v>628</v>
      </c>
    </row>
    <row r="9" spans="1:9">
      <c r="A9" s="25" t="s">
        <v>651</v>
      </c>
      <c r="B9" s="25">
        <v>60058.14999999998</v>
      </c>
      <c r="C9" s="113">
        <v>138.06471264367812</v>
      </c>
      <c r="D9" s="36">
        <v>435</v>
      </c>
    </row>
    <row r="10" spans="1:9">
      <c r="A10" s="25" t="s">
        <v>652</v>
      </c>
      <c r="B10" s="25">
        <v>361056.51</v>
      </c>
      <c r="C10" s="113">
        <v>1735.8486057692307</v>
      </c>
      <c r="D10" s="36">
        <v>208</v>
      </c>
    </row>
    <row r="11" spans="1:9">
      <c r="A11" s="25" t="s">
        <v>653</v>
      </c>
      <c r="B11" s="25">
        <v>5625036.1900000162</v>
      </c>
      <c r="C11" s="113">
        <v>695.65127256987591</v>
      </c>
      <c r="D11" s="36">
        <v>8086</v>
      </c>
    </row>
    <row r="12" spans="1:9">
      <c r="A12" s="25" t="s">
        <v>654</v>
      </c>
      <c r="B12" s="25">
        <v>3014385.8900000541</v>
      </c>
      <c r="C12" s="113">
        <v>244.51540314731133</v>
      </c>
      <c r="D12" s="36">
        <v>12328</v>
      </c>
    </row>
    <row r="13" spans="1:9">
      <c r="A13" s="25" t="s">
        <v>655</v>
      </c>
      <c r="B13" s="25">
        <v>3558109.5499999919</v>
      </c>
      <c r="C13" s="113">
        <v>228.39139546825803</v>
      </c>
      <c r="D13" s="36">
        <v>15579</v>
      </c>
    </row>
    <row r="14" spans="1:9">
      <c r="A14" s="25" t="s">
        <v>656</v>
      </c>
      <c r="B14" s="25">
        <v>66215.87</v>
      </c>
      <c r="C14" s="113">
        <v>108.55060655737704</v>
      </c>
      <c r="D14" s="36">
        <v>610</v>
      </c>
    </row>
    <row r="15" spans="1:9">
      <c r="A15" s="25" t="s">
        <v>657</v>
      </c>
      <c r="B15" s="25">
        <v>576912.5400000019</v>
      </c>
      <c r="C15" s="113">
        <v>191.28399867374068</v>
      </c>
      <c r="D15" s="36">
        <v>3016</v>
      </c>
    </row>
    <row r="16" spans="1:9">
      <c r="A16" s="25" t="s">
        <v>658</v>
      </c>
      <c r="B16" s="25">
        <v>216807.66999999952</v>
      </c>
      <c r="C16" s="113">
        <v>120.98642299107117</v>
      </c>
      <c r="D16" s="36">
        <v>1792</v>
      </c>
    </row>
    <row r="17" spans="1:8">
      <c r="A17" s="25" t="s">
        <v>659</v>
      </c>
      <c r="B17" s="25">
        <v>315475.28999999829</v>
      </c>
      <c r="C17" s="113">
        <v>88.146211232187284</v>
      </c>
      <c r="D17" s="36">
        <v>3579</v>
      </c>
    </row>
    <row r="18" spans="1:8">
      <c r="A18" s="25" t="s">
        <v>660</v>
      </c>
      <c r="B18" s="25">
        <v>16902.47</v>
      </c>
      <c r="C18" s="113">
        <v>260.03800000000001</v>
      </c>
      <c r="D18" s="36">
        <v>65</v>
      </c>
    </row>
    <row r="19" spans="1:8">
      <c r="A19" s="25" t="s">
        <v>661</v>
      </c>
      <c r="B19" s="25">
        <v>62462.409999999909</v>
      </c>
      <c r="C19" s="113">
        <v>75.896002430133549</v>
      </c>
      <c r="D19" s="36">
        <v>823</v>
      </c>
    </row>
    <row r="20" spans="1:8">
      <c r="A20" s="25" t="s">
        <v>662</v>
      </c>
      <c r="B20" s="25">
        <v>2000928.8099999886</v>
      </c>
      <c r="C20" s="113">
        <v>129.23392172059604</v>
      </c>
      <c r="D20" s="36">
        <v>15483</v>
      </c>
    </row>
    <row r="21" spans="1:8">
      <c r="A21" s="25" t="s">
        <v>663</v>
      </c>
      <c r="B21" s="25">
        <v>1330050.3799999994</v>
      </c>
      <c r="C21" s="113">
        <v>118.77570816217177</v>
      </c>
      <c r="D21" s="36">
        <v>11198</v>
      </c>
    </row>
    <row r="22" spans="1:8">
      <c r="A22" s="25" t="s">
        <v>664</v>
      </c>
      <c r="B22" s="25">
        <v>46972.02999999997</v>
      </c>
      <c r="C22" s="113">
        <v>222.61625592417047</v>
      </c>
      <c r="D22" s="36">
        <v>211</v>
      </c>
    </row>
    <row r="23" spans="1:8">
      <c r="A23" s="25" t="s">
        <v>665</v>
      </c>
      <c r="B23" s="25">
        <v>689946.46999999683</v>
      </c>
      <c r="C23" s="113">
        <v>118.99732149016847</v>
      </c>
      <c r="D23" s="36">
        <v>5798</v>
      </c>
    </row>
    <row r="24" spans="1:8">
      <c r="A24" s="25" t="s">
        <v>666</v>
      </c>
      <c r="B24" s="25">
        <v>929769.83000000659</v>
      </c>
      <c r="C24" s="113">
        <v>187.4913954426309</v>
      </c>
      <c r="D24" s="36">
        <v>4959</v>
      </c>
    </row>
    <row r="25" spans="1:8" ht="15.75" thickBot="1">
      <c r="A25" s="76" t="s">
        <v>667</v>
      </c>
      <c r="B25" s="76">
        <v>149607.39999999991</v>
      </c>
      <c r="C25" s="115">
        <v>1004.0765100671134</v>
      </c>
      <c r="D25" s="76">
        <v>149</v>
      </c>
    </row>
    <row r="27" spans="1:8">
      <c r="A27" s="116" t="s">
        <v>668</v>
      </c>
      <c r="B27" s="117">
        <f>SUM(B1:B25)</f>
        <v>29588640.14000012</v>
      </c>
      <c r="C27" s="118">
        <f>B27/D27</f>
        <v>211.58470670680776</v>
      </c>
      <c r="D27" s="117">
        <f>SUM(D1:D25)</f>
        <v>139843</v>
      </c>
      <c r="H27" s="1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L19" sqref="L19"/>
    </sheetView>
  </sheetViews>
  <sheetFormatPr defaultRowHeight="15"/>
  <cols>
    <col min="1" max="1" width="28" bestFit="1" customWidth="1"/>
    <col min="2" max="2" width="13.85546875" bestFit="1" customWidth="1"/>
  </cols>
  <sheetData>
    <row r="1" spans="1:4">
      <c r="A1" t="s">
        <v>255</v>
      </c>
      <c r="B1" t="s">
        <v>671</v>
      </c>
      <c r="C1" t="s">
        <v>670</v>
      </c>
      <c r="D1" t="s">
        <v>669</v>
      </c>
    </row>
    <row r="3" spans="1:4">
      <c r="A3" t="s">
        <v>5</v>
      </c>
      <c r="B3">
        <v>94</v>
      </c>
      <c r="C3">
        <v>23851.56</v>
      </c>
      <c r="D3">
        <v>253.74</v>
      </c>
    </row>
    <row r="4" spans="1:4">
      <c r="A4" t="s">
        <v>50</v>
      </c>
      <c r="B4">
        <v>6</v>
      </c>
      <c r="C4">
        <v>7229.62</v>
      </c>
      <c r="D4">
        <v>1204.9366666666599</v>
      </c>
    </row>
    <row r="5" spans="1:4">
      <c r="A5" t="s">
        <v>0</v>
      </c>
      <c r="B5">
        <v>5</v>
      </c>
      <c r="C5">
        <v>1386.5</v>
      </c>
      <c r="D5">
        <v>277.3</v>
      </c>
    </row>
    <row r="6" spans="1:4">
      <c r="A6" t="s">
        <v>7</v>
      </c>
      <c r="B6">
        <v>15</v>
      </c>
      <c r="C6">
        <v>19860.37</v>
      </c>
      <c r="D6">
        <v>1324.0246666666601</v>
      </c>
    </row>
    <row r="7" spans="1:4">
      <c r="A7" t="s">
        <v>4</v>
      </c>
      <c r="B7">
        <v>5</v>
      </c>
      <c r="C7">
        <v>4399</v>
      </c>
      <c r="D7">
        <v>879.8</v>
      </c>
    </row>
    <row r="8" spans="1:4">
      <c r="A8" t="s">
        <v>3</v>
      </c>
      <c r="B8">
        <v>73</v>
      </c>
      <c r="C8">
        <v>9459.09</v>
      </c>
      <c r="D8">
        <v>129.57657534246499</v>
      </c>
    </row>
    <row r="9" spans="1:4">
      <c r="A9" t="s">
        <v>351</v>
      </c>
      <c r="B9">
        <v>951</v>
      </c>
      <c r="C9">
        <v>279932.7</v>
      </c>
      <c r="D9">
        <v>294.35615141955799</v>
      </c>
    </row>
    <row r="10" spans="1:4">
      <c r="A10" t="s">
        <v>6</v>
      </c>
      <c r="B10">
        <v>155</v>
      </c>
      <c r="C10">
        <v>40538.7599999999</v>
      </c>
      <c r="D10">
        <v>261.540387096774</v>
      </c>
    </row>
    <row r="11" spans="1:4">
      <c r="A11" t="s">
        <v>11</v>
      </c>
      <c r="B11">
        <v>139</v>
      </c>
      <c r="C11">
        <v>14329.0799999999</v>
      </c>
      <c r="D11">
        <v>103.08690647482</v>
      </c>
    </row>
    <row r="12" spans="1:4">
      <c r="A12" t="s">
        <v>10</v>
      </c>
      <c r="B12">
        <v>3259</v>
      </c>
      <c r="C12">
        <v>890404.44000000798</v>
      </c>
      <c r="D12">
        <v>273.21400429579802</v>
      </c>
    </row>
    <row r="13" spans="1:4">
      <c r="A13" t="s">
        <v>9</v>
      </c>
      <c r="B13">
        <v>454</v>
      </c>
      <c r="C13">
        <v>77374.249999999898</v>
      </c>
      <c r="D13">
        <v>170.427863436123</v>
      </c>
    </row>
    <row r="14" spans="1:4">
      <c r="A14" t="s">
        <v>12</v>
      </c>
      <c r="B14">
        <v>145</v>
      </c>
      <c r="C14">
        <v>41569.559999999903</v>
      </c>
      <c r="D14">
        <v>286.686620689655</v>
      </c>
    </row>
    <row r="15" spans="1:4">
      <c r="A15" t="s">
        <v>26</v>
      </c>
      <c r="B15">
        <v>239</v>
      </c>
      <c r="C15">
        <v>44230.369999999901</v>
      </c>
      <c r="D15">
        <v>185.06430962343001</v>
      </c>
    </row>
    <row r="16" spans="1:4">
      <c r="A16" t="s">
        <v>18</v>
      </c>
      <c r="B16">
        <v>28</v>
      </c>
      <c r="C16">
        <v>7166.29</v>
      </c>
      <c r="D16">
        <v>255.93892857142799</v>
      </c>
    </row>
    <row r="17" spans="1:4">
      <c r="A17" t="s">
        <v>14</v>
      </c>
      <c r="B17">
        <v>44</v>
      </c>
      <c r="C17">
        <v>6059.5</v>
      </c>
      <c r="D17">
        <v>137.71590909090901</v>
      </c>
    </row>
    <row r="18" spans="1:4">
      <c r="A18" t="s">
        <v>13</v>
      </c>
      <c r="B18">
        <v>126</v>
      </c>
      <c r="C18">
        <v>12633.0099999999</v>
      </c>
      <c r="D18">
        <v>100.261984126984</v>
      </c>
    </row>
    <row r="19" spans="1:4">
      <c r="A19" t="s">
        <v>29</v>
      </c>
      <c r="B19">
        <v>59</v>
      </c>
      <c r="C19">
        <v>9289.08</v>
      </c>
      <c r="D19">
        <v>157.442033898305</v>
      </c>
    </row>
    <row r="20" spans="1:4">
      <c r="A20" t="s">
        <v>15</v>
      </c>
      <c r="B20">
        <v>597</v>
      </c>
      <c r="C20">
        <v>77250.23</v>
      </c>
      <c r="D20">
        <v>129.39737018425399</v>
      </c>
    </row>
    <row r="21" spans="1:4">
      <c r="A21" t="s">
        <v>30</v>
      </c>
      <c r="B21">
        <v>199</v>
      </c>
      <c r="C21">
        <v>36157.58</v>
      </c>
      <c r="D21">
        <v>181.696381909547</v>
      </c>
    </row>
    <row r="22" spans="1:4">
      <c r="A22" t="s">
        <v>22</v>
      </c>
      <c r="B22">
        <v>47</v>
      </c>
      <c r="C22">
        <v>3934.6799999999898</v>
      </c>
      <c r="D22">
        <v>83.716595744680802</v>
      </c>
    </row>
    <row r="23" spans="1:4">
      <c r="A23" t="s">
        <v>27</v>
      </c>
      <c r="B23">
        <v>52</v>
      </c>
      <c r="C23">
        <v>88362</v>
      </c>
      <c r="D23">
        <v>1699.26923076923</v>
      </c>
    </row>
    <row r="24" spans="1:4">
      <c r="A24" t="s">
        <v>24</v>
      </c>
      <c r="B24">
        <v>191</v>
      </c>
      <c r="C24">
        <v>46952.18</v>
      </c>
      <c r="D24">
        <v>245.822931937172</v>
      </c>
    </row>
    <row r="25" spans="1:4">
      <c r="A25" t="s">
        <v>624</v>
      </c>
      <c r="B25">
        <v>18</v>
      </c>
      <c r="C25">
        <v>920.5</v>
      </c>
      <c r="D25">
        <v>51.1388888888888</v>
      </c>
    </row>
    <row r="26" spans="1:4">
      <c r="A26" t="s">
        <v>572</v>
      </c>
      <c r="B26">
        <v>181</v>
      </c>
      <c r="C26">
        <v>18919.48</v>
      </c>
      <c r="D26">
        <v>104.527513812154</v>
      </c>
    </row>
    <row r="27" spans="1:4">
      <c r="A27" t="s">
        <v>28</v>
      </c>
      <c r="B27">
        <v>48</v>
      </c>
      <c r="C27">
        <v>165944.74</v>
      </c>
      <c r="D27">
        <v>3457.18208333333</v>
      </c>
    </row>
    <row r="28" spans="1:4">
      <c r="A28" t="s">
        <v>25</v>
      </c>
      <c r="B28">
        <v>1009</v>
      </c>
      <c r="C28">
        <v>159456.909999998</v>
      </c>
      <c r="D28">
        <v>158.03459861248601</v>
      </c>
    </row>
    <row r="29" spans="1:4">
      <c r="A29" t="s">
        <v>196</v>
      </c>
      <c r="B29">
        <v>20</v>
      </c>
      <c r="C29">
        <v>6126.0099999999902</v>
      </c>
      <c r="D29">
        <v>306.30049999999898</v>
      </c>
    </row>
    <row r="30" spans="1:4">
      <c r="A30" t="s">
        <v>23</v>
      </c>
      <c r="B30">
        <v>45</v>
      </c>
      <c r="C30">
        <v>4640.5999999999904</v>
      </c>
      <c r="D30">
        <v>103.12444444444399</v>
      </c>
    </row>
    <row r="31" spans="1:4">
      <c r="A31" t="s">
        <v>17</v>
      </c>
      <c r="B31">
        <v>332</v>
      </c>
      <c r="C31">
        <v>32218.77</v>
      </c>
      <c r="D31">
        <v>97.044487951807298</v>
      </c>
    </row>
    <row r="32" spans="1:4">
      <c r="A32" t="s">
        <v>16</v>
      </c>
      <c r="B32">
        <v>4</v>
      </c>
      <c r="C32">
        <v>1188.92</v>
      </c>
      <c r="D32">
        <v>297.23</v>
      </c>
    </row>
    <row r="33" spans="1:4">
      <c r="A33" t="s">
        <v>19</v>
      </c>
      <c r="B33">
        <v>4</v>
      </c>
      <c r="C33">
        <v>5303.2</v>
      </c>
      <c r="D33">
        <v>1325.8</v>
      </c>
    </row>
    <row r="34" spans="1:4">
      <c r="A34" t="s">
        <v>95</v>
      </c>
      <c r="B34">
        <v>730</v>
      </c>
      <c r="C34">
        <v>58701.279999999897</v>
      </c>
      <c r="D34">
        <v>80.412712328767</v>
      </c>
    </row>
    <row r="35" spans="1:4">
      <c r="A35" t="s">
        <v>38</v>
      </c>
      <c r="B35">
        <v>13</v>
      </c>
      <c r="C35">
        <v>9242.6899999999896</v>
      </c>
      <c r="D35">
        <v>710.97615384615301</v>
      </c>
    </row>
    <row r="36" spans="1:4">
      <c r="A36" t="s">
        <v>31</v>
      </c>
      <c r="B36">
        <v>1580</v>
      </c>
      <c r="C36">
        <v>251224.34999999899</v>
      </c>
      <c r="D36">
        <v>159.002753164556</v>
      </c>
    </row>
    <row r="37" spans="1:4">
      <c r="A37" t="s">
        <v>43</v>
      </c>
      <c r="B37">
        <v>29</v>
      </c>
      <c r="C37">
        <v>4738.9899999999898</v>
      </c>
      <c r="D37">
        <v>163.41344827586201</v>
      </c>
    </row>
    <row r="38" spans="1:4">
      <c r="A38" t="s">
        <v>99</v>
      </c>
      <c r="B38">
        <v>83</v>
      </c>
      <c r="C38">
        <v>13497.72</v>
      </c>
      <c r="D38">
        <v>162.62313253011999</v>
      </c>
    </row>
    <row r="39" spans="1:4">
      <c r="A39" t="s">
        <v>384</v>
      </c>
      <c r="B39">
        <v>1</v>
      </c>
      <c r="C39">
        <v>7875</v>
      </c>
      <c r="D39">
        <v>7875</v>
      </c>
    </row>
    <row r="40" spans="1:4">
      <c r="A40" t="s">
        <v>179</v>
      </c>
      <c r="B40">
        <v>10</v>
      </c>
      <c r="C40">
        <v>29544.8999999999</v>
      </c>
      <c r="D40">
        <v>2954.49</v>
      </c>
    </row>
    <row r="41" spans="1:4">
      <c r="A41" t="s">
        <v>618</v>
      </c>
      <c r="B41">
        <v>1</v>
      </c>
      <c r="C41">
        <v>43.46</v>
      </c>
      <c r="D41">
        <v>43.46</v>
      </c>
    </row>
    <row r="42" spans="1:4">
      <c r="A42" t="s">
        <v>37</v>
      </c>
      <c r="B42">
        <v>536</v>
      </c>
      <c r="C42">
        <v>129780.709999999</v>
      </c>
      <c r="D42">
        <v>242.12819029850701</v>
      </c>
    </row>
    <row r="43" spans="1:4">
      <c r="A43" t="s">
        <v>39</v>
      </c>
      <c r="B43">
        <v>5275</v>
      </c>
      <c r="C43">
        <v>949592.78000000096</v>
      </c>
      <c r="D43">
        <v>180.017588625592</v>
      </c>
    </row>
    <row r="44" spans="1:4">
      <c r="A44" t="s">
        <v>40</v>
      </c>
      <c r="B44">
        <v>686</v>
      </c>
      <c r="C44">
        <v>110414.329999999</v>
      </c>
      <c r="D44">
        <v>160.953833819241</v>
      </c>
    </row>
    <row r="45" spans="1:4">
      <c r="A45" t="s">
        <v>33</v>
      </c>
      <c r="B45">
        <v>5</v>
      </c>
      <c r="C45">
        <v>22044.9899999999</v>
      </c>
      <c r="D45">
        <v>4408.9979999999996</v>
      </c>
    </row>
    <row r="46" spans="1:4">
      <c r="A46" t="s">
        <v>36</v>
      </c>
      <c r="B46">
        <v>24</v>
      </c>
      <c r="C46">
        <v>1567.54</v>
      </c>
      <c r="D46">
        <v>65.314166666666594</v>
      </c>
    </row>
    <row r="47" spans="1:4">
      <c r="A47" t="s">
        <v>41</v>
      </c>
      <c r="B47">
        <v>1345</v>
      </c>
      <c r="C47">
        <v>195169.739999999</v>
      </c>
      <c r="D47">
        <v>145.10761338289899</v>
      </c>
    </row>
    <row r="48" spans="1:4">
      <c r="A48" t="s">
        <v>81</v>
      </c>
      <c r="B48">
        <v>1555</v>
      </c>
      <c r="C48">
        <v>515195.410000003</v>
      </c>
      <c r="D48">
        <v>331.31537620579002</v>
      </c>
    </row>
    <row r="49" spans="1:4">
      <c r="A49" t="s">
        <v>462</v>
      </c>
      <c r="B49">
        <v>90</v>
      </c>
      <c r="C49">
        <v>18196.37</v>
      </c>
      <c r="D49">
        <v>202.18188888888801</v>
      </c>
    </row>
    <row r="50" spans="1:4">
      <c r="A50" t="s">
        <v>44</v>
      </c>
      <c r="B50">
        <v>212</v>
      </c>
      <c r="C50">
        <v>21399.119999999999</v>
      </c>
      <c r="D50">
        <v>100.939245283018</v>
      </c>
    </row>
    <row r="51" spans="1:4">
      <c r="A51" t="s">
        <v>542</v>
      </c>
      <c r="B51">
        <v>866</v>
      </c>
      <c r="C51">
        <v>114586.149999999</v>
      </c>
      <c r="D51">
        <v>132.31657043879801</v>
      </c>
    </row>
    <row r="52" spans="1:4">
      <c r="A52" t="s">
        <v>35</v>
      </c>
      <c r="B52">
        <v>1</v>
      </c>
      <c r="C52">
        <v>832.6</v>
      </c>
      <c r="D52">
        <v>832.6</v>
      </c>
    </row>
    <row r="53" spans="1:4">
      <c r="A53" t="s">
        <v>382</v>
      </c>
      <c r="B53">
        <v>6</v>
      </c>
      <c r="C53">
        <v>3747.99</v>
      </c>
      <c r="D53">
        <v>624.66499999999996</v>
      </c>
    </row>
    <row r="54" spans="1:4">
      <c r="A54" t="s">
        <v>47</v>
      </c>
      <c r="B54">
        <v>135</v>
      </c>
      <c r="C54">
        <v>22699.27</v>
      </c>
      <c r="D54">
        <v>168.14274074074001</v>
      </c>
    </row>
    <row r="55" spans="1:4">
      <c r="A55" t="s">
        <v>48</v>
      </c>
      <c r="B55">
        <v>24</v>
      </c>
      <c r="C55">
        <v>6170.6199999999899</v>
      </c>
      <c r="D55">
        <v>257.109166666666</v>
      </c>
    </row>
    <row r="56" spans="1:4">
      <c r="A56" t="s">
        <v>49</v>
      </c>
      <c r="B56">
        <v>917</v>
      </c>
      <c r="C56">
        <v>135025.40999999901</v>
      </c>
      <c r="D56">
        <v>147.24690294438301</v>
      </c>
    </row>
    <row r="57" spans="1:4">
      <c r="A57" t="s">
        <v>183</v>
      </c>
      <c r="B57">
        <v>8</v>
      </c>
      <c r="C57">
        <v>5309.48</v>
      </c>
      <c r="D57">
        <v>663.68499999999995</v>
      </c>
    </row>
    <row r="58" spans="1:4">
      <c r="A58" t="s">
        <v>51</v>
      </c>
      <c r="B58">
        <v>596</v>
      </c>
      <c r="C58">
        <v>340934.27</v>
      </c>
      <c r="D58">
        <v>572.03736577181201</v>
      </c>
    </row>
    <row r="59" spans="1:4">
      <c r="A59" t="s">
        <v>53</v>
      </c>
      <c r="B59">
        <v>4099</v>
      </c>
      <c r="C59">
        <v>1067001.77</v>
      </c>
      <c r="D59">
        <v>260.30782385947799</v>
      </c>
    </row>
    <row r="60" spans="1:4">
      <c r="A60" t="s">
        <v>175</v>
      </c>
      <c r="B60">
        <v>111</v>
      </c>
      <c r="C60">
        <v>12102.1699999999</v>
      </c>
      <c r="D60">
        <v>109.028558558558</v>
      </c>
    </row>
    <row r="61" spans="1:4">
      <c r="A61" t="s">
        <v>622</v>
      </c>
      <c r="B61">
        <v>1794</v>
      </c>
      <c r="C61">
        <v>294942.11</v>
      </c>
      <c r="D61">
        <v>164.40474358974399</v>
      </c>
    </row>
    <row r="62" spans="1:4">
      <c r="A62" t="s">
        <v>54</v>
      </c>
      <c r="B62">
        <v>1</v>
      </c>
      <c r="C62">
        <v>40</v>
      </c>
      <c r="D62">
        <v>40</v>
      </c>
    </row>
    <row r="63" spans="1:4">
      <c r="A63" t="s">
        <v>52</v>
      </c>
      <c r="B63">
        <v>88</v>
      </c>
      <c r="C63">
        <v>8278.19</v>
      </c>
      <c r="D63">
        <v>94.070340909090902</v>
      </c>
    </row>
    <row r="64" spans="1:4">
      <c r="A64" t="s">
        <v>56</v>
      </c>
      <c r="B64">
        <v>81</v>
      </c>
      <c r="C64">
        <v>171969.52</v>
      </c>
      <c r="D64">
        <v>2123.0804938271599</v>
      </c>
    </row>
    <row r="65" spans="1:4">
      <c r="A65" t="s">
        <v>448</v>
      </c>
      <c r="B65">
        <v>2</v>
      </c>
      <c r="C65">
        <v>550.4</v>
      </c>
      <c r="D65">
        <v>275.2</v>
      </c>
    </row>
    <row r="66" spans="1:4">
      <c r="A66" t="s">
        <v>58</v>
      </c>
      <c r="B66">
        <v>212</v>
      </c>
      <c r="C66">
        <v>45465.7599999999</v>
      </c>
      <c r="D66">
        <v>214.461132075471</v>
      </c>
    </row>
    <row r="67" spans="1:4">
      <c r="A67" t="s">
        <v>57</v>
      </c>
      <c r="B67">
        <v>414</v>
      </c>
      <c r="C67">
        <v>105970.379999999</v>
      </c>
      <c r="D67">
        <v>255.967101449274</v>
      </c>
    </row>
    <row r="68" spans="1:4">
      <c r="A68" t="s">
        <v>61</v>
      </c>
      <c r="B68">
        <v>3090</v>
      </c>
      <c r="C68">
        <v>856225.73000000103</v>
      </c>
      <c r="D68">
        <v>277.095705501618</v>
      </c>
    </row>
    <row r="69" spans="1:4">
      <c r="A69" t="s">
        <v>148</v>
      </c>
      <c r="B69">
        <v>126</v>
      </c>
      <c r="C69">
        <v>47097.7599999999</v>
      </c>
      <c r="D69">
        <v>373.79174603174499</v>
      </c>
    </row>
    <row r="70" spans="1:4">
      <c r="A70" t="s">
        <v>70</v>
      </c>
      <c r="B70">
        <v>1</v>
      </c>
      <c r="C70">
        <v>62.94</v>
      </c>
      <c r="D70">
        <v>62.94</v>
      </c>
    </row>
    <row r="71" spans="1:4">
      <c r="A71" t="s">
        <v>65</v>
      </c>
      <c r="B71">
        <v>351</v>
      </c>
      <c r="C71">
        <v>64525.6899999999</v>
      </c>
      <c r="D71">
        <v>183.833874643874</v>
      </c>
    </row>
    <row r="72" spans="1:4">
      <c r="A72" t="s">
        <v>45</v>
      </c>
      <c r="B72">
        <v>974</v>
      </c>
      <c r="C72">
        <v>244251.87000000101</v>
      </c>
      <c r="D72">
        <v>250.77194045174599</v>
      </c>
    </row>
    <row r="73" spans="1:4">
      <c r="A73" t="s">
        <v>67</v>
      </c>
      <c r="B73">
        <v>62</v>
      </c>
      <c r="C73">
        <v>35976.519999999997</v>
      </c>
      <c r="D73">
        <v>580.26645161290298</v>
      </c>
    </row>
    <row r="74" spans="1:4">
      <c r="A74" t="s">
        <v>74</v>
      </c>
      <c r="B74">
        <v>1494</v>
      </c>
      <c r="C74">
        <v>325007.05000000203</v>
      </c>
      <c r="D74">
        <v>217.54153279785899</v>
      </c>
    </row>
    <row r="75" spans="1:4">
      <c r="A75" t="s">
        <v>69</v>
      </c>
      <c r="B75">
        <v>30</v>
      </c>
      <c r="C75">
        <v>13697.959999999901</v>
      </c>
      <c r="D75">
        <v>456.59866666666602</v>
      </c>
    </row>
    <row r="76" spans="1:4">
      <c r="A76" t="s">
        <v>64</v>
      </c>
      <c r="B76">
        <v>47</v>
      </c>
      <c r="C76">
        <v>15238.39</v>
      </c>
      <c r="D76">
        <v>324.221063829787</v>
      </c>
    </row>
    <row r="77" spans="1:4">
      <c r="A77" t="s">
        <v>72</v>
      </c>
      <c r="B77">
        <v>41</v>
      </c>
      <c r="C77">
        <v>7647.5099999999902</v>
      </c>
      <c r="D77">
        <v>186.52463414634099</v>
      </c>
    </row>
    <row r="78" spans="1:4">
      <c r="A78" t="s">
        <v>76</v>
      </c>
      <c r="B78">
        <v>10</v>
      </c>
      <c r="C78">
        <v>775</v>
      </c>
      <c r="D78">
        <v>77.5</v>
      </c>
    </row>
    <row r="79" spans="1:4">
      <c r="A79" t="s">
        <v>75</v>
      </c>
      <c r="B79">
        <v>236</v>
      </c>
      <c r="C79">
        <v>45684.099999999897</v>
      </c>
      <c r="D79">
        <v>193.576694915254</v>
      </c>
    </row>
    <row r="80" spans="1:4">
      <c r="A80" t="s">
        <v>78</v>
      </c>
      <c r="B80">
        <v>12</v>
      </c>
      <c r="C80">
        <v>18576.34</v>
      </c>
      <c r="D80">
        <v>1548.02833333333</v>
      </c>
    </row>
    <row r="81" spans="1:4">
      <c r="A81" t="s">
        <v>82</v>
      </c>
      <c r="B81">
        <v>20</v>
      </c>
      <c r="C81">
        <v>7446.5</v>
      </c>
      <c r="D81">
        <v>372.32499999999999</v>
      </c>
    </row>
    <row r="82" spans="1:4">
      <c r="A82" t="s">
        <v>80</v>
      </c>
      <c r="B82">
        <v>97</v>
      </c>
      <c r="C82">
        <v>8431.98</v>
      </c>
      <c r="D82">
        <v>86.927628865979301</v>
      </c>
    </row>
    <row r="83" spans="1:4">
      <c r="A83" t="s">
        <v>83</v>
      </c>
      <c r="B83">
        <v>536</v>
      </c>
      <c r="C83">
        <v>66088.979999999894</v>
      </c>
      <c r="D83">
        <v>123.300335820895</v>
      </c>
    </row>
    <row r="84" spans="1:4">
      <c r="A84" t="s">
        <v>89</v>
      </c>
      <c r="B84">
        <v>745</v>
      </c>
      <c r="C84">
        <v>458188.03999999701</v>
      </c>
      <c r="D84">
        <v>615.01750335570102</v>
      </c>
    </row>
    <row r="85" spans="1:4">
      <c r="A85" t="s">
        <v>87</v>
      </c>
      <c r="B85">
        <v>5346</v>
      </c>
      <c r="C85">
        <v>951661.83999999799</v>
      </c>
      <c r="D85">
        <v>178.013812196034</v>
      </c>
    </row>
    <row r="86" spans="1:4">
      <c r="A86" t="s">
        <v>84</v>
      </c>
      <c r="B86">
        <v>1736</v>
      </c>
      <c r="C86">
        <v>159998.26999999999</v>
      </c>
      <c r="D86">
        <v>92.164902073733103</v>
      </c>
    </row>
    <row r="87" spans="1:4">
      <c r="A87" t="s">
        <v>85</v>
      </c>
      <c r="B87">
        <v>605</v>
      </c>
      <c r="C87">
        <v>97595.719999999797</v>
      </c>
      <c r="D87">
        <v>161.315239669421</v>
      </c>
    </row>
    <row r="88" spans="1:4">
      <c r="A88" t="s">
        <v>86</v>
      </c>
      <c r="B88">
        <v>364</v>
      </c>
      <c r="C88">
        <v>152725.17000000001</v>
      </c>
      <c r="D88">
        <v>419.57464285714201</v>
      </c>
    </row>
    <row r="89" spans="1:4">
      <c r="A89" t="s">
        <v>90</v>
      </c>
      <c r="B89">
        <v>8648</v>
      </c>
      <c r="C89">
        <v>1733373.20999999</v>
      </c>
      <c r="D89">
        <v>200.436310129509</v>
      </c>
    </row>
    <row r="90" spans="1:4">
      <c r="A90" t="s">
        <v>91</v>
      </c>
      <c r="B90">
        <v>620</v>
      </c>
      <c r="C90">
        <v>104446.71</v>
      </c>
      <c r="D90">
        <v>168.46243548387099</v>
      </c>
    </row>
    <row r="91" spans="1:4">
      <c r="A91" t="s">
        <v>93</v>
      </c>
      <c r="B91">
        <v>1431</v>
      </c>
      <c r="C91">
        <v>258876.75999999899</v>
      </c>
      <c r="D91">
        <v>180.906191474493</v>
      </c>
    </row>
    <row r="92" spans="1:4">
      <c r="A92" t="s">
        <v>92</v>
      </c>
      <c r="B92">
        <v>339</v>
      </c>
      <c r="C92">
        <v>86758.58</v>
      </c>
      <c r="D92">
        <v>255.925014749262</v>
      </c>
    </row>
    <row r="93" spans="1:4">
      <c r="A93" t="s">
        <v>100</v>
      </c>
      <c r="B93">
        <v>20</v>
      </c>
      <c r="C93">
        <v>2024.1599999999901</v>
      </c>
      <c r="D93">
        <v>101.208</v>
      </c>
    </row>
    <row r="94" spans="1:4">
      <c r="A94" t="s">
        <v>94</v>
      </c>
      <c r="B94">
        <v>417</v>
      </c>
      <c r="C94">
        <v>331475.40000000002</v>
      </c>
      <c r="D94">
        <v>794.90503597122301</v>
      </c>
    </row>
    <row r="95" spans="1:4">
      <c r="A95" t="s">
        <v>200</v>
      </c>
      <c r="B95">
        <v>5</v>
      </c>
      <c r="C95">
        <v>1600.29</v>
      </c>
      <c r="D95">
        <v>320.05799999999999</v>
      </c>
    </row>
    <row r="96" spans="1:4">
      <c r="A96" t="s">
        <v>98</v>
      </c>
      <c r="B96">
        <v>6</v>
      </c>
      <c r="C96">
        <v>204</v>
      </c>
      <c r="D96">
        <v>34</v>
      </c>
    </row>
    <row r="97" spans="1:4">
      <c r="A97" t="s">
        <v>487</v>
      </c>
      <c r="B97">
        <v>21</v>
      </c>
      <c r="C97">
        <v>7951.63</v>
      </c>
      <c r="D97">
        <v>378.649047619047</v>
      </c>
    </row>
    <row r="98" spans="1:4">
      <c r="A98" t="s">
        <v>101</v>
      </c>
      <c r="B98">
        <v>235</v>
      </c>
      <c r="C98">
        <v>30982.299999999901</v>
      </c>
      <c r="D98">
        <v>131.839574468085</v>
      </c>
    </row>
    <row r="99" spans="1:4">
      <c r="A99" t="s">
        <v>110</v>
      </c>
      <c r="B99">
        <v>111</v>
      </c>
      <c r="C99">
        <v>12464.219999999899</v>
      </c>
      <c r="D99">
        <v>112.29027027027</v>
      </c>
    </row>
    <row r="100" spans="1:4">
      <c r="A100" t="s">
        <v>102</v>
      </c>
      <c r="B100">
        <v>51</v>
      </c>
      <c r="C100">
        <v>4209.41</v>
      </c>
      <c r="D100">
        <v>82.537450980392094</v>
      </c>
    </row>
    <row r="101" spans="1:4">
      <c r="A101" t="s">
        <v>107</v>
      </c>
      <c r="B101">
        <v>1</v>
      </c>
      <c r="C101">
        <v>108</v>
      </c>
      <c r="D101">
        <v>108</v>
      </c>
    </row>
    <row r="102" spans="1:4">
      <c r="A102" t="s">
        <v>108</v>
      </c>
      <c r="B102">
        <v>223</v>
      </c>
      <c r="C102">
        <v>44000.299999999901</v>
      </c>
      <c r="D102">
        <v>197.31076233183799</v>
      </c>
    </row>
    <row r="103" spans="1:4">
      <c r="A103" t="s">
        <v>109</v>
      </c>
      <c r="B103">
        <v>17</v>
      </c>
      <c r="C103">
        <v>590.479999999999</v>
      </c>
      <c r="D103">
        <v>34.734117647058802</v>
      </c>
    </row>
    <row r="104" spans="1:4">
      <c r="A104" t="s">
        <v>575</v>
      </c>
      <c r="B104">
        <v>73</v>
      </c>
      <c r="C104">
        <v>7802.6499999999896</v>
      </c>
      <c r="D104">
        <v>106.885616438356</v>
      </c>
    </row>
    <row r="105" spans="1:4">
      <c r="A105" t="s">
        <v>117</v>
      </c>
      <c r="B105">
        <v>25</v>
      </c>
      <c r="C105">
        <v>13326.1799999999</v>
      </c>
      <c r="D105">
        <v>533.04719999999998</v>
      </c>
    </row>
    <row r="106" spans="1:4">
      <c r="A106" t="s">
        <v>131</v>
      </c>
      <c r="B106">
        <v>1031</v>
      </c>
      <c r="C106">
        <v>88376.640000000101</v>
      </c>
      <c r="D106">
        <v>85.7193404461689</v>
      </c>
    </row>
    <row r="107" spans="1:4">
      <c r="A107" t="s">
        <v>128</v>
      </c>
      <c r="B107">
        <v>18</v>
      </c>
      <c r="C107">
        <v>4725.6000000000004</v>
      </c>
      <c r="D107">
        <v>262.53333333333302</v>
      </c>
    </row>
    <row r="108" spans="1:4">
      <c r="A108" t="s">
        <v>119</v>
      </c>
      <c r="B108">
        <v>7</v>
      </c>
      <c r="C108">
        <v>792.41</v>
      </c>
      <c r="D108">
        <v>113.201428571428</v>
      </c>
    </row>
    <row r="109" spans="1:4">
      <c r="A109" t="s">
        <v>126</v>
      </c>
      <c r="B109">
        <v>128</v>
      </c>
      <c r="C109">
        <v>10892.74</v>
      </c>
      <c r="D109">
        <v>85.099531249999998</v>
      </c>
    </row>
    <row r="110" spans="1:4">
      <c r="A110" t="s">
        <v>124</v>
      </c>
      <c r="B110">
        <v>17</v>
      </c>
      <c r="C110">
        <v>4389.8999999999996</v>
      </c>
      <c r="D110">
        <v>258.22941176470499</v>
      </c>
    </row>
    <row r="111" spans="1:4">
      <c r="A111" t="s">
        <v>125</v>
      </c>
      <c r="B111">
        <v>2</v>
      </c>
      <c r="C111">
        <v>4474.68</v>
      </c>
      <c r="D111">
        <v>2237.34</v>
      </c>
    </row>
    <row r="112" spans="1:4">
      <c r="A112" t="s">
        <v>127</v>
      </c>
      <c r="B112">
        <v>138</v>
      </c>
      <c r="C112">
        <v>24955.86</v>
      </c>
      <c r="D112">
        <v>180.839565217391</v>
      </c>
    </row>
    <row r="113" spans="1:4">
      <c r="A113" t="s">
        <v>130</v>
      </c>
      <c r="B113">
        <v>2836</v>
      </c>
      <c r="C113">
        <v>695292.85999999498</v>
      </c>
      <c r="D113">
        <v>245.166734837798</v>
      </c>
    </row>
    <row r="114" spans="1:4">
      <c r="A114" t="s">
        <v>114</v>
      </c>
      <c r="B114">
        <v>44</v>
      </c>
      <c r="C114">
        <v>7394.3499999999904</v>
      </c>
      <c r="D114">
        <v>168.05340909090901</v>
      </c>
    </row>
    <row r="115" spans="1:4">
      <c r="A115" t="s">
        <v>113</v>
      </c>
      <c r="B115">
        <v>65</v>
      </c>
      <c r="C115">
        <v>23373.039999999899</v>
      </c>
      <c r="D115">
        <v>359.58523076923001</v>
      </c>
    </row>
    <row r="116" spans="1:4">
      <c r="A116" t="s">
        <v>121</v>
      </c>
      <c r="B116">
        <v>135</v>
      </c>
      <c r="C116">
        <v>70353.83</v>
      </c>
      <c r="D116">
        <v>521.13948148148097</v>
      </c>
    </row>
    <row r="117" spans="1:4">
      <c r="A117" t="s">
        <v>115</v>
      </c>
      <c r="B117">
        <v>222</v>
      </c>
      <c r="C117">
        <v>44895.44</v>
      </c>
      <c r="D117">
        <v>202.231711711711</v>
      </c>
    </row>
    <row r="118" spans="1:4">
      <c r="A118" t="s">
        <v>112</v>
      </c>
      <c r="B118">
        <v>1625</v>
      </c>
      <c r="C118">
        <v>454074.40999999898</v>
      </c>
      <c r="D118">
        <v>279.43040615384501</v>
      </c>
    </row>
    <row r="119" spans="1:4">
      <c r="A119" t="s">
        <v>132</v>
      </c>
      <c r="B119">
        <v>40</v>
      </c>
      <c r="C119">
        <v>36559.760000000002</v>
      </c>
      <c r="D119">
        <v>913.99400000000003</v>
      </c>
    </row>
    <row r="120" spans="1:4">
      <c r="A120" t="s">
        <v>120</v>
      </c>
      <c r="B120">
        <v>535</v>
      </c>
      <c r="C120">
        <v>77355.929999999993</v>
      </c>
      <c r="D120">
        <v>144.59052336448599</v>
      </c>
    </row>
    <row r="121" spans="1:4">
      <c r="A121" t="s">
        <v>133</v>
      </c>
      <c r="B121">
        <v>137</v>
      </c>
      <c r="C121">
        <v>174875.72</v>
      </c>
      <c r="D121">
        <v>1276.4651094890501</v>
      </c>
    </row>
    <row r="122" spans="1:4">
      <c r="A122" t="s">
        <v>141</v>
      </c>
      <c r="B122">
        <v>907</v>
      </c>
      <c r="C122">
        <v>408611.56</v>
      </c>
      <c r="D122">
        <v>450.50888643880899</v>
      </c>
    </row>
    <row r="123" spans="1:4">
      <c r="A123" t="s">
        <v>139</v>
      </c>
      <c r="B123">
        <v>672</v>
      </c>
      <c r="C123">
        <v>54155.3299999999</v>
      </c>
      <c r="D123">
        <v>80.588288690476105</v>
      </c>
    </row>
    <row r="124" spans="1:4">
      <c r="A124" t="s">
        <v>134</v>
      </c>
      <c r="B124">
        <v>17</v>
      </c>
      <c r="C124">
        <v>12077.359999999901</v>
      </c>
      <c r="D124">
        <v>710.43294117646997</v>
      </c>
    </row>
    <row r="125" spans="1:4">
      <c r="A125" t="s">
        <v>144</v>
      </c>
      <c r="B125">
        <v>1461</v>
      </c>
      <c r="C125">
        <v>259273.02999999901</v>
      </c>
      <c r="D125">
        <v>177.46271731690601</v>
      </c>
    </row>
    <row r="126" spans="1:4">
      <c r="A126" t="s">
        <v>138</v>
      </c>
      <c r="B126">
        <v>179</v>
      </c>
      <c r="C126">
        <v>34077.78</v>
      </c>
      <c r="D126">
        <v>190.37865921787699</v>
      </c>
    </row>
    <row r="127" spans="1:4">
      <c r="A127" t="s">
        <v>137</v>
      </c>
      <c r="B127">
        <v>21</v>
      </c>
      <c r="C127">
        <v>4668.5</v>
      </c>
      <c r="D127">
        <v>222.309523809523</v>
      </c>
    </row>
    <row r="128" spans="1:4">
      <c r="A128" t="s">
        <v>123</v>
      </c>
      <c r="B128">
        <v>1</v>
      </c>
      <c r="C128">
        <v>50</v>
      </c>
      <c r="D128">
        <v>50</v>
      </c>
    </row>
    <row r="129" spans="1:4">
      <c r="A129" t="s">
        <v>140</v>
      </c>
      <c r="B129">
        <v>357</v>
      </c>
      <c r="C129">
        <v>93023.289999999804</v>
      </c>
      <c r="D129">
        <v>260.56943977590998</v>
      </c>
    </row>
    <row r="130" spans="1:4">
      <c r="A130" t="s">
        <v>145</v>
      </c>
      <c r="B130">
        <v>224</v>
      </c>
      <c r="C130">
        <v>80746.229999999894</v>
      </c>
      <c r="D130">
        <v>360.47424107142803</v>
      </c>
    </row>
    <row r="131" spans="1:4">
      <c r="A131" t="s">
        <v>151</v>
      </c>
      <c r="B131">
        <v>5</v>
      </c>
      <c r="C131">
        <v>275</v>
      </c>
      <c r="D131">
        <v>55</v>
      </c>
    </row>
    <row r="132" spans="1:4">
      <c r="A132" t="s">
        <v>155</v>
      </c>
      <c r="B132">
        <v>3</v>
      </c>
      <c r="C132">
        <v>475</v>
      </c>
      <c r="D132">
        <v>158.333333333333</v>
      </c>
    </row>
    <row r="133" spans="1:4">
      <c r="A133" t="s">
        <v>529</v>
      </c>
      <c r="B133">
        <v>6</v>
      </c>
      <c r="C133">
        <v>880</v>
      </c>
      <c r="D133">
        <v>146.666666666666</v>
      </c>
    </row>
    <row r="134" spans="1:4">
      <c r="A134" t="s">
        <v>146</v>
      </c>
      <c r="B134">
        <v>249</v>
      </c>
      <c r="C134">
        <v>50438.67</v>
      </c>
      <c r="D134">
        <v>202.56493975903601</v>
      </c>
    </row>
    <row r="135" spans="1:4">
      <c r="A135" t="s">
        <v>149</v>
      </c>
      <c r="B135">
        <v>14</v>
      </c>
      <c r="C135">
        <v>28089.8999999999</v>
      </c>
      <c r="D135">
        <v>2006.4214285714199</v>
      </c>
    </row>
    <row r="136" spans="1:4">
      <c r="A136" t="s">
        <v>156</v>
      </c>
      <c r="B136">
        <v>16</v>
      </c>
      <c r="C136">
        <v>1695</v>
      </c>
      <c r="D136">
        <v>105.9375</v>
      </c>
    </row>
    <row r="137" spans="1:4">
      <c r="A137" t="s">
        <v>147</v>
      </c>
      <c r="B137">
        <v>1550</v>
      </c>
      <c r="C137">
        <v>636113.27999999898</v>
      </c>
      <c r="D137">
        <v>410.39566451612802</v>
      </c>
    </row>
    <row r="138" spans="1:4">
      <c r="A138" t="s">
        <v>150</v>
      </c>
      <c r="B138">
        <v>374</v>
      </c>
      <c r="C138">
        <v>64188.18</v>
      </c>
      <c r="D138">
        <v>171.62614973262001</v>
      </c>
    </row>
    <row r="139" spans="1:4">
      <c r="A139" t="s">
        <v>152</v>
      </c>
      <c r="B139">
        <v>578</v>
      </c>
      <c r="C139">
        <v>42260.469999999797</v>
      </c>
      <c r="D139">
        <v>73.114999999999796</v>
      </c>
    </row>
    <row r="140" spans="1:4">
      <c r="A140" t="s">
        <v>154</v>
      </c>
      <c r="B140">
        <v>2857</v>
      </c>
      <c r="C140">
        <v>714423.07999999402</v>
      </c>
      <c r="D140">
        <v>250.06058102904899</v>
      </c>
    </row>
    <row r="141" spans="1:4">
      <c r="A141" t="s">
        <v>153</v>
      </c>
      <c r="B141">
        <v>184</v>
      </c>
      <c r="C141">
        <v>25056.15</v>
      </c>
      <c r="D141">
        <v>136.17472826086899</v>
      </c>
    </row>
    <row r="142" spans="1:4">
      <c r="A142" t="s">
        <v>157</v>
      </c>
      <c r="B142">
        <v>48</v>
      </c>
      <c r="C142">
        <v>6729.25</v>
      </c>
      <c r="D142">
        <v>140.192708333333</v>
      </c>
    </row>
    <row r="143" spans="1:4">
      <c r="A143" t="s">
        <v>159</v>
      </c>
      <c r="B143">
        <v>622</v>
      </c>
      <c r="C143">
        <v>178786.929999999</v>
      </c>
      <c r="D143">
        <v>287.438794212218</v>
      </c>
    </row>
    <row r="144" spans="1:4">
      <c r="A144" t="s">
        <v>161</v>
      </c>
      <c r="B144">
        <v>952</v>
      </c>
      <c r="C144">
        <v>175833.62</v>
      </c>
      <c r="D144">
        <v>184.69918067226899</v>
      </c>
    </row>
    <row r="145" spans="1:4">
      <c r="A145" t="s">
        <v>162</v>
      </c>
      <c r="B145">
        <v>29</v>
      </c>
      <c r="C145">
        <v>43242</v>
      </c>
      <c r="D145">
        <v>1491.10344827586</v>
      </c>
    </row>
    <row r="146" spans="1:4">
      <c r="A146" t="s">
        <v>158</v>
      </c>
      <c r="B146">
        <v>12</v>
      </c>
      <c r="C146">
        <v>11569.84</v>
      </c>
      <c r="D146">
        <v>964.15333333333297</v>
      </c>
    </row>
    <row r="147" spans="1:4">
      <c r="A147" t="s">
        <v>199</v>
      </c>
      <c r="B147">
        <v>20</v>
      </c>
      <c r="C147">
        <v>1686.56</v>
      </c>
      <c r="D147">
        <v>84.328000000000003</v>
      </c>
    </row>
    <row r="148" spans="1:4">
      <c r="A148" t="s">
        <v>171</v>
      </c>
      <c r="B148">
        <v>1</v>
      </c>
      <c r="C148">
        <v>165.38</v>
      </c>
      <c r="D148">
        <v>165.38</v>
      </c>
    </row>
    <row r="149" spans="1:4">
      <c r="A149" t="s">
        <v>163</v>
      </c>
      <c r="B149">
        <v>3</v>
      </c>
      <c r="C149">
        <v>1968.22</v>
      </c>
      <c r="D149">
        <v>656.07333333333304</v>
      </c>
    </row>
    <row r="150" spans="1:4">
      <c r="A150" t="s">
        <v>621</v>
      </c>
      <c r="B150">
        <v>454</v>
      </c>
      <c r="C150">
        <v>111066.37</v>
      </c>
      <c r="D150">
        <v>244.639581497797</v>
      </c>
    </row>
    <row r="151" spans="1:4">
      <c r="A151" t="s">
        <v>160</v>
      </c>
      <c r="B151">
        <v>139</v>
      </c>
      <c r="C151">
        <v>12915.0899999999</v>
      </c>
      <c r="D151">
        <v>92.914316546762507</v>
      </c>
    </row>
    <row r="152" spans="1:4">
      <c r="A152" t="s">
        <v>165</v>
      </c>
      <c r="B152">
        <v>38</v>
      </c>
      <c r="C152">
        <v>7286.2999999999902</v>
      </c>
      <c r="D152">
        <v>191.744736842105</v>
      </c>
    </row>
    <row r="153" spans="1:4">
      <c r="A153" t="s">
        <v>170</v>
      </c>
      <c r="B153">
        <v>12</v>
      </c>
      <c r="C153">
        <v>663</v>
      </c>
      <c r="D153">
        <v>55.25</v>
      </c>
    </row>
    <row r="154" spans="1:4">
      <c r="A154" t="s">
        <v>167</v>
      </c>
      <c r="B154">
        <v>362</v>
      </c>
      <c r="C154">
        <v>31584.38</v>
      </c>
      <c r="D154">
        <v>87.2496685082874</v>
      </c>
    </row>
    <row r="155" spans="1:4">
      <c r="A155" t="s">
        <v>169</v>
      </c>
      <c r="B155">
        <v>78</v>
      </c>
      <c r="C155">
        <v>16705.64</v>
      </c>
      <c r="D155">
        <v>214.174871794871</v>
      </c>
    </row>
    <row r="156" spans="1:4">
      <c r="A156" t="s">
        <v>168</v>
      </c>
      <c r="B156">
        <v>348</v>
      </c>
      <c r="C156">
        <v>35922.869999999901</v>
      </c>
      <c r="D156">
        <v>103.22663793103401</v>
      </c>
    </row>
    <row r="157" spans="1:4">
      <c r="A157" t="s">
        <v>202</v>
      </c>
      <c r="B157">
        <v>1407</v>
      </c>
      <c r="C157">
        <v>281149.94</v>
      </c>
      <c r="D157">
        <v>199.822274342573</v>
      </c>
    </row>
    <row r="158" spans="1:4">
      <c r="A158" t="s">
        <v>353</v>
      </c>
      <c r="B158">
        <v>583</v>
      </c>
      <c r="C158">
        <v>66231.1899999999</v>
      </c>
      <c r="D158">
        <v>113.60409948541999</v>
      </c>
    </row>
    <row r="159" spans="1:4">
      <c r="A159" t="s">
        <v>55</v>
      </c>
      <c r="B159">
        <v>4379</v>
      </c>
      <c r="C159">
        <v>633436.38000000501</v>
      </c>
      <c r="D159">
        <v>144.65320392783801</v>
      </c>
    </row>
    <row r="160" spans="1:4">
      <c r="A160" t="s">
        <v>105</v>
      </c>
      <c r="B160">
        <v>1311</v>
      </c>
      <c r="C160">
        <v>185694.56</v>
      </c>
      <c r="D160">
        <v>141.64344774981001</v>
      </c>
    </row>
    <row r="161" spans="1:4">
      <c r="A161" t="s">
        <v>471</v>
      </c>
      <c r="B161">
        <v>77</v>
      </c>
      <c r="C161">
        <v>7757.2999999999902</v>
      </c>
      <c r="D161">
        <v>100.744155844155</v>
      </c>
    </row>
    <row r="162" spans="1:4">
      <c r="A162" t="s">
        <v>103</v>
      </c>
      <c r="B162">
        <v>224</v>
      </c>
      <c r="C162">
        <v>28949.77</v>
      </c>
      <c r="D162">
        <v>129.24004464285699</v>
      </c>
    </row>
    <row r="163" spans="1:4">
      <c r="A163" t="s">
        <v>480</v>
      </c>
      <c r="B163">
        <v>177</v>
      </c>
      <c r="C163">
        <v>48975.58</v>
      </c>
      <c r="D163">
        <v>276.69819209039503</v>
      </c>
    </row>
    <row r="164" spans="1:4">
      <c r="A164" t="s">
        <v>174</v>
      </c>
      <c r="B164">
        <v>14</v>
      </c>
      <c r="C164">
        <v>1421.81</v>
      </c>
      <c r="D164">
        <v>101.557857142857</v>
      </c>
    </row>
    <row r="165" spans="1:4">
      <c r="A165" t="s">
        <v>177</v>
      </c>
      <c r="B165">
        <v>2</v>
      </c>
      <c r="C165">
        <v>786.98</v>
      </c>
      <c r="D165">
        <v>393.49</v>
      </c>
    </row>
    <row r="166" spans="1:4">
      <c r="A166" t="s">
        <v>166</v>
      </c>
      <c r="B166">
        <v>244</v>
      </c>
      <c r="C166">
        <v>37949.24</v>
      </c>
      <c r="D166">
        <v>155.52967213114701</v>
      </c>
    </row>
    <row r="167" spans="1:4">
      <c r="A167" t="s">
        <v>34</v>
      </c>
      <c r="B167">
        <v>541</v>
      </c>
      <c r="C167">
        <v>174226.079999999</v>
      </c>
      <c r="D167">
        <v>322.04451016635801</v>
      </c>
    </row>
    <row r="168" spans="1:4">
      <c r="A168" t="s">
        <v>388</v>
      </c>
      <c r="B168">
        <v>3</v>
      </c>
      <c r="C168">
        <v>742.97</v>
      </c>
      <c r="D168">
        <v>247.65666666666601</v>
      </c>
    </row>
    <row r="169" spans="1:4">
      <c r="A169" t="s">
        <v>188</v>
      </c>
      <c r="B169">
        <v>253</v>
      </c>
      <c r="C169">
        <v>54301.51</v>
      </c>
      <c r="D169">
        <v>214.63047430829999</v>
      </c>
    </row>
    <row r="170" spans="1:4">
      <c r="A170" t="s">
        <v>189</v>
      </c>
      <c r="B170">
        <v>260</v>
      </c>
      <c r="C170">
        <v>514811.54</v>
      </c>
      <c r="D170">
        <v>1980.0443846153801</v>
      </c>
    </row>
    <row r="171" spans="1:4">
      <c r="A171" t="s">
        <v>181</v>
      </c>
      <c r="B171">
        <v>2424</v>
      </c>
      <c r="C171">
        <v>319735.919999998</v>
      </c>
      <c r="D171">
        <v>131.904257425742</v>
      </c>
    </row>
    <row r="172" spans="1:4">
      <c r="A172" t="s">
        <v>180</v>
      </c>
      <c r="B172">
        <v>14</v>
      </c>
      <c r="C172">
        <v>8523.4500000000007</v>
      </c>
      <c r="D172">
        <v>608.81785714285695</v>
      </c>
    </row>
    <row r="173" spans="1:4">
      <c r="A173" t="s">
        <v>186</v>
      </c>
      <c r="B173">
        <v>33</v>
      </c>
      <c r="C173">
        <v>5208.5200000000004</v>
      </c>
      <c r="D173">
        <v>157.833939393939</v>
      </c>
    </row>
    <row r="174" spans="1:4">
      <c r="A174" t="s">
        <v>455</v>
      </c>
      <c r="B174">
        <v>49</v>
      </c>
      <c r="C174">
        <v>4043.4699999999898</v>
      </c>
      <c r="D174">
        <v>82.519795918367294</v>
      </c>
    </row>
    <row r="175" spans="1:4">
      <c r="A175" t="s">
        <v>185</v>
      </c>
      <c r="B175">
        <v>48</v>
      </c>
      <c r="C175">
        <v>10509.5799999999</v>
      </c>
      <c r="D175">
        <v>218.94958333333301</v>
      </c>
    </row>
    <row r="176" spans="1:4">
      <c r="A176" t="s">
        <v>187</v>
      </c>
      <c r="B176">
        <v>2096</v>
      </c>
      <c r="C176">
        <v>549175.649999997</v>
      </c>
      <c r="D176">
        <v>262.01128339694498</v>
      </c>
    </row>
    <row r="177" spans="1:4">
      <c r="A177" t="s">
        <v>178</v>
      </c>
      <c r="B177">
        <v>82</v>
      </c>
      <c r="C177">
        <v>42445.04</v>
      </c>
      <c r="D177">
        <v>517.62243902439002</v>
      </c>
    </row>
    <row r="178" spans="1:4">
      <c r="A178" t="s">
        <v>355</v>
      </c>
      <c r="B178">
        <v>119</v>
      </c>
      <c r="C178">
        <v>31393.37</v>
      </c>
      <c r="D178">
        <v>263.80983193277302</v>
      </c>
    </row>
    <row r="179" spans="1:4">
      <c r="A179" t="s">
        <v>300</v>
      </c>
      <c r="B179">
        <v>12072</v>
      </c>
      <c r="C179">
        <v>2379465.41000003</v>
      </c>
      <c r="D179">
        <v>197.10614728297099</v>
      </c>
    </row>
    <row r="180" spans="1:4">
      <c r="A180" t="s">
        <v>191</v>
      </c>
      <c r="B180">
        <v>90</v>
      </c>
      <c r="C180">
        <v>174294.6</v>
      </c>
      <c r="D180">
        <v>1936.60666666666</v>
      </c>
    </row>
    <row r="181" spans="1:4">
      <c r="A181" t="s">
        <v>190</v>
      </c>
      <c r="B181">
        <v>225</v>
      </c>
      <c r="C181">
        <v>40000.870000000003</v>
      </c>
      <c r="D181">
        <v>177.781644444444</v>
      </c>
    </row>
    <row r="182" spans="1:4">
      <c r="A182" t="s">
        <v>1</v>
      </c>
      <c r="B182">
        <v>1243</v>
      </c>
      <c r="C182">
        <v>246893.17</v>
      </c>
      <c r="D182">
        <v>198.62684633950099</v>
      </c>
    </row>
    <row r="183" spans="1:4">
      <c r="A183" t="s">
        <v>192</v>
      </c>
      <c r="B183">
        <v>44</v>
      </c>
      <c r="C183">
        <v>4712.4199999999901</v>
      </c>
      <c r="D183">
        <v>107.100454545454</v>
      </c>
    </row>
    <row r="184" spans="1:4">
      <c r="A184" t="s">
        <v>193</v>
      </c>
      <c r="B184">
        <v>9</v>
      </c>
      <c r="C184">
        <v>5737.13</v>
      </c>
      <c r="D184">
        <v>637.45888888888805</v>
      </c>
    </row>
    <row r="185" spans="1:4">
      <c r="A185" t="s">
        <v>198</v>
      </c>
      <c r="B185">
        <v>33</v>
      </c>
      <c r="C185">
        <v>2652.01</v>
      </c>
      <c r="D185">
        <v>80.363939393939404</v>
      </c>
    </row>
    <row r="186" spans="1:4">
      <c r="A186" t="s">
        <v>195</v>
      </c>
      <c r="B186">
        <v>32</v>
      </c>
      <c r="C186">
        <v>7603</v>
      </c>
      <c r="D186">
        <v>237.59375</v>
      </c>
    </row>
    <row r="187" spans="1:4">
      <c r="A187" t="s">
        <v>197</v>
      </c>
      <c r="B187">
        <v>3754</v>
      </c>
      <c r="C187">
        <v>553794.86999999895</v>
      </c>
      <c r="D187">
        <v>147.521275972296</v>
      </c>
    </row>
    <row r="188" spans="1:4">
      <c r="A188" t="s">
        <v>620</v>
      </c>
      <c r="B188">
        <v>43</v>
      </c>
      <c r="C188">
        <v>13013.0199999999</v>
      </c>
      <c r="D188">
        <v>302.62837209302302</v>
      </c>
    </row>
    <row r="189" spans="1:4">
      <c r="A189" t="s">
        <v>397</v>
      </c>
      <c r="B189">
        <v>3</v>
      </c>
      <c r="C189">
        <v>261.76</v>
      </c>
      <c r="D189">
        <v>87.253333333333302</v>
      </c>
    </row>
    <row r="190" spans="1:4">
      <c r="A190" t="s">
        <v>203</v>
      </c>
      <c r="B190">
        <v>25</v>
      </c>
      <c r="C190">
        <v>9878</v>
      </c>
      <c r="D190">
        <v>395.12</v>
      </c>
    </row>
    <row r="191" spans="1:4">
      <c r="A191" t="s">
        <v>204</v>
      </c>
      <c r="B191">
        <v>109</v>
      </c>
      <c r="C191">
        <v>60579.5</v>
      </c>
      <c r="D191">
        <v>555.77522935779803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 1</vt:lpstr>
      <vt:lpstr>Table 1</vt:lpstr>
      <vt:lpstr>Table 2</vt:lpstr>
      <vt:lpstr>change_name</vt:lpstr>
      <vt:lpstr>Viator_Timeseries(Count)</vt:lpstr>
      <vt:lpstr>Viator_Timeseries(Avg_Price)</vt:lpstr>
      <vt:lpstr>Category_location&amp;price(Jul)</vt:lpstr>
      <vt:lpstr>Category_location&amp;price(Aug)</vt:lpstr>
      <vt:lpstr>jul-18</vt:lpstr>
      <vt:lpstr>Aug-18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Ramesh tunga</cp:lastModifiedBy>
  <dcterms:created xsi:type="dcterms:W3CDTF">2018-06-13T11:40:55Z</dcterms:created>
  <dcterms:modified xsi:type="dcterms:W3CDTF">2018-09-25T09:58:01Z</dcterms:modified>
</cp:coreProperties>
</file>