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10" activeTab="11"/>
  </bookViews>
  <sheets>
    <sheet name="Summery" sheetId="2" r:id="rId1"/>
    <sheet name="1-12" sheetId="6" r:id="rId2"/>
    <sheet name="2-12" sheetId="1" r:id="rId3"/>
    <sheet name="3-12" sheetId="4" r:id="rId4"/>
    <sheet name="4-12" sheetId="7" r:id="rId5"/>
    <sheet name="5-12" sheetId="8" r:id="rId6"/>
    <sheet name="6-12" sheetId="9" r:id="rId7"/>
    <sheet name="7-12" sheetId="10" r:id="rId8"/>
    <sheet name="8-12" sheetId="11" r:id="rId9"/>
    <sheet name="9-12" sheetId="12" r:id="rId10"/>
    <sheet name="10-12" sheetId="13" r:id="rId11"/>
    <sheet name="11-12" sheetId="14" r:id="rId12"/>
  </sheets>
  <definedNames>
    <definedName name="_xlnm._FilterDatabase" localSheetId="2" hidden="1">'2-12'!$A$1:$XEY$135</definedName>
  </definedNames>
  <calcPr calcId="144525"/>
</workbook>
</file>

<file path=xl/comments1.xml><?xml version="1.0" encoding="utf-8"?>
<comments xmlns="http://schemas.openxmlformats.org/spreadsheetml/2006/main">
  <authors>
    <author>Ashok</author>
  </authors>
  <commentList>
    <comment ref="H1" authorId="0">
      <text>
        <r>
          <rPr>
            <b/>
            <sz val="9"/>
            <rFont val="Times New Roman"/>
            <charset val="134"/>
          </rPr>
          <t xml:space="preserve">Ashok:Maintenance &amp; Break Down
</t>
        </r>
        <r>
          <rPr>
            <sz val="9"/>
            <rFont val="Times New Roman"/>
            <charset val="134"/>
          </rPr>
          <t xml:space="preserve">
</t>
        </r>
      </text>
    </comment>
    <comment ref="I1" authorId="0">
      <text>
        <r>
          <rPr>
            <b/>
            <sz val="9"/>
            <rFont val="Times New Roman"/>
            <charset val="134"/>
          </rPr>
          <t>Ashok:</t>
        </r>
        <r>
          <rPr>
            <sz val="9"/>
            <rFont val="Times New Roman"/>
            <charset val="134"/>
          </rPr>
          <t xml:space="preserve">
Include OFF Road, Transferred &amp; Scrapped
</t>
        </r>
      </text>
    </comment>
  </commentList>
</comments>
</file>

<file path=xl/comments2.xml><?xml version="1.0" encoding="utf-8"?>
<comments xmlns="http://schemas.openxmlformats.org/spreadsheetml/2006/main">
  <authors>
    <author>Ashok</author>
  </authors>
  <commentList>
    <comment ref="H1" authorId="0">
      <text>
        <r>
          <rPr>
            <b/>
            <sz val="9"/>
            <rFont val="Times New Roman"/>
            <charset val="134"/>
          </rPr>
          <t xml:space="preserve">Ashok:Maintenance &amp; Break Down
</t>
        </r>
        <r>
          <rPr>
            <sz val="9"/>
            <rFont val="Times New Roman"/>
            <charset val="134"/>
          </rPr>
          <t xml:space="preserve">
</t>
        </r>
      </text>
    </comment>
    <comment ref="I1" authorId="0">
      <text>
        <r>
          <rPr>
            <b/>
            <sz val="9"/>
            <rFont val="Times New Roman"/>
            <charset val="134"/>
          </rPr>
          <t>Ashok:</t>
        </r>
        <r>
          <rPr>
            <sz val="9"/>
            <rFont val="Times New Roman"/>
            <charset val="134"/>
          </rPr>
          <t xml:space="preserve">
Include OFF Road, Transferred &amp; Scrapped
</t>
        </r>
      </text>
    </comment>
  </commentList>
</comments>
</file>

<file path=xl/sharedStrings.xml><?xml version="1.0" encoding="utf-8"?>
<sst xmlns="http://schemas.openxmlformats.org/spreadsheetml/2006/main" count="2244" uniqueCount="197">
  <si>
    <t>Daily Device Uptime Division wise</t>
  </si>
  <si>
    <t>Ahmadnagar</t>
  </si>
  <si>
    <t>Aurangabad</t>
  </si>
  <si>
    <t xml:space="preserve">Beed </t>
  </si>
  <si>
    <t>Chandrapur</t>
  </si>
  <si>
    <t xml:space="preserve">Dhule </t>
  </si>
  <si>
    <t xml:space="preserve">Jalgaon </t>
  </si>
  <si>
    <t xml:space="preserve">Jalna </t>
  </si>
  <si>
    <t xml:space="preserve">Kolhapur </t>
  </si>
  <si>
    <t xml:space="preserve">Latur </t>
  </si>
  <si>
    <t xml:space="preserve">Mumbai </t>
  </si>
  <si>
    <t xml:space="preserve">Nanded </t>
  </si>
  <si>
    <t xml:space="preserve">Nasik </t>
  </si>
  <si>
    <t xml:space="preserve">Osmanabad </t>
  </si>
  <si>
    <t xml:space="preserve">Palghar </t>
  </si>
  <si>
    <t xml:space="preserve">Parbhani </t>
  </si>
  <si>
    <t xml:space="preserve">Pune </t>
  </si>
  <si>
    <t xml:space="preserve">Raigad </t>
  </si>
  <si>
    <t xml:space="preserve">Ratnagiri </t>
  </si>
  <si>
    <t xml:space="preserve">Sangli </t>
  </si>
  <si>
    <t xml:space="preserve">Satara </t>
  </si>
  <si>
    <t xml:space="preserve">Sindhudurg </t>
  </si>
  <si>
    <t xml:space="preserve">Solapur </t>
  </si>
  <si>
    <t xml:space="preserve">Thane </t>
  </si>
  <si>
    <t>Daily Device Uptime - Total</t>
  </si>
  <si>
    <t>Total</t>
  </si>
  <si>
    <t>Shivneri</t>
  </si>
  <si>
    <t>Logic of Parked Vehicles: Last 3 days down vehicles with ignition off, Main Power Off, Speed = 0 and No Route Assigned.</t>
  </si>
  <si>
    <t>Division</t>
  </si>
  <si>
    <t>Depot</t>
  </si>
  <si>
    <t>UP</t>
  </si>
  <si>
    <t>Down</t>
  </si>
  <si>
    <t>DWS/Maint./BD</t>
  </si>
  <si>
    <t>Off Road/ Transferred/ Scraped</t>
  </si>
  <si>
    <t>Parked</t>
  </si>
  <si>
    <t>Actual Down</t>
  </si>
  <si>
    <t>Actual Down%</t>
  </si>
  <si>
    <t>UP%</t>
  </si>
  <si>
    <t>AHMADNAGAR</t>
  </si>
  <si>
    <t>JAMKHED</t>
  </si>
  <si>
    <t>SHRIGONDA</t>
  </si>
  <si>
    <t>TARAKPUR</t>
  </si>
  <si>
    <t>AURANGABAD</t>
  </si>
  <si>
    <t>AURANGABAD I</t>
  </si>
  <si>
    <t>AURANGABAD II</t>
  </si>
  <si>
    <t>PAITHAN</t>
  </si>
  <si>
    <t>BEED</t>
  </si>
  <si>
    <t>AMBAJOGAI</t>
  </si>
  <si>
    <t>DHARUR</t>
  </si>
  <si>
    <t>GEORAI</t>
  </si>
  <si>
    <t>PARALI</t>
  </si>
  <si>
    <t xml:space="preserve">BEED </t>
  </si>
  <si>
    <t>CHANDRAPUR</t>
  </si>
  <si>
    <t>CHIMUR</t>
  </si>
  <si>
    <t>RAJURA</t>
  </si>
  <si>
    <t>WARORA</t>
  </si>
  <si>
    <t>DHULE</t>
  </si>
  <si>
    <t>NANDURBAR</t>
  </si>
  <si>
    <t>SAKRI</t>
  </si>
  <si>
    <t xml:space="preserve">SHAHADA </t>
  </si>
  <si>
    <t>SHINDKHEDA</t>
  </si>
  <si>
    <t>Grant Total</t>
  </si>
  <si>
    <t>SHIRPUR</t>
  </si>
  <si>
    <t xml:space="preserve">DHULE </t>
  </si>
  <si>
    <t>JALGAON</t>
  </si>
  <si>
    <t>AMALNER</t>
  </si>
  <si>
    <t>CHALISGAON</t>
  </si>
  <si>
    <t>JAMNER</t>
  </si>
  <si>
    <t>MUKTAINAGAR</t>
  </si>
  <si>
    <t>PACHORA</t>
  </si>
  <si>
    <t>RAVER</t>
  </si>
  <si>
    <t xml:space="preserve">JALGAON </t>
  </si>
  <si>
    <t>JALNA</t>
  </si>
  <si>
    <t>AMBAD</t>
  </si>
  <si>
    <t>PARTUR</t>
  </si>
  <si>
    <t xml:space="preserve">JALNA </t>
  </si>
  <si>
    <t>KOLHAPUR</t>
  </si>
  <si>
    <t>ICHALKARANJI</t>
  </si>
  <si>
    <t>SAMBHAJI NAGAR</t>
  </si>
  <si>
    <t xml:space="preserve">KOLHAPUR </t>
  </si>
  <si>
    <t>LATUR</t>
  </si>
  <si>
    <t>AHMADPUR</t>
  </si>
  <si>
    <t>AUSA</t>
  </si>
  <si>
    <t>NILANGA</t>
  </si>
  <si>
    <t xml:space="preserve">LATUR </t>
  </si>
  <si>
    <t>MUMBAI</t>
  </si>
  <si>
    <t>KURLA NEHRU NAGAR</t>
  </si>
  <si>
    <t>MUMBAI CENTRAL</t>
  </si>
  <si>
    <t>PANVEL</t>
  </si>
  <si>
    <t>PAREL MUMBAI</t>
  </si>
  <si>
    <t xml:space="preserve">MUMBAI </t>
  </si>
  <si>
    <t>NANDED</t>
  </si>
  <si>
    <t>BHOKAR</t>
  </si>
  <si>
    <t>BILOLI</t>
  </si>
  <si>
    <t>DEGLOOR</t>
  </si>
  <si>
    <t>HADGAON</t>
  </si>
  <si>
    <t xml:space="preserve">NANDED </t>
  </si>
  <si>
    <t>NASIK</t>
  </si>
  <si>
    <t>IGATPURI</t>
  </si>
  <si>
    <t>KALWAN</t>
  </si>
  <si>
    <t>LASALGAON</t>
  </si>
  <si>
    <t>MALEGAON</t>
  </si>
  <si>
    <t>MANMAD</t>
  </si>
  <si>
    <t>NANDGAON</t>
  </si>
  <si>
    <t>NASIK I</t>
  </si>
  <si>
    <t>PETH</t>
  </si>
  <si>
    <t>PIMPALGAON</t>
  </si>
  <si>
    <t>SATANA</t>
  </si>
  <si>
    <t>SINNAR</t>
  </si>
  <si>
    <t>YEOLA</t>
  </si>
  <si>
    <t xml:space="preserve">NASIK </t>
  </si>
  <si>
    <t>OSMANABAD</t>
  </si>
  <si>
    <t>OMERGA</t>
  </si>
  <si>
    <t>TULJAPUR</t>
  </si>
  <si>
    <t xml:space="preserve">OSMANABAD </t>
  </si>
  <si>
    <t>PALGHAR</t>
  </si>
  <si>
    <t>ARNALA</t>
  </si>
  <si>
    <t>BOISAR</t>
  </si>
  <si>
    <t>JAWHAR</t>
  </si>
  <si>
    <t>NALASOPARA</t>
  </si>
  <si>
    <t xml:space="preserve">PALGHAR </t>
  </si>
  <si>
    <t>PARBHANI</t>
  </si>
  <si>
    <t>PATHARI</t>
  </si>
  <si>
    <t xml:space="preserve">PARBHANI </t>
  </si>
  <si>
    <t>PUNE</t>
  </si>
  <si>
    <t>BARAMATI MIDC</t>
  </si>
  <si>
    <t>CHINCHWAD</t>
  </si>
  <si>
    <t>NARAYANGAON</t>
  </si>
  <si>
    <t>RAJGURUNAGAR</t>
  </si>
  <si>
    <t>SHIRUR</t>
  </si>
  <si>
    <t>SHIVAJINAGAR</t>
  </si>
  <si>
    <t>SWARGATE</t>
  </si>
  <si>
    <t xml:space="preserve">PUNE </t>
  </si>
  <si>
    <t>RAIGAD</t>
  </si>
  <si>
    <t>ALIBAG</t>
  </si>
  <si>
    <t>MAHAD</t>
  </si>
  <si>
    <t>PEN</t>
  </si>
  <si>
    <t>ROHA</t>
  </si>
  <si>
    <t>SHRIVARDHAN</t>
  </si>
  <si>
    <t xml:space="preserve">RAIGAD </t>
  </si>
  <si>
    <t>RATNAGIRI</t>
  </si>
  <si>
    <t>CHIPLUN</t>
  </si>
  <si>
    <t>DAPOLI</t>
  </si>
  <si>
    <t>DEORUKH</t>
  </si>
  <si>
    <t>GUHAGAR</t>
  </si>
  <si>
    <t>KHED</t>
  </si>
  <si>
    <t>LANJA</t>
  </si>
  <si>
    <t>MANDANGAD</t>
  </si>
  <si>
    <t>RAJAPUR</t>
  </si>
  <si>
    <t xml:space="preserve">RATNAGIRI </t>
  </si>
  <si>
    <t>SANGLI</t>
  </si>
  <si>
    <t>ISLAMPUR</t>
  </si>
  <si>
    <t>MIRAJ</t>
  </si>
  <si>
    <t>TASGAON</t>
  </si>
  <si>
    <t xml:space="preserve">SANGLI </t>
  </si>
  <si>
    <t>SATARA</t>
  </si>
  <si>
    <t>DAHIVADI</t>
  </si>
  <si>
    <t>KARAD</t>
  </si>
  <si>
    <t>MAHABALESHWAR</t>
  </si>
  <si>
    <t>PARGAON KHANDALA</t>
  </si>
  <si>
    <t>PHALTAN</t>
  </si>
  <si>
    <t>VADUJ</t>
  </si>
  <si>
    <t>WAI</t>
  </si>
  <si>
    <t xml:space="preserve">SATARA </t>
  </si>
  <si>
    <t>SINDHUDURG</t>
  </si>
  <si>
    <t>DEOGAD</t>
  </si>
  <si>
    <t>KANKAVALI</t>
  </si>
  <si>
    <t>KUDAL</t>
  </si>
  <si>
    <t>MALVAN</t>
  </si>
  <si>
    <t>SAWANTWADI</t>
  </si>
  <si>
    <t xml:space="preserve">SINDHUDURG </t>
  </si>
  <si>
    <t>SOLAPUR</t>
  </si>
  <si>
    <t>BARSHI</t>
  </si>
  <si>
    <t>PANDHARPUR</t>
  </si>
  <si>
    <t xml:space="preserve">SOLAPUR </t>
  </si>
  <si>
    <t>THANE</t>
  </si>
  <si>
    <t>BHIVANDI</t>
  </si>
  <si>
    <t>KALYAN</t>
  </si>
  <si>
    <t>SHAHAPUR</t>
  </si>
  <si>
    <t>THANE I</t>
  </si>
  <si>
    <t>THANE II</t>
  </si>
  <si>
    <t>VITTHAL WADI</t>
  </si>
  <si>
    <t>WADA</t>
  </si>
  <si>
    <t xml:space="preserve">THANE </t>
  </si>
  <si>
    <t xml:space="preserve">Grand </t>
  </si>
  <si>
    <t xml:space="preserve"> Down %</t>
  </si>
  <si>
    <t>DWS</t>
  </si>
  <si>
    <t>Off Road</t>
  </si>
  <si>
    <t>UP % After Adjustment - 1</t>
  </si>
  <si>
    <t>ChANDRAPUR</t>
  </si>
  <si>
    <t>UP % After Adjustment - 2</t>
  </si>
  <si>
    <t>TALEGAON</t>
  </si>
  <si>
    <t>PATAN</t>
  </si>
  <si>
    <t>SANGAMNER</t>
  </si>
  <si>
    <t>JINTOOR</t>
  </si>
  <si>
    <t>BARAMATI</t>
  </si>
  <si>
    <t>test</t>
  </si>
</sst>
</file>

<file path=xl/styles.xml><?xml version="1.0" encoding="utf-8"?>
<styleSheet xmlns="http://schemas.openxmlformats.org/spreadsheetml/2006/main">
  <numFmts count="6">
    <numFmt numFmtId="176" formatCode="0.0"/>
    <numFmt numFmtId="177" formatCode="[$-409]d/mmm/yy;@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17" borderId="1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176" fontId="2" fillId="4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/>
    <xf numFmtId="177" fontId="4" fillId="4" borderId="0" xfId="0" applyNumberFormat="1" applyFont="1" applyFill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177" fontId="1" fillId="4" borderId="1" xfId="0" applyNumberFormat="1" applyFont="1" applyFill="1" applyBorder="1" applyAlignment="1">
      <alignment horizontal="center"/>
    </xf>
    <xf numFmtId="176" fontId="1" fillId="4" borderId="1" xfId="0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/>
    </xf>
    <xf numFmtId="176" fontId="4" fillId="0" borderId="2" xfId="0" applyNumberFormat="1" applyFont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/>
    </xf>
    <xf numFmtId="176" fontId="1" fillId="4" borderId="4" xfId="0" applyNumberFormat="1" applyFont="1" applyFill="1" applyBorder="1" applyAlignment="1">
      <alignment horizontal="center"/>
    </xf>
    <xf numFmtId="176" fontId="4" fillId="0" borderId="4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6" borderId="6" xfId="0" applyFont="1" applyFill="1" applyBorder="1" applyAlignment="1"/>
    <xf numFmtId="177" fontId="4" fillId="0" borderId="0" xfId="0" applyNumberFormat="1" applyFont="1">
      <alignment vertical="center"/>
    </xf>
    <xf numFmtId="0" fontId="2" fillId="6" borderId="7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_rels/sheet4.xml.rels><?xml version="1.0" encoding="UTF-8" standalone="no"?>
<Relationships xmlns="http://schemas.openxmlformats.org/package/2006/relationships">
<Relationship Id="rId1" Target="../comments2.xml" Type="http://schemas.openxmlformats.org/officeDocument/2006/relationships/comments"/>
<Relationship Id="rId2" Target="../drawings/vmlDrawing2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opLeftCell="A19" workbookViewId="0">
      <selection activeCell="A33" sqref="A33"/>
    </sheetView>
  </sheetViews>
  <sheetFormatPr defaultColWidth="9.14285714285714" defaultRowHeight="12.75"/>
  <cols>
    <col min="1" max="1" customWidth="true" style="37" width="12.4285714285714" collapsed="true"/>
    <col min="2" max="3" customWidth="true" style="38" width="9.0" collapsed="true"/>
    <col min="4" max="7" style="38" width="9.14285714285714" collapsed="true"/>
    <col min="8" max="8" customWidth="true" style="38" width="9.0" collapsed="true"/>
    <col min="9" max="10" style="38" width="9.14285714285714" collapsed="true"/>
    <col min="11" max="11" style="38" width="10.0" collapsed="true"/>
    <col min="12" max="12" style="38" width="11.7142857142857" collapsed="true"/>
    <col min="13" max="16384" style="38" width="9.14285714285714" collapsed="true"/>
  </cols>
  <sheetData>
    <row r="1" spans="1:148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2"/>
    </row>
    <row r="2">
      <c r="A2" t="s">
        <v>196</v>
      </c>
    </row>
    <row r="3" spans="1:12">
      <c r="A3" s="42" t="s">
        <v>1</v>
      </c>
      <c r="B3" s="43">
        <f>'1-12'!O2</f>
        <v>94.7916666666667</v>
      </c>
      <c r="C3" s="43">
        <f>'2-12'!O2</f>
        <v>96.875</v>
      </c>
      <c r="D3" s="43">
        <f>'3-12'!P2</f>
        <v>95.8333333333333</v>
      </c>
      <c r="E3" s="43">
        <f>'4-12'!O2</f>
        <v>97.9166666666667</v>
      </c>
      <c r="F3" s="43">
        <f>'5-12'!O2</f>
        <v>93.8144329896907</v>
      </c>
      <c r="G3" s="43">
        <f>'6-12'!O2</f>
        <v>95.8762886597938</v>
      </c>
      <c r="H3" s="43">
        <f>'7-12'!O2</f>
        <v>95.8762886597938</v>
      </c>
      <c r="I3" s="43">
        <f>'8-12'!O2</f>
        <v>94.8453608247423</v>
      </c>
      <c r="J3" s="43">
        <f>'9-12'!O2</f>
        <v>93.8144329896907</v>
      </c>
      <c r="K3" s="43">
        <f>'10-12'!O2</f>
        <v>94.8453608247423</v>
      </c>
      <c r="L3" s="43">
        <f>'11-12'!O2</f>
        <v>94.4954128440367</v>
      </c>
    </row>
    <row r="4" spans="1:12">
      <c r="A4" s="42" t="s">
        <v>2</v>
      </c>
      <c r="B4" s="43">
        <f>'1-12'!O3</f>
        <v>92.2222222222222</v>
      </c>
      <c r="C4" s="43">
        <f>'2-12'!O3</f>
        <v>94.4444444444444</v>
      </c>
      <c r="D4" s="43">
        <f>'3-12'!P3</f>
        <v>93.8888888888889</v>
      </c>
      <c r="E4" s="43">
        <f>'4-12'!O3</f>
        <v>93.8888888888889</v>
      </c>
      <c r="F4" s="43">
        <f>'5-12'!O3</f>
        <v>90.6077348066298</v>
      </c>
      <c r="G4" s="43">
        <f>'6-12'!O3</f>
        <v>92.2651933701657</v>
      </c>
      <c r="H4" s="43">
        <f>'7-12'!O3</f>
        <v>91.7127071823204</v>
      </c>
      <c r="I4" s="43">
        <f>'8-12'!O3</f>
        <v>93.3701657458564</v>
      </c>
      <c r="J4" s="43">
        <f>'9-12'!O3</f>
        <v>92.8176795580111</v>
      </c>
      <c r="K4" s="43">
        <f>'10-12'!O3</f>
        <v>92.2651933701657</v>
      </c>
      <c r="L4" s="43">
        <f>'11-12'!O3</f>
        <v>93.5</v>
      </c>
    </row>
    <row r="5" spans="1:12">
      <c r="A5" s="42" t="s">
        <v>3</v>
      </c>
      <c r="B5" s="43">
        <f>'1-12'!O4</f>
        <v>95.2380952380952</v>
      </c>
      <c r="C5" s="43">
        <f>'2-12'!O4</f>
        <v>96.1904761904762</v>
      </c>
      <c r="D5" s="43">
        <f>'3-12'!P4</f>
        <v>97.1428571428571</v>
      </c>
      <c r="E5" s="43">
        <f>'4-12'!O4</f>
        <v>94.2857142857143</v>
      </c>
      <c r="F5" s="43">
        <f>'5-12'!O4</f>
        <v>93.859649122807</v>
      </c>
      <c r="G5" s="43">
        <f>'6-12'!O4</f>
        <v>93.859649122807</v>
      </c>
      <c r="H5" s="43">
        <f>'7-12'!O4</f>
        <v>94.7368421052632</v>
      </c>
      <c r="I5" s="43">
        <f>'8-12'!O4</f>
        <v>92.9824561403509</v>
      </c>
      <c r="J5" s="43">
        <f>'9-12'!O4</f>
        <v>92.9824561403509</v>
      </c>
      <c r="K5" s="43">
        <f>'10-12'!O4</f>
        <v>93.859649122807</v>
      </c>
      <c r="L5" s="43">
        <f>'11-12'!O4</f>
        <v>95.2662721893491</v>
      </c>
    </row>
    <row r="6" spans="1:12">
      <c r="A6" s="42" t="s">
        <v>4</v>
      </c>
      <c r="B6" s="43">
        <f>'1-12'!O5</f>
        <v>100</v>
      </c>
      <c r="C6" s="43">
        <f>'2-12'!O5</f>
        <v>98.00796812749</v>
      </c>
      <c r="D6" s="43">
        <f>'3-12'!P5</f>
        <v>98.00796812749</v>
      </c>
      <c r="E6" s="43">
        <f>'4-12'!O5</f>
        <v>100</v>
      </c>
      <c r="F6" s="43">
        <f>'5-12'!O5</f>
        <v>100</v>
      </c>
      <c r="G6" s="43">
        <f>'6-12'!O5</f>
        <v>100</v>
      </c>
      <c r="H6" s="43">
        <f>'7-12'!O5</f>
        <v>100</v>
      </c>
      <c r="I6" s="43">
        <f>'8-12'!O5</f>
        <v>100</v>
      </c>
      <c r="J6" s="43">
        <f>'9-12'!O5</f>
        <v>100</v>
      </c>
      <c r="K6" s="43">
        <f>'10-12'!O5</f>
        <v>100</v>
      </c>
      <c r="L6" s="43">
        <f>'11-12'!O5</f>
        <v>100</v>
      </c>
    </row>
    <row r="7" spans="1:12">
      <c r="A7" s="42" t="s">
        <v>5</v>
      </c>
      <c r="B7" s="43">
        <f>'1-12'!O6</f>
        <v>98.00796812749</v>
      </c>
      <c r="C7" s="43">
        <f>'2-12'!O6</f>
        <v>88.8888888888889</v>
      </c>
      <c r="D7" s="43">
        <f>'3-12'!P6</f>
        <v>96.2962962962963</v>
      </c>
      <c r="E7" s="43">
        <f>'4-12'!O6</f>
        <v>96.8127490039841</v>
      </c>
      <c r="F7" s="43">
        <f>'5-12'!O6</f>
        <v>95.6175298804781</v>
      </c>
      <c r="G7" s="43">
        <f>'6-12'!O6</f>
        <v>96.0159362549801</v>
      </c>
      <c r="H7" s="43">
        <f>'7-12'!O6</f>
        <v>95.6175298804781</v>
      </c>
      <c r="I7" s="43">
        <f>'8-12'!O6</f>
        <v>94.0239043824701</v>
      </c>
      <c r="J7" s="43">
        <f>'9-12'!O6</f>
        <v>95.2191235059761</v>
      </c>
      <c r="K7" s="43">
        <f>'10-12'!O6</f>
        <v>93.2270916334661</v>
      </c>
      <c r="L7" s="43">
        <f>'11-12'!O6</f>
        <v>93.7728937728938</v>
      </c>
    </row>
    <row r="8" spans="1:12">
      <c r="A8" s="42" t="s">
        <v>6</v>
      </c>
      <c r="B8" s="43">
        <f>'1-12'!O7</f>
        <v>87.4074074074074</v>
      </c>
      <c r="C8" s="43">
        <f>'2-12'!O7</f>
        <v>96.2406015037594</v>
      </c>
      <c r="D8" s="43">
        <f>'3-12'!P7</f>
        <v>97.7443609022556</v>
      </c>
      <c r="E8" s="43">
        <f>'4-12'!O7</f>
        <v>97.7777777777778</v>
      </c>
      <c r="F8" s="43">
        <f>'5-12'!O7</f>
        <v>91.9117647058823</v>
      </c>
      <c r="G8" s="43">
        <f>'6-12'!O7</f>
        <v>95.5882352941177</v>
      </c>
      <c r="H8" s="43">
        <f>'7-12'!O7</f>
        <v>96.3235294117647</v>
      </c>
      <c r="I8" s="43">
        <f>'8-12'!O7</f>
        <v>93.3823529411765</v>
      </c>
      <c r="J8" s="43">
        <f>'9-12'!O7</f>
        <v>94.8529411764706</v>
      </c>
      <c r="K8" s="43">
        <f>'10-12'!O7</f>
        <v>94.1176470588235</v>
      </c>
      <c r="L8" s="43">
        <f>'11-12'!O7</f>
        <v>93.6170212765958</v>
      </c>
    </row>
    <row r="9" spans="1:12">
      <c r="A9" s="42" t="s">
        <v>7</v>
      </c>
      <c r="B9" s="43">
        <f>'1-12'!O8</f>
        <v>96.2406015037594</v>
      </c>
      <c r="C9" s="43">
        <f>'2-12'!O8</f>
        <v>95.3947368421053</v>
      </c>
      <c r="D9" s="43">
        <f>'3-12'!P8</f>
        <v>95.3947368421053</v>
      </c>
      <c r="E9" s="43">
        <f>'4-12'!O8</f>
        <v>96.9924812030075</v>
      </c>
      <c r="F9" s="43">
        <f>'5-12'!O8</f>
        <v>92.6470588235294</v>
      </c>
      <c r="G9" s="43">
        <f>'6-12'!O8</f>
        <v>94.8529411764706</v>
      </c>
      <c r="H9" s="43">
        <f>'7-12'!O8</f>
        <v>94.1176470588235</v>
      </c>
      <c r="I9" s="43">
        <f>'8-12'!O8</f>
        <v>93.3823529411765</v>
      </c>
      <c r="J9" s="43">
        <f>'9-12'!O8</f>
        <v>93.3823529411765</v>
      </c>
      <c r="K9" s="43">
        <f>'10-12'!O8</f>
        <v>97.0588235294118</v>
      </c>
      <c r="L9" s="43">
        <f>'11-12'!O8</f>
        <v>98.5294117647059</v>
      </c>
    </row>
    <row r="10" spans="1:12">
      <c r="A10" s="42" t="s">
        <v>8</v>
      </c>
      <c r="B10" s="43">
        <f>'1-12'!O9</f>
        <v>95.3947368421053</v>
      </c>
      <c r="C10" s="43">
        <f>'2-12'!O9</f>
        <v>100</v>
      </c>
      <c r="D10" s="43">
        <f>'3-12'!P9</f>
        <v>100</v>
      </c>
      <c r="E10" s="43">
        <f>'4-12'!O9</f>
        <v>92.1052631578947</v>
      </c>
      <c r="F10" s="43">
        <f>'5-12'!O9</f>
        <v>92.4092409240924</v>
      </c>
      <c r="G10" s="43">
        <f>'6-12'!O9</f>
        <v>92.7392739273927</v>
      </c>
      <c r="H10" s="43">
        <f>'7-12'!O9</f>
        <v>93.3993399339934</v>
      </c>
      <c r="I10" s="43">
        <f>'8-12'!O9</f>
        <v>93.0693069306931</v>
      </c>
      <c r="J10" s="43">
        <f>'9-12'!O9</f>
        <v>94.0594059405941</v>
      </c>
      <c r="K10" s="43">
        <f>'10-12'!O9</f>
        <v>94.0594059405941</v>
      </c>
      <c r="L10" s="43">
        <f>'11-12'!O9</f>
        <v>93.75</v>
      </c>
    </row>
    <row r="11" spans="1:12">
      <c r="A11" s="42" t="s">
        <v>9</v>
      </c>
      <c r="B11" s="43">
        <f>'1-12'!O10</f>
        <v>100</v>
      </c>
      <c r="C11" s="43">
        <f>'2-12'!O10</f>
        <v>91.254752851711</v>
      </c>
      <c r="D11" s="43">
        <f>'3-12'!P10</f>
        <v>90.8745247148289</v>
      </c>
      <c r="E11" s="43">
        <f>'4-12'!O10</f>
        <v>100</v>
      </c>
      <c r="F11" s="43">
        <f>'5-12'!O10</f>
        <v>100</v>
      </c>
      <c r="G11" s="43">
        <f>'6-12'!O10</f>
        <v>100</v>
      </c>
      <c r="H11" s="43">
        <f>'7-12'!O10</f>
        <v>100</v>
      </c>
      <c r="I11" s="43">
        <f>'8-12'!O10</f>
        <v>100</v>
      </c>
      <c r="J11" s="43">
        <f>'9-12'!O10</f>
        <v>100</v>
      </c>
      <c r="K11" s="43">
        <f>'10-12'!O10</f>
        <v>100</v>
      </c>
      <c r="L11" s="43">
        <f>'11-12'!O10</f>
        <v>100</v>
      </c>
    </row>
    <row r="12" spans="1:12">
      <c r="A12" s="42" t="s">
        <v>10</v>
      </c>
      <c r="B12" s="43">
        <f>'1-12'!O11</f>
        <v>92.3954372623574</v>
      </c>
      <c r="C12" s="43">
        <f>'2-12'!O11</f>
        <v>100</v>
      </c>
      <c r="D12" s="43">
        <f>'3-12'!P11</f>
        <v>100</v>
      </c>
      <c r="E12" s="43">
        <f>'4-12'!O11</f>
        <v>90.1140684410646</v>
      </c>
      <c r="F12" s="43">
        <f>'5-12'!O11</f>
        <v>89.811320754717</v>
      </c>
      <c r="G12" s="43">
        <f>'6-12'!O11</f>
        <v>92.8301886792453</v>
      </c>
      <c r="H12" s="43">
        <f>'7-12'!O11</f>
        <v>91.3207547169811</v>
      </c>
      <c r="I12" s="43">
        <f>'8-12'!O11</f>
        <v>90.9433962264151</v>
      </c>
      <c r="J12" s="43">
        <f>'9-12'!O11</f>
        <v>90.188679245283</v>
      </c>
      <c r="K12" s="43">
        <f>'10-12'!O11</f>
        <v>91.3207547169811</v>
      </c>
      <c r="L12" s="43">
        <f>'11-12'!O11</f>
        <v>91.1111111111111</v>
      </c>
    </row>
    <row r="13" spans="1:12">
      <c r="A13" s="42" t="s">
        <v>11</v>
      </c>
      <c r="B13" s="43">
        <f>'1-12'!O12</f>
        <v>100</v>
      </c>
      <c r="C13" s="43">
        <f>'2-12'!O12</f>
        <v>96.7153284671533</v>
      </c>
      <c r="D13" s="43">
        <f>'3-12'!P12</f>
        <v>95.8637469586375</v>
      </c>
      <c r="E13" s="43">
        <f>'4-12'!O12</f>
        <v>100</v>
      </c>
      <c r="F13" s="43">
        <f>'5-12'!O12</f>
        <v>80</v>
      </c>
      <c r="G13" s="43">
        <f>'6-12'!O12</f>
        <v>80</v>
      </c>
      <c r="H13" s="43">
        <f>'7-12'!O12</f>
        <v>80</v>
      </c>
      <c r="I13" s="43">
        <f>'8-12'!O12</f>
        <v>80</v>
      </c>
      <c r="J13" s="43">
        <f>'9-12'!O12</f>
        <v>80</v>
      </c>
      <c r="K13" s="43">
        <f>'10-12'!O12</f>
        <v>80</v>
      </c>
      <c r="L13" s="43">
        <f>'11-12'!O12</f>
        <v>80</v>
      </c>
    </row>
    <row r="14" spans="1:12">
      <c r="A14" s="42" t="s">
        <v>12</v>
      </c>
      <c r="B14" s="43">
        <f>'1-12'!O13</f>
        <v>96.7153284671533</v>
      </c>
      <c r="C14" s="43">
        <f>'2-12'!O13</f>
        <v>95.2380952380952</v>
      </c>
      <c r="D14" s="43">
        <f>'3-12'!P13</f>
        <v>95.2380952380952</v>
      </c>
      <c r="E14" s="43">
        <f>'4-12'!O13</f>
        <v>95.8637469586375</v>
      </c>
      <c r="F14" s="43">
        <f>'5-12'!O13</f>
        <v>94.2961165048544</v>
      </c>
      <c r="G14" s="43">
        <f>'6-12'!O13</f>
        <v>96.4805825242718</v>
      </c>
      <c r="H14" s="43">
        <f>'7-12'!O13</f>
        <v>96.7233009708738</v>
      </c>
      <c r="I14" s="43">
        <f>'8-12'!O13</f>
        <v>95.3883495145631</v>
      </c>
      <c r="J14" s="43">
        <f>'9-12'!O13</f>
        <v>96.2378640776699</v>
      </c>
      <c r="K14" s="43">
        <f>'10-12'!O13</f>
        <v>97.3300970873786</v>
      </c>
      <c r="L14" s="43">
        <f>'11-12'!O13</f>
        <v>97.8234582829504</v>
      </c>
    </row>
    <row r="15" spans="1:12">
      <c r="A15" s="42" t="s">
        <v>13</v>
      </c>
      <c r="B15" s="43">
        <f>'1-12'!O14</f>
        <v>95.2380952380952</v>
      </c>
      <c r="C15" s="43">
        <f>'2-12'!O14</f>
        <v>98.936170212766</v>
      </c>
      <c r="D15" s="43">
        <f>'3-12'!P14</f>
        <v>94.6808510638298</v>
      </c>
      <c r="E15" s="43">
        <f>'4-12'!O14</f>
        <v>95.2380952380952</v>
      </c>
      <c r="F15" s="43">
        <f>'5-12'!O14</f>
        <v>95.2380952380952</v>
      </c>
      <c r="G15" s="43">
        <f>'6-12'!O14</f>
        <v>100</v>
      </c>
      <c r="H15" s="43">
        <f>'7-12'!O14</f>
        <v>100</v>
      </c>
      <c r="I15" s="43">
        <f>'8-12'!O14</f>
        <v>100</v>
      </c>
      <c r="J15" s="43">
        <f>'9-12'!O14</f>
        <v>100</v>
      </c>
      <c r="K15" s="43">
        <f>'10-12'!O14</f>
        <v>100</v>
      </c>
      <c r="L15" s="43">
        <f>'11-12'!O14</f>
        <v>95.2380952380952</v>
      </c>
    </row>
    <row r="16" spans="1:12">
      <c r="A16" s="42" t="s">
        <v>14</v>
      </c>
      <c r="B16" s="43">
        <f>'1-12'!O15</f>
        <v>98.936170212766</v>
      </c>
      <c r="C16" s="43">
        <f>'2-12'!O15</f>
        <v>100</v>
      </c>
      <c r="D16" s="43">
        <f>'3-12'!P15</f>
        <v>100</v>
      </c>
      <c r="E16" s="43">
        <f>'4-12'!O15</f>
        <v>94.6808510638298</v>
      </c>
      <c r="F16" s="43">
        <f>'5-12'!O15</f>
        <v>98.936170212766</v>
      </c>
      <c r="G16" s="43">
        <f>'6-12'!O15</f>
        <v>97.8723404255319</v>
      </c>
      <c r="H16" s="43">
        <f>'7-12'!O15</f>
        <v>98.936170212766</v>
      </c>
      <c r="I16" s="43">
        <f>'8-12'!O15</f>
        <v>96.8085106382979</v>
      </c>
      <c r="J16" s="43">
        <f>'9-12'!O15</f>
        <v>97.8723404255319</v>
      </c>
      <c r="K16" s="43">
        <f>'10-12'!O15</f>
        <v>97.8723404255319</v>
      </c>
      <c r="L16" s="43">
        <f>'11-12'!O15</f>
        <v>98.9583333333333</v>
      </c>
    </row>
    <row r="17" spans="1:12">
      <c r="A17" s="42" t="s">
        <v>15</v>
      </c>
      <c r="B17" s="43">
        <f>'1-12'!O16</f>
        <v>100</v>
      </c>
      <c r="C17" s="43">
        <f>'2-12'!O16</f>
        <v>92.3780487804878</v>
      </c>
      <c r="D17" s="43">
        <f>'3-12'!P16</f>
        <v>92.0731707317073</v>
      </c>
      <c r="E17" s="43">
        <f>'4-12'!O16</f>
        <v>100</v>
      </c>
      <c r="F17" s="43">
        <f>'5-12'!O16</f>
        <v>100</v>
      </c>
      <c r="G17" s="43">
        <f>'6-12'!O16</f>
        <v>100</v>
      </c>
      <c r="H17" s="43">
        <f>'7-12'!O16</f>
        <v>100</v>
      </c>
      <c r="I17" s="43">
        <f>'8-12'!O16</f>
        <v>100</v>
      </c>
      <c r="J17" s="43">
        <f>'9-12'!O16</f>
        <v>100</v>
      </c>
      <c r="K17" s="43">
        <f>'10-12'!O16</f>
        <v>100</v>
      </c>
      <c r="L17" s="43">
        <f>'11-12'!O16</f>
        <v>100</v>
      </c>
    </row>
    <row r="18" spans="1:12">
      <c r="A18" s="42" t="s">
        <v>16</v>
      </c>
      <c r="B18" s="43">
        <f>'1-12'!O17</f>
        <v>92.3780487804878</v>
      </c>
      <c r="C18" s="43">
        <f>'2-12'!O17</f>
        <v>91.304347826087</v>
      </c>
      <c r="D18" s="43">
        <f>'3-12'!P17</f>
        <v>89.8550724637681</v>
      </c>
      <c r="E18" s="43">
        <f>'4-12'!O17</f>
        <v>90.2439024390244</v>
      </c>
      <c r="F18" s="43">
        <f>'5-12'!O17</f>
        <v>92.9292929292929</v>
      </c>
      <c r="G18" s="43">
        <f>'6-12'!O17</f>
        <v>92.1717171717172</v>
      </c>
      <c r="H18" s="43">
        <f>'7-12'!O17</f>
        <v>89.3939393939394</v>
      </c>
      <c r="I18" s="43">
        <f>'8-12'!O17</f>
        <v>89.3939393939394</v>
      </c>
      <c r="J18" s="43">
        <f>'9-12'!O17</f>
        <v>89.3939393939394</v>
      </c>
      <c r="K18" s="43">
        <f>'10-12'!O17</f>
        <v>86.3636363636364</v>
      </c>
      <c r="L18" s="43">
        <f>'11-12'!O17</f>
        <v>89.9193548387097</v>
      </c>
    </row>
    <row r="19" spans="1:12">
      <c r="A19" s="42" t="s">
        <v>17</v>
      </c>
      <c r="B19" s="43">
        <f>'1-12'!O18</f>
        <v>91.304347826087</v>
      </c>
      <c r="C19" s="43">
        <f>'2-12'!O18</f>
        <v>93.6651583710407</v>
      </c>
      <c r="D19" s="43">
        <f>'3-12'!P18</f>
        <v>94.1176470588235</v>
      </c>
      <c r="E19" s="43">
        <f>'4-12'!O18</f>
        <v>90.5797101449275</v>
      </c>
      <c r="F19" s="43">
        <f>'5-12'!O18</f>
        <v>92.9078014184397</v>
      </c>
      <c r="G19" s="43">
        <f>'6-12'!O18</f>
        <v>88.6524822695036</v>
      </c>
      <c r="H19" s="43">
        <f>'7-12'!O18</f>
        <v>87.2340425531915</v>
      </c>
      <c r="I19" s="43">
        <f>'8-12'!O18</f>
        <v>88.6524822695036</v>
      </c>
      <c r="J19" s="43">
        <f>'9-12'!O18</f>
        <v>89.3617021276596</v>
      </c>
      <c r="K19" s="43">
        <f>'10-12'!O18</f>
        <v>87.2340425531915</v>
      </c>
      <c r="L19" s="43">
        <f>'11-12'!O18</f>
        <v>82.7338129496403</v>
      </c>
    </row>
    <row r="20" spans="1:12">
      <c r="A20" s="42" t="s">
        <v>18</v>
      </c>
      <c r="B20" s="43">
        <f>'1-12'!O19</f>
        <v>93.6651583710407</v>
      </c>
      <c r="C20" s="43">
        <f>'2-12'!O19</f>
        <v>92.511013215859</v>
      </c>
      <c r="D20" s="43">
        <f>'3-12'!P19</f>
        <v>90.3083700440529</v>
      </c>
      <c r="E20" s="43">
        <f>'4-12'!O19</f>
        <v>94.5701357466063</v>
      </c>
      <c r="F20" s="43">
        <f>'5-12'!O19</f>
        <v>94.2477876106195</v>
      </c>
      <c r="G20" s="43">
        <f>'6-12'!O19</f>
        <v>93.3628318584071</v>
      </c>
      <c r="H20" s="43">
        <f>'7-12'!O19</f>
        <v>95.1327433628319</v>
      </c>
      <c r="I20" s="43">
        <f>'8-12'!O19</f>
        <v>93.8053097345133</v>
      </c>
      <c r="J20" s="43">
        <f>'9-12'!O19</f>
        <v>98.6725663716814</v>
      </c>
      <c r="K20" s="43">
        <f>'10-12'!O19</f>
        <v>97.3451327433628</v>
      </c>
      <c r="L20" s="43">
        <f>'11-12'!O19</f>
        <v>95.6140350877193</v>
      </c>
    </row>
    <row r="21" spans="1:12">
      <c r="A21" s="42" t="s">
        <v>19</v>
      </c>
      <c r="B21" s="43">
        <f>'1-12'!O20</f>
        <v>92.511013215859</v>
      </c>
      <c r="C21" s="43">
        <f>'2-12'!O20</f>
        <v>90.2621722846442</v>
      </c>
      <c r="D21" s="43">
        <f>'3-12'!P20</f>
        <v>89.8876404494382</v>
      </c>
      <c r="E21" s="43">
        <f>'4-12'!O20</f>
        <v>91.1894273127753</v>
      </c>
      <c r="F21" s="43">
        <f>'5-12'!O20</f>
        <v>92.9515418502203</v>
      </c>
      <c r="G21" s="43">
        <f>'6-12'!O20</f>
        <v>93.3920704845815</v>
      </c>
      <c r="H21" s="43">
        <f>'7-12'!O20</f>
        <v>93.8325991189427</v>
      </c>
      <c r="I21" s="43">
        <f>'8-12'!O20</f>
        <v>92.511013215859</v>
      </c>
      <c r="J21" s="43">
        <f>'9-12'!O20</f>
        <v>93.3920704845815</v>
      </c>
      <c r="K21" s="43">
        <f>'10-12'!O20</f>
        <v>92.0704845814978</v>
      </c>
      <c r="L21" s="43">
        <f>'11-12'!O20</f>
        <v>92.0704845814978</v>
      </c>
    </row>
    <row r="22" spans="1:12">
      <c r="A22" s="42" t="s">
        <v>20</v>
      </c>
      <c r="B22" s="43">
        <f>'1-12'!O21</f>
        <v>90.2621722846442</v>
      </c>
      <c r="C22" s="43">
        <f>'2-12'!O21</f>
        <v>88.3620689655172</v>
      </c>
      <c r="D22" s="43">
        <f>'3-12'!P21</f>
        <v>91.3793103448276</v>
      </c>
      <c r="E22" s="43">
        <f>'4-12'!O21</f>
        <v>91.7602996254682</v>
      </c>
      <c r="F22" s="43">
        <f>'5-12'!O21</f>
        <v>91.82156133829</v>
      </c>
      <c r="G22" s="43">
        <f>'6-12'!O21</f>
        <v>92.9368029739777</v>
      </c>
      <c r="H22" s="43">
        <f>'7-12'!O21</f>
        <v>96.2825278810409</v>
      </c>
      <c r="I22" s="43">
        <f>'8-12'!O21</f>
        <v>94.0520446096654</v>
      </c>
      <c r="J22" s="43">
        <f>'9-12'!O21</f>
        <v>95.5390334572491</v>
      </c>
      <c r="K22" s="43">
        <f>'10-12'!O21</f>
        <v>94.4237918215613</v>
      </c>
      <c r="L22" s="43">
        <f>'11-12'!O21</f>
        <v>93.75</v>
      </c>
    </row>
    <row r="23" spans="1:12">
      <c r="A23" s="42" t="s">
        <v>21</v>
      </c>
      <c r="B23" s="43">
        <f>'1-12'!O22</f>
        <v>88.3620689655172</v>
      </c>
      <c r="C23" s="43">
        <f>'2-12'!O22</f>
        <v>100</v>
      </c>
      <c r="D23" s="43">
        <f>'3-12'!P22</f>
        <v>100</v>
      </c>
      <c r="E23" s="43">
        <f>'4-12'!O22</f>
        <v>89.2241379310345</v>
      </c>
      <c r="F23" s="43">
        <f>'5-12'!O22</f>
        <v>86.6379310344828</v>
      </c>
      <c r="G23" s="43">
        <f>'6-12'!O22</f>
        <v>91.3793103448276</v>
      </c>
      <c r="H23" s="43">
        <f>'7-12'!O22</f>
        <v>90.0862068965517</v>
      </c>
      <c r="I23" s="43">
        <f>'8-12'!O22</f>
        <v>87.9310344827586</v>
      </c>
      <c r="J23" s="43">
        <f>'9-12'!O22</f>
        <v>86.6379310344828</v>
      </c>
      <c r="K23" s="43">
        <f>'10-12'!O22</f>
        <v>88.3620689655172</v>
      </c>
      <c r="L23" s="43">
        <f>'11-12'!O22</f>
        <v>87.0689655172414</v>
      </c>
    </row>
    <row r="24" spans="1:12">
      <c r="A24" s="42" t="s">
        <v>22</v>
      </c>
      <c r="B24" s="43">
        <f>'1-12'!O23</f>
        <v>100</v>
      </c>
      <c r="C24" s="43">
        <f>'2-12'!O23</f>
        <v>91.6349809885932</v>
      </c>
      <c r="D24" s="43">
        <f>'3-12'!P23</f>
        <v>94.2965779467681</v>
      </c>
      <c r="E24" s="43">
        <f>'4-12'!O23</f>
        <v>100</v>
      </c>
      <c r="F24" s="43">
        <f>'5-12'!O23</f>
        <v>100</v>
      </c>
      <c r="G24" s="43">
        <f>'6-12'!O23</f>
        <v>100</v>
      </c>
      <c r="H24" s="43">
        <f>'7-12'!O23</f>
        <v>100</v>
      </c>
      <c r="I24" s="43">
        <f>'8-12'!O23</f>
        <v>100</v>
      </c>
      <c r="J24" s="43">
        <f>'9-12'!O23</f>
        <v>90</v>
      </c>
      <c r="K24" s="43">
        <f>'10-12'!O23</f>
        <v>90</v>
      </c>
      <c r="L24" s="43">
        <f>'11-12'!O23</f>
        <v>100</v>
      </c>
    </row>
    <row r="25" spans="1:12">
      <c r="A25" s="44" t="s">
        <v>23</v>
      </c>
      <c r="B25" s="45">
        <f>'1-12'!O24</f>
        <v>91.6349809885932</v>
      </c>
      <c r="C25" s="45">
        <f>'2-12'!O24</f>
        <v>93.9107229500243</v>
      </c>
      <c r="D25" s="45">
        <f>'3-12'!P24</f>
        <v>94.0320232896652</v>
      </c>
      <c r="E25" s="45">
        <f>'4-12'!O24</f>
        <v>95.0570342205323</v>
      </c>
      <c r="F25" s="45">
        <f>'5-12'!O24</f>
        <v>94.7169811320755</v>
      </c>
      <c r="G25" s="45">
        <f>'6-12'!O24</f>
        <v>95.0943396226415</v>
      </c>
      <c r="H25" s="43">
        <f>'7-12'!O24</f>
        <v>93.9622641509434</v>
      </c>
      <c r="I25" s="43">
        <f>'8-12'!O24</f>
        <v>92.4528301886792</v>
      </c>
      <c r="J25" s="43">
        <f>'9-12'!O24</f>
        <v>95.0943396226415</v>
      </c>
      <c r="K25" s="43">
        <f>'10-12'!O24</f>
        <v>95.0943396226415</v>
      </c>
      <c r="L25" s="43">
        <f>'11-12'!O24</f>
        <v>95.4545454545455</v>
      </c>
    </row>
    <row r="26" ht="15" spans="1:16384">
      <c r="A26" s="46" t="s">
        <v>24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ht="15" spans="1:16384">
      <c r="A27" s="47" t="s">
        <v>25</v>
      </c>
      <c r="B27" s="48">
        <f>'1-12'!O25</f>
        <v>93.7651625424551</v>
      </c>
      <c r="C27" s="48">
        <f>'2-12'!O24</f>
        <v>93.9107229500243</v>
      </c>
      <c r="D27" s="48">
        <f>'3-12'!P24</f>
        <v>94.0320232896652</v>
      </c>
      <c r="E27" s="48">
        <f>'4-12'!O25</f>
        <v>93.6681222707424</v>
      </c>
      <c r="F27" s="48">
        <f>'5-12'!O25</f>
        <v>92.943405162207</v>
      </c>
      <c r="G27" s="48">
        <f>'6-12'!O25</f>
        <v>94.0326781908596</v>
      </c>
      <c r="H27" s="48">
        <f>'7-12'!O25</f>
        <v>93.9142789486147</v>
      </c>
      <c r="I27" s="48">
        <f>'8-12'!O25</f>
        <v>92.896045465309</v>
      </c>
      <c r="J27" s="48">
        <f>'9-12'!O25</f>
        <v>93.677480464125</v>
      </c>
      <c r="K27" s="48">
        <f>'11-12'!O25</f>
        <v>93.8008353484282</v>
      </c>
      <c r="L27" s="48">
        <f>'11-12'!O25</f>
        <v>93.8008353484282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30" spans="1:12">
      <c r="A30" s="49" t="s">
        <v>26</v>
      </c>
      <c r="B30" s="43">
        <v>96.4285714285714</v>
      </c>
      <c r="C30" s="43">
        <v>96.4285714285714</v>
      </c>
      <c r="D30" s="43">
        <v>96.4285714285714</v>
      </c>
      <c r="E30" s="43">
        <v>96.4285714285714</v>
      </c>
      <c r="F30" s="43">
        <v>95.5357142857143</v>
      </c>
      <c r="G30" s="43">
        <v>95.5357142857143</v>
      </c>
      <c r="H30" s="43">
        <v>95.5357142857143</v>
      </c>
      <c r="I30" s="43">
        <v>95.5357142857143</v>
      </c>
      <c r="J30" s="43">
        <v>95.5357142857143</v>
      </c>
      <c r="K30" s="43">
        <v>95.5357142857143</v>
      </c>
      <c r="L30" s="43">
        <v>95.5357142857143</v>
      </c>
    </row>
    <row r="33" spans="1:1">
      <c r="A33" s="26" t="s">
        <v>27</v>
      </c>
    </row>
  </sheetData>
  <mergeCells count="2">
    <mergeCell ref="A1:J1"/>
    <mergeCell ref="A26:L2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5"/>
  <sheetViews>
    <sheetView workbookViewId="0">
      <pane ySplit="1" topLeftCell="A137" activePane="bottomLeft" state="frozen"/>
      <selection/>
      <selection pane="bottomLeft" activeCell="A145" sqref="A145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v>3</v>
      </c>
      <c r="E2" s="10">
        <f>C2-D2</f>
        <v>0</v>
      </c>
      <c r="F2" s="10"/>
      <c r="G2" s="10"/>
      <c r="H2" s="10"/>
      <c r="I2" s="10">
        <f>E2-F2-G2-H2</f>
        <v>0</v>
      </c>
      <c r="J2" s="18">
        <f>I2/C2*100</f>
        <v>0</v>
      </c>
      <c r="K2" s="18">
        <f>100-J2</f>
        <v>100</v>
      </c>
      <c r="N2" s="19" t="s">
        <v>1</v>
      </c>
      <c r="O2" s="20">
        <f>K5</f>
        <v>94.7916666666667</v>
      </c>
    </row>
    <row r="3" s="1" customFormat="1" ht="12.75" spans="1:15">
      <c r="A3" s="7"/>
      <c r="B3" s="8" t="s">
        <v>40</v>
      </c>
      <c r="C3" s="9">
        <v>2</v>
      </c>
      <c r="D3" s="10">
        <v>2</v>
      </c>
      <c r="E3" s="10">
        <f t="shared" ref="E3:E66" si="0">C3-D3</f>
        <v>0</v>
      </c>
      <c r="F3" s="10"/>
      <c r="G3" s="10"/>
      <c r="H3" s="10"/>
      <c r="I3" s="10">
        <f t="shared" ref="I3:I66" si="1">E3-F3-G3-H3</f>
        <v>0</v>
      </c>
      <c r="J3" s="18">
        <f t="shared" ref="J3:J66" si="2">I3/C3*100</f>
        <v>0</v>
      </c>
      <c r="K3" s="18">
        <f t="shared" ref="K3:K66" si="3">100-J3</f>
        <v>100</v>
      </c>
      <c r="N3" s="19" t="s">
        <v>2</v>
      </c>
      <c r="O3" s="20">
        <f>K9</f>
        <v>92.2222222222222</v>
      </c>
    </row>
    <row r="4" s="1" customFormat="1" ht="12.75" spans="1:15">
      <c r="A4" s="7"/>
      <c r="B4" s="8" t="s">
        <v>41</v>
      </c>
      <c r="C4" s="9">
        <v>91</v>
      </c>
      <c r="D4" s="10">
        <v>82</v>
      </c>
      <c r="E4" s="10">
        <f t="shared" si="0"/>
        <v>9</v>
      </c>
      <c r="F4" s="10">
        <v>2</v>
      </c>
      <c r="G4" s="10"/>
      <c r="H4" s="10">
        <v>2</v>
      </c>
      <c r="I4" s="10">
        <f t="shared" si="1"/>
        <v>5</v>
      </c>
      <c r="J4" s="18">
        <f t="shared" si="2"/>
        <v>5.49450549450549</v>
      </c>
      <c r="K4" s="18">
        <f t="shared" si="3"/>
        <v>94.5054945054945</v>
      </c>
      <c r="N4" s="19" t="s">
        <v>3</v>
      </c>
      <c r="O4" s="20">
        <f>K15</f>
        <v>95.2380952380952</v>
      </c>
    </row>
    <row r="5" s="1" customFormat="1" ht="12.75" spans="1:15">
      <c r="A5" s="11" t="s">
        <v>38</v>
      </c>
      <c r="B5" s="12"/>
      <c r="C5" s="11">
        <f t="shared" ref="C5" si="4">SUM(C2:C4)</f>
        <v>96</v>
      </c>
      <c r="D5" s="11">
        <v>87</v>
      </c>
      <c r="E5" s="11">
        <f t="shared" si="0"/>
        <v>9</v>
      </c>
      <c r="F5" s="11">
        <v>2</v>
      </c>
      <c r="G5" s="11">
        <v>0</v>
      </c>
      <c r="H5" s="11">
        <v>2</v>
      </c>
      <c r="I5" s="11">
        <f t="shared" si="1"/>
        <v>5</v>
      </c>
      <c r="J5" s="21">
        <f t="shared" si="2"/>
        <v>5.20833333333333</v>
      </c>
      <c r="K5" s="21">
        <f t="shared" si="3"/>
        <v>94.7916666666667</v>
      </c>
      <c r="N5" s="19" t="s">
        <v>4</v>
      </c>
      <c r="O5" s="20">
        <f>K20</f>
        <v>100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v>7</v>
      </c>
      <c r="E6" s="10">
        <f t="shared" si="0"/>
        <v>1</v>
      </c>
      <c r="F6" s="10"/>
      <c r="G6" s="10"/>
      <c r="H6" s="10">
        <v>1</v>
      </c>
      <c r="I6" s="10">
        <f t="shared" si="1"/>
        <v>0</v>
      </c>
      <c r="J6" s="18">
        <f t="shared" si="2"/>
        <v>0</v>
      </c>
      <c r="K6" s="18">
        <f t="shared" si="3"/>
        <v>100</v>
      </c>
      <c r="N6" s="19" t="s">
        <v>5</v>
      </c>
      <c r="O6" s="20">
        <f>K27</f>
        <v>98.00796812749</v>
      </c>
    </row>
    <row r="7" s="1" customFormat="1" ht="12.75" spans="1:15">
      <c r="A7" s="7"/>
      <c r="B7" s="8" t="s">
        <v>44</v>
      </c>
      <c r="C7" s="7">
        <v>143</v>
      </c>
      <c r="D7" s="10">
        <v>129</v>
      </c>
      <c r="E7" s="10">
        <f t="shared" si="0"/>
        <v>14</v>
      </c>
      <c r="F7" s="10"/>
      <c r="G7" s="10"/>
      <c r="H7" s="10"/>
      <c r="I7" s="10">
        <f t="shared" si="1"/>
        <v>14</v>
      </c>
      <c r="J7" s="18">
        <f t="shared" si="2"/>
        <v>9.79020979020979</v>
      </c>
      <c r="K7" s="18">
        <f t="shared" si="3"/>
        <v>90.2097902097902</v>
      </c>
      <c r="N7" s="19" t="s">
        <v>6</v>
      </c>
      <c r="O7" s="20">
        <f>K35</f>
        <v>87.4074074074074</v>
      </c>
    </row>
    <row r="8" s="1" customFormat="1" ht="12.75" spans="1:15">
      <c r="A8" s="7"/>
      <c r="B8" s="8" t="s">
        <v>45</v>
      </c>
      <c r="C8" s="7">
        <v>29</v>
      </c>
      <c r="D8" s="10">
        <v>29</v>
      </c>
      <c r="E8" s="10">
        <f t="shared" si="0"/>
        <v>0</v>
      </c>
      <c r="F8" s="10"/>
      <c r="G8" s="10"/>
      <c r="H8" s="10"/>
      <c r="I8" s="10">
        <f t="shared" si="1"/>
        <v>0</v>
      </c>
      <c r="J8" s="18">
        <f t="shared" si="2"/>
        <v>0</v>
      </c>
      <c r="K8" s="18">
        <f t="shared" si="3"/>
        <v>100</v>
      </c>
      <c r="N8" s="19" t="s">
        <v>7</v>
      </c>
      <c r="O8" s="20">
        <f>K39</f>
        <v>96.2406015037594</v>
      </c>
    </row>
    <row r="9" s="1" customFormat="1" ht="12.75" spans="1:15">
      <c r="A9" s="11" t="s">
        <v>42</v>
      </c>
      <c r="B9" s="12"/>
      <c r="C9" s="11">
        <f t="shared" ref="C9" si="5">SUM(C6:C8)</f>
        <v>180</v>
      </c>
      <c r="D9" s="11">
        <v>165</v>
      </c>
      <c r="E9" s="11">
        <f t="shared" si="0"/>
        <v>15</v>
      </c>
      <c r="F9" s="11">
        <v>0</v>
      </c>
      <c r="G9" s="11">
        <v>0</v>
      </c>
      <c r="H9" s="11">
        <v>1</v>
      </c>
      <c r="I9" s="11">
        <f t="shared" si="1"/>
        <v>14</v>
      </c>
      <c r="J9" s="21">
        <f t="shared" si="2"/>
        <v>7.77777777777778</v>
      </c>
      <c r="K9" s="21">
        <f t="shared" si="3"/>
        <v>92.2222222222222</v>
      </c>
      <c r="N9" s="19" t="s">
        <v>8</v>
      </c>
      <c r="O9" s="20">
        <f>K43</f>
        <v>95.3947368421053</v>
      </c>
    </row>
    <row r="10" s="1" customFormat="1" ht="12.75" spans="1:15">
      <c r="A10" s="7" t="s">
        <v>46</v>
      </c>
      <c r="B10" s="8" t="s">
        <v>47</v>
      </c>
      <c r="C10" s="7">
        <v>1</v>
      </c>
      <c r="D10" s="10">
        <v>1</v>
      </c>
      <c r="E10" s="10">
        <f t="shared" si="0"/>
        <v>0</v>
      </c>
      <c r="F10" s="10"/>
      <c r="G10" s="10"/>
      <c r="H10" s="10"/>
      <c r="I10" s="10">
        <f t="shared" si="1"/>
        <v>0</v>
      </c>
      <c r="J10" s="18">
        <f t="shared" si="2"/>
        <v>0</v>
      </c>
      <c r="K10" s="18">
        <f t="shared" si="3"/>
        <v>100</v>
      </c>
      <c r="N10" s="19" t="s">
        <v>9</v>
      </c>
      <c r="O10" s="20">
        <f>K48</f>
        <v>100</v>
      </c>
    </row>
    <row r="11" s="1" customFormat="1" ht="12.75" spans="1:15">
      <c r="A11" s="7"/>
      <c r="B11" s="8" t="s">
        <v>46</v>
      </c>
      <c r="C11" s="7">
        <v>99</v>
      </c>
      <c r="D11" s="10">
        <v>83</v>
      </c>
      <c r="E11" s="10">
        <f t="shared" si="0"/>
        <v>16</v>
      </c>
      <c r="F11" s="10">
        <v>4</v>
      </c>
      <c r="G11" s="10"/>
      <c r="H11" s="10">
        <v>7</v>
      </c>
      <c r="I11" s="10">
        <f t="shared" si="1"/>
        <v>5</v>
      </c>
      <c r="J11" s="18">
        <f t="shared" si="2"/>
        <v>5.05050505050505</v>
      </c>
      <c r="K11" s="18">
        <f t="shared" si="3"/>
        <v>94.9494949494949</v>
      </c>
      <c r="N11" s="19" t="s">
        <v>10</v>
      </c>
      <c r="O11" s="20">
        <f>K53</f>
        <v>92.3954372623574</v>
      </c>
    </row>
    <row r="12" s="1" customFormat="1" ht="12.75" spans="1:15">
      <c r="A12" s="7"/>
      <c r="B12" s="8" t="s">
        <v>48</v>
      </c>
      <c r="C12" s="7">
        <v>1</v>
      </c>
      <c r="D12" s="10">
        <v>1</v>
      </c>
      <c r="E12" s="10">
        <f t="shared" si="0"/>
        <v>0</v>
      </c>
      <c r="F12" s="10"/>
      <c r="G12" s="10"/>
      <c r="H12" s="10"/>
      <c r="I12" s="10">
        <f t="shared" si="1"/>
        <v>0</v>
      </c>
      <c r="J12" s="18">
        <f t="shared" si="2"/>
        <v>0</v>
      </c>
      <c r="K12" s="18">
        <f t="shared" si="3"/>
        <v>100</v>
      </c>
      <c r="N12" s="19" t="s">
        <v>11</v>
      </c>
      <c r="O12" s="20">
        <f>K59</f>
        <v>100</v>
      </c>
    </row>
    <row r="13" s="1" customFormat="1" ht="12.75" spans="1:15">
      <c r="A13" s="7"/>
      <c r="B13" s="8" t="s">
        <v>49</v>
      </c>
      <c r="C13" s="7">
        <v>2</v>
      </c>
      <c r="D13" s="10">
        <v>2</v>
      </c>
      <c r="E13" s="10">
        <f t="shared" si="0"/>
        <v>0</v>
      </c>
      <c r="F13" s="10"/>
      <c r="G13" s="10"/>
      <c r="H13" s="10"/>
      <c r="I13" s="10">
        <f t="shared" si="1"/>
        <v>0</v>
      </c>
      <c r="J13" s="18">
        <f t="shared" si="2"/>
        <v>0</v>
      </c>
      <c r="K13" s="18">
        <f t="shared" si="3"/>
        <v>100</v>
      </c>
      <c r="N13" s="19" t="s">
        <v>12</v>
      </c>
      <c r="O13" s="20">
        <f>K72</f>
        <v>96.7153284671533</v>
      </c>
    </row>
    <row r="14" s="1" customFormat="1" ht="12.75" spans="1:15">
      <c r="A14" s="7"/>
      <c r="B14" s="8" t="s">
        <v>50</v>
      </c>
      <c r="C14" s="7">
        <v>2</v>
      </c>
      <c r="D14" s="10">
        <v>2</v>
      </c>
      <c r="E14" s="10">
        <f t="shared" si="0"/>
        <v>0</v>
      </c>
      <c r="F14" s="10"/>
      <c r="G14" s="10"/>
      <c r="H14" s="10"/>
      <c r="I14" s="10">
        <f t="shared" si="1"/>
        <v>0</v>
      </c>
      <c r="J14" s="18">
        <f t="shared" si="2"/>
        <v>0</v>
      </c>
      <c r="K14" s="18">
        <f t="shared" si="3"/>
        <v>100</v>
      </c>
      <c r="N14" s="19" t="s">
        <v>13</v>
      </c>
      <c r="O14" s="20">
        <f>K76</f>
        <v>95.2380952380952</v>
      </c>
    </row>
    <row r="15" s="1" customFormat="1" ht="12.75" spans="1:15">
      <c r="A15" s="11" t="s">
        <v>51</v>
      </c>
      <c r="B15" s="12"/>
      <c r="C15" s="11">
        <f t="shared" ref="C15" si="6">SUM(C10:C14)</f>
        <v>105</v>
      </c>
      <c r="D15" s="11">
        <v>89</v>
      </c>
      <c r="E15" s="11">
        <f t="shared" si="0"/>
        <v>16</v>
      </c>
      <c r="F15" s="11">
        <v>4</v>
      </c>
      <c r="G15" s="11">
        <v>0</v>
      </c>
      <c r="H15" s="11">
        <v>7</v>
      </c>
      <c r="I15" s="11">
        <f t="shared" si="1"/>
        <v>5</v>
      </c>
      <c r="J15" s="21">
        <f t="shared" si="2"/>
        <v>4.76190476190476</v>
      </c>
      <c r="K15" s="21">
        <f t="shared" si="3"/>
        <v>95.2380952380952</v>
      </c>
      <c r="N15" s="19" t="s">
        <v>14</v>
      </c>
      <c r="O15" s="20">
        <f>K82</f>
        <v>98.936170212766</v>
      </c>
    </row>
    <row r="16" s="1" customFormat="1" ht="12.75" spans="1:15">
      <c r="A16" s="7" t="s">
        <v>52</v>
      </c>
      <c r="B16" s="8" t="s">
        <v>52</v>
      </c>
      <c r="C16" s="7">
        <v>1</v>
      </c>
      <c r="D16" s="10">
        <v>1</v>
      </c>
      <c r="E16" s="10">
        <f t="shared" si="0"/>
        <v>0</v>
      </c>
      <c r="F16" s="10"/>
      <c r="G16" s="10"/>
      <c r="H16" s="10"/>
      <c r="I16" s="10">
        <f t="shared" si="1"/>
        <v>0</v>
      </c>
      <c r="J16" s="18">
        <f t="shared" si="2"/>
        <v>0</v>
      </c>
      <c r="K16" s="18">
        <f t="shared" si="3"/>
        <v>100</v>
      </c>
      <c r="N16" s="19" t="s">
        <v>15</v>
      </c>
      <c r="O16" s="20">
        <f>K85</f>
        <v>100</v>
      </c>
    </row>
    <row r="17" s="1" customFormat="1" ht="12.75" spans="1:15">
      <c r="A17" s="7"/>
      <c r="B17" s="8" t="s">
        <v>53</v>
      </c>
      <c r="C17" s="7">
        <v>2</v>
      </c>
      <c r="D17" s="10">
        <v>2</v>
      </c>
      <c r="E17" s="10">
        <f t="shared" si="0"/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K93</f>
        <v>92.3780487804878</v>
      </c>
    </row>
    <row r="18" s="1" customFormat="1" ht="12.75" spans="1:15">
      <c r="A18" s="7"/>
      <c r="B18" s="8" t="s">
        <v>54</v>
      </c>
      <c r="C18" s="7">
        <v>3</v>
      </c>
      <c r="D18" s="10">
        <v>3</v>
      </c>
      <c r="E18" s="10">
        <f t="shared" si="0"/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K99</f>
        <v>91.304347826087</v>
      </c>
    </row>
    <row r="19" s="1" customFormat="1" ht="12.75" spans="1:15">
      <c r="A19" s="7"/>
      <c r="B19" s="8" t="s">
        <v>55</v>
      </c>
      <c r="C19" s="7">
        <v>1</v>
      </c>
      <c r="D19" s="10">
        <v>1</v>
      </c>
      <c r="E19" s="10">
        <f t="shared" si="0"/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K109</f>
        <v>93.6651583710407</v>
      </c>
    </row>
    <row r="20" s="1" customFormat="1" ht="12.75" spans="1:15">
      <c r="A20" s="11" t="s">
        <v>52</v>
      </c>
      <c r="B20" s="12"/>
      <c r="C20" s="11">
        <f t="shared" ref="C20" si="7">SUM(C16:C19)</f>
        <v>7</v>
      </c>
      <c r="D20" s="11">
        <v>7</v>
      </c>
      <c r="E20" s="11">
        <f t="shared" si="0"/>
        <v>0</v>
      </c>
      <c r="F20" s="11">
        <v>0</v>
      </c>
      <c r="G20" s="11">
        <v>0</v>
      </c>
      <c r="H20" s="11">
        <v>0</v>
      </c>
      <c r="I20" s="11">
        <f t="shared" si="1"/>
        <v>0</v>
      </c>
      <c r="J20" s="21">
        <f t="shared" si="2"/>
        <v>0</v>
      </c>
      <c r="K20" s="21">
        <f t="shared" si="3"/>
        <v>100</v>
      </c>
      <c r="N20" s="19" t="s">
        <v>19</v>
      </c>
      <c r="O20" s="20">
        <f>K114</f>
        <v>92.511013215859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v>119</v>
      </c>
      <c r="E21" s="10">
        <f t="shared" si="0"/>
        <v>10</v>
      </c>
      <c r="F21" s="10">
        <v>1</v>
      </c>
      <c r="G21" s="10"/>
      <c r="H21" s="10">
        <v>7</v>
      </c>
      <c r="I21" s="10">
        <f t="shared" si="1"/>
        <v>2</v>
      </c>
      <c r="J21" s="18">
        <f t="shared" si="2"/>
        <v>1.55038759689922</v>
      </c>
      <c r="K21" s="18">
        <f t="shared" si="3"/>
        <v>98.4496124031008</v>
      </c>
      <c r="N21" s="19" t="s">
        <v>20</v>
      </c>
      <c r="O21" s="20">
        <f>K123</f>
        <v>90.2621722846442</v>
      </c>
    </row>
    <row r="22" s="1" customFormat="1" ht="12.75" spans="1:15">
      <c r="A22" s="7"/>
      <c r="B22" s="8" t="s">
        <v>57</v>
      </c>
      <c r="C22" s="7">
        <v>114</v>
      </c>
      <c r="D22" s="10">
        <v>108</v>
      </c>
      <c r="E22" s="10">
        <f t="shared" si="0"/>
        <v>6</v>
      </c>
      <c r="F22" s="10"/>
      <c r="G22" s="10"/>
      <c r="H22" s="10">
        <v>3</v>
      </c>
      <c r="I22" s="10">
        <f t="shared" si="1"/>
        <v>3</v>
      </c>
      <c r="J22" s="18">
        <f t="shared" si="2"/>
        <v>2.63157894736842</v>
      </c>
      <c r="K22" s="18">
        <f t="shared" si="3"/>
        <v>97.3684210526316</v>
      </c>
      <c r="N22" s="19" t="s">
        <v>21</v>
      </c>
      <c r="O22" s="20">
        <f>K129</f>
        <v>88.3620689655172</v>
      </c>
    </row>
    <row r="23" s="1" customFormat="1" ht="12.75" spans="1:15">
      <c r="A23" s="7"/>
      <c r="B23" s="8" t="s">
        <v>58</v>
      </c>
      <c r="C23" s="7">
        <v>2</v>
      </c>
      <c r="D23" s="10">
        <v>2</v>
      </c>
      <c r="E23" s="10">
        <f t="shared" si="0"/>
        <v>0</v>
      </c>
      <c r="F23" s="10"/>
      <c r="G23" s="10"/>
      <c r="H23" s="10"/>
      <c r="I23" s="10">
        <f t="shared" si="1"/>
        <v>0</v>
      </c>
      <c r="J23" s="18">
        <f t="shared" si="2"/>
        <v>0</v>
      </c>
      <c r="K23" s="18">
        <f t="shared" si="3"/>
        <v>100</v>
      </c>
      <c r="N23" s="19" t="s">
        <v>22</v>
      </c>
      <c r="O23" s="20">
        <f>K133</f>
        <v>100</v>
      </c>
    </row>
    <row r="24" s="1" customFormat="1" ht="12.75" spans="1:15">
      <c r="A24" s="7"/>
      <c r="B24" s="8" t="s">
        <v>59</v>
      </c>
      <c r="C24" s="7">
        <v>3</v>
      </c>
      <c r="D24" s="10">
        <v>2</v>
      </c>
      <c r="E24" s="10">
        <f t="shared" si="0"/>
        <v>1</v>
      </c>
      <c r="F24" s="10"/>
      <c r="G24" s="10">
        <v>1</v>
      </c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K141</f>
        <v>91.6349809885932</v>
      </c>
    </row>
    <row r="25" s="1" customFormat="1" ht="12.75" spans="1:15">
      <c r="A25" s="7"/>
      <c r="B25" s="8" t="s">
        <v>60</v>
      </c>
      <c r="C25" s="7">
        <v>1</v>
      </c>
      <c r="D25" s="10">
        <v>1</v>
      </c>
      <c r="E25" s="10">
        <f t="shared" si="0"/>
        <v>0</v>
      </c>
      <c r="F25" s="10"/>
      <c r="G25" s="10"/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K142</f>
        <v>93.7651625424551</v>
      </c>
    </row>
    <row r="26" s="1" customFormat="1" ht="12.75" spans="1:11">
      <c r="A26" s="7"/>
      <c r="B26" s="8" t="s">
        <v>62</v>
      </c>
      <c r="C26" s="7">
        <v>2</v>
      </c>
      <c r="D26" s="10">
        <v>2</v>
      </c>
      <c r="E26" s="10">
        <f t="shared" si="0"/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11" t="s">
        <v>63</v>
      </c>
      <c r="B27" s="12"/>
      <c r="C27" s="11">
        <f t="shared" ref="C27" si="8">SUM(C21:C26)</f>
        <v>251</v>
      </c>
      <c r="D27" s="11">
        <v>234</v>
      </c>
      <c r="E27" s="11">
        <f t="shared" si="0"/>
        <v>17</v>
      </c>
      <c r="F27" s="11">
        <v>1</v>
      </c>
      <c r="G27" s="11">
        <v>1</v>
      </c>
      <c r="H27" s="11">
        <v>10</v>
      </c>
      <c r="I27" s="11">
        <f t="shared" si="1"/>
        <v>5</v>
      </c>
      <c r="J27" s="21">
        <f t="shared" si="2"/>
        <v>1.99203187250996</v>
      </c>
      <c r="K27" s="21">
        <f t="shared" si="3"/>
        <v>98.00796812749</v>
      </c>
    </row>
    <row r="28" s="1" customFormat="1" ht="12.75" spans="1:11">
      <c r="A28" s="13" t="s">
        <v>64</v>
      </c>
      <c r="B28" s="8" t="s">
        <v>65</v>
      </c>
      <c r="C28" s="7">
        <v>1</v>
      </c>
      <c r="D28" s="10">
        <v>1</v>
      </c>
      <c r="E28" s="10">
        <f t="shared" si="0"/>
        <v>0</v>
      </c>
      <c r="F28" s="10"/>
      <c r="G28" s="10"/>
      <c r="H28" s="10"/>
      <c r="I28" s="10">
        <f t="shared" si="1"/>
        <v>0</v>
      </c>
      <c r="J28" s="18">
        <f t="shared" si="2"/>
        <v>0</v>
      </c>
      <c r="K28" s="18">
        <f t="shared" si="3"/>
        <v>100</v>
      </c>
    </row>
    <row r="29" s="1" customFormat="1" ht="12.75" spans="1:11">
      <c r="A29" s="14"/>
      <c r="B29" s="8" t="s">
        <v>66</v>
      </c>
      <c r="C29" s="7">
        <v>1</v>
      </c>
      <c r="D29" s="10">
        <v>1</v>
      </c>
      <c r="E29" s="10">
        <f t="shared" si="0"/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64</v>
      </c>
      <c r="C30" s="7">
        <v>128</v>
      </c>
      <c r="D30" s="10">
        <v>111</v>
      </c>
      <c r="E30" s="10">
        <f t="shared" si="0"/>
        <v>17</v>
      </c>
      <c r="F30" s="10"/>
      <c r="G30" s="10"/>
      <c r="H30" s="10"/>
      <c r="I30" s="10">
        <f t="shared" si="1"/>
        <v>17</v>
      </c>
      <c r="J30" s="18">
        <f t="shared" si="2"/>
        <v>13.28125</v>
      </c>
      <c r="K30" s="18">
        <f t="shared" si="3"/>
        <v>86.71875</v>
      </c>
    </row>
    <row r="31" s="1" customFormat="1" ht="12.75" spans="1:11">
      <c r="A31" s="14"/>
      <c r="B31" s="8" t="s">
        <v>67</v>
      </c>
      <c r="C31" s="7">
        <v>1</v>
      </c>
      <c r="D31" s="10">
        <v>1</v>
      </c>
      <c r="E31" s="10">
        <f t="shared" si="0"/>
        <v>0</v>
      </c>
      <c r="F31" s="10"/>
      <c r="G31" s="10"/>
      <c r="H31" s="10"/>
      <c r="I31" s="10">
        <f t="shared" si="1"/>
        <v>0</v>
      </c>
      <c r="J31" s="18">
        <f t="shared" si="2"/>
        <v>0</v>
      </c>
      <c r="K31" s="18">
        <f t="shared" si="3"/>
        <v>100</v>
      </c>
    </row>
    <row r="32" s="1" customFormat="1" ht="12.75" spans="1:11">
      <c r="A32" s="14"/>
      <c r="B32" s="8" t="s">
        <v>68</v>
      </c>
      <c r="C32" s="7">
        <v>2</v>
      </c>
      <c r="D32" s="10">
        <v>2</v>
      </c>
      <c r="E32" s="10">
        <f t="shared" si="0"/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69</v>
      </c>
      <c r="C33" s="7">
        <v>1</v>
      </c>
      <c r="D33" s="10">
        <v>1</v>
      </c>
      <c r="E33" s="10">
        <f t="shared" si="0"/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5"/>
      <c r="B34" s="8" t="s">
        <v>70</v>
      </c>
      <c r="C34" s="7">
        <v>1</v>
      </c>
      <c r="D34" s="10">
        <v>1</v>
      </c>
      <c r="E34" s="10">
        <f t="shared" si="0"/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1" t="s">
        <v>71</v>
      </c>
      <c r="B35" s="12"/>
      <c r="C35" s="11">
        <f t="shared" ref="C35" si="9">SUM(C28:C34)</f>
        <v>135</v>
      </c>
      <c r="D35" s="11">
        <v>118</v>
      </c>
      <c r="E35" s="11">
        <f t="shared" si="0"/>
        <v>17</v>
      </c>
      <c r="F35" s="11">
        <v>0</v>
      </c>
      <c r="G35" s="11">
        <v>0</v>
      </c>
      <c r="H35" s="11">
        <v>0</v>
      </c>
      <c r="I35" s="11">
        <f t="shared" si="1"/>
        <v>17</v>
      </c>
      <c r="J35" s="21">
        <f t="shared" si="2"/>
        <v>12.5925925925926</v>
      </c>
      <c r="K35" s="21">
        <f t="shared" si="3"/>
        <v>87.4074074074074</v>
      </c>
    </row>
    <row r="36" s="1" customFormat="1" ht="12.75" spans="1:11">
      <c r="A36" s="13" t="s">
        <v>72</v>
      </c>
      <c r="B36" s="8" t="s">
        <v>73</v>
      </c>
      <c r="C36" s="7">
        <v>55</v>
      </c>
      <c r="D36" s="10">
        <v>48</v>
      </c>
      <c r="E36" s="10">
        <f t="shared" si="0"/>
        <v>7</v>
      </c>
      <c r="F36" s="10"/>
      <c r="G36" s="10"/>
      <c r="H36" s="10">
        <v>2</v>
      </c>
      <c r="I36" s="10">
        <f t="shared" si="1"/>
        <v>5</v>
      </c>
      <c r="J36" s="18">
        <f t="shared" si="2"/>
        <v>9.09090909090909</v>
      </c>
      <c r="K36" s="18">
        <f t="shared" si="3"/>
        <v>90.9090909090909</v>
      </c>
    </row>
    <row r="37" s="1" customFormat="1" ht="12.75" spans="1:11">
      <c r="A37" s="14"/>
      <c r="B37" s="8" t="s">
        <v>72</v>
      </c>
      <c r="C37" s="7">
        <v>75</v>
      </c>
      <c r="D37" s="10">
        <v>71</v>
      </c>
      <c r="E37" s="10">
        <f t="shared" si="0"/>
        <v>4</v>
      </c>
      <c r="F37" s="10">
        <v>2</v>
      </c>
      <c r="G37" s="10"/>
      <c r="H37" s="10">
        <v>2</v>
      </c>
      <c r="I37" s="10">
        <f t="shared" si="1"/>
        <v>0</v>
      </c>
      <c r="J37" s="18">
        <f t="shared" si="2"/>
        <v>0</v>
      </c>
      <c r="K37" s="18">
        <f t="shared" si="3"/>
        <v>100</v>
      </c>
    </row>
    <row r="38" s="1" customFormat="1" ht="12.75" spans="1:11">
      <c r="A38" s="15"/>
      <c r="B38" s="8" t="s">
        <v>74</v>
      </c>
      <c r="C38" s="7">
        <v>3</v>
      </c>
      <c r="D38" s="10">
        <v>3</v>
      </c>
      <c r="E38" s="10">
        <f t="shared" si="0"/>
        <v>0</v>
      </c>
      <c r="F38" s="10"/>
      <c r="G38" s="10"/>
      <c r="H38" s="10"/>
      <c r="I38" s="10">
        <f t="shared" si="1"/>
        <v>0</v>
      </c>
      <c r="J38" s="18">
        <f t="shared" si="2"/>
        <v>0</v>
      </c>
      <c r="K38" s="18">
        <f t="shared" si="3"/>
        <v>100</v>
      </c>
    </row>
    <row r="39" s="1" customFormat="1" ht="12.75" spans="1:11">
      <c r="A39" s="11" t="s">
        <v>75</v>
      </c>
      <c r="B39" s="12"/>
      <c r="C39" s="11">
        <f t="shared" ref="C39" si="10">SUM(C36:C38)</f>
        <v>133</v>
      </c>
      <c r="D39" s="11">
        <v>122</v>
      </c>
      <c r="E39" s="11">
        <f t="shared" si="0"/>
        <v>11</v>
      </c>
      <c r="F39" s="11">
        <v>2</v>
      </c>
      <c r="G39" s="11">
        <v>0</v>
      </c>
      <c r="H39" s="11">
        <v>4</v>
      </c>
      <c r="I39" s="11">
        <f t="shared" si="1"/>
        <v>5</v>
      </c>
      <c r="J39" s="21">
        <f t="shared" si="2"/>
        <v>3.7593984962406</v>
      </c>
      <c r="K39" s="21">
        <f t="shared" si="3"/>
        <v>96.2406015037594</v>
      </c>
    </row>
    <row r="40" s="1" customFormat="1" ht="12.75" spans="1:11">
      <c r="A40" s="13" t="s">
        <v>76</v>
      </c>
      <c r="B40" s="8" t="s">
        <v>77</v>
      </c>
      <c r="C40" s="7">
        <v>88</v>
      </c>
      <c r="D40" s="10">
        <v>79</v>
      </c>
      <c r="E40" s="10">
        <f t="shared" si="0"/>
        <v>9</v>
      </c>
      <c r="F40" s="10"/>
      <c r="G40" s="10">
        <v>1</v>
      </c>
      <c r="H40" s="10">
        <v>3</v>
      </c>
      <c r="I40" s="10">
        <f t="shared" si="1"/>
        <v>5</v>
      </c>
      <c r="J40" s="18">
        <f t="shared" si="2"/>
        <v>5.68181818181818</v>
      </c>
      <c r="K40" s="18">
        <f t="shared" si="3"/>
        <v>94.3181818181818</v>
      </c>
    </row>
    <row r="41" s="1" customFormat="1" ht="12.75" spans="1:11">
      <c r="A41" s="14"/>
      <c r="B41" s="8" t="s">
        <v>76</v>
      </c>
      <c r="C41" s="7">
        <v>118</v>
      </c>
      <c r="D41" s="10">
        <v>95</v>
      </c>
      <c r="E41" s="10">
        <f t="shared" si="0"/>
        <v>23</v>
      </c>
      <c r="F41" s="10">
        <v>6</v>
      </c>
      <c r="G41" s="10">
        <v>5</v>
      </c>
      <c r="H41" s="10">
        <v>3</v>
      </c>
      <c r="I41" s="10">
        <f t="shared" si="1"/>
        <v>9</v>
      </c>
      <c r="J41" s="18">
        <f t="shared" si="2"/>
        <v>7.6271186440678</v>
      </c>
      <c r="K41" s="18">
        <f t="shared" si="3"/>
        <v>92.3728813559322</v>
      </c>
    </row>
    <row r="42" s="1" customFormat="1" ht="12.75" spans="1:11">
      <c r="A42" s="15"/>
      <c r="B42" s="8" t="s">
        <v>78</v>
      </c>
      <c r="C42" s="7">
        <v>98</v>
      </c>
      <c r="D42" s="10">
        <v>83</v>
      </c>
      <c r="E42" s="10">
        <f t="shared" si="0"/>
        <v>15</v>
      </c>
      <c r="F42" s="10">
        <v>8</v>
      </c>
      <c r="G42" s="10">
        <v>7</v>
      </c>
      <c r="H42" s="10"/>
      <c r="I42" s="10">
        <f t="shared" si="1"/>
        <v>0</v>
      </c>
      <c r="J42" s="18">
        <f t="shared" si="2"/>
        <v>0</v>
      </c>
      <c r="K42" s="18">
        <f t="shared" si="3"/>
        <v>100</v>
      </c>
    </row>
    <row r="43" s="1" customFormat="1" ht="12.75" spans="1:11">
      <c r="A43" s="11" t="s">
        <v>79</v>
      </c>
      <c r="B43" s="12"/>
      <c r="C43" s="11">
        <f t="shared" ref="C43" si="11">SUM(C40:C42)</f>
        <v>304</v>
      </c>
      <c r="D43" s="11">
        <v>257</v>
      </c>
      <c r="E43" s="11">
        <f t="shared" si="0"/>
        <v>47</v>
      </c>
      <c r="F43" s="11">
        <v>14</v>
      </c>
      <c r="G43" s="11">
        <v>13</v>
      </c>
      <c r="H43" s="11">
        <v>6</v>
      </c>
      <c r="I43" s="11">
        <f t="shared" si="1"/>
        <v>14</v>
      </c>
      <c r="J43" s="21">
        <f t="shared" si="2"/>
        <v>4.60526315789474</v>
      </c>
      <c r="K43" s="21">
        <f t="shared" si="3"/>
        <v>95.3947368421053</v>
      </c>
    </row>
    <row r="44" s="1" customFormat="1" ht="12.75" spans="1:11">
      <c r="A44" s="13" t="s">
        <v>80</v>
      </c>
      <c r="B44" s="8" t="s">
        <v>81</v>
      </c>
      <c r="C44" s="7">
        <v>1</v>
      </c>
      <c r="D44" s="10">
        <v>1</v>
      </c>
      <c r="E44" s="10">
        <f t="shared" si="0"/>
        <v>0</v>
      </c>
      <c r="F44" s="10"/>
      <c r="G44" s="10"/>
      <c r="H44" s="10"/>
      <c r="I44" s="10">
        <f t="shared" si="1"/>
        <v>0</v>
      </c>
      <c r="J44" s="18">
        <f t="shared" si="2"/>
        <v>0</v>
      </c>
      <c r="K44" s="18">
        <f t="shared" si="3"/>
        <v>100</v>
      </c>
    </row>
    <row r="45" s="1" customFormat="1" ht="12.75" spans="1:11">
      <c r="A45" s="14"/>
      <c r="B45" s="8" t="s">
        <v>82</v>
      </c>
      <c r="C45" s="7">
        <v>2</v>
      </c>
      <c r="D45" s="10">
        <v>2</v>
      </c>
      <c r="E45" s="10">
        <f t="shared" si="0"/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80</v>
      </c>
      <c r="C46" s="7">
        <v>1</v>
      </c>
      <c r="D46" s="10">
        <v>1</v>
      </c>
      <c r="E46" s="10">
        <f t="shared" si="0"/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5"/>
      <c r="B47" s="8" t="s">
        <v>83</v>
      </c>
      <c r="C47" s="7">
        <v>2</v>
      </c>
      <c r="D47" s="10">
        <v>2</v>
      </c>
      <c r="E47" s="10">
        <f t="shared" si="0"/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1" t="s">
        <v>84</v>
      </c>
      <c r="B48" s="12"/>
      <c r="C48" s="11">
        <f t="shared" ref="C48" si="12">SUM(C44:C47)</f>
        <v>6</v>
      </c>
      <c r="D48" s="11">
        <v>6</v>
      </c>
      <c r="E48" s="11">
        <f t="shared" si="0"/>
        <v>0</v>
      </c>
      <c r="F48" s="11">
        <v>0</v>
      </c>
      <c r="G48" s="11">
        <v>0</v>
      </c>
      <c r="H48" s="11">
        <v>0</v>
      </c>
      <c r="I48" s="11">
        <f t="shared" si="1"/>
        <v>0</v>
      </c>
      <c r="J48" s="21">
        <f t="shared" si="2"/>
        <v>0</v>
      </c>
      <c r="K48" s="21">
        <f t="shared" si="3"/>
        <v>100</v>
      </c>
    </row>
    <row r="49" s="1" customFormat="1" ht="12.75" spans="1:11">
      <c r="A49" s="13" t="s">
        <v>85</v>
      </c>
      <c r="B49" s="8" t="s">
        <v>86</v>
      </c>
      <c r="C49" s="7">
        <v>76</v>
      </c>
      <c r="D49" s="10">
        <v>58</v>
      </c>
      <c r="E49" s="10">
        <f t="shared" si="0"/>
        <v>18</v>
      </c>
      <c r="F49" s="10">
        <v>5</v>
      </c>
      <c r="G49" s="10">
        <v>3</v>
      </c>
      <c r="H49" s="10">
        <v>5</v>
      </c>
      <c r="I49" s="10">
        <f t="shared" si="1"/>
        <v>5</v>
      </c>
      <c r="J49" s="18">
        <f t="shared" si="2"/>
        <v>6.57894736842105</v>
      </c>
      <c r="K49" s="18">
        <f t="shared" si="3"/>
        <v>93.4210526315789</v>
      </c>
    </row>
    <row r="50" s="1" customFormat="1" ht="12.75" spans="1:11">
      <c r="A50" s="14"/>
      <c r="B50" s="8" t="s">
        <v>87</v>
      </c>
      <c r="C50" s="7">
        <v>66</v>
      </c>
      <c r="D50" s="10">
        <v>56</v>
      </c>
      <c r="E50" s="10">
        <f t="shared" si="0"/>
        <v>10</v>
      </c>
      <c r="F50" s="10">
        <v>1</v>
      </c>
      <c r="G50" s="10">
        <v>2</v>
      </c>
      <c r="H50" s="10">
        <v>1</v>
      </c>
      <c r="I50" s="10">
        <f t="shared" si="1"/>
        <v>6</v>
      </c>
      <c r="J50" s="18">
        <f t="shared" si="2"/>
        <v>9.09090909090909</v>
      </c>
      <c r="K50" s="18">
        <f t="shared" si="3"/>
        <v>90.9090909090909</v>
      </c>
    </row>
    <row r="51" s="1" customFormat="1" ht="12.75" spans="1:11">
      <c r="A51" s="14"/>
      <c r="B51" s="8" t="s">
        <v>88</v>
      </c>
      <c r="C51" s="7">
        <v>15</v>
      </c>
      <c r="D51" s="10">
        <v>10</v>
      </c>
      <c r="E51" s="10">
        <f t="shared" si="0"/>
        <v>5</v>
      </c>
      <c r="F51" s="10"/>
      <c r="G51" s="10"/>
      <c r="H51" s="10"/>
      <c r="I51" s="10">
        <f t="shared" si="1"/>
        <v>5</v>
      </c>
      <c r="J51" s="18">
        <f t="shared" si="2"/>
        <v>33.3333333333333</v>
      </c>
      <c r="K51" s="18">
        <f t="shared" si="3"/>
        <v>66.6666666666667</v>
      </c>
    </row>
    <row r="52" s="1" customFormat="1" ht="12.75" spans="1:11">
      <c r="A52" s="15"/>
      <c r="B52" s="8" t="s">
        <v>89</v>
      </c>
      <c r="C52" s="7">
        <v>106</v>
      </c>
      <c r="D52" s="10">
        <v>86</v>
      </c>
      <c r="E52" s="10">
        <f t="shared" si="0"/>
        <v>20</v>
      </c>
      <c r="F52" s="10">
        <v>6</v>
      </c>
      <c r="G52" s="10">
        <v>4</v>
      </c>
      <c r="H52" s="10">
        <v>6</v>
      </c>
      <c r="I52" s="10">
        <f t="shared" si="1"/>
        <v>4</v>
      </c>
      <c r="J52" s="18">
        <f t="shared" si="2"/>
        <v>3.77358490566038</v>
      </c>
      <c r="K52" s="18">
        <f t="shared" si="3"/>
        <v>96.2264150943396</v>
      </c>
    </row>
    <row r="53" s="1" customFormat="1" ht="12.75" spans="1:11">
      <c r="A53" s="11" t="s">
        <v>90</v>
      </c>
      <c r="B53" s="12"/>
      <c r="C53" s="11">
        <f t="shared" ref="C53" si="13">SUM(C49:C52)</f>
        <v>263</v>
      </c>
      <c r="D53" s="11">
        <v>210</v>
      </c>
      <c r="E53" s="11">
        <f t="shared" si="0"/>
        <v>53</v>
      </c>
      <c r="F53" s="11">
        <v>12</v>
      </c>
      <c r="G53" s="11">
        <v>9</v>
      </c>
      <c r="H53" s="11">
        <v>12</v>
      </c>
      <c r="I53" s="11">
        <f t="shared" si="1"/>
        <v>20</v>
      </c>
      <c r="J53" s="21">
        <f t="shared" si="2"/>
        <v>7.60456273764259</v>
      </c>
      <c r="K53" s="21">
        <f t="shared" si="3"/>
        <v>92.3954372623574</v>
      </c>
    </row>
    <row r="54" s="1" customFormat="1" ht="12.75" spans="1:11">
      <c r="A54" s="13" t="s">
        <v>91</v>
      </c>
      <c r="B54" s="8" t="s">
        <v>92</v>
      </c>
      <c r="C54" s="7">
        <v>4</v>
      </c>
      <c r="D54" s="10">
        <v>4</v>
      </c>
      <c r="E54" s="10">
        <f t="shared" si="0"/>
        <v>0</v>
      </c>
      <c r="F54" s="10"/>
      <c r="G54" s="10"/>
      <c r="H54" s="10"/>
      <c r="I54" s="10">
        <f t="shared" si="1"/>
        <v>0</v>
      </c>
      <c r="J54" s="18">
        <f t="shared" si="2"/>
        <v>0</v>
      </c>
      <c r="K54" s="18">
        <f t="shared" si="3"/>
        <v>100</v>
      </c>
    </row>
    <row r="55" s="1" customFormat="1" ht="12.75" spans="1:11">
      <c r="A55" s="14"/>
      <c r="B55" s="8" t="s">
        <v>93</v>
      </c>
      <c r="C55" s="7">
        <v>2</v>
      </c>
      <c r="D55" s="10">
        <v>2</v>
      </c>
      <c r="E55" s="10">
        <f t="shared" si="0"/>
        <v>0</v>
      </c>
      <c r="F55" s="10"/>
      <c r="G55" s="10"/>
      <c r="H55" s="10"/>
      <c r="I55" s="10">
        <f t="shared" si="1"/>
        <v>0</v>
      </c>
      <c r="J55" s="18">
        <f t="shared" si="2"/>
        <v>0</v>
      </c>
      <c r="K55" s="18">
        <f t="shared" si="3"/>
        <v>100</v>
      </c>
    </row>
    <row r="56" s="1" customFormat="1" ht="12.75" spans="1:11">
      <c r="A56" s="14"/>
      <c r="B56" s="8" t="s">
        <v>94</v>
      </c>
      <c r="C56" s="7">
        <v>2</v>
      </c>
      <c r="D56" s="10">
        <v>2</v>
      </c>
      <c r="E56" s="10">
        <f t="shared" si="0"/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95</v>
      </c>
      <c r="C57" s="7">
        <v>2</v>
      </c>
      <c r="D57" s="10">
        <v>2</v>
      </c>
      <c r="E57" s="10">
        <f t="shared" si="0"/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5"/>
      <c r="B58" s="8" t="s">
        <v>96</v>
      </c>
      <c r="C58" s="7">
        <v>5</v>
      </c>
      <c r="D58" s="10">
        <v>5</v>
      </c>
      <c r="E58" s="10">
        <f t="shared" si="0"/>
        <v>0</v>
      </c>
      <c r="F58" s="10"/>
      <c r="G58" s="10"/>
      <c r="H58" s="10"/>
      <c r="I58" s="10">
        <f t="shared" si="1"/>
        <v>0</v>
      </c>
      <c r="J58" s="18">
        <f t="shared" si="2"/>
        <v>0</v>
      </c>
      <c r="K58" s="18">
        <f t="shared" si="3"/>
        <v>100</v>
      </c>
    </row>
    <row r="59" s="1" customFormat="1" ht="12.75" spans="1:11">
      <c r="A59" s="11" t="s">
        <v>96</v>
      </c>
      <c r="B59" s="12"/>
      <c r="C59" s="11">
        <f t="shared" ref="C59" si="14">SUM(C54:C58)</f>
        <v>15</v>
      </c>
      <c r="D59" s="11">
        <v>15</v>
      </c>
      <c r="E59" s="11">
        <f t="shared" si="0"/>
        <v>0</v>
      </c>
      <c r="F59" s="11">
        <v>0</v>
      </c>
      <c r="G59" s="11">
        <v>0</v>
      </c>
      <c r="H59" s="11">
        <v>0</v>
      </c>
      <c r="I59" s="11">
        <f t="shared" si="1"/>
        <v>0</v>
      </c>
      <c r="J59" s="21">
        <f t="shared" si="2"/>
        <v>0</v>
      </c>
      <c r="K59" s="21">
        <f t="shared" si="3"/>
        <v>100</v>
      </c>
    </row>
    <row r="60" s="1" customFormat="1" ht="12.75" spans="1:11">
      <c r="A60" s="13" t="s">
        <v>97</v>
      </c>
      <c r="B60" s="8" t="s">
        <v>98</v>
      </c>
      <c r="C60" s="7">
        <v>42</v>
      </c>
      <c r="D60" s="10">
        <v>36</v>
      </c>
      <c r="E60" s="10">
        <f t="shared" si="0"/>
        <v>6</v>
      </c>
      <c r="F60" s="10">
        <v>3</v>
      </c>
      <c r="G60" s="10">
        <v>1</v>
      </c>
      <c r="H60" s="10"/>
      <c r="I60" s="10">
        <f t="shared" si="1"/>
        <v>2</v>
      </c>
      <c r="J60" s="18">
        <f t="shared" si="2"/>
        <v>4.76190476190476</v>
      </c>
      <c r="K60" s="18">
        <f t="shared" si="3"/>
        <v>95.2380952380952</v>
      </c>
    </row>
    <row r="61" s="1" customFormat="1" ht="12.75" spans="1:11">
      <c r="A61" s="14"/>
      <c r="B61" s="8" t="s">
        <v>99</v>
      </c>
      <c r="C61" s="7">
        <v>81</v>
      </c>
      <c r="D61" s="10">
        <v>74</v>
      </c>
      <c r="E61" s="10">
        <f t="shared" si="0"/>
        <v>7</v>
      </c>
      <c r="F61" s="10">
        <v>1</v>
      </c>
      <c r="G61" s="10"/>
      <c r="H61" s="10">
        <v>1</v>
      </c>
      <c r="I61" s="10">
        <f t="shared" si="1"/>
        <v>5</v>
      </c>
      <c r="J61" s="18">
        <f t="shared" si="2"/>
        <v>6.17283950617284</v>
      </c>
      <c r="K61" s="18">
        <f t="shared" si="3"/>
        <v>93.8271604938272</v>
      </c>
    </row>
    <row r="62" s="1" customFormat="1" ht="12.75" spans="1:11">
      <c r="A62" s="14"/>
      <c r="B62" s="8" t="s">
        <v>100</v>
      </c>
      <c r="C62" s="7">
        <v>51</v>
      </c>
      <c r="D62" s="10">
        <v>49</v>
      </c>
      <c r="E62" s="10">
        <f t="shared" si="0"/>
        <v>2</v>
      </c>
      <c r="F62" s="10"/>
      <c r="G62" s="10"/>
      <c r="H62" s="10">
        <v>1</v>
      </c>
      <c r="I62" s="10">
        <f t="shared" si="1"/>
        <v>1</v>
      </c>
      <c r="J62" s="18">
        <f t="shared" si="2"/>
        <v>1.96078431372549</v>
      </c>
      <c r="K62" s="18">
        <f t="shared" si="3"/>
        <v>98.0392156862745</v>
      </c>
    </row>
    <row r="63" s="1" customFormat="1" ht="12.75" spans="1:11">
      <c r="A63" s="14"/>
      <c r="B63" s="8" t="s">
        <v>101</v>
      </c>
      <c r="C63" s="7">
        <v>74</v>
      </c>
      <c r="D63" s="10">
        <v>68</v>
      </c>
      <c r="E63" s="10">
        <f t="shared" si="0"/>
        <v>6</v>
      </c>
      <c r="F63" s="10">
        <v>5</v>
      </c>
      <c r="G63" s="10"/>
      <c r="H63" s="10"/>
      <c r="I63" s="10">
        <f t="shared" si="1"/>
        <v>1</v>
      </c>
      <c r="J63" s="18">
        <f t="shared" si="2"/>
        <v>1.35135135135135</v>
      </c>
      <c r="K63" s="18">
        <f t="shared" si="3"/>
        <v>98.6486486486486</v>
      </c>
    </row>
    <row r="64" s="1" customFormat="1" ht="12.75" spans="1:11">
      <c r="A64" s="14"/>
      <c r="B64" s="8" t="s">
        <v>102</v>
      </c>
      <c r="C64" s="7">
        <v>52</v>
      </c>
      <c r="D64" s="10">
        <v>46</v>
      </c>
      <c r="E64" s="10">
        <f t="shared" si="0"/>
        <v>6</v>
      </c>
      <c r="F64" s="10">
        <v>1</v>
      </c>
      <c r="G64" s="10">
        <v>3</v>
      </c>
      <c r="H64" s="10">
        <v>1</v>
      </c>
      <c r="I64" s="10">
        <f t="shared" si="1"/>
        <v>1</v>
      </c>
      <c r="J64" s="18">
        <f t="shared" si="2"/>
        <v>1.92307692307692</v>
      </c>
      <c r="K64" s="18">
        <f t="shared" si="3"/>
        <v>98.0769230769231</v>
      </c>
    </row>
    <row r="65" s="1" customFormat="1" ht="12.75" spans="1:11">
      <c r="A65" s="14"/>
      <c r="B65" s="8" t="s">
        <v>103</v>
      </c>
      <c r="C65" s="7">
        <v>55</v>
      </c>
      <c r="D65" s="10">
        <v>51</v>
      </c>
      <c r="E65" s="10">
        <f t="shared" si="0"/>
        <v>4</v>
      </c>
      <c r="F65" s="10">
        <v>3</v>
      </c>
      <c r="G65" s="10"/>
      <c r="H65" s="10"/>
      <c r="I65" s="10">
        <f t="shared" si="1"/>
        <v>1</v>
      </c>
      <c r="J65" s="18">
        <f t="shared" si="2"/>
        <v>1.81818181818182</v>
      </c>
      <c r="K65" s="18">
        <f t="shared" si="3"/>
        <v>98.1818181818182</v>
      </c>
    </row>
    <row r="66" s="1" customFormat="1" ht="12.75" spans="1:11">
      <c r="A66" s="14"/>
      <c r="B66" s="8" t="s">
        <v>104</v>
      </c>
      <c r="C66" s="7">
        <v>176</v>
      </c>
      <c r="D66" s="10">
        <v>153</v>
      </c>
      <c r="E66" s="10">
        <f t="shared" si="0"/>
        <v>23</v>
      </c>
      <c r="F66" s="10">
        <v>4</v>
      </c>
      <c r="G66" s="10">
        <v>10</v>
      </c>
      <c r="H66" s="10">
        <v>3</v>
      </c>
      <c r="I66" s="10">
        <f t="shared" si="1"/>
        <v>6</v>
      </c>
      <c r="J66" s="18">
        <f t="shared" si="2"/>
        <v>3.40909090909091</v>
      </c>
      <c r="K66" s="18">
        <f t="shared" si="3"/>
        <v>96.5909090909091</v>
      </c>
    </row>
    <row r="67" s="1" customFormat="1" ht="12.75" spans="1:11">
      <c r="A67" s="14"/>
      <c r="B67" s="8" t="s">
        <v>105</v>
      </c>
      <c r="C67" s="7">
        <v>41</v>
      </c>
      <c r="D67" s="10">
        <v>37</v>
      </c>
      <c r="E67" s="10">
        <f t="shared" ref="E67:E130" si="15">C67-D67</f>
        <v>4</v>
      </c>
      <c r="F67" s="10">
        <v>1</v>
      </c>
      <c r="G67" s="10"/>
      <c r="H67" s="10"/>
      <c r="I67" s="10">
        <f t="shared" ref="I67:I130" si="16">E67-F67-G67-H67</f>
        <v>3</v>
      </c>
      <c r="J67" s="18">
        <f t="shared" ref="J67:J130" si="17">I67/C67*100</f>
        <v>7.31707317073171</v>
      </c>
      <c r="K67" s="18">
        <f t="shared" ref="K67:K130" si="18">100-J67</f>
        <v>92.6829268292683</v>
      </c>
    </row>
    <row r="68" s="1" customFormat="1" ht="12.75" spans="1:11">
      <c r="A68" s="14"/>
      <c r="B68" s="8" t="s">
        <v>106</v>
      </c>
      <c r="C68" s="7">
        <v>51</v>
      </c>
      <c r="D68" s="10">
        <v>47</v>
      </c>
      <c r="E68" s="10">
        <f t="shared" si="15"/>
        <v>4</v>
      </c>
      <c r="F68" s="10">
        <v>1</v>
      </c>
      <c r="G68" s="10"/>
      <c r="H68" s="10">
        <v>1</v>
      </c>
      <c r="I68" s="10">
        <f t="shared" si="16"/>
        <v>2</v>
      </c>
      <c r="J68" s="18">
        <f t="shared" si="17"/>
        <v>3.92156862745098</v>
      </c>
      <c r="K68" s="18">
        <f t="shared" si="18"/>
        <v>96.078431372549</v>
      </c>
    </row>
    <row r="69" s="1" customFormat="1" ht="12.75" spans="1:11">
      <c r="A69" s="14"/>
      <c r="B69" s="8" t="s">
        <v>107</v>
      </c>
      <c r="C69" s="7">
        <v>75</v>
      </c>
      <c r="D69" s="10">
        <v>69</v>
      </c>
      <c r="E69" s="10">
        <f t="shared" si="15"/>
        <v>6</v>
      </c>
      <c r="F69" s="10">
        <v>4</v>
      </c>
      <c r="G69" s="10">
        <v>1</v>
      </c>
      <c r="H69" s="10"/>
      <c r="I69" s="10">
        <f t="shared" si="16"/>
        <v>1</v>
      </c>
      <c r="J69" s="18">
        <f t="shared" si="17"/>
        <v>1.33333333333333</v>
      </c>
      <c r="K69" s="18">
        <f t="shared" si="18"/>
        <v>98.6666666666667</v>
      </c>
    </row>
    <row r="70" s="1" customFormat="1" ht="12.75" spans="1:11">
      <c r="A70" s="14"/>
      <c r="B70" s="8" t="s">
        <v>108</v>
      </c>
      <c r="C70" s="7">
        <v>78</v>
      </c>
      <c r="D70" s="10">
        <v>68</v>
      </c>
      <c r="E70" s="10">
        <f t="shared" si="15"/>
        <v>10</v>
      </c>
      <c r="F70" s="10">
        <v>3</v>
      </c>
      <c r="G70" s="10">
        <v>1</v>
      </c>
      <c r="H70" s="10">
        <v>4</v>
      </c>
      <c r="I70" s="10">
        <f t="shared" si="16"/>
        <v>2</v>
      </c>
      <c r="J70" s="18">
        <f t="shared" si="17"/>
        <v>2.56410256410256</v>
      </c>
      <c r="K70" s="18">
        <f t="shared" si="18"/>
        <v>97.4358974358974</v>
      </c>
    </row>
    <row r="71" s="1" customFormat="1" ht="12.75" spans="1:11">
      <c r="A71" s="15"/>
      <c r="B71" s="8" t="s">
        <v>109</v>
      </c>
      <c r="C71" s="7">
        <v>46</v>
      </c>
      <c r="D71" s="10">
        <v>43</v>
      </c>
      <c r="E71" s="10">
        <f t="shared" si="15"/>
        <v>3</v>
      </c>
      <c r="F71" s="10"/>
      <c r="G71" s="10"/>
      <c r="H71" s="10">
        <v>1</v>
      </c>
      <c r="I71" s="10">
        <f t="shared" si="16"/>
        <v>2</v>
      </c>
      <c r="J71" s="18">
        <f t="shared" si="17"/>
        <v>4.34782608695652</v>
      </c>
      <c r="K71" s="18">
        <f t="shared" si="18"/>
        <v>95.6521739130435</v>
      </c>
    </row>
    <row r="72" s="1" customFormat="1" ht="12.75" spans="1:11">
      <c r="A72" s="11" t="s">
        <v>110</v>
      </c>
      <c r="B72" s="12"/>
      <c r="C72" s="11">
        <f t="shared" ref="C72" si="19">SUM(C60:C71)</f>
        <v>822</v>
      </c>
      <c r="D72" s="11">
        <v>741</v>
      </c>
      <c r="E72" s="11">
        <f t="shared" si="15"/>
        <v>81</v>
      </c>
      <c r="F72" s="11">
        <v>26</v>
      </c>
      <c r="G72" s="11">
        <v>16</v>
      </c>
      <c r="H72" s="11">
        <v>12</v>
      </c>
      <c r="I72" s="11">
        <f t="shared" si="16"/>
        <v>27</v>
      </c>
      <c r="J72" s="21">
        <f t="shared" si="17"/>
        <v>3.28467153284672</v>
      </c>
      <c r="K72" s="21">
        <f t="shared" si="18"/>
        <v>96.7153284671533</v>
      </c>
    </row>
    <row r="73" s="1" customFormat="1" ht="12.75" spans="1:11">
      <c r="A73" s="13" t="s">
        <v>111</v>
      </c>
      <c r="B73" s="8" t="s">
        <v>112</v>
      </c>
      <c r="C73" s="7">
        <v>9</v>
      </c>
      <c r="D73" s="10">
        <v>9</v>
      </c>
      <c r="E73" s="10">
        <f t="shared" si="15"/>
        <v>0</v>
      </c>
      <c r="F73" s="10"/>
      <c r="G73" s="10"/>
      <c r="H73" s="10"/>
      <c r="I73" s="10">
        <f t="shared" si="16"/>
        <v>0</v>
      </c>
      <c r="J73" s="18">
        <f t="shared" si="17"/>
        <v>0</v>
      </c>
      <c r="K73" s="18">
        <f t="shared" si="18"/>
        <v>100</v>
      </c>
    </row>
    <row r="74" s="1" customFormat="1" ht="12.75" spans="1:11">
      <c r="A74" s="14"/>
      <c r="B74" s="8" t="s">
        <v>111</v>
      </c>
      <c r="C74" s="7">
        <v>4</v>
      </c>
      <c r="D74" s="10">
        <v>4</v>
      </c>
      <c r="E74" s="10">
        <f t="shared" si="15"/>
        <v>0</v>
      </c>
      <c r="F74" s="10"/>
      <c r="G74" s="10"/>
      <c r="H74" s="10"/>
      <c r="I74" s="10">
        <f t="shared" si="16"/>
        <v>0</v>
      </c>
      <c r="J74" s="18">
        <f t="shared" si="17"/>
        <v>0</v>
      </c>
      <c r="K74" s="18">
        <f t="shared" si="18"/>
        <v>100</v>
      </c>
    </row>
    <row r="75" s="1" customFormat="1" ht="12.75" spans="1:11">
      <c r="A75" s="15"/>
      <c r="B75" s="8" t="s">
        <v>113</v>
      </c>
      <c r="C75" s="7">
        <v>8</v>
      </c>
      <c r="D75" s="10">
        <v>7</v>
      </c>
      <c r="E75" s="10">
        <f t="shared" si="15"/>
        <v>1</v>
      </c>
      <c r="F75" s="10"/>
      <c r="G75" s="10"/>
      <c r="H75" s="10"/>
      <c r="I75" s="10">
        <f t="shared" si="16"/>
        <v>1</v>
      </c>
      <c r="J75" s="18">
        <f t="shared" si="17"/>
        <v>12.5</v>
      </c>
      <c r="K75" s="18">
        <f t="shared" si="18"/>
        <v>87.5</v>
      </c>
    </row>
    <row r="76" s="1" customFormat="1" ht="12.75" spans="1:11">
      <c r="A76" s="11" t="s">
        <v>114</v>
      </c>
      <c r="B76" s="12"/>
      <c r="C76" s="11">
        <f t="shared" ref="C76" si="20">SUM(C73:C75)</f>
        <v>21</v>
      </c>
      <c r="D76" s="11">
        <v>20</v>
      </c>
      <c r="E76" s="11">
        <f t="shared" si="15"/>
        <v>1</v>
      </c>
      <c r="F76" s="11">
        <v>0</v>
      </c>
      <c r="G76" s="11">
        <v>0</v>
      </c>
      <c r="H76" s="11">
        <v>0</v>
      </c>
      <c r="I76" s="11">
        <f t="shared" si="16"/>
        <v>1</v>
      </c>
      <c r="J76" s="21">
        <f t="shared" si="17"/>
        <v>4.76190476190476</v>
      </c>
      <c r="K76" s="21">
        <f t="shared" si="18"/>
        <v>95.2380952380952</v>
      </c>
    </row>
    <row r="77" s="1" customFormat="1" ht="12.75" spans="1:11">
      <c r="A77" s="13" t="s">
        <v>115</v>
      </c>
      <c r="B77" s="8" t="s">
        <v>116</v>
      </c>
      <c r="C77" s="7">
        <v>2</v>
      </c>
      <c r="D77" s="10">
        <v>2</v>
      </c>
      <c r="E77" s="10">
        <f t="shared" si="15"/>
        <v>0</v>
      </c>
      <c r="F77" s="10"/>
      <c r="G77" s="10"/>
      <c r="H77" s="10"/>
      <c r="I77" s="10">
        <f t="shared" si="16"/>
        <v>0</v>
      </c>
      <c r="J77" s="18">
        <f t="shared" si="17"/>
        <v>0</v>
      </c>
      <c r="K77" s="18">
        <f t="shared" si="18"/>
        <v>100</v>
      </c>
    </row>
    <row r="78" s="1" customFormat="1" ht="12.75" spans="1:11">
      <c r="A78" s="14"/>
      <c r="B78" s="8" t="s">
        <v>117</v>
      </c>
      <c r="C78" s="7">
        <v>31</v>
      </c>
      <c r="D78" s="10">
        <v>28</v>
      </c>
      <c r="E78" s="10">
        <f t="shared" si="15"/>
        <v>3</v>
      </c>
      <c r="F78" s="10">
        <v>3</v>
      </c>
      <c r="G78" s="10"/>
      <c r="H78" s="10"/>
      <c r="I78" s="10">
        <f t="shared" si="16"/>
        <v>0</v>
      </c>
      <c r="J78" s="18">
        <f t="shared" si="17"/>
        <v>0</v>
      </c>
      <c r="K78" s="18">
        <f t="shared" si="18"/>
        <v>100</v>
      </c>
    </row>
    <row r="79" s="1" customFormat="1" ht="12.75" spans="1:11">
      <c r="A79" s="14"/>
      <c r="B79" s="8" t="s">
        <v>118</v>
      </c>
      <c r="C79" s="7">
        <v>2</v>
      </c>
      <c r="D79" s="10">
        <v>2</v>
      </c>
      <c r="E79" s="10">
        <f t="shared" si="15"/>
        <v>0</v>
      </c>
      <c r="F79" s="10"/>
      <c r="G79" s="10"/>
      <c r="H79" s="10"/>
      <c r="I79" s="10">
        <f t="shared" si="16"/>
        <v>0</v>
      </c>
      <c r="J79" s="18">
        <f t="shared" si="17"/>
        <v>0</v>
      </c>
      <c r="K79" s="18">
        <f t="shared" si="18"/>
        <v>100</v>
      </c>
    </row>
    <row r="80" s="1" customFormat="1" ht="12.75" spans="1:11">
      <c r="A80" s="14"/>
      <c r="B80" s="8" t="s">
        <v>119</v>
      </c>
      <c r="C80" s="7">
        <v>2</v>
      </c>
      <c r="D80" s="10">
        <v>2</v>
      </c>
      <c r="E80" s="10">
        <f t="shared" si="15"/>
        <v>0</v>
      </c>
      <c r="F80" s="10"/>
      <c r="G80" s="10"/>
      <c r="H80" s="10"/>
      <c r="I80" s="10">
        <f t="shared" si="16"/>
        <v>0</v>
      </c>
      <c r="J80" s="18">
        <f t="shared" si="17"/>
        <v>0</v>
      </c>
      <c r="K80" s="18">
        <f t="shared" si="18"/>
        <v>100</v>
      </c>
    </row>
    <row r="81" s="1" customFormat="1" ht="12.75" spans="1:11">
      <c r="A81" s="15"/>
      <c r="B81" s="8" t="s">
        <v>115</v>
      </c>
      <c r="C81" s="7">
        <v>57</v>
      </c>
      <c r="D81" s="10">
        <v>53</v>
      </c>
      <c r="E81" s="10">
        <f t="shared" si="15"/>
        <v>4</v>
      </c>
      <c r="F81" s="10">
        <v>3</v>
      </c>
      <c r="G81" s="10"/>
      <c r="H81" s="10"/>
      <c r="I81" s="10">
        <f t="shared" si="16"/>
        <v>1</v>
      </c>
      <c r="J81" s="18">
        <f t="shared" si="17"/>
        <v>1.75438596491228</v>
      </c>
      <c r="K81" s="18">
        <f t="shared" si="18"/>
        <v>98.2456140350877</v>
      </c>
    </row>
    <row r="82" s="1" customFormat="1" ht="12.75" spans="1:11">
      <c r="A82" s="11" t="s">
        <v>120</v>
      </c>
      <c r="B82" s="12"/>
      <c r="C82" s="11">
        <f t="shared" ref="C82" si="21">SUM(C77:C81)</f>
        <v>94</v>
      </c>
      <c r="D82" s="11">
        <v>87</v>
      </c>
      <c r="E82" s="11">
        <f t="shared" si="15"/>
        <v>7</v>
      </c>
      <c r="F82" s="11">
        <v>6</v>
      </c>
      <c r="G82" s="11">
        <v>0</v>
      </c>
      <c r="H82" s="11">
        <v>0</v>
      </c>
      <c r="I82" s="11">
        <f t="shared" si="16"/>
        <v>1</v>
      </c>
      <c r="J82" s="21">
        <f t="shared" si="17"/>
        <v>1.06382978723404</v>
      </c>
      <c r="K82" s="21">
        <f t="shared" si="18"/>
        <v>98.936170212766</v>
      </c>
    </row>
    <row r="83" s="1" customFormat="1" ht="12.75" spans="1:11">
      <c r="A83" s="13" t="s">
        <v>121</v>
      </c>
      <c r="B83" s="8" t="s">
        <v>121</v>
      </c>
      <c r="C83" s="7">
        <v>4</v>
      </c>
      <c r="D83" s="10">
        <v>4</v>
      </c>
      <c r="E83" s="10">
        <f t="shared" si="15"/>
        <v>0</v>
      </c>
      <c r="F83" s="10"/>
      <c r="G83" s="10"/>
      <c r="H83" s="10"/>
      <c r="I83" s="10">
        <f t="shared" si="16"/>
        <v>0</v>
      </c>
      <c r="J83" s="18">
        <f t="shared" si="17"/>
        <v>0</v>
      </c>
      <c r="K83" s="18">
        <f t="shared" si="18"/>
        <v>100</v>
      </c>
    </row>
    <row r="84" s="1" customFormat="1" ht="12.75" spans="1:11">
      <c r="A84" s="15"/>
      <c r="B84" s="8" t="s">
        <v>122</v>
      </c>
      <c r="C84" s="7">
        <v>1</v>
      </c>
      <c r="D84" s="10">
        <v>1</v>
      </c>
      <c r="E84" s="10">
        <f t="shared" si="15"/>
        <v>0</v>
      </c>
      <c r="F84" s="10"/>
      <c r="G84" s="10"/>
      <c r="H84" s="10"/>
      <c r="I84" s="10">
        <f t="shared" si="16"/>
        <v>0</v>
      </c>
      <c r="J84" s="18">
        <f t="shared" si="17"/>
        <v>0</v>
      </c>
      <c r="K84" s="18">
        <f t="shared" si="18"/>
        <v>100</v>
      </c>
    </row>
    <row r="85" s="1" customFormat="1" ht="12.75" spans="1:11">
      <c r="A85" s="11" t="s">
        <v>123</v>
      </c>
      <c r="B85" s="12"/>
      <c r="C85" s="11">
        <f t="shared" ref="C85" si="22">SUM(C83:C84)</f>
        <v>5</v>
      </c>
      <c r="D85" s="11">
        <v>5</v>
      </c>
      <c r="E85" s="11">
        <f t="shared" si="15"/>
        <v>0</v>
      </c>
      <c r="F85" s="11">
        <v>0</v>
      </c>
      <c r="G85" s="11">
        <v>0</v>
      </c>
      <c r="H85" s="11">
        <v>0</v>
      </c>
      <c r="I85" s="11">
        <f t="shared" si="16"/>
        <v>0</v>
      </c>
      <c r="J85" s="21">
        <f t="shared" si="17"/>
        <v>0</v>
      </c>
      <c r="K85" s="21">
        <f t="shared" si="18"/>
        <v>100</v>
      </c>
    </row>
    <row r="86" s="1" customFormat="1" ht="12.75" spans="1:11">
      <c r="A86" s="13" t="s">
        <v>124</v>
      </c>
      <c r="B86" s="8" t="s">
        <v>125</v>
      </c>
      <c r="C86" s="7">
        <v>1</v>
      </c>
      <c r="D86" s="10">
        <v>1</v>
      </c>
      <c r="E86" s="10">
        <f t="shared" si="15"/>
        <v>0</v>
      </c>
      <c r="F86" s="10"/>
      <c r="G86" s="10"/>
      <c r="H86" s="10"/>
      <c r="I86" s="10">
        <f t="shared" si="16"/>
        <v>0</v>
      </c>
      <c r="J86" s="18">
        <f t="shared" si="17"/>
        <v>0</v>
      </c>
      <c r="K86" s="18">
        <f t="shared" si="18"/>
        <v>100</v>
      </c>
    </row>
    <row r="87" s="1" customFormat="1" ht="12.75" spans="1:11">
      <c r="A87" s="14"/>
      <c r="B87" s="8" t="s">
        <v>126</v>
      </c>
      <c r="C87" s="7">
        <v>41</v>
      </c>
      <c r="D87" s="10">
        <v>32</v>
      </c>
      <c r="E87" s="10">
        <f t="shared" si="15"/>
        <v>9</v>
      </c>
      <c r="F87" s="10">
        <v>1</v>
      </c>
      <c r="G87" s="10">
        <v>2</v>
      </c>
      <c r="H87" s="10">
        <v>1</v>
      </c>
      <c r="I87" s="10">
        <f t="shared" si="16"/>
        <v>5</v>
      </c>
      <c r="J87" s="18">
        <f t="shared" si="17"/>
        <v>12.1951219512195</v>
      </c>
      <c r="K87" s="18">
        <f t="shared" si="18"/>
        <v>87.8048780487805</v>
      </c>
    </row>
    <row r="88" s="1" customFormat="1" ht="12.75" spans="1:11">
      <c r="A88" s="14"/>
      <c r="B88" s="8" t="s">
        <v>127</v>
      </c>
      <c r="C88" s="7">
        <v>5</v>
      </c>
      <c r="D88" s="10">
        <v>5</v>
      </c>
      <c r="E88" s="10">
        <f t="shared" si="15"/>
        <v>0</v>
      </c>
      <c r="F88" s="10"/>
      <c r="G88" s="10"/>
      <c r="H88" s="10"/>
      <c r="I88" s="10">
        <f t="shared" si="16"/>
        <v>0</v>
      </c>
      <c r="J88" s="18">
        <f t="shared" si="17"/>
        <v>0</v>
      </c>
      <c r="K88" s="18">
        <f t="shared" si="18"/>
        <v>100</v>
      </c>
    </row>
    <row r="89" s="1" customFormat="1" ht="12.75" spans="1:11">
      <c r="A89" s="14"/>
      <c r="B89" s="8" t="s">
        <v>128</v>
      </c>
      <c r="C89" s="7">
        <v>8</v>
      </c>
      <c r="D89" s="10">
        <v>7</v>
      </c>
      <c r="E89" s="10">
        <f t="shared" si="15"/>
        <v>1</v>
      </c>
      <c r="F89" s="10"/>
      <c r="G89" s="10">
        <v>1</v>
      </c>
      <c r="H89" s="10"/>
      <c r="I89" s="10">
        <f t="shared" si="16"/>
        <v>0</v>
      </c>
      <c r="J89" s="18">
        <f t="shared" si="17"/>
        <v>0</v>
      </c>
      <c r="K89" s="18">
        <f t="shared" si="18"/>
        <v>100</v>
      </c>
    </row>
    <row r="90" s="1" customFormat="1" ht="12.75" spans="1:11">
      <c r="A90" s="14"/>
      <c r="B90" s="8" t="s">
        <v>129</v>
      </c>
      <c r="C90" s="7">
        <v>1</v>
      </c>
      <c r="D90" s="10">
        <v>0</v>
      </c>
      <c r="E90" s="10">
        <f t="shared" si="15"/>
        <v>1</v>
      </c>
      <c r="F90" s="10">
        <v>1</v>
      </c>
      <c r="G90" s="10"/>
      <c r="H90" s="10"/>
      <c r="I90" s="10">
        <f t="shared" si="16"/>
        <v>0</v>
      </c>
      <c r="J90" s="18">
        <f t="shared" si="17"/>
        <v>0</v>
      </c>
      <c r="K90" s="18">
        <f t="shared" si="18"/>
        <v>100</v>
      </c>
    </row>
    <row r="91" s="1" customFormat="1" ht="12.75" spans="1:11">
      <c r="A91" s="14"/>
      <c r="B91" s="8" t="s">
        <v>130</v>
      </c>
      <c r="C91" s="7">
        <v>156</v>
      </c>
      <c r="D91" s="10">
        <v>130</v>
      </c>
      <c r="E91" s="10">
        <f t="shared" si="15"/>
        <v>26</v>
      </c>
      <c r="F91" s="10">
        <v>8</v>
      </c>
      <c r="G91" s="10">
        <v>5</v>
      </c>
      <c r="H91" s="10">
        <v>2</v>
      </c>
      <c r="I91" s="10">
        <f t="shared" si="16"/>
        <v>11</v>
      </c>
      <c r="J91" s="18">
        <f t="shared" si="17"/>
        <v>7.05128205128205</v>
      </c>
      <c r="K91" s="18">
        <f t="shared" si="18"/>
        <v>92.948717948718</v>
      </c>
    </row>
    <row r="92" s="1" customFormat="1" ht="12.75" spans="1:11">
      <c r="A92" s="15"/>
      <c r="B92" s="8" t="s">
        <v>131</v>
      </c>
      <c r="C92" s="7">
        <v>116</v>
      </c>
      <c r="D92" s="10">
        <v>94</v>
      </c>
      <c r="E92" s="10">
        <f t="shared" si="15"/>
        <v>22</v>
      </c>
      <c r="F92" s="10">
        <v>8</v>
      </c>
      <c r="G92" s="10">
        <v>3</v>
      </c>
      <c r="H92" s="10">
        <v>2</v>
      </c>
      <c r="I92" s="10">
        <f t="shared" si="16"/>
        <v>9</v>
      </c>
      <c r="J92" s="18">
        <f t="shared" si="17"/>
        <v>7.75862068965517</v>
      </c>
      <c r="K92" s="18">
        <f t="shared" si="18"/>
        <v>92.2413793103448</v>
      </c>
    </row>
    <row r="93" s="1" customFormat="1" ht="13.5" customHeight="1" spans="1:11">
      <c r="A93" s="11" t="s">
        <v>132</v>
      </c>
      <c r="B93" s="12"/>
      <c r="C93" s="11">
        <f t="shared" ref="C93" si="23">SUM(C86:C92)</f>
        <v>328</v>
      </c>
      <c r="D93" s="11">
        <v>269</v>
      </c>
      <c r="E93" s="11">
        <f t="shared" si="15"/>
        <v>59</v>
      </c>
      <c r="F93" s="11">
        <v>18</v>
      </c>
      <c r="G93" s="11">
        <v>11</v>
      </c>
      <c r="H93" s="11">
        <v>5</v>
      </c>
      <c r="I93" s="11">
        <f t="shared" si="16"/>
        <v>25</v>
      </c>
      <c r="J93" s="21">
        <f t="shared" si="17"/>
        <v>7.6219512195122</v>
      </c>
      <c r="K93" s="21">
        <f t="shared" si="18"/>
        <v>92.3780487804878</v>
      </c>
    </row>
    <row r="94" s="1" customFormat="1" ht="12.75" spans="1:11">
      <c r="A94" s="13" t="s">
        <v>133</v>
      </c>
      <c r="B94" s="8" t="s">
        <v>134</v>
      </c>
      <c r="C94" s="7">
        <v>69</v>
      </c>
      <c r="D94" s="10">
        <v>56</v>
      </c>
      <c r="E94" s="10">
        <f t="shared" si="15"/>
        <v>13</v>
      </c>
      <c r="F94" s="10">
        <v>8</v>
      </c>
      <c r="G94" s="10"/>
      <c r="H94" s="10">
        <v>3</v>
      </c>
      <c r="I94" s="10">
        <f t="shared" si="16"/>
        <v>2</v>
      </c>
      <c r="J94" s="18">
        <f t="shared" si="17"/>
        <v>2.89855072463768</v>
      </c>
      <c r="K94" s="18">
        <f t="shared" si="18"/>
        <v>97.1014492753623</v>
      </c>
    </row>
    <row r="95" s="1" customFormat="1" ht="12.75" spans="1:11">
      <c r="A95" s="14"/>
      <c r="B95" s="8" t="s">
        <v>135</v>
      </c>
      <c r="C95" s="7">
        <v>61</v>
      </c>
      <c r="D95" s="10">
        <v>37</v>
      </c>
      <c r="E95" s="10">
        <f t="shared" si="15"/>
        <v>24</v>
      </c>
      <c r="F95" s="10">
        <v>10</v>
      </c>
      <c r="G95" s="10">
        <v>4</v>
      </c>
      <c r="H95" s="10">
        <v>1</v>
      </c>
      <c r="I95" s="10">
        <f t="shared" si="16"/>
        <v>9</v>
      </c>
      <c r="J95" s="18">
        <f t="shared" si="17"/>
        <v>14.7540983606557</v>
      </c>
      <c r="K95" s="18">
        <f t="shared" si="18"/>
        <v>85.2459016393443</v>
      </c>
    </row>
    <row r="96" s="1" customFormat="1" ht="12.75" spans="1:11">
      <c r="A96" s="14"/>
      <c r="B96" s="8" t="s">
        <v>136</v>
      </c>
      <c r="C96" s="7">
        <v>2</v>
      </c>
      <c r="D96" s="10">
        <v>1</v>
      </c>
      <c r="E96" s="10">
        <f t="shared" si="15"/>
        <v>1</v>
      </c>
      <c r="F96" s="10"/>
      <c r="G96" s="10">
        <v>1</v>
      </c>
      <c r="H96" s="10"/>
      <c r="I96" s="10">
        <f t="shared" si="16"/>
        <v>0</v>
      </c>
      <c r="J96" s="18">
        <f t="shared" si="17"/>
        <v>0</v>
      </c>
      <c r="K96" s="18">
        <f t="shared" si="18"/>
        <v>100</v>
      </c>
    </row>
    <row r="97" s="1" customFormat="1" ht="12.75" spans="1:11">
      <c r="A97" s="14"/>
      <c r="B97" s="8" t="s">
        <v>137</v>
      </c>
      <c r="C97" s="7">
        <v>3</v>
      </c>
      <c r="D97" s="10">
        <v>2</v>
      </c>
      <c r="E97" s="10">
        <f t="shared" si="15"/>
        <v>1</v>
      </c>
      <c r="F97" s="10"/>
      <c r="G97" s="10"/>
      <c r="H97" s="10"/>
      <c r="I97" s="10">
        <f t="shared" si="16"/>
        <v>1</v>
      </c>
      <c r="J97" s="18">
        <f t="shared" si="17"/>
        <v>33.3333333333333</v>
      </c>
      <c r="K97" s="18">
        <f t="shared" si="18"/>
        <v>66.6666666666667</v>
      </c>
    </row>
    <row r="98" s="1" customFormat="1" ht="12.75" spans="1:11">
      <c r="A98" s="15"/>
      <c r="B98" s="8" t="s">
        <v>138</v>
      </c>
      <c r="C98" s="7">
        <v>3</v>
      </c>
      <c r="D98" s="10">
        <v>3</v>
      </c>
      <c r="E98" s="10">
        <f t="shared" si="15"/>
        <v>0</v>
      </c>
      <c r="F98" s="10"/>
      <c r="G98" s="10"/>
      <c r="H98" s="10"/>
      <c r="I98" s="10">
        <f t="shared" si="16"/>
        <v>0</v>
      </c>
      <c r="J98" s="18">
        <f t="shared" si="17"/>
        <v>0</v>
      </c>
      <c r="K98" s="18">
        <f t="shared" si="18"/>
        <v>100</v>
      </c>
    </row>
    <row r="99" s="1" customFormat="1" ht="12.75" spans="1:11">
      <c r="A99" s="11" t="s">
        <v>139</v>
      </c>
      <c r="B99" s="12"/>
      <c r="C99" s="11">
        <f t="shared" ref="C99" si="24">SUM(C94:C98)</f>
        <v>138</v>
      </c>
      <c r="D99" s="11">
        <v>99</v>
      </c>
      <c r="E99" s="11">
        <f t="shared" si="15"/>
        <v>39</v>
      </c>
      <c r="F99" s="11">
        <v>18</v>
      </c>
      <c r="G99" s="11">
        <v>5</v>
      </c>
      <c r="H99" s="11">
        <v>4</v>
      </c>
      <c r="I99" s="11">
        <f t="shared" si="16"/>
        <v>12</v>
      </c>
      <c r="J99" s="21">
        <f t="shared" si="17"/>
        <v>8.69565217391304</v>
      </c>
      <c r="K99" s="21">
        <f t="shared" si="18"/>
        <v>91.304347826087</v>
      </c>
    </row>
    <row r="100" s="1" customFormat="1" ht="12.75" spans="1:11">
      <c r="A100" s="13" t="s">
        <v>140</v>
      </c>
      <c r="B100" s="8" t="s">
        <v>141</v>
      </c>
      <c r="C100" s="7">
        <v>106</v>
      </c>
      <c r="D100" s="10">
        <v>89</v>
      </c>
      <c r="E100" s="10">
        <f t="shared" si="15"/>
        <v>17</v>
      </c>
      <c r="F100" s="10">
        <v>9</v>
      </c>
      <c r="G100" s="10">
        <v>3</v>
      </c>
      <c r="H100" s="10">
        <v>2</v>
      </c>
      <c r="I100" s="10">
        <f t="shared" si="16"/>
        <v>3</v>
      </c>
      <c r="J100" s="18">
        <f t="shared" si="17"/>
        <v>2.83018867924528</v>
      </c>
      <c r="K100" s="18">
        <f t="shared" si="18"/>
        <v>97.1698113207547</v>
      </c>
    </row>
    <row r="101" s="1" customFormat="1" ht="12.75" spans="1:11">
      <c r="A101" s="14"/>
      <c r="B101" s="8" t="s">
        <v>142</v>
      </c>
      <c r="C101" s="7">
        <v>1</v>
      </c>
      <c r="D101" s="10">
        <v>1</v>
      </c>
      <c r="E101" s="10">
        <f t="shared" si="15"/>
        <v>0</v>
      </c>
      <c r="F101" s="10"/>
      <c r="G101" s="10"/>
      <c r="H101" s="10"/>
      <c r="I101" s="10">
        <f t="shared" si="16"/>
        <v>0</v>
      </c>
      <c r="J101" s="18">
        <f t="shared" si="17"/>
        <v>0</v>
      </c>
      <c r="K101" s="18">
        <f t="shared" si="18"/>
        <v>100</v>
      </c>
    </row>
    <row r="102" s="1" customFormat="1" ht="12.75" spans="1:11">
      <c r="A102" s="14"/>
      <c r="B102" s="8" t="s">
        <v>143</v>
      </c>
      <c r="C102" s="7">
        <v>1</v>
      </c>
      <c r="D102" s="10">
        <v>1</v>
      </c>
      <c r="E102" s="10">
        <f t="shared" si="15"/>
        <v>0</v>
      </c>
      <c r="F102" s="10"/>
      <c r="G102" s="10"/>
      <c r="H102" s="10"/>
      <c r="I102" s="10">
        <f t="shared" si="16"/>
        <v>0</v>
      </c>
      <c r="J102" s="18">
        <f t="shared" si="17"/>
        <v>0</v>
      </c>
      <c r="K102" s="18">
        <f t="shared" si="18"/>
        <v>100</v>
      </c>
    </row>
    <row r="103" s="1" customFormat="1" ht="12.75" spans="1:11">
      <c r="A103" s="14"/>
      <c r="B103" s="8" t="s">
        <v>144</v>
      </c>
      <c r="C103" s="7">
        <v>2</v>
      </c>
      <c r="D103" s="10">
        <v>2</v>
      </c>
      <c r="E103" s="10">
        <f t="shared" si="15"/>
        <v>0</v>
      </c>
      <c r="F103" s="10"/>
      <c r="G103" s="10"/>
      <c r="H103" s="10"/>
      <c r="I103" s="10">
        <f t="shared" si="16"/>
        <v>0</v>
      </c>
      <c r="J103" s="18">
        <f t="shared" si="17"/>
        <v>0</v>
      </c>
      <c r="K103" s="18">
        <f t="shared" si="18"/>
        <v>100</v>
      </c>
    </row>
    <row r="104" s="1" customFormat="1" ht="12.75" spans="1:11">
      <c r="A104" s="14"/>
      <c r="B104" s="8" t="s">
        <v>145</v>
      </c>
      <c r="C104" s="7">
        <v>1</v>
      </c>
      <c r="D104" s="10">
        <v>1</v>
      </c>
      <c r="E104" s="10">
        <f t="shared" si="15"/>
        <v>0</v>
      </c>
      <c r="F104" s="10"/>
      <c r="G104" s="10"/>
      <c r="H104" s="10"/>
      <c r="I104" s="10">
        <f t="shared" si="16"/>
        <v>0</v>
      </c>
      <c r="J104" s="18">
        <f t="shared" si="17"/>
        <v>0</v>
      </c>
      <c r="K104" s="18">
        <f t="shared" si="18"/>
        <v>100</v>
      </c>
    </row>
    <row r="105" s="1" customFormat="1" ht="12.75" spans="1:11">
      <c r="A105" s="14"/>
      <c r="B105" s="8" t="s">
        <v>146</v>
      </c>
      <c r="C105" s="7">
        <v>1</v>
      </c>
      <c r="D105" s="10">
        <v>1</v>
      </c>
      <c r="E105" s="10">
        <f t="shared" si="15"/>
        <v>0</v>
      </c>
      <c r="F105" s="10"/>
      <c r="G105" s="10"/>
      <c r="H105" s="10"/>
      <c r="I105" s="10">
        <f t="shared" si="16"/>
        <v>0</v>
      </c>
      <c r="J105" s="18">
        <f t="shared" si="17"/>
        <v>0</v>
      </c>
      <c r="K105" s="18">
        <f t="shared" si="18"/>
        <v>100</v>
      </c>
    </row>
    <row r="106" s="1" customFormat="1" ht="12.75" spans="1:11">
      <c r="A106" s="14"/>
      <c r="B106" s="8" t="s">
        <v>147</v>
      </c>
      <c r="C106" s="7">
        <v>1</v>
      </c>
      <c r="D106" s="10">
        <v>1</v>
      </c>
      <c r="E106" s="10">
        <f t="shared" si="15"/>
        <v>0</v>
      </c>
      <c r="F106" s="10"/>
      <c r="G106" s="10"/>
      <c r="H106" s="10"/>
      <c r="I106" s="10">
        <f t="shared" si="16"/>
        <v>0</v>
      </c>
      <c r="J106" s="18">
        <f t="shared" si="17"/>
        <v>0</v>
      </c>
      <c r="K106" s="18">
        <f t="shared" si="18"/>
        <v>100</v>
      </c>
    </row>
    <row r="107" s="1" customFormat="1" ht="12.75" spans="1:11">
      <c r="A107" s="14"/>
      <c r="B107" s="8" t="s">
        <v>148</v>
      </c>
      <c r="C107" s="7">
        <v>1</v>
      </c>
      <c r="D107" s="10">
        <v>1</v>
      </c>
      <c r="E107" s="10">
        <f t="shared" si="15"/>
        <v>0</v>
      </c>
      <c r="F107" s="10"/>
      <c r="G107" s="10"/>
      <c r="H107" s="10"/>
      <c r="I107" s="10">
        <f t="shared" si="16"/>
        <v>0</v>
      </c>
      <c r="J107" s="18">
        <f t="shared" si="17"/>
        <v>0</v>
      </c>
      <c r="K107" s="18">
        <f t="shared" si="18"/>
        <v>100</v>
      </c>
    </row>
    <row r="108" s="1" customFormat="1" ht="12.75" spans="1:11">
      <c r="A108" s="15"/>
      <c r="B108" s="8" t="s">
        <v>140</v>
      </c>
      <c r="C108" s="7">
        <v>107</v>
      </c>
      <c r="D108" s="10">
        <v>85</v>
      </c>
      <c r="E108" s="10">
        <f t="shared" si="15"/>
        <v>22</v>
      </c>
      <c r="F108" s="10">
        <v>10</v>
      </c>
      <c r="G108" s="10">
        <v>1</v>
      </c>
      <c r="H108" s="10"/>
      <c r="I108" s="10">
        <f t="shared" si="16"/>
        <v>11</v>
      </c>
      <c r="J108" s="18">
        <f t="shared" si="17"/>
        <v>10.2803738317757</v>
      </c>
      <c r="K108" s="18">
        <f t="shared" si="18"/>
        <v>89.7196261682243</v>
      </c>
    </row>
    <row r="109" s="1" customFormat="1" ht="12.75" spans="1:11">
      <c r="A109" s="11" t="s">
        <v>149</v>
      </c>
      <c r="B109" s="12"/>
      <c r="C109" s="11">
        <f t="shared" ref="C109" si="25">SUM(C100:C108)</f>
        <v>221</v>
      </c>
      <c r="D109" s="11">
        <v>182</v>
      </c>
      <c r="E109" s="11">
        <f t="shared" si="15"/>
        <v>39</v>
      </c>
      <c r="F109" s="11">
        <v>19</v>
      </c>
      <c r="G109" s="11">
        <v>4</v>
      </c>
      <c r="H109" s="11">
        <v>2</v>
      </c>
      <c r="I109" s="11">
        <f t="shared" si="16"/>
        <v>14</v>
      </c>
      <c r="J109" s="21">
        <f t="shared" si="17"/>
        <v>6.33484162895928</v>
      </c>
      <c r="K109" s="21">
        <f t="shared" si="18"/>
        <v>93.6651583710407</v>
      </c>
    </row>
    <row r="110" s="1" customFormat="1" ht="12.75" spans="1:11">
      <c r="A110" s="13" t="s">
        <v>150</v>
      </c>
      <c r="B110" s="8" t="s">
        <v>151</v>
      </c>
      <c r="C110" s="7">
        <v>83</v>
      </c>
      <c r="D110" s="10">
        <v>72</v>
      </c>
      <c r="E110" s="10">
        <f t="shared" si="15"/>
        <v>11</v>
      </c>
      <c r="F110" s="10">
        <v>2</v>
      </c>
      <c r="G110" s="10"/>
      <c r="H110" s="10">
        <v>1</v>
      </c>
      <c r="I110" s="10">
        <f t="shared" si="16"/>
        <v>8</v>
      </c>
      <c r="J110" s="18">
        <f t="shared" si="17"/>
        <v>9.63855421686747</v>
      </c>
      <c r="K110" s="18">
        <f t="shared" si="18"/>
        <v>90.3614457831325</v>
      </c>
    </row>
    <row r="111" s="1" customFormat="1" ht="12.75" spans="1:11">
      <c r="A111" s="14"/>
      <c r="B111" s="8" t="s">
        <v>152</v>
      </c>
      <c r="C111" s="7">
        <v>70</v>
      </c>
      <c r="D111" s="10">
        <v>60</v>
      </c>
      <c r="E111" s="10">
        <f t="shared" si="15"/>
        <v>10</v>
      </c>
      <c r="F111" s="10">
        <v>2</v>
      </c>
      <c r="G111" s="10">
        <v>1</v>
      </c>
      <c r="H111" s="10"/>
      <c r="I111" s="10">
        <f t="shared" si="16"/>
        <v>7</v>
      </c>
      <c r="J111" s="18">
        <f t="shared" si="17"/>
        <v>10</v>
      </c>
      <c r="K111" s="18">
        <f t="shared" si="18"/>
        <v>90</v>
      </c>
    </row>
    <row r="112" s="1" customFormat="1" ht="12.75" spans="1:11">
      <c r="A112" s="14"/>
      <c r="B112" s="8" t="s">
        <v>150</v>
      </c>
      <c r="C112" s="7">
        <v>73</v>
      </c>
      <c r="D112" s="10">
        <v>65</v>
      </c>
      <c r="E112" s="10">
        <f t="shared" si="15"/>
        <v>8</v>
      </c>
      <c r="F112" s="10">
        <v>1</v>
      </c>
      <c r="G112" s="10">
        <v>2</v>
      </c>
      <c r="H112" s="10">
        <v>3</v>
      </c>
      <c r="I112" s="10">
        <f t="shared" si="16"/>
        <v>2</v>
      </c>
      <c r="J112" s="18">
        <f t="shared" si="17"/>
        <v>2.73972602739726</v>
      </c>
      <c r="K112" s="18">
        <f t="shared" si="18"/>
        <v>97.2602739726027</v>
      </c>
    </row>
    <row r="113" s="1" customFormat="1" ht="12.75" spans="1:11">
      <c r="A113" s="15"/>
      <c r="B113" s="8" t="s">
        <v>153</v>
      </c>
      <c r="C113" s="7">
        <v>1</v>
      </c>
      <c r="D113" s="10">
        <v>0</v>
      </c>
      <c r="E113" s="10">
        <f t="shared" si="15"/>
        <v>1</v>
      </c>
      <c r="F113" s="10"/>
      <c r="G113" s="10">
        <v>1</v>
      </c>
      <c r="H113" s="10"/>
      <c r="I113" s="10">
        <f t="shared" si="16"/>
        <v>0</v>
      </c>
      <c r="J113" s="18">
        <f t="shared" si="17"/>
        <v>0</v>
      </c>
      <c r="K113" s="18">
        <f t="shared" si="18"/>
        <v>100</v>
      </c>
    </row>
    <row r="114" s="1" customFormat="1" ht="12.75" spans="1:11">
      <c r="A114" s="11" t="s">
        <v>154</v>
      </c>
      <c r="B114" s="12"/>
      <c r="C114" s="11">
        <f t="shared" ref="C114" si="26">SUM(C110:C113)</f>
        <v>227</v>
      </c>
      <c r="D114" s="11">
        <v>197</v>
      </c>
      <c r="E114" s="11">
        <f t="shared" si="15"/>
        <v>30</v>
      </c>
      <c r="F114" s="11">
        <v>5</v>
      </c>
      <c r="G114" s="11">
        <v>4</v>
      </c>
      <c r="H114" s="11">
        <v>4</v>
      </c>
      <c r="I114" s="11">
        <f t="shared" si="16"/>
        <v>17</v>
      </c>
      <c r="J114" s="21">
        <f t="shared" si="17"/>
        <v>7.48898678414097</v>
      </c>
      <c r="K114" s="21">
        <f t="shared" si="18"/>
        <v>92.511013215859</v>
      </c>
    </row>
    <row r="115" s="1" customFormat="1" ht="12.75" spans="1:11">
      <c r="A115" s="13" t="s">
        <v>155</v>
      </c>
      <c r="B115" s="8" t="s">
        <v>156</v>
      </c>
      <c r="C115" s="7">
        <v>1</v>
      </c>
      <c r="D115" s="10">
        <v>0</v>
      </c>
      <c r="E115" s="10">
        <f t="shared" si="15"/>
        <v>1</v>
      </c>
      <c r="F115" s="10"/>
      <c r="G115" s="10">
        <v>1</v>
      </c>
      <c r="H115" s="10"/>
      <c r="I115" s="10">
        <f t="shared" si="16"/>
        <v>0</v>
      </c>
      <c r="J115" s="18">
        <f t="shared" si="17"/>
        <v>0</v>
      </c>
      <c r="K115" s="18">
        <f t="shared" si="18"/>
        <v>100</v>
      </c>
    </row>
    <row r="116" s="1" customFormat="1" ht="12.75" spans="1:11">
      <c r="A116" s="14"/>
      <c r="B116" s="8" t="s">
        <v>157</v>
      </c>
      <c r="C116" s="7">
        <v>90</v>
      </c>
      <c r="D116" s="10">
        <v>77</v>
      </c>
      <c r="E116" s="10">
        <f t="shared" si="15"/>
        <v>13</v>
      </c>
      <c r="F116" s="10">
        <v>4</v>
      </c>
      <c r="G116" s="10">
        <v>1</v>
      </c>
      <c r="H116" s="10">
        <v>4</v>
      </c>
      <c r="I116" s="10">
        <f t="shared" si="16"/>
        <v>4</v>
      </c>
      <c r="J116" s="18">
        <f t="shared" si="17"/>
        <v>4.44444444444444</v>
      </c>
      <c r="K116" s="18">
        <f t="shared" si="18"/>
        <v>95.5555555555556</v>
      </c>
    </row>
    <row r="117" s="1" customFormat="1" ht="12.75" spans="1:11">
      <c r="A117" s="14"/>
      <c r="B117" s="8" t="s">
        <v>158</v>
      </c>
      <c r="C117" s="7">
        <v>2</v>
      </c>
      <c r="D117" s="10">
        <v>1</v>
      </c>
      <c r="E117" s="10">
        <f t="shared" si="15"/>
        <v>1</v>
      </c>
      <c r="F117" s="10"/>
      <c r="G117" s="10">
        <v>1</v>
      </c>
      <c r="H117" s="10"/>
      <c r="I117" s="10">
        <f t="shared" si="16"/>
        <v>0</v>
      </c>
      <c r="J117" s="18">
        <f t="shared" si="17"/>
        <v>0</v>
      </c>
      <c r="K117" s="18">
        <f t="shared" si="18"/>
        <v>100</v>
      </c>
    </row>
    <row r="118" s="1" customFormat="1" ht="12.75" spans="1:11">
      <c r="A118" s="14"/>
      <c r="B118" s="8" t="s">
        <v>159</v>
      </c>
      <c r="C118" s="7">
        <v>1</v>
      </c>
      <c r="D118" s="10">
        <v>0</v>
      </c>
      <c r="E118" s="10">
        <f t="shared" si="15"/>
        <v>1</v>
      </c>
      <c r="F118" s="10"/>
      <c r="G118" s="10"/>
      <c r="H118" s="10"/>
      <c r="I118" s="10">
        <f t="shared" si="16"/>
        <v>1</v>
      </c>
      <c r="J118" s="18">
        <f t="shared" si="17"/>
        <v>100</v>
      </c>
      <c r="K118" s="18">
        <f t="shared" si="18"/>
        <v>0</v>
      </c>
    </row>
    <row r="119" s="1" customFormat="1" ht="12.75" spans="1:11">
      <c r="A119" s="14"/>
      <c r="B119" s="8" t="s">
        <v>160</v>
      </c>
      <c r="C119" s="7">
        <v>3</v>
      </c>
      <c r="D119" s="10">
        <v>3</v>
      </c>
      <c r="E119" s="10">
        <f t="shared" si="15"/>
        <v>0</v>
      </c>
      <c r="F119" s="10"/>
      <c r="G119" s="10"/>
      <c r="H119" s="10"/>
      <c r="I119" s="10">
        <f t="shared" si="16"/>
        <v>0</v>
      </c>
      <c r="J119" s="18">
        <f t="shared" si="17"/>
        <v>0</v>
      </c>
      <c r="K119" s="18">
        <f t="shared" si="18"/>
        <v>100</v>
      </c>
    </row>
    <row r="120" s="1" customFormat="1" ht="12.75" spans="1:11">
      <c r="A120" s="14"/>
      <c r="B120" s="8" t="s">
        <v>155</v>
      </c>
      <c r="C120" s="7">
        <v>108</v>
      </c>
      <c r="D120" s="10">
        <v>74</v>
      </c>
      <c r="E120" s="10">
        <f t="shared" si="15"/>
        <v>34</v>
      </c>
      <c r="F120" s="10">
        <v>4</v>
      </c>
      <c r="G120" s="10">
        <v>17</v>
      </c>
      <c r="H120" s="10">
        <v>3</v>
      </c>
      <c r="I120" s="10">
        <f t="shared" si="16"/>
        <v>10</v>
      </c>
      <c r="J120" s="18">
        <f t="shared" si="17"/>
        <v>9.25925925925926</v>
      </c>
      <c r="K120" s="18">
        <f t="shared" si="18"/>
        <v>90.7407407407407</v>
      </c>
    </row>
    <row r="121" s="1" customFormat="1" ht="12.75" spans="1:11">
      <c r="A121" s="14"/>
      <c r="B121" s="8" t="s">
        <v>161</v>
      </c>
      <c r="C121" s="7">
        <v>2</v>
      </c>
      <c r="D121" s="10">
        <v>1</v>
      </c>
      <c r="E121" s="10">
        <f t="shared" si="15"/>
        <v>1</v>
      </c>
      <c r="F121" s="10"/>
      <c r="G121" s="10"/>
      <c r="H121" s="10"/>
      <c r="I121" s="10">
        <f t="shared" si="16"/>
        <v>1</v>
      </c>
      <c r="J121" s="18">
        <f t="shared" si="17"/>
        <v>50</v>
      </c>
      <c r="K121" s="18">
        <f t="shared" si="18"/>
        <v>50</v>
      </c>
    </row>
    <row r="122" s="1" customFormat="1" ht="12.75" spans="1:11">
      <c r="A122" s="15"/>
      <c r="B122" s="8" t="s">
        <v>162</v>
      </c>
      <c r="C122" s="7">
        <v>60</v>
      </c>
      <c r="D122" s="10">
        <v>45</v>
      </c>
      <c r="E122" s="10">
        <f t="shared" si="15"/>
        <v>15</v>
      </c>
      <c r="F122" s="10">
        <v>3</v>
      </c>
      <c r="G122" s="10">
        <v>1</v>
      </c>
      <c r="H122" s="10">
        <v>1</v>
      </c>
      <c r="I122" s="10">
        <f t="shared" si="16"/>
        <v>10</v>
      </c>
      <c r="J122" s="18">
        <f t="shared" si="17"/>
        <v>16.6666666666667</v>
      </c>
      <c r="K122" s="18">
        <f t="shared" si="18"/>
        <v>83.3333333333333</v>
      </c>
    </row>
    <row r="123" s="1" customFormat="1" ht="12.75" spans="1:11">
      <c r="A123" s="11" t="s">
        <v>163</v>
      </c>
      <c r="B123" s="12"/>
      <c r="C123" s="11">
        <f t="shared" ref="C123" si="27">SUM(C115:C122)</f>
        <v>267</v>
      </c>
      <c r="D123" s="11">
        <v>201</v>
      </c>
      <c r="E123" s="11">
        <f t="shared" si="15"/>
        <v>66</v>
      </c>
      <c r="F123" s="11">
        <v>11</v>
      </c>
      <c r="G123" s="11">
        <v>21</v>
      </c>
      <c r="H123" s="11">
        <v>8</v>
      </c>
      <c r="I123" s="11">
        <f t="shared" si="16"/>
        <v>26</v>
      </c>
      <c r="J123" s="21">
        <f t="shared" si="17"/>
        <v>9.73782771535581</v>
      </c>
      <c r="K123" s="21">
        <f t="shared" si="18"/>
        <v>90.2621722846442</v>
      </c>
    </row>
    <row r="124" s="1" customFormat="1" ht="12.75" spans="1:11">
      <c r="A124" s="13" t="s">
        <v>164</v>
      </c>
      <c r="B124" s="8" t="s">
        <v>165</v>
      </c>
      <c r="C124" s="7">
        <v>2</v>
      </c>
      <c r="D124" s="10">
        <v>0</v>
      </c>
      <c r="E124" s="10">
        <f t="shared" si="15"/>
        <v>2</v>
      </c>
      <c r="F124" s="10"/>
      <c r="G124" s="10"/>
      <c r="H124" s="10"/>
      <c r="I124" s="10">
        <f t="shared" si="16"/>
        <v>2</v>
      </c>
      <c r="J124" s="18">
        <f t="shared" si="17"/>
        <v>100</v>
      </c>
      <c r="K124" s="18">
        <f t="shared" si="18"/>
        <v>0</v>
      </c>
    </row>
    <row r="125" s="1" customFormat="1" ht="12.75" spans="1:11">
      <c r="A125" s="14"/>
      <c r="B125" s="8" t="s">
        <v>166</v>
      </c>
      <c r="C125" s="7">
        <v>77</v>
      </c>
      <c r="D125" s="10">
        <v>62</v>
      </c>
      <c r="E125" s="10">
        <f t="shared" si="15"/>
        <v>15</v>
      </c>
      <c r="F125" s="10">
        <v>3</v>
      </c>
      <c r="G125" s="10">
        <v>1</v>
      </c>
      <c r="H125" s="10">
        <v>4</v>
      </c>
      <c r="I125" s="10">
        <f t="shared" si="16"/>
        <v>7</v>
      </c>
      <c r="J125" s="18">
        <f t="shared" si="17"/>
        <v>9.09090909090909</v>
      </c>
      <c r="K125" s="18">
        <f t="shared" si="18"/>
        <v>90.9090909090909</v>
      </c>
    </row>
    <row r="126" s="1" customFormat="1" ht="12.75" spans="1:11">
      <c r="A126" s="14"/>
      <c r="B126" s="8" t="s">
        <v>167</v>
      </c>
      <c r="C126" s="7">
        <v>59</v>
      </c>
      <c r="D126" s="10">
        <v>43</v>
      </c>
      <c r="E126" s="10">
        <f t="shared" si="15"/>
        <v>16</v>
      </c>
      <c r="F126" s="10"/>
      <c r="G126" s="10"/>
      <c r="H126" s="10">
        <v>4</v>
      </c>
      <c r="I126" s="10">
        <f t="shared" si="16"/>
        <v>12</v>
      </c>
      <c r="J126" s="18">
        <f t="shared" si="17"/>
        <v>20.3389830508475</v>
      </c>
      <c r="K126" s="18">
        <f t="shared" si="18"/>
        <v>79.6610169491525</v>
      </c>
    </row>
    <row r="127" s="1" customFormat="1" ht="12.75" spans="1:11">
      <c r="A127" s="14"/>
      <c r="B127" s="8" t="s">
        <v>168</v>
      </c>
      <c r="C127" s="7">
        <v>2</v>
      </c>
      <c r="D127" s="10">
        <v>2</v>
      </c>
      <c r="E127" s="10">
        <f t="shared" si="15"/>
        <v>0</v>
      </c>
      <c r="F127" s="10"/>
      <c r="G127" s="10"/>
      <c r="H127" s="10"/>
      <c r="I127" s="10">
        <f t="shared" si="16"/>
        <v>0</v>
      </c>
      <c r="J127" s="18">
        <f t="shared" si="17"/>
        <v>0</v>
      </c>
      <c r="K127" s="18">
        <f t="shared" si="18"/>
        <v>100</v>
      </c>
    </row>
    <row r="128" s="1" customFormat="1" ht="12.75" spans="1:11">
      <c r="A128" s="15"/>
      <c r="B128" s="8" t="s">
        <v>169</v>
      </c>
      <c r="C128" s="7">
        <v>92</v>
      </c>
      <c r="D128" s="10">
        <v>82</v>
      </c>
      <c r="E128" s="10">
        <f t="shared" si="15"/>
        <v>10</v>
      </c>
      <c r="F128" s="10">
        <v>2</v>
      </c>
      <c r="G128" s="10"/>
      <c r="H128" s="10">
        <v>2</v>
      </c>
      <c r="I128" s="10">
        <f t="shared" si="16"/>
        <v>6</v>
      </c>
      <c r="J128" s="18">
        <f t="shared" si="17"/>
        <v>6.52173913043478</v>
      </c>
      <c r="K128" s="18">
        <f t="shared" si="18"/>
        <v>93.4782608695652</v>
      </c>
    </row>
    <row r="129" s="1" customFormat="1" ht="12.75" spans="1:11">
      <c r="A129" s="11" t="s">
        <v>170</v>
      </c>
      <c r="B129" s="12"/>
      <c r="C129" s="11">
        <f t="shared" ref="C129" si="28">SUM(C124:C128)</f>
        <v>232</v>
      </c>
      <c r="D129" s="11">
        <v>189</v>
      </c>
      <c r="E129" s="11">
        <f t="shared" si="15"/>
        <v>43</v>
      </c>
      <c r="F129" s="11">
        <v>5</v>
      </c>
      <c r="G129" s="11">
        <v>1</v>
      </c>
      <c r="H129" s="11">
        <v>10</v>
      </c>
      <c r="I129" s="11">
        <f t="shared" si="16"/>
        <v>27</v>
      </c>
      <c r="J129" s="21">
        <f t="shared" si="17"/>
        <v>11.6379310344828</v>
      </c>
      <c r="K129" s="21">
        <f t="shared" si="18"/>
        <v>88.3620689655172</v>
      </c>
    </row>
    <row r="130" s="1" customFormat="1" ht="12.75" spans="1:11">
      <c r="A130" s="13" t="s">
        <v>171</v>
      </c>
      <c r="B130" s="8" t="s">
        <v>172</v>
      </c>
      <c r="C130" s="7">
        <v>1</v>
      </c>
      <c r="D130" s="10">
        <v>0</v>
      </c>
      <c r="E130" s="10">
        <f t="shared" si="15"/>
        <v>1</v>
      </c>
      <c r="F130" s="10"/>
      <c r="G130" s="10">
        <v>1</v>
      </c>
      <c r="H130" s="10"/>
      <c r="I130" s="10">
        <f t="shared" si="16"/>
        <v>0</v>
      </c>
      <c r="J130" s="18">
        <f t="shared" si="17"/>
        <v>0</v>
      </c>
      <c r="K130" s="18">
        <f t="shared" si="18"/>
        <v>100</v>
      </c>
    </row>
    <row r="131" s="1" customFormat="1" ht="12.75" spans="1:11">
      <c r="A131" s="14"/>
      <c r="B131" s="8" t="s">
        <v>173</v>
      </c>
      <c r="C131" s="7">
        <v>1</v>
      </c>
      <c r="D131" s="10">
        <v>1</v>
      </c>
      <c r="E131" s="10">
        <f t="shared" ref="E131:E141" si="29">C131-D131</f>
        <v>0</v>
      </c>
      <c r="F131" s="10"/>
      <c r="G131" s="10"/>
      <c r="H131" s="10"/>
      <c r="I131" s="10">
        <f t="shared" ref="I131:I142" si="30">E131-F131-G131-H131</f>
        <v>0</v>
      </c>
      <c r="J131" s="18">
        <f t="shared" ref="J131:J142" si="31">I131/C131*100</f>
        <v>0</v>
      </c>
      <c r="K131" s="18">
        <f t="shared" ref="K131:K142" si="32">100-J131</f>
        <v>100</v>
      </c>
    </row>
    <row r="132" s="1" customFormat="1" ht="12.75" spans="1:11">
      <c r="A132" s="15"/>
      <c r="B132" s="8" t="s">
        <v>171</v>
      </c>
      <c r="C132" s="7">
        <v>7</v>
      </c>
      <c r="D132" s="10">
        <v>6</v>
      </c>
      <c r="E132" s="10">
        <f t="shared" si="29"/>
        <v>1</v>
      </c>
      <c r="F132" s="10">
        <v>1</v>
      </c>
      <c r="G132" s="10"/>
      <c r="H132" s="10"/>
      <c r="I132" s="10">
        <f t="shared" si="30"/>
        <v>0</v>
      </c>
      <c r="J132" s="18">
        <f t="shared" si="31"/>
        <v>0</v>
      </c>
      <c r="K132" s="18">
        <f t="shared" si="32"/>
        <v>100</v>
      </c>
    </row>
    <row r="133" s="1" customFormat="1" ht="12.75" spans="1:11">
      <c r="A133" s="11" t="s">
        <v>174</v>
      </c>
      <c r="B133" s="12"/>
      <c r="C133" s="11">
        <f t="shared" ref="C133" si="33">SUM(C130:C132)</f>
        <v>9</v>
      </c>
      <c r="D133" s="11">
        <v>7</v>
      </c>
      <c r="E133" s="11">
        <f t="shared" si="29"/>
        <v>2</v>
      </c>
      <c r="F133" s="11">
        <v>1</v>
      </c>
      <c r="G133" s="11">
        <v>1</v>
      </c>
      <c r="H133" s="11">
        <v>0</v>
      </c>
      <c r="I133" s="11">
        <f t="shared" si="30"/>
        <v>0</v>
      </c>
      <c r="J133" s="21">
        <f t="shared" si="31"/>
        <v>0</v>
      </c>
      <c r="K133" s="21">
        <f t="shared" si="32"/>
        <v>100</v>
      </c>
    </row>
    <row r="134" s="1" customFormat="1" ht="12.75" spans="1:11">
      <c r="A134" s="13" t="s">
        <v>175</v>
      </c>
      <c r="B134" s="8" t="s">
        <v>176</v>
      </c>
      <c r="C134" s="7">
        <v>3</v>
      </c>
      <c r="D134" s="10">
        <v>3</v>
      </c>
      <c r="E134" s="10">
        <f t="shared" si="29"/>
        <v>0</v>
      </c>
      <c r="F134" s="10"/>
      <c r="G134" s="10"/>
      <c r="H134" s="10"/>
      <c r="I134" s="10">
        <f t="shared" si="30"/>
        <v>0</v>
      </c>
      <c r="J134" s="18">
        <f t="shared" si="31"/>
        <v>0</v>
      </c>
      <c r="K134" s="18">
        <f t="shared" si="32"/>
        <v>100</v>
      </c>
    </row>
    <row r="135" s="1" customFormat="1" ht="12.75" spans="1:11">
      <c r="A135" s="14"/>
      <c r="B135" s="8" t="s">
        <v>177</v>
      </c>
      <c r="C135" s="7">
        <v>5</v>
      </c>
      <c r="D135" s="10">
        <v>5</v>
      </c>
      <c r="E135" s="10">
        <f t="shared" si="29"/>
        <v>0</v>
      </c>
      <c r="F135" s="10"/>
      <c r="G135" s="10"/>
      <c r="H135" s="10"/>
      <c r="I135" s="10">
        <f t="shared" si="30"/>
        <v>0</v>
      </c>
      <c r="J135" s="18">
        <f t="shared" si="31"/>
        <v>0</v>
      </c>
      <c r="K135" s="18">
        <f t="shared" si="32"/>
        <v>100</v>
      </c>
    </row>
    <row r="136" s="1" customFormat="1" ht="12.75" spans="1:11">
      <c r="A136" s="14"/>
      <c r="B136" s="8" t="s">
        <v>178</v>
      </c>
      <c r="C136" s="7">
        <v>2</v>
      </c>
      <c r="D136" s="10">
        <v>0</v>
      </c>
      <c r="E136" s="10">
        <f t="shared" si="29"/>
        <v>2</v>
      </c>
      <c r="F136" s="10">
        <v>1</v>
      </c>
      <c r="G136" s="10"/>
      <c r="H136" s="10"/>
      <c r="I136" s="10">
        <f t="shared" si="30"/>
        <v>1</v>
      </c>
      <c r="J136" s="18">
        <f t="shared" si="31"/>
        <v>50</v>
      </c>
      <c r="K136" s="18">
        <f t="shared" si="32"/>
        <v>50</v>
      </c>
    </row>
    <row r="137" s="1" customFormat="1" spans="1:16370">
      <c r="A137" s="14"/>
      <c r="B137" s="8" t="s">
        <v>179</v>
      </c>
      <c r="C137" s="7">
        <v>134</v>
      </c>
      <c r="D137" s="10">
        <v>114</v>
      </c>
      <c r="E137" s="10">
        <f t="shared" si="29"/>
        <v>20</v>
      </c>
      <c r="F137" s="10">
        <v>3</v>
      </c>
      <c r="G137" s="10">
        <v>6</v>
      </c>
      <c r="H137" s="10">
        <v>1</v>
      </c>
      <c r="I137" s="10">
        <f t="shared" si="30"/>
        <v>10</v>
      </c>
      <c r="J137" s="18">
        <f t="shared" si="31"/>
        <v>7.46268656716418</v>
      </c>
      <c r="K137" s="18">
        <f t="shared" si="32"/>
        <v>92.5373134328358</v>
      </c>
      <c r="XEM137"/>
      <c r="XEN137"/>
      <c r="XEO137"/>
      <c r="XEP137"/>
    </row>
    <row r="138" s="1" customFormat="1" spans="1:16370">
      <c r="A138" s="14"/>
      <c r="B138" s="8" t="s">
        <v>180</v>
      </c>
      <c r="C138" s="7">
        <v>115</v>
      </c>
      <c r="D138" s="10">
        <v>91</v>
      </c>
      <c r="E138" s="10">
        <f t="shared" si="29"/>
        <v>24</v>
      </c>
      <c r="F138" s="10">
        <v>5</v>
      </c>
      <c r="G138" s="10">
        <v>4</v>
      </c>
      <c r="H138" s="10">
        <v>4</v>
      </c>
      <c r="I138" s="10">
        <f t="shared" si="30"/>
        <v>11</v>
      </c>
      <c r="J138" s="18">
        <f t="shared" si="31"/>
        <v>9.56521739130435</v>
      </c>
      <c r="K138" s="18">
        <f t="shared" si="32"/>
        <v>90.4347826086957</v>
      </c>
      <c r="XEM138"/>
      <c r="XEN138"/>
      <c r="XEO138"/>
      <c r="XEP138"/>
    </row>
    <row r="139" s="1" customFormat="1" spans="1:16370">
      <c r="A139" s="14"/>
      <c r="B139" s="8" t="s">
        <v>181</v>
      </c>
      <c r="C139" s="7">
        <v>2</v>
      </c>
      <c r="D139" s="10">
        <v>2</v>
      </c>
      <c r="E139" s="10">
        <f t="shared" si="29"/>
        <v>0</v>
      </c>
      <c r="F139" s="10"/>
      <c r="G139" s="10"/>
      <c r="H139" s="10"/>
      <c r="I139" s="10">
        <f t="shared" si="30"/>
        <v>0</v>
      </c>
      <c r="J139" s="18">
        <f t="shared" si="31"/>
        <v>0</v>
      </c>
      <c r="K139" s="18">
        <f t="shared" si="32"/>
        <v>100</v>
      </c>
      <c r="XEM139"/>
      <c r="XEN139"/>
      <c r="XEO139"/>
      <c r="XEP139"/>
    </row>
    <row r="140" s="1" customFormat="1" spans="1:16370">
      <c r="A140" s="15"/>
      <c r="B140" s="8" t="s">
        <v>182</v>
      </c>
      <c r="C140" s="7">
        <v>2</v>
      </c>
      <c r="D140" s="10">
        <v>2</v>
      </c>
      <c r="E140" s="10">
        <f t="shared" si="29"/>
        <v>0</v>
      </c>
      <c r="F140" s="10"/>
      <c r="G140" s="10"/>
      <c r="H140" s="10"/>
      <c r="I140" s="10">
        <f t="shared" si="30"/>
        <v>0</v>
      </c>
      <c r="J140" s="18">
        <f t="shared" si="31"/>
        <v>0</v>
      </c>
      <c r="K140" s="18">
        <f t="shared" si="32"/>
        <v>100</v>
      </c>
      <c r="XEM140"/>
      <c r="XEN140"/>
      <c r="XEO140"/>
      <c r="XEP140"/>
    </row>
    <row r="141" s="1" customFormat="1" spans="1:16370">
      <c r="A141" s="11" t="s">
        <v>183</v>
      </c>
      <c r="B141" s="12"/>
      <c r="C141" s="11">
        <f t="shared" ref="C141" si="34">SUM(C134:C140)</f>
        <v>263</v>
      </c>
      <c r="D141" s="11">
        <v>217</v>
      </c>
      <c r="E141" s="11">
        <f t="shared" si="29"/>
        <v>46</v>
      </c>
      <c r="F141" s="11">
        <v>9</v>
      </c>
      <c r="G141" s="11">
        <v>10</v>
      </c>
      <c r="H141" s="11">
        <v>5</v>
      </c>
      <c r="I141" s="11">
        <f t="shared" si="30"/>
        <v>22</v>
      </c>
      <c r="J141" s="21">
        <f t="shared" si="31"/>
        <v>8.36501901140684</v>
      </c>
      <c r="K141" s="21">
        <f t="shared" si="32"/>
        <v>91.6349809885932</v>
      </c>
      <c r="XEM141"/>
      <c r="XEN141"/>
      <c r="XEO141"/>
      <c r="XEP141"/>
    </row>
    <row r="142" s="1" customFormat="1" spans="1:16370">
      <c r="A142" s="4" t="s">
        <v>184</v>
      </c>
      <c r="B142" s="5"/>
      <c r="C142" s="25">
        <f t="shared" ref="C142:H142" si="35">C5+C9+C15+C27+C35+C39+C43+C48+C53+C59+C72+C76+C82+C85+C93+C99+C109+C114+C123+C129+C133+C141+C20</f>
        <v>4122</v>
      </c>
      <c r="D142" s="25">
        <f t="shared" si="35"/>
        <v>3524</v>
      </c>
      <c r="E142" s="25">
        <f t="shared" si="35"/>
        <v>598</v>
      </c>
      <c r="F142" s="25">
        <f t="shared" si="35"/>
        <v>153</v>
      </c>
      <c r="G142" s="25">
        <f t="shared" si="35"/>
        <v>96</v>
      </c>
      <c r="H142" s="25">
        <f t="shared" si="35"/>
        <v>92</v>
      </c>
      <c r="I142" s="25">
        <f t="shared" si="30"/>
        <v>257</v>
      </c>
      <c r="J142" s="27">
        <f t="shared" si="31"/>
        <v>6.23483745754488</v>
      </c>
      <c r="K142" s="27">
        <f t="shared" si="32"/>
        <v>93.7651625424551</v>
      </c>
      <c r="XEM142"/>
      <c r="XEN142"/>
      <c r="XEO142"/>
      <c r="XEP142"/>
    </row>
    <row r="143" s="1" customFormat="1" spans="1:16370">
      <c r="A143" s="2"/>
      <c r="B143" s="3"/>
      <c r="C143" s="2"/>
      <c r="D143" s="2"/>
      <c r="E143" s="2"/>
      <c r="XEM143"/>
      <c r="XEN143"/>
      <c r="XEO143"/>
      <c r="XEP143"/>
    </row>
    <row r="145" spans="1:1">
      <c r="A145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3:B93"/>
    <mergeCell ref="A99:B99"/>
    <mergeCell ref="A109:B109"/>
    <mergeCell ref="A114:B114"/>
    <mergeCell ref="A123:B123"/>
    <mergeCell ref="A129:B129"/>
    <mergeCell ref="A133:B133"/>
    <mergeCell ref="A141:B141"/>
    <mergeCell ref="A142:B142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4:A98"/>
    <mergeCell ref="A100:A108"/>
    <mergeCell ref="A110:A113"/>
    <mergeCell ref="A115:A122"/>
    <mergeCell ref="A124:A128"/>
    <mergeCell ref="A130:A132"/>
    <mergeCell ref="A134:A14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4"/>
  <sheetViews>
    <sheetView topLeftCell="A124" workbookViewId="0">
      <selection activeCell="A144" sqref="A144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3" customWidth="true" style="2" width="5.57142857142857" collapsed="true"/>
    <col min="4" max="4" customWidth="true" style="2" width="6.14285714285714" collapsed="true"/>
    <col min="5" max="5" customWidth="true" style="2" width="4.57142857142857" collapsed="true"/>
    <col min="6" max="6" customWidth="true" style="2" width="9.0" collapsed="true"/>
    <col min="7" max="7" customWidth="true" style="2" width="7.14285714285714" collapsed="true"/>
    <col min="8" max="8" customWidth="true" style="2" width="5.14285714285714" collapsed="true"/>
    <col min="9" max="9" customWidth="true" style="2" width="8.71428571428571" collapsed="true"/>
    <col min="10" max="10" customWidth="true" style="2" width="7.42857142857143" collapsed="true"/>
    <col min="11" max="11" customWidth="true" style="2" width="12.8571428571429" collapsed="true"/>
    <col min="12" max="12" style="1" width="12.8571428571429" collapsed="true"/>
    <col min="13" max="13" style="1" width="9.14285714285714" collapsed="true"/>
    <col min="14" max="14" customWidth="true" style="2" width="12.4285714285714" collapsed="true"/>
    <col min="15" max="15" style="2" width="12.8571428571429" collapsed="true"/>
    <col min="16" max="16379" style="1" width="9.14285714285714" collapsed="true"/>
  </cols>
  <sheetData>
    <row r="1" s="1" customFormat="1" ht="25.5" spans="1:15">
      <c r="A1" s="4" t="s">
        <v>28</v>
      </c>
      <c r="B1" s="5" t="s">
        <v>29</v>
      </c>
      <c r="C1" s="4" t="s">
        <v>25</v>
      </c>
      <c r="D1" s="4" t="s">
        <v>31</v>
      </c>
      <c r="E1" s="4" t="s">
        <v>30</v>
      </c>
      <c r="F1" s="4" t="s">
        <v>185</v>
      </c>
      <c r="G1" s="4" t="s">
        <v>37</v>
      </c>
      <c r="H1" s="6" t="s">
        <v>186</v>
      </c>
      <c r="I1" s="4" t="s">
        <v>187</v>
      </c>
      <c r="J1" s="4" t="s">
        <v>34</v>
      </c>
      <c r="K1" s="6" t="s">
        <v>188</v>
      </c>
      <c r="N1" s="2"/>
      <c r="O1" s="2"/>
    </row>
    <row r="2" s="1" customFormat="1" ht="12.75" spans="1:15">
      <c r="A2" s="7" t="s">
        <v>38</v>
      </c>
      <c r="B2" s="8" t="s">
        <v>39</v>
      </c>
      <c r="C2" s="9">
        <v>3</v>
      </c>
      <c r="D2" s="10"/>
      <c r="E2" s="10">
        <f t="shared" ref="E2:E8" si="0">C2-D2</f>
        <v>3</v>
      </c>
      <c r="F2" s="28">
        <f t="shared" ref="F2:F15" si="1">D2/C2*100</f>
        <v>0</v>
      </c>
      <c r="G2" s="28">
        <f t="shared" ref="G2:G15" si="2">E2/C2*100</f>
        <v>100</v>
      </c>
      <c r="H2" s="10"/>
      <c r="I2" s="10"/>
      <c r="J2" s="10"/>
      <c r="K2" s="18">
        <f t="shared" ref="K2:K15" si="3">(E2+H2+I2+J2)/C2*100</f>
        <v>100</v>
      </c>
      <c r="L2" s="30"/>
      <c r="N2" s="19" t="s">
        <v>1</v>
      </c>
      <c r="O2" s="20">
        <f>K5</f>
        <v>96.875</v>
      </c>
    </row>
    <row r="3" s="1" customFormat="1" ht="12.75" spans="1:15">
      <c r="A3" s="7"/>
      <c r="B3" s="8" t="s">
        <v>40</v>
      </c>
      <c r="C3" s="9">
        <v>2</v>
      </c>
      <c r="D3" s="10"/>
      <c r="E3" s="10">
        <f t="shared" si="0"/>
        <v>2</v>
      </c>
      <c r="F3" s="28">
        <f t="shared" si="1"/>
        <v>0</v>
      </c>
      <c r="G3" s="28">
        <f t="shared" si="2"/>
        <v>100</v>
      </c>
      <c r="H3" s="10"/>
      <c r="I3" s="10"/>
      <c r="J3" s="10"/>
      <c r="K3" s="28">
        <f t="shared" si="3"/>
        <v>100</v>
      </c>
      <c r="L3" s="30"/>
      <c r="N3" s="19" t="s">
        <v>2</v>
      </c>
      <c r="O3" s="20">
        <f>K9</f>
        <v>94.4444444444444</v>
      </c>
    </row>
    <row r="4" s="1" customFormat="1" ht="12.75" spans="1:15">
      <c r="A4" s="7"/>
      <c r="B4" s="8" t="s">
        <v>41</v>
      </c>
      <c r="C4" s="9">
        <v>91</v>
      </c>
      <c r="D4" s="10">
        <v>7</v>
      </c>
      <c r="E4" s="10">
        <f t="shared" si="0"/>
        <v>84</v>
      </c>
      <c r="F4" s="28">
        <f t="shared" si="1"/>
        <v>7.69230769230769</v>
      </c>
      <c r="G4" s="28">
        <f t="shared" si="2"/>
        <v>92.3076923076923</v>
      </c>
      <c r="H4" s="10">
        <v>2</v>
      </c>
      <c r="I4" s="10"/>
      <c r="J4" s="10">
        <v>2</v>
      </c>
      <c r="K4" s="28">
        <f t="shared" si="3"/>
        <v>96.7032967032967</v>
      </c>
      <c r="L4" s="30"/>
      <c r="N4" s="19" t="s">
        <v>3</v>
      </c>
      <c r="O4" s="20">
        <f>K15</f>
        <v>96.1904761904762</v>
      </c>
    </row>
    <row r="5" s="1" customFormat="1" ht="12.75" spans="1:15">
      <c r="A5" s="11" t="s">
        <v>38</v>
      </c>
      <c r="B5" s="12"/>
      <c r="C5" s="11">
        <f t="shared" ref="C5:J5" si="4">SUM(C2:C4)</f>
        <v>96</v>
      </c>
      <c r="D5" s="11">
        <f t="shared" si="4"/>
        <v>7</v>
      </c>
      <c r="E5" s="11">
        <f t="shared" si="4"/>
        <v>89</v>
      </c>
      <c r="F5" s="29">
        <f t="shared" si="1"/>
        <v>7.29166666666667</v>
      </c>
      <c r="G5" s="29">
        <f t="shared" si="2"/>
        <v>92.7083333333333</v>
      </c>
      <c r="H5" s="11">
        <f t="shared" si="4"/>
        <v>2</v>
      </c>
      <c r="I5" s="11">
        <f t="shared" si="4"/>
        <v>0</v>
      </c>
      <c r="J5" s="11">
        <f t="shared" si="4"/>
        <v>2</v>
      </c>
      <c r="K5" s="29">
        <f t="shared" si="3"/>
        <v>96.875</v>
      </c>
      <c r="L5" s="30"/>
      <c r="N5" s="19" t="s">
        <v>5</v>
      </c>
      <c r="O5" s="20">
        <f>K27</f>
        <v>98.00796812749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v>1</v>
      </c>
      <c r="E6" s="10">
        <f t="shared" si="0"/>
        <v>7</v>
      </c>
      <c r="F6" s="28">
        <f t="shared" si="1"/>
        <v>12.5</v>
      </c>
      <c r="G6" s="28">
        <f t="shared" si="2"/>
        <v>87.5</v>
      </c>
      <c r="H6" s="10"/>
      <c r="I6" s="10"/>
      <c r="J6" s="10">
        <v>1</v>
      </c>
      <c r="K6" s="18">
        <f t="shared" si="3"/>
        <v>100</v>
      </c>
      <c r="L6" s="30"/>
      <c r="N6" s="19" t="s">
        <v>6</v>
      </c>
      <c r="O6" s="20">
        <f>K35</f>
        <v>88.8888888888889</v>
      </c>
    </row>
    <row r="7" s="1" customFormat="1" ht="12.75" spans="1:15">
      <c r="A7" s="7"/>
      <c r="B7" s="8" t="s">
        <v>44</v>
      </c>
      <c r="C7" s="7">
        <v>143</v>
      </c>
      <c r="D7" s="10">
        <v>10</v>
      </c>
      <c r="E7" s="10">
        <f t="shared" si="0"/>
        <v>133</v>
      </c>
      <c r="F7" s="28">
        <f t="shared" si="1"/>
        <v>6.99300699300699</v>
      </c>
      <c r="G7" s="28">
        <f t="shared" si="2"/>
        <v>93.006993006993</v>
      </c>
      <c r="H7" s="10"/>
      <c r="I7" s="10"/>
      <c r="J7" s="10"/>
      <c r="K7" s="28">
        <f t="shared" si="3"/>
        <v>93.006993006993</v>
      </c>
      <c r="L7" s="30"/>
      <c r="N7" s="19" t="s">
        <v>7</v>
      </c>
      <c r="O7" s="20">
        <f>K39</f>
        <v>96.2406015037594</v>
      </c>
    </row>
    <row r="8" s="1" customFormat="1" ht="12.75" spans="1:15">
      <c r="A8" s="7"/>
      <c r="B8" s="8" t="s">
        <v>45</v>
      </c>
      <c r="C8" s="7">
        <v>29</v>
      </c>
      <c r="D8" s="10"/>
      <c r="E8" s="10">
        <f t="shared" si="0"/>
        <v>29</v>
      </c>
      <c r="F8" s="28">
        <f t="shared" si="1"/>
        <v>0</v>
      </c>
      <c r="G8" s="28">
        <f t="shared" si="2"/>
        <v>100</v>
      </c>
      <c r="H8" s="10"/>
      <c r="I8" s="10"/>
      <c r="J8" s="10"/>
      <c r="K8" s="28">
        <f t="shared" si="3"/>
        <v>100</v>
      </c>
      <c r="L8" s="30"/>
      <c r="N8" s="19" t="s">
        <v>8</v>
      </c>
      <c r="O8" s="20">
        <f>K43</f>
        <v>95.3947368421053</v>
      </c>
    </row>
    <row r="9" s="1" customFormat="1" ht="12.75" spans="1:15">
      <c r="A9" s="11" t="s">
        <v>42</v>
      </c>
      <c r="B9" s="12"/>
      <c r="C9" s="11">
        <f t="shared" ref="C9:J9" si="5">SUM(C6:C8)</f>
        <v>180</v>
      </c>
      <c r="D9" s="11">
        <f t="shared" si="5"/>
        <v>11</v>
      </c>
      <c r="E9" s="11">
        <f t="shared" si="5"/>
        <v>169</v>
      </c>
      <c r="F9" s="29">
        <f t="shared" si="1"/>
        <v>6.11111111111111</v>
      </c>
      <c r="G9" s="29">
        <f t="shared" si="2"/>
        <v>93.8888888888889</v>
      </c>
      <c r="H9" s="11">
        <f t="shared" si="5"/>
        <v>0</v>
      </c>
      <c r="I9" s="11">
        <f t="shared" si="5"/>
        <v>0</v>
      </c>
      <c r="J9" s="11">
        <f t="shared" si="5"/>
        <v>1</v>
      </c>
      <c r="K9" s="29">
        <f t="shared" si="3"/>
        <v>94.4444444444444</v>
      </c>
      <c r="L9" s="30"/>
      <c r="N9" s="19" t="s">
        <v>9</v>
      </c>
      <c r="O9" s="20">
        <f>K48</f>
        <v>100</v>
      </c>
    </row>
    <row r="10" s="1" customFormat="1" ht="12.75" spans="1:15">
      <c r="A10" s="7" t="s">
        <v>46</v>
      </c>
      <c r="B10" s="8" t="s">
        <v>47</v>
      </c>
      <c r="C10" s="7">
        <v>1</v>
      </c>
      <c r="D10" s="10"/>
      <c r="E10" s="10">
        <f>C10-D10</f>
        <v>1</v>
      </c>
      <c r="F10" s="28">
        <f t="shared" si="1"/>
        <v>0</v>
      </c>
      <c r="G10" s="28">
        <f t="shared" si="2"/>
        <v>100</v>
      </c>
      <c r="H10" s="10"/>
      <c r="I10" s="10"/>
      <c r="J10" s="10"/>
      <c r="K10" s="28">
        <f t="shared" si="3"/>
        <v>100</v>
      </c>
      <c r="L10" s="30"/>
      <c r="N10" s="19" t="s">
        <v>10</v>
      </c>
      <c r="O10" s="20">
        <f>K53</f>
        <v>91.254752851711</v>
      </c>
    </row>
    <row r="11" s="1" customFormat="1" ht="12.75" spans="1:15">
      <c r="A11" s="7"/>
      <c r="B11" s="8" t="s">
        <v>46</v>
      </c>
      <c r="C11" s="7">
        <v>99</v>
      </c>
      <c r="D11" s="10">
        <v>13</v>
      </c>
      <c r="E11" s="10">
        <f>C11-D11</f>
        <v>86</v>
      </c>
      <c r="F11" s="28">
        <f t="shared" si="1"/>
        <v>13.1313131313131</v>
      </c>
      <c r="G11" s="28">
        <f t="shared" si="2"/>
        <v>86.8686868686869</v>
      </c>
      <c r="H11" s="10">
        <v>2</v>
      </c>
      <c r="I11" s="10"/>
      <c r="J11" s="10">
        <v>7</v>
      </c>
      <c r="K11" s="28">
        <f t="shared" si="3"/>
        <v>95.959595959596</v>
      </c>
      <c r="L11" s="30"/>
      <c r="N11" s="19" t="s">
        <v>11</v>
      </c>
      <c r="O11" s="20">
        <f>K59</f>
        <v>100</v>
      </c>
    </row>
    <row r="12" s="1" customFormat="1" ht="12.75" spans="1:15">
      <c r="A12" s="7"/>
      <c r="B12" s="8" t="s">
        <v>48</v>
      </c>
      <c r="C12" s="7">
        <v>1</v>
      </c>
      <c r="D12" s="10"/>
      <c r="E12" s="10">
        <f>C12-D12</f>
        <v>1</v>
      </c>
      <c r="F12" s="28">
        <f t="shared" si="1"/>
        <v>0</v>
      </c>
      <c r="G12" s="28">
        <f t="shared" si="2"/>
        <v>100</v>
      </c>
      <c r="H12" s="10"/>
      <c r="I12" s="10"/>
      <c r="J12" s="10"/>
      <c r="K12" s="28">
        <f t="shared" si="3"/>
        <v>100</v>
      </c>
      <c r="L12" s="30"/>
      <c r="N12" s="19" t="s">
        <v>12</v>
      </c>
      <c r="O12" s="20">
        <f>K72</f>
        <v>96.7153284671533</v>
      </c>
    </row>
    <row r="13" s="1" customFormat="1" ht="12.75" spans="1:15">
      <c r="A13" s="7"/>
      <c r="B13" s="8" t="s">
        <v>49</v>
      </c>
      <c r="C13" s="7">
        <v>2</v>
      </c>
      <c r="D13" s="10"/>
      <c r="E13" s="10">
        <f>C13-D13</f>
        <v>2</v>
      </c>
      <c r="F13" s="28">
        <f t="shared" si="1"/>
        <v>0</v>
      </c>
      <c r="G13" s="28">
        <f t="shared" si="2"/>
        <v>100</v>
      </c>
      <c r="H13" s="10"/>
      <c r="I13" s="10"/>
      <c r="J13" s="10"/>
      <c r="K13" s="28">
        <f t="shared" si="3"/>
        <v>100</v>
      </c>
      <c r="L13" s="30"/>
      <c r="N13" s="19" t="s">
        <v>13</v>
      </c>
      <c r="O13" s="20">
        <f>K76</f>
        <v>95.2380952380952</v>
      </c>
    </row>
    <row r="14" s="1" customFormat="1" ht="12.75" spans="1:15">
      <c r="A14" s="7"/>
      <c r="B14" s="8" t="s">
        <v>50</v>
      </c>
      <c r="C14" s="7">
        <v>2</v>
      </c>
      <c r="D14" s="10"/>
      <c r="E14" s="10">
        <f>C14-D14</f>
        <v>2</v>
      </c>
      <c r="F14" s="28">
        <f t="shared" si="1"/>
        <v>0</v>
      </c>
      <c r="G14" s="28">
        <f t="shared" si="2"/>
        <v>100</v>
      </c>
      <c r="H14" s="10"/>
      <c r="I14" s="10"/>
      <c r="J14" s="10"/>
      <c r="K14" s="28">
        <f t="shared" si="3"/>
        <v>100</v>
      </c>
      <c r="L14" s="30"/>
      <c r="N14" s="19" t="s">
        <v>14</v>
      </c>
      <c r="O14" s="20">
        <f>K82</f>
        <v>98.936170212766</v>
      </c>
    </row>
    <row r="15" s="1" customFormat="1" ht="12.75" spans="1:15">
      <c r="A15" s="11" t="s">
        <v>51</v>
      </c>
      <c r="B15" s="12"/>
      <c r="C15" s="11">
        <f t="shared" ref="C15:J15" si="6">SUM(C10:C14)</f>
        <v>105</v>
      </c>
      <c r="D15" s="11">
        <f t="shared" si="6"/>
        <v>13</v>
      </c>
      <c r="E15" s="11">
        <f t="shared" si="6"/>
        <v>92</v>
      </c>
      <c r="F15" s="29">
        <f t="shared" si="1"/>
        <v>12.3809523809524</v>
      </c>
      <c r="G15" s="29">
        <f t="shared" si="2"/>
        <v>87.6190476190476</v>
      </c>
      <c r="H15" s="11">
        <f t="shared" si="6"/>
        <v>2</v>
      </c>
      <c r="I15" s="11">
        <f t="shared" si="6"/>
        <v>0</v>
      </c>
      <c r="J15" s="11">
        <f t="shared" si="6"/>
        <v>7</v>
      </c>
      <c r="K15" s="29">
        <f t="shared" si="3"/>
        <v>96.1904761904762</v>
      </c>
      <c r="L15" s="30"/>
      <c r="N15" s="19" t="s">
        <v>15</v>
      </c>
      <c r="O15" s="20">
        <f>K85</f>
        <v>100</v>
      </c>
    </row>
    <row r="16" s="1" customFormat="1" ht="12.75" spans="1:15">
      <c r="A16" s="7" t="s">
        <v>52</v>
      </c>
      <c r="B16" s="8" t="s">
        <v>52</v>
      </c>
      <c r="C16" s="7">
        <v>1</v>
      </c>
      <c r="D16" s="10"/>
      <c r="E16" s="10">
        <f>C16-D16</f>
        <v>1</v>
      </c>
      <c r="F16" s="28">
        <f t="shared" ref="F16:F27" si="7">D16/C16*100</f>
        <v>0</v>
      </c>
      <c r="G16" s="28">
        <f t="shared" ref="G16:G27" si="8">E16/C16*100</f>
        <v>100</v>
      </c>
      <c r="H16" s="10"/>
      <c r="I16" s="10"/>
      <c r="J16" s="10"/>
      <c r="K16" s="28">
        <f t="shared" ref="K16:K27" si="9">(E16+H16+I16+J16)/C16*100</f>
        <v>100</v>
      </c>
      <c r="L16" s="30"/>
      <c r="N16" s="19" t="s">
        <v>16</v>
      </c>
      <c r="O16" s="20">
        <f>K93</f>
        <v>92.3780487804878</v>
      </c>
    </row>
    <row r="17" s="1" customFormat="1" ht="12.75" spans="1:15">
      <c r="A17" s="7"/>
      <c r="B17" s="8" t="s">
        <v>53</v>
      </c>
      <c r="C17" s="7">
        <v>2</v>
      </c>
      <c r="D17" s="10"/>
      <c r="E17" s="10">
        <f>C17-D17</f>
        <v>2</v>
      </c>
      <c r="F17" s="28">
        <f t="shared" si="7"/>
        <v>0</v>
      </c>
      <c r="G17" s="28">
        <f t="shared" si="8"/>
        <v>100</v>
      </c>
      <c r="H17" s="10"/>
      <c r="I17" s="10"/>
      <c r="J17" s="10"/>
      <c r="K17" s="28">
        <f t="shared" si="9"/>
        <v>100</v>
      </c>
      <c r="L17" s="30"/>
      <c r="N17" s="19" t="s">
        <v>17</v>
      </c>
      <c r="O17" s="20">
        <f>K99</f>
        <v>91.304347826087</v>
      </c>
    </row>
    <row r="18" s="1" customFormat="1" ht="12.75" spans="1:15">
      <c r="A18" s="7"/>
      <c r="B18" s="8" t="s">
        <v>54</v>
      </c>
      <c r="C18" s="7">
        <v>3</v>
      </c>
      <c r="D18" s="10"/>
      <c r="E18" s="10">
        <f>C18-D18</f>
        <v>3</v>
      </c>
      <c r="F18" s="28">
        <f t="shared" si="7"/>
        <v>0</v>
      </c>
      <c r="G18" s="28">
        <f t="shared" si="8"/>
        <v>100</v>
      </c>
      <c r="H18" s="10"/>
      <c r="I18" s="10"/>
      <c r="J18" s="10"/>
      <c r="K18" s="28">
        <f t="shared" si="9"/>
        <v>100</v>
      </c>
      <c r="L18" s="30"/>
      <c r="N18" s="19" t="s">
        <v>18</v>
      </c>
      <c r="O18" s="20">
        <f>K109</f>
        <v>93.6651583710407</v>
      </c>
    </row>
    <row r="19" s="1" customFormat="1" ht="12.75" spans="1:15">
      <c r="A19" s="7"/>
      <c r="B19" s="8" t="s">
        <v>55</v>
      </c>
      <c r="C19" s="7">
        <v>1</v>
      </c>
      <c r="D19" s="10"/>
      <c r="E19" s="10">
        <f>C19-D19</f>
        <v>1</v>
      </c>
      <c r="F19" s="28">
        <f t="shared" si="7"/>
        <v>0</v>
      </c>
      <c r="G19" s="28">
        <f t="shared" si="8"/>
        <v>100</v>
      </c>
      <c r="H19" s="10"/>
      <c r="I19" s="10"/>
      <c r="J19" s="10"/>
      <c r="K19" s="28">
        <f t="shared" si="9"/>
        <v>100</v>
      </c>
      <c r="L19" s="30"/>
      <c r="N19" s="19" t="s">
        <v>19</v>
      </c>
      <c r="O19" s="20">
        <f>K114</f>
        <v>92.511013215859</v>
      </c>
    </row>
    <row r="20" s="1" customFormat="1" ht="12.75" spans="1:15">
      <c r="A20" s="11" t="s">
        <v>189</v>
      </c>
      <c r="B20" s="12"/>
      <c r="C20" s="11">
        <f t="shared" ref="C20:J20" si="10">SUM(C16:C19)</f>
        <v>7</v>
      </c>
      <c r="D20" s="11">
        <f t="shared" si="10"/>
        <v>0</v>
      </c>
      <c r="E20" s="11">
        <f t="shared" si="10"/>
        <v>7</v>
      </c>
      <c r="F20" s="29">
        <f t="shared" si="7"/>
        <v>0</v>
      </c>
      <c r="G20" s="29">
        <f t="shared" si="8"/>
        <v>100</v>
      </c>
      <c r="H20" s="11">
        <f t="shared" si="10"/>
        <v>0</v>
      </c>
      <c r="I20" s="11">
        <f t="shared" si="10"/>
        <v>0</v>
      </c>
      <c r="J20" s="11">
        <f t="shared" si="10"/>
        <v>0</v>
      </c>
      <c r="K20" s="29">
        <f t="shared" si="9"/>
        <v>100</v>
      </c>
      <c r="L20" s="30"/>
      <c r="N20" s="19" t="s">
        <v>20</v>
      </c>
      <c r="O20" s="20">
        <f>K123</f>
        <v>90.2621722846442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v>12</v>
      </c>
      <c r="E21" s="10">
        <f t="shared" ref="E21:E26" si="11">C21-D21</f>
        <v>117</v>
      </c>
      <c r="F21" s="28">
        <f t="shared" si="7"/>
        <v>9.30232558139535</v>
      </c>
      <c r="G21" s="28">
        <f t="shared" si="8"/>
        <v>90.6976744186046</v>
      </c>
      <c r="H21" s="10">
        <v>3</v>
      </c>
      <c r="I21" s="10"/>
      <c r="J21" s="10">
        <v>7</v>
      </c>
      <c r="K21" s="18">
        <f t="shared" si="9"/>
        <v>98.4496124031008</v>
      </c>
      <c r="L21" s="30"/>
      <c r="N21" s="19" t="s">
        <v>21</v>
      </c>
      <c r="O21" s="20">
        <f>K129</f>
        <v>88.3620689655172</v>
      </c>
    </row>
    <row r="22" s="1" customFormat="1" ht="12.75" spans="1:15">
      <c r="A22" s="7"/>
      <c r="B22" s="8" t="s">
        <v>57</v>
      </c>
      <c r="C22" s="7">
        <v>114</v>
      </c>
      <c r="D22" s="10">
        <v>6</v>
      </c>
      <c r="E22" s="10">
        <f t="shared" si="11"/>
        <v>108</v>
      </c>
      <c r="F22" s="28">
        <f t="shared" si="7"/>
        <v>5.26315789473684</v>
      </c>
      <c r="G22" s="28">
        <f t="shared" si="8"/>
        <v>94.7368421052632</v>
      </c>
      <c r="H22" s="10"/>
      <c r="I22" s="10"/>
      <c r="J22" s="10">
        <v>3</v>
      </c>
      <c r="K22" s="18">
        <f t="shared" si="9"/>
        <v>97.3684210526316</v>
      </c>
      <c r="L22" s="30"/>
      <c r="N22" s="19" t="s">
        <v>22</v>
      </c>
      <c r="O22" s="20">
        <f>K133</f>
        <v>100</v>
      </c>
    </row>
    <row r="23" s="1" customFormat="1" ht="12.75" spans="1:15">
      <c r="A23" s="7"/>
      <c r="B23" s="8" t="s">
        <v>58</v>
      </c>
      <c r="C23" s="7">
        <v>2</v>
      </c>
      <c r="D23" s="10"/>
      <c r="E23" s="10">
        <f t="shared" si="11"/>
        <v>2</v>
      </c>
      <c r="F23" s="28">
        <f t="shared" si="7"/>
        <v>0</v>
      </c>
      <c r="G23" s="28">
        <f t="shared" si="8"/>
        <v>100</v>
      </c>
      <c r="H23" s="10"/>
      <c r="I23" s="10"/>
      <c r="J23" s="10"/>
      <c r="K23" s="18">
        <f t="shared" si="9"/>
        <v>100</v>
      </c>
      <c r="L23" s="30"/>
      <c r="N23" s="7" t="s">
        <v>23</v>
      </c>
      <c r="O23" s="22">
        <f>K141</f>
        <v>91.6349809885932</v>
      </c>
    </row>
    <row r="24" s="1" customFormat="1" ht="12.75" spans="1:15">
      <c r="A24" s="7"/>
      <c r="B24" s="8" t="s">
        <v>59</v>
      </c>
      <c r="C24" s="7">
        <v>3</v>
      </c>
      <c r="D24" s="10">
        <v>1</v>
      </c>
      <c r="E24" s="10">
        <f t="shared" si="11"/>
        <v>2</v>
      </c>
      <c r="F24" s="28">
        <f t="shared" si="7"/>
        <v>33.3333333333333</v>
      </c>
      <c r="G24" s="28">
        <f t="shared" si="8"/>
        <v>66.6666666666667</v>
      </c>
      <c r="H24" s="10"/>
      <c r="I24" s="10">
        <v>1</v>
      </c>
      <c r="J24" s="10"/>
      <c r="K24" s="18">
        <f t="shared" si="9"/>
        <v>100</v>
      </c>
      <c r="L24" s="30"/>
      <c r="N24" s="23" t="s">
        <v>61</v>
      </c>
      <c r="O24" s="24">
        <f>K142</f>
        <v>93.9107229500243</v>
      </c>
    </row>
    <row r="25" s="1" customFormat="1" ht="12.75" spans="1:12">
      <c r="A25" s="7"/>
      <c r="B25" s="8" t="s">
        <v>60</v>
      </c>
      <c r="C25" s="7">
        <v>1</v>
      </c>
      <c r="D25" s="10"/>
      <c r="E25" s="10">
        <f t="shared" si="11"/>
        <v>1</v>
      </c>
      <c r="F25" s="28">
        <f t="shared" si="7"/>
        <v>0</v>
      </c>
      <c r="G25" s="28">
        <f t="shared" si="8"/>
        <v>100</v>
      </c>
      <c r="H25" s="10"/>
      <c r="I25" s="10"/>
      <c r="J25" s="10"/>
      <c r="K25" s="18">
        <f t="shared" si="9"/>
        <v>100</v>
      </c>
      <c r="L25" s="30"/>
    </row>
    <row r="26" s="1" customFormat="1" ht="12.75" spans="1:12">
      <c r="A26" s="7"/>
      <c r="B26" s="8" t="s">
        <v>62</v>
      </c>
      <c r="C26" s="7">
        <v>2</v>
      </c>
      <c r="D26" s="10"/>
      <c r="E26" s="10">
        <f t="shared" si="11"/>
        <v>2</v>
      </c>
      <c r="F26" s="28">
        <f t="shared" si="7"/>
        <v>0</v>
      </c>
      <c r="G26" s="28">
        <f t="shared" si="8"/>
        <v>100</v>
      </c>
      <c r="H26" s="10"/>
      <c r="I26" s="10"/>
      <c r="J26" s="10"/>
      <c r="K26" s="18">
        <f t="shared" si="9"/>
        <v>100</v>
      </c>
      <c r="L26" s="30"/>
    </row>
    <row r="27" s="1" customFormat="1" ht="12.75" spans="1:15">
      <c r="A27" s="11" t="s">
        <v>63</v>
      </c>
      <c r="B27" s="12"/>
      <c r="C27" s="11">
        <f t="shared" ref="C27:J27" si="12">SUM(C21:C26)</f>
        <v>251</v>
      </c>
      <c r="D27" s="11">
        <f t="shared" si="12"/>
        <v>19</v>
      </c>
      <c r="E27" s="11">
        <f t="shared" si="12"/>
        <v>232</v>
      </c>
      <c r="F27" s="29">
        <f t="shared" si="7"/>
        <v>7.56972111553785</v>
      </c>
      <c r="G27" s="29">
        <f t="shared" si="8"/>
        <v>92.4302788844621</v>
      </c>
      <c r="H27" s="11">
        <f t="shared" si="12"/>
        <v>3</v>
      </c>
      <c r="I27" s="11">
        <f t="shared" si="12"/>
        <v>1</v>
      </c>
      <c r="J27" s="11">
        <f t="shared" si="12"/>
        <v>10</v>
      </c>
      <c r="K27" s="29">
        <f t="shared" si="9"/>
        <v>98.00796812749</v>
      </c>
      <c r="L27" s="30"/>
      <c r="N27" s="2"/>
      <c r="O27" s="2"/>
    </row>
    <row r="28" s="1" customFormat="1" ht="12.75" spans="1:15">
      <c r="A28" s="13" t="s">
        <v>64</v>
      </c>
      <c r="B28" s="8" t="s">
        <v>65</v>
      </c>
      <c r="C28" s="7">
        <v>1</v>
      </c>
      <c r="D28" s="10"/>
      <c r="E28" s="10">
        <f t="shared" ref="E28:E34" si="13">C28-D28</f>
        <v>1</v>
      </c>
      <c r="F28" s="28">
        <f t="shared" ref="F28:F35" si="14">D28/C28*100</f>
        <v>0</v>
      </c>
      <c r="G28" s="28">
        <f t="shared" ref="G28:G35" si="15">E28/C28*100</f>
        <v>100</v>
      </c>
      <c r="H28" s="10"/>
      <c r="I28" s="10"/>
      <c r="J28" s="10"/>
      <c r="K28" s="18">
        <f t="shared" ref="K28:K35" si="16">(E28+H28+I28+J28)/C28*100</f>
        <v>100</v>
      </c>
      <c r="L28" s="30"/>
      <c r="N28" s="2"/>
      <c r="O28" s="2"/>
    </row>
    <row r="29" s="1" customFormat="1" ht="12.75" spans="1:15">
      <c r="A29" s="14"/>
      <c r="B29" s="8" t="s">
        <v>66</v>
      </c>
      <c r="C29" s="7">
        <v>1</v>
      </c>
      <c r="D29" s="10"/>
      <c r="E29" s="10">
        <f t="shared" si="13"/>
        <v>1</v>
      </c>
      <c r="F29" s="28">
        <f t="shared" si="14"/>
        <v>0</v>
      </c>
      <c r="G29" s="28">
        <f t="shared" si="15"/>
        <v>100</v>
      </c>
      <c r="H29" s="10"/>
      <c r="I29" s="10"/>
      <c r="J29" s="10"/>
      <c r="K29" s="18">
        <f t="shared" si="16"/>
        <v>100</v>
      </c>
      <c r="L29" s="30"/>
      <c r="N29" s="2"/>
      <c r="O29" s="2"/>
    </row>
    <row r="30" s="1" customFormat="1" ht="12.75" spans="1:15">
      <c r="A30" s="14"/>
      <c r="B30" s="8" t="s">
        <v>64</v>
      </c>
      <c r="C30" s="7">
        <v>128</v>
      </c>
      <c r="D30" s="10">
        <v>15</v>
      </c>
      <c r="E30" s="10">
        <f t="shared" si="13"/>
        <v>113</v>
      </c>
      <c r="F30" s="28">
        <f t="shared" si="14"/>
        <v>11.71875</v>
      </c>
      <c r="G30" s="28">
        <f t="shared" si="15"/>
        <v>88.28125</v>
      </c>
      <c r="H30" s="10"/>
      <c r="I30" s="10"/>
      <c r="J30" s="10"/>
      <c r="K30" s="18">
        <f t="shared" si="16"/>
        <v>88.28125</v>
      </c>
      <c r="L30" s="30"/>
      <c r="N30" s="2"/>
      <c r="O30" s="2"/>
    </row>
    <row r="31" s="1" customFormat="1" ht="12.75" spans="1:15">
      <c r="A31" s="14"/>
      <c r="B31" s="8" t="s">
        <v>67</v>
      </c>
      <c r="C31" s="7">
        <v>1</v>
      </c>
      <c r="D31" s="10"/>
      <c r="E31" s="10">
        <f t="shared" si="13"/>
        <v>1</v>
      </c>
      <c r="F31" s="28">
        <f t="shared" si="14"/>
        <v>0</v>
      </c>
      <c r="G31" s="28">
        <f t="shared" si="15"/>
        <v>100</v>
      </c>
      <c r="H31" s="10"/>
      <c r="I31" s="10"/>
      <c r="J31" s="10"/>
      <c r="K31" s="18">
        <f t="shared" si="16"/>
        <v>100</v>
      </c>
      <c r="L31" s="30"/>
      <c r="N31" s="2"/>
      <c r="O31" s="2"/>
    </row>
    <row r="32" s="1" customFormat="1" ht="12.75" spans="1:15">
      <c r="A32" s="14"/>
      <c r="B32" s="8" t="s">
        <v>68</v>
      </c>
      <c r="C32" s="7">
        <v>2</v>
      </c>
      <c r="D32" s="10"/>
      <c r="E32" s="10">
        <f t="shared" si="13"/>
        <v>2</v>
      </c>
      <c r="F32" s="28">
        <f t="shared" si="14"/>
        <v>0</v>
      </c>
      <c r="G32" s="28">
        <f t="shared" si="15"/>
        <v>100</v>
      </c>
      <c r="H32" s="10"/>
      <c r="I32" s="10"/>
      <c r="J32" s="10"/>
      <c r="K32" s="18">
        <f t="shared" si="16"/>
        <v>100</v>
      </c>
      <c r="L32" s="30"/>
      <c r="N32" s="2"/>
      <c r="O32" s="2"/>
    </row>
    <row r="33" s="1" customFormat="1" ht="12.75" spans="1:15">
      <c r="A33" s="14"/>
      <c r="B33" s="8" t="s">
        <v>69</v>
      </c>
      <c r="C33" s="7">
        <v>1</v>
      </c>
      <c r="D33" s="10"/>
      <c r="E33" s="10">
        <f t="shared" si="13"/>
        <v>1</v>
      </c>
      <c r="F33" s="28">
        <f t="shared" si="14"/>
        <v>0</v>
      </c>
      <c r="G33" s="28">
        <f t="shared" si="15"/>
        <v>100</v>
      </c>
      <c r="H33" s="10"/>
      <c r="I33" s="10"/>
      <c r="J33" s="10"/>
      <c r="K33" s="18">
        <f t="shared" si="16"/>
        <v>100</v>
      </c>
      <c r="L33" s="30"/>
      <c r="N33" s="2"/>
      <c r="O33" s="2"/>
    </row>
    <row r="34" s="1" customFormat="1" ht="12.75" spans="1:15">
      <c r="A34" s="15"/>
      <c r="B34" s="8" t="s">
        <v>70</v>
      </c>
      <c r="C34" s="7">
        <v>1</v>
      </c>
      <c r="D34" s="10"/>
      <c r="E34" s="10">
        <f t="shared" si="13"/>
        <v>1</v>
      </c>
      <c r="F34" s="28">
        <f t="shared" si="14"/>
        <v>0</v>
      </c>
      <c r="G34" s="28">
        <f t="shared" si="15"/>
        <v>100</v>
      </c>
      <c r="H34" s="10"/>
      <c r="I34" s="10"/>
      <c r="J34" s="10"/>
      <c r="K34" s="18">
        <f t="shared" si="16"/>
        <v>100</v>
      </c>
      <c r="L34" s="30"/>
      <c r="N34" s="2"/>
      <c r="O34" s="2"/>
    </row>
    <row r="35" s="1" customFormat="1" ht="12.75" spans="1:15">
      <c r="A35" s="11" t="s">
        <v>71</v>
      </c>
      <c r="B35" s="12"/>
      <c r="C35" s="11">
        <f t="shared" ref="C35:J35" si="17">SUM(C28:C34)</f>
        <v>135</v>
      </c>
      <c r="D35" s="11">
        <f t="shared" si="17"/>
        <v>15</v>
      </c>
      <c r="E35" s="11">
        <f t="shared" si="17"/>
        <v>120</v>
      </c>
      <c r="F35" s="29">
        <f t="shared" si="14"/>
        <v>11.1111111111111</v>
      </c>
      <c r="G35" s="29">
        <f t="shared" si="15"/>
        <v>88.8888888888889</v>
      </c>
      <c r="H35" s="11">
        <f t="shared" si="17"/>
        <v>0</v>
      </c>
      <c r="I35" s="11">
        <f t="shared" si="17"/>
        <v>0</v>
      </c>
      <c r="J35" s="11">
        <f t="shared" si="17"/>
        <v>0</v>
      </c>
      <c r="K35" s="29">
        <f t="shared" si="16"/>
        <v>88.8888888888889</v>
      </c>
      <c r="L35" s="30"/>
      <c r="N35" s="2"/>
      <c r="O35" s="2"/>
    </row>
    <row r="36" s="1" customFormat="1" ht="12.75" spans="1:15">
      <c r="A36" s="13" t="s">
        <v>72</v>
      </c>
      <c r="B36" s="8" t="s">
        <v>73</v>
      </c>
      <c r="C36" s="7">
        <v>55</v>
      </c>
      <c r="D36" s="10">
        <v>7</v>
      </c>
      <c r="E36" s="10">
        <f t="shared" ref="E36:E38" si="18">C36-D36</f>
        <v>48</v>
      </c>
      <c r="F36" s="28">
        <f t="shared" ref="F36:F48" si="19">D36/C36*100</f>
        <v>12.7272727272727</v>
      </c>
      <c r="G36" s="28">
        <f t="shared" ref="G36:G48" si="20">E36/C36*100</f>
        <v>87.2727272727273</v>
      </c>
      <c r="H36" s="10"/>
      <c r="I36" s="10"/>
      <c r="J36" s="10">
        <v>2</v>
      </c>
      <c r="K36" s="18">
        <f t="shared" ref="K36:K48" si="21">(E36+H36+I36+J36)/C36*100</f>
        <v>90.9090909090909</v>
      </c>
      <c r="L36" s="30"/>
      <c r="N36" s="2"/>
      <c r="O36" s="2"/>
    </row>
    <row r="37" s="1" customFormat="1" ht="12.75" spans="1:15">
      <c r="A37" s="14"/>
      <c r="B37" s="8" t="s">
        <v>72</v>
      </c>
      <c r="C37" s="7">
        <v>75</v>
      </c>
      <c r="D37" s="10">
        <v>4</v>
      </c>
      <c r="E37" s="10">
        <f t="shared" si="18"/>
        <v>71</v>
      </c>
      <c r="F37" s="28">
        <f t="shared" si="19"/>
        <v>5.33333333333333</v>
      </c>
      <c r="G37" s="28">
        <f t="shared" si="20"/>
        <v>94.6666666666667</v>
      </c>
      <c r="H37" s="10">
        <v>2</v>
      </c>
      <c r="I37" s="10"/>
      <c r="J37" s="10">
        <v>2</v>
      </c>
      <c r="K37" s="28">
        <f t="shared" si="21"/>
        <v>100</v>
      </c>
      <c r="N37" s="2"/>
      <c r="O37" s="2"/>
    </row>
    <row r="38" s="1" customFormat="1" ht="12.75" spans="1:15">
      <c r="A38" s="15"/>
      <c r="B38" s="8" t="s">
        <v>74</v>
      </c>
      <c r="C38" s="7">
        <v>3</v>
      </c>
      <c r="D38" s="10"/>
      <c r="E38" s="10">
        <f t="shared" si="18"/>
        <v>3</v>
      </c>
      <c r="F38" s="28">
        <f t="shared" si="19"/>
        <v>0</v>
      </c>
      <c r="G38" s="28">
        <f t="shared" si="20"/>
        <v>100</v>
      </c>
      <c r="H38" s="10"/>
      <c r="I38" s="10"/>
      <c r="J38" s="10"/>
      <c r="K38" s="28">
        <f t="shared" si="21"/>
        <v>100</v>
      </c>
      <c r="L38" s="30"/>
      <c r="N38" s="2"/>
      <c r="O38" s="2"/>
    </row>
    <row r="39" s="1" customFormat="1" ht="12.75" spans="1:15">
      <c r="A39" s="11" t="s">
        <v>75</v>
      </c>
      <c r="B39" s="12"/>
      <c r="C39" s="11">
        <f t="shared" ref="C39:J39" si="22">SUM(C36:C38)</f>
        <v>133</v>
      </c>
      <c r="D39" s="11">
        <f t="shared" si="22"/>
        <v>11</v>
      </c>
      <c r="E39" s="11">
        <f t="shared" si="22"/>
        <v>122</v>
      </c>
      <c r="F39" s="29">
        <f t="shared" si="19"/>
        <v>8.27067669172932</v>
      </c>
      <c r="G39" s="29">
        <f t="shared" si="20"/>
        <v>91.7293233082707</v>
      </c>
      <c r="H39" s="11">
        <f t="shared" si="22"/>
        <v>2</v>
      </c>
      <c r="I39" s="11">
        <f t="shared" si="22"/>
        <v>0</v>
      </c>
      <c r="J39" s="11">
        <f t="shared" si="22"/>
        <v>4</v>
      </c>
      <c r="K39" s="29">
        <f t="shared" si="21"/>
        <v>96.2406015037594</v>
      </c>
      <c r="N39" s="2"/>
      <c r="O39" s="2"/>
    </row>
    <row r="40" s="1" customFormat="1" ht="12.75" spans="1:15">
      <c r="A40" s="13" t="s">
        <v>76</v>
      </c>
      <c r="B40" s="8" t="s">
        <v>77</v>
      </c>
      <c r="C40" s="7">
        <v>88</v>
      </c>
      <c r="D40" s="10">
        <v>9</v>
      </c>
      <c r="E40" s="10">
        <f t="shared" ref="E40:E42" si="23">C40-D40</f>
        <v>79</v>
      </c>
      <c r="F40" s="28">
        <f t="shared" si="19"/>
        <v>10.2272727272727</v>
      </c>
      <c r="G40" s="28">
        <f t="shared" si="20"/>
        <v>89.7727272727273</v>
      </c>
      <c r="H40" s="10"/>
      <c r="I40" s="10">
        <v>1</v>
      </c>
      <c r="J40" s="10">
        <v>3</v>
      </c>
      <c r="K40" s="18">
        <f t="shared" si="21"/>
        <v>94.3181818181818</v>
      </c>
      <c r="N40" s="2"/>
      <c r="O40" s="2"/>
    </row>
    <row r="41" s="1" customFormat="1" ht="12.75" spans="1:15">
      <c r="A41" s="14"/>
      <c r="B41" s="8" t="s">
        <v>76</v>
      </c>
      <c r="C41" s="7">
        <v>118</v>
      </c>
      <c r="D41" s="10">
        <v>23</v>
      </c>
      <c r="E41" s="10">
        <f t="shared" si="23"/>
        <v>95</v>
      </c>
      <c r="F41" s="28">
        <f t="shared" si="19"/>
        <v>19.4915254237288</v>
      </c>
      <c r="G41" s="28">
        <f t="shared" si="20"/>
        <v>80.5084745762712</v>
      </c>
      <c r="H41" s="10">
        <v>6</v>
      </c>
      <c r="I41" s="10">
        <v>5</v>
      </c>
      <c r="J41" s="10">
        <v>3</v>
      </c>
      <c r="K41" s="28">
        <f t="shared" si="21"/>
        <v>92.3728813559322</v>
      </c>
      <c r="N41" s="2"/>
      <c r="O41" s="2"/>
    </row>
    <row r="42" s="1" customFormat="1" ht="12.75" spans="1:15">
      <c r="A42" s="15"/>
      <c r="B42" s="8" t="s">
        <v>78</v>
      </c>
      <c r="C42" s="7">
        <v>98</v>
      </c>
      <c r="D42" s="10">
        <v>15</v>
      </c>
      <c r="E42" s="10">
        <f t="shared" si="23"/>
        <v>83</v>
      </c>
      <c r="F42" s="28">
        <f t="shared" si="19"/>
        <v>15.3061224489796</v>
      </c>
      <c r="G42" s="28">
        <f t="shared" si="20"/>
        <v>84.6938775510204</v>
      </c>
      <c r="H42" s="10">
        <v>8</v>
      </c>
      <c r="I42" s="10">
        <v>7</v>
      </c>
      <c r="J42" s="10"/>
      <c r="K42" s="28">
        <f t="shared" si="21"/>
        <v>100</v>
      </c>
      <c r="N42" s="2"/>
      <c r="O42" s="2"/>
    </row>
    <row r="43" s="1" customFormat="1" ht="12.75" spans="1:15">
      <c r="A43" s="11" t="s">
        <v>79</v>
      </c>
      <c r="B43" s="12"/>
      <c r="C43" s="11">
        <f t="shared" ref="C43:J43" si="24">SUM(C40:C42)</f>
        <v>304</v>
      </c>
      <c r="D43" s="11">
        <f t="shared" si="24"/>
        <v>47</v>
      </c>
      <c r="E43" s="11">
        <f t="shared" si="24"/>
        <v>257</v>
      </c>
      <c r="F43" s="29">
        <f t="shared" si="19"/>
        <v>15.4605263157895</v>
      </c>
      <c r="G43" s="29">
        <f t="shared" si="20"/>
        <v>84.5394736842105</v>
      </c>
      <c r="H43" s="11">
        <f t="shared" si="24"/>
        <v>14</v>
      </c>
      <c r="I43" s="11">
        <f t="shared" si="24"/>
        <v>13</v>
      </c>
      <c r="J43" s="11">
        <f t="shared" si="24"/>
        <v>6</v>
      </c>
      <c r="K43" s="29">
        <f t="shared" si="21"/>
        <v>95.3947368421053</v>
      </c>
      <c r="L43" s="30"/>
      <c r="N43" s="2"/>
      <c r="O43" s="2"/>
    </row>
    <row r="44" s="1" customFormat="1" ht="12.75" spans="1:15">
      <c r="A44" s="13" t="s">
        <v>80</v>
      </c>
      <c r="B44" s="8" t="s">
        <v>81</v>
      </c>
      <c r="C44" s="7">
        <v>1</v>
      </c>
      <c r="D44" s="10"/>
      <c r="E44" s="10">
        <f t="shared" ref="E44:E46" si="25">C44-D44</f>
        <v>1</v>
      </c>
      <c r="F44" s="28">
        <f t="shared" si="19"/>
        <v>0</v>
      </c>
      <c r="G44" s="28">
        <f t="shared" si="20"/>
        <v>100</v>
      </c>
      <c r="H44" s="10"/>
      <c r="I44" s="10"/>
      <c r="J44" s="10"/>
      <c r="K44" s="18">
        <f t="shared" si="21"/>
        <v>100</v>
      </c>
      <c r="N44" s="2"/>
      <c r="O44" s="2"/>
    </row>
    <row r="45" s="1" customFormat="1" ht="12.75" spans="1:15">
      <c r="A45" s="14"/>
      <c r="B45" s="8" t="s">
        <v>82</v>
      </c>
      <c r="C45" s="7">
        <v>2</v>
      </c>
      <c r="D45" s="10"/>
      <c r="E45" s="10">
        <f t="shared" si="25"/>
        <v>2</v>
      </c>
      <c r="F45" s="28">
        <f t="shared" si="19"/>
        <v>0</v>
      </c>
      <c r="G45" s="28">
        <f t="shared" si="20"/>
        <v>100</v>
      </c>
      <c r="H45" s="10"/>
      <c r="I45" s="10"/>
      <c r="J45" s="10"/>
      <c r="K45" s="18">
        <f t="shared" si="21"/>
        <v>100</v>
      </c>
      <c r="N45" s="2"/>
      <c r="O45" s="2"/>
    </row>
    <row r="46" s="1" customFormat="1" ht="12.75" spans="1:15">
      <c r="A46" s="14"/>
      <c r="B46" s="8" t="s">
        <v>80</v>
      </c>
      <c r="C46" s="7">
        <v>1</v>
      </c>
      <c r="D46" s="10"/>
      <c r="E46" s="10">
        <f t="shared" si="25"/>
        <v>1</v>
      </c>
      <c r="F46" s="28">
        <f t="shared" si="19"/>
        <v>0</v>
      </c>
      <c r="G46" s="28">
        <f t="shared" si="20"/>
        <v>100</v>
      </c>
      <c r="H46" s="10"/>
      <c r="I46" s="10"/>
      <c r="J46" s="10"/>
      <c r="K46" s="18">
        <f t="shared" si="21"/>
        <v>100</v>
      </c>
      <c r="N46" s="2"/>
      <c r="O46" s="2"/>
    </row>
    <row r="47" s="1" customFormat="1" ht="12.75" spans="1:15">
      <c r="A47" s="15"/>
      <c r="B47" s="8" t="s">
        <v>83</v>
      </c>
      <c r="C47" s="7">
        <v>2</v>
      </c>
      <c r="D47" s="10"/>
      <c r="E47" s="10">
        <f t="shared" ref="E47:E52" si="26">C47-D47</f>
        <v>2</v>
      </c>
      <c r="F47" s="28">
        <f t="shared" si="19"/>
        <v>0</v>
      </c>
      <c r="G47" s="28">
        <f t="shared" si="20"/>
        <v>100</v>
      </c>
      <c r="H47" s="10"/>
      <c r="I47" s="10"/>
      <c r="J47" s="10"/>
      <c r="K47" s="18">
        <f t="shared" si="21"/>
        <v>100</v>
      </c>
      <c r="L47" s="30"/>
      <c r="N47" s="2"/>
      <c r="O47" s="2"/>
    </row>
    <row r="48" s="1" customFormat="1" ht="12.75" spans="1:15">
      <c r="A48" s="11" t="s">
        <v>84</v>
      </c>
      <c r="B48" s="12"/>
      <c r="C48" s="11">
        <f t="shared" ref="C48:J48" si="27">SUM(C44:C47)</f>
        <v>6</v>
      </c>
      <c r="D48" s="11">
        <f t="shared" si="27"/>
        <v>0</v>
      </c>
      <c r="E48" s="11">
        <f t="shared" si="27"/>
        <v>6</v>
      </c>
      <c r="F48" s="29">
        <f t="shared" si="19"/>
        <v>0</v>
      </c>
      <c r="G48" s="29">
        <f t="shared" si="20"/>
        <v>100</v>
      </c>
      <c r="H48" s="11">
        <f t="shared" si="27"/>
        <v>0</v>
      </c>
      <c r="I48" s="11">
        <f t="shared" si="27"/>
        <v>0</v>
      </c>
      <c r="J48" s="11">
        <f t="shared" si="27"/>
        <v>0</v>
      </c>
      <c r="K48" s="29">
        <f t="shared" si="21"/>
        <v>100</v>
      </c>
      <c r="N48" s="2"/>
      <c r="O48" s="2"/>
    </row>
    <row r="49" s="1" customFormat="1" ht="12.75" spans="1:15">
      <c r="A49" s="13" t="s">
        <v>85</v>
      </c>
      <c r="B49" s="8" t="s">
        <v>86</v>
      </c>
      <c r="C49" s="7">
        <v>76</v>
      </c>
      <c r="D49" s="10">
        <v>18</v>
      </c>
      <c r="E49" s="10">
        <f t="shared" si="26"/>
        <v>58</v>
      </c>
      <c r="F49" s="28">
        <f t="shared" ref="F49:F58" si="28">D49/C49*100</f>
        <v>23.6842105263158</v>
      </c>
      <c r="G49" s="28">
        <f t="shared" ref="G49:G58" si="29">E49/C49*100</f>
        <v>76.3157894736842</v>
      </c>
      <c r="H49" s="10">
        <v>5</v>
      </c>
      <c r="I49" s="10">
        <v>3</v>
      </c>
      <c r="J49" s="10">
        <v>4</v>
      </c>
      <c r="K49" s="18">
        <f t="shared" ref="K49:K58" si="30">(E49+H49+I49+J49)/C49*100</f>
        <v>92.1052631578947</v>
      </c>
      <c r="N49" s="2"/>
      <c r="O49" s="2"/>
    </row>
    <row r="50" s="1" customFormat="1" ht="12.75" spans="1:15">
      <c r="A50" s="14"/>
      <c r="B50" s="8" t="s">
        <v>87</v>
      </c>
      <c r="C50" s="7">
        <v>66</v>
      </c>
      <c r="D50" s="10">
        <v>11</v>
      </c>
      <c r="E50" s="10">
        <f t="shared" si="26"/>
        <v>55</v>
      </c>
      <c r="F50" s="28">
        <f t="shared" si="28"/>
        <v>16.6666666666667</v>
      </c>
      <c r="G50" s="28">
        <f t="shared" si="29"/>
        <v>83.3333333333333</v>
      </c>
      <c r="H50" s="10">
        <v>1</v>
      </c>
      <c r="I50" s="10">
        <v>2</v>
      </c>
      <c r="J50" s="10">
        <v>1</v>
      </c>
      <c r="K50" s="18">
        <f t="shared" si="30"/>
        <v>89.3939393939394</v>
      </c>
      <c r="N50" s="2"/>
      <c r="O50" s="2"/>
    </row>
    <row r="51" s="1" customFormat="1" ht="12.75" spans="1:15">
      <c r="A51" s="14"/>
      <c r="B51" s="8" t="s">
        <v>88</v>
      </c>
      <c r="C51" s="7">
        <v>15</v>
      </c>
      <c r="D51" s="10">
        <v>6</v>
      </c>
      <c r="E51" s="10">
        <f t="shared" si="26"/>
        <v>9</v>
      </c>
      <c r="F51" s="28">
        <f t="shared" si="28"/>
        <v>40</v>
      </c>
      <c r="G51" s="28">
        <f t="shared" si="29"/>
        <v>60</v>
      </c>
      <c r="H51" s="10"/>
      <c r="I51" s="10"/>
      <c r="J51" s="10"/>
      <c r="K51" s="18">
        <f t="shared" si="30"/>
        <v>60</v>
      </c>
      <c r="N51" s="2"/>
      <c r="O51" s="2"/>
    </row>
    <row r="52" s="1" customFormat="1" ht="12.75" spans="1:15">
      <c r="A52" s="15"/>
      <c r="B52" s="8" t="s">
        <v>89</v>
      </c>
      <c r="C52" s="7">
        <v>106</v>
      </c>
      <c r="D52" s="10">
        <v>19</v>
      </c>
      <c r="E52" s="10">
        <f t="shared" si="26"/>
        <v>87</v>
      </c>
      <c r="F52" s="28">
        <f t="shared" si="28"/>
        <v>17.9245283018868</v>
      </c>
      <c r="G52" s="28">
        <f t="shared" si="29"/>
        <v>82.0754716981132</v>
      </c>
      <c r="H52" s="10">
        <v>6</v>
      </c>
      <c r="I52" s="10">
        <v>4</v>
      </c>
      <c r="J52" s="10">
        <v>5</v>
      </c>
      <c r="K52" s="18">
        <f t="shared" si="30"/>
        <v>96.2264150943396</v>
      </c>
      <c r="N52" s="2"/>
      <c r="O52" s="2"/>
    </row>
    <row r="53" s="1" customFormat="1" ht="12.75" spans="1:15">
      <c r="A53" s="11" t="s">
        <v>90</v>
      </c>
      <c r="B53" s="12"/>
      <c r="C53" s="11">
        <f t="shared" ref="C53:J53" si="31">SUM(C49:C52)</f>
        <v>263</v>
      </c>
      <c r="D53" s="11">
        <f t="shared" si="31"/>
        <v>54</v>
      </c>
      <c r="E53" s="11">
        <f t="shared" si="31"/>
        <v>209</v>
      </c>
      <c r="F53" s="29">
        <f t="shared" si="28"/>
        <v>20.532319391635</v>
      </c>
      <c r="G53" s="29">
        <f t="shared" si="29"/>
        <v>79.467680608365</v>
      </c>
      <c r="H53" s="11">
        <f t="shared" si="31"/>
        <v>12</v>
      </c>
      <c r="I53" s="11">
        <f t="shared" si="31"/>
        <v>9</v>
      </c>
      <c r="J53" s="11">
        <f t="shared" si="31"/>
        <v>10</v>
      </c>
      <c r="K53" s="29">
        <f t="shared" si="30"/>
        <v>91.254752851711</v>
      </c>
      <c r="N53" s="2"/>
      <c r="O53" s="2"/>
    </row>
    <row r="54" s="1" customFormat="1" ht="12.75" spans="1:15">
      <c r="A54" s="13" t="s">
        <v>91</v>
      </c>
      <c r="B54" s="8" t="s">
        <v>92</v>
      </c>
      <c r="C54" s="7">
        <v>4</v>
      </c>
      <c r="D54" s="10"/>
      <c r="E54" s="10">
        <f>C54-D54</f>
        <v>4</v>
      </c>
      <c r="F54" s="28">
        <f t="shared" si="28"/>
        <v>0</v>
      </c>
      <c r="G54" s="28">
        <f t="shared" si="29"/>
        <v>100</v>
      </c>
      <c r="H54" s="10"/>
      <c r="I54" s="10"/>
      <c r="J54" s="10"/>
      <c r="K54" s="18">
        <f t="shared" si="30"/>
        <v>100</v>
      </c>
      <c r="N54" s="2"/>
      <c r="O54" s="2"/>
    </row>
    <row r="55" s="1" customFormat="1" ht="12.75" spans="1:15">
      <c r="A55" s="14"/>
      <c r="B55" s="8" t="s">
        <v>93</v>
      </c>
      <c r="C55" s="7">
        <v>2</v>
      </c>
      <c r="D55" s="10"/>
      <c r="E55" s="10">
        <f>C55-D55</f>
        <v>2</v>
      </c>
      <c r="F55" s="28">
        <f t="shared" si="28"/>
        <v>0</v>
      </c>
      <c r="G55" s="28">
        <f t="shared" si="29"/>
        <v>100</v>
      </c>
      <c r="H55" s="10"/>
      <c r="I55" s="10"/>
      <c r="J55" s="10"/>
      <c r="K55" s="18">
        <f t="shared" si="30"/>
        <v>100</v>
      </c>
      <c r="N55" s="2"/>
      <c r="O55" s="2"/>
    </row>
    <row r="56" s="1" customFormat="1" ht="12.75" spans="1:15">
      <c r="A56" s="14"/>
      <c r="B56" s="8" t="s">
        <v>94</v>
      </c>
      <c r="C56" s="7">
        <v>2</v>
      </c>
      <c r="D56" s="10"/>
      <c r="E56" s="10">
        <f>C56-D56</f>
        <v>2</v>
      </c>
      <c r="F56" s="28">
        <f t="shared" si="28"/>
        <v>0</v>
      </c>
      <c r="G56" s="28">
        <f t="shared" si="29"/>
        <v>100</v>
      </c>
      <c r="H56" s="10"/>
      <c r="I56" s="10"/>
      <c r="J56" s="10"/>
      <c r="K56" s="18">
        <f t="shared" si="30"/>
        <v>100</v>
      </c>
      <c r="N56" s="2"/>
      <c r="O56" s="2"/>
    </row>
    <row r="57" s="1" customFormat="1" ht="12.75" spans="1:15">
      <c r="A57" s="14"/>
      <c r="B57" s="8" t="s">
        <v>95</v>
      </c>
      <c r="C57" s="7">
        <v>2</v>
      </c>
      <c r="D57" s="10"/>
      <c r="E57" s="10">
        <f>C57-D57</f>
        <v>2</v>
      </c>
      <c r="F57" s="28">
        <f t="shared" si="28"/>
        <v>0</v>
      </c>
      <c r="G57" s="28">
        <f t="shared" si="29"/>
        <v>100</v>
      </c>
      <c r="H57" s="10"/>
      <c r="I57" s="10"/>
      <c r="J57" s="10"/>
      <c r="K57" s="18">
        <f t="shared" si="30"/>
        <v>100</v>
      </c>
      <c r="N57" s="2"/>
      <c r="O57" s="2"/>
    </row>
    <row r="58" s="1" customFormat="1" ht="12.75" spans="1:15">
      <c r="A58" s="15"/>
      <c r="B58" s="8" t="s">
        <v>96</v>
      </c>
      <c r="C58" s="7">
        <v>5</v>
      </c>
      <c r="D58" s="10"/>
      <c r="E58" s="10">
        <f>C58-D58</f>
        <v>5</v>
      </c>
      <c r="F58" s="28">
        <f t="shared" si="28"/>
        <v>0</v>
      </c>
      <c r="G58" s="28">
        <f t="shared" si="29"/>
        <v>100</v>
      </c>
      <c r="H58" s="10"/>
      <c r="I58" s="10"/>
      <c r="J58" s="10"/>
      <c r="K58" s="18">
        <f t="shared" si="30"/>
        <v>100</v>
      </c>
      <c r="N58" s="2"/>
      <c r="O58" s="2"/>
    </row>
    <row r="59" s="1" customFormat="1" ht="12.75" spans="1:15">
      <c r="A59" s="11" t="s">
        <v>96</v>
      </c>
      <c r="B59" s="12"/>
      <c r="C59" s="11">
        <f t="shared" ref="C59:J59" si="32">SUM(C54:C58)</f>
        <v>15</v>
      </c>
      <c r="D59" s="11">
        <f t="shared" si="32"/>
        <v>0</v>
      </c>
      <c r="E59" s="11">
        <f t="shared" si="32"/>
        <v>15</v>
      </c>
      <c r="F59" s="29">
        <f t="shared" ref="F59:F75" si="33">D59/C59*100</f>
        <v>0</v>
      </c>
      <c r="G59" s="29">
        <f t="shared" ref="G59:G75" si="34">E59/C59*100</f>
        <v>100</v>
      </c>
      <c r="H59" s="11">
        <f t="shared" si="32"/>
        <v>0</v>
      </c>
      <c r="I59" s="11">
        <f t="shared" si="32"/>
        <v>0</v>
      </c>
      <c r="J59" s="11">
        <f t="shared" si="32"/>
        <v>0</v>
      </c>
      <c r="K59" s="29">
        <f t="shared" ref="K59:K75" si="35">(E59+H59+I59+J59)/C59*100</f>
        <v>100</v>
      </c>
      <c r="N59" s="2"/>
      <c r="O59" s="2"/>
    </row>
    <row r="60" s="1" customFormat="1" ht="12.75" spans="1:15">
      <c r="A60" s="13" t="s">
        <v>97</v>
      </c>
      <c r="B60" s="8" t="s">
        <v>98</v>
      </c>
      <c r="C60" s="7">
        <v>42</v>
      </c>
      <c r="D60" s="10">
        <v>6</v>
      </c>
      <c r="E60" s="10">
        <f t="shared" ref="E60:E71" si="36">C60-D60</f>
        <v>36</v>
      </c>
      <c r="F60" s="28">
        <f t="shared" si="33"/>
        <v>14.2857142857143</v>
      </c>
      <c r="G60" s="28">
        <f t="shared" si="34"/>
        <v>85.7142857142857</v>
      </c>
      <c r="H60" s="10">
        <v>3</v>
      </c>
      <c r="I60" s="10">
        <v>1</v>
      </c>
      <c r="J60" s="10"/>
      <c r="K60" s="18">
        <f t="shared" si="35"/>
        <v>95.2380952380952</v>
      </c>
      <c r="N60" s="2"/>
      <c r="O60" s="2"/>
    </row>
    <row r="61" s="1" customFormat="1" ht="12.75" spans="1:15">
      <c r="A61" s="14"/>
      <c r="B61" s="8" t="s">
        <v>99</v>
      </c>
      <c r="C61" s="7">
        <v>81</v>
      </c>
      <c r="D61" s="10">
        <v>7</v>
      </c>
      <c r="E61" s="10">
        <f t="shared" si="36"/>
        <v>74</v>
      </c>
      <c r="F61" s="28">
        <f t="shared" si="33"/>
        <v>8.64197530864197</v>
      </c>
      <c r="G61" s="28">
        <f t="shared" si="34"/>
        <v>91.358024691358</v>
      </c>
      <c r="H61" s="10">
        <v>1</v>
      </c>
      <c r="I61" s="10"/>
      <c r="J61" s="10">
        <v>1</v>
      </c>
      <c r="K61" s="18">
        <f t="shared" si="35"/>
        <v>93.8271604938272</v>
      </c>
      <c r="N61" s="2"/>
      <c r="O61" s="2"/>
    </row>
    <row r="62" s="1" customFormat="1" ht="12.75" spans="1:15">
      <c r="A62" s="14"/>
      <c r="B62" s="8" t="s">
        <v>100</v>
      </c>
      <c r="C62" s="7">
        <v>51</v>
      </c>
      <c r="D62" s="10">
        <v>2</v>
      </c>
      <c r="E62" s="10">
        <f t="shared" si="36"/>
        <v>49</v>
      </c>
      <c r="F62" s="28">
        <f t="shared" si="33"/>
        <v>3.92156862745098</v>
      </c>
      <c r="G62" s="28">
        <f t="shared" si="34"/>
        <v>96.078431372549</v>
      </c>
      <c r="H62" s="10"/>
      <c r="I62" s="10"/>
      <c r="J62" s="10">
        <v>1</v>
      </c>
      <c r="K62" s="18">
        <f t="shared" si="35"/>
        <v>98.0392156862745</v>
      </c>
      <c r="N62" s="2"/>
      <c r="O62" s="2"/>
    </row>
    <row r="63" s="1" customFormat="1" ht="12.75" spans="1:15">
      <c r="A63" s="14"/>
      <c r="B63" s="8" t="s">
        <v>101</v>
      </c>
      <c r="C63" s="7">
        <v>74</v>
      </c>
      <c r="D63" s="10">
        <v>6</v>
      </c>
      <c r="E63" s="10">
        <f t="shared" si="36"/>
        <v>68</v>
      </c>
      <c r="F63" s="28">
        <f t="shared" si="33"/>
        <v>8.10810810810811</v>
      </c>
      <c r="G63" s="28">
        <f t="shared" si="34"/>
        <v>91.8918918918919</v>
      </c>
      <c r="H63" s="10">
        <v>5</v>
      </c>
      <c r="I63" s="10"/>
      <c r="J63" s="10"/>
      <c r="K63" s="18">
        <f t="shared" si="35"/>
        <v>98.6486486486486</v>
      </c>
      <c r="N63" s="2"/>
      <c r="O63" s="2"/>
    </row>
    <row r="64" s="1" customFormat="1" ht="12.75" spans="1:15">
      <c r="A64" s="14"/>
      <c r="B64" s="8" t="s">
        <v>102</v>
      </c>
      <c r="C64" s="7">
        <v>52</v>
      </c>
      <c r="D64" s="10">
        <v>6</v>
      </c>
      <c r="E64" s="10">
        <f t="shared" si="36"/>
        <v>46</v>
      </c>
      <c r="F64" s="28">
        <f t="shared" si="33"/>
        <v>11.5384615384615</v>
      </c>
      <c r="G64" s="28">
        <f t="shared" si="34"/>
        <v>88.4615384615385</v>
      </c>
      <c r="H64" s="10">
        <v>1</v>
      </c>
      <c r="I64" s="10">
        <v>3</v>
      </c>
      <c r="J64" s="10">
        <v>1</v>
      </c>
      <c r="K64" s="18">
        <f t="shared" si="35"/>
        <v>98.0769230769231</v>
      </c>
      <c r="L64" s="30"/>
      <c r="N64" s="2"/>
      <c r="O64" s="2"/>
    </row>
    <row r="65" s="1" customFormat="1" ht="12.75" spans="1:15">
      <c r="A65" s="14"/>
      <c r="B65" s="8" t="s">
        <v>103</v>
      </c>
      <c r="C65" s="7">
        <v>55</v>
      </c>
      <c r="D65" s="10">
        <v>4</v>
      </c>
      <c r="E65" s="10">
        <f t="shared" si="36"/>
        <v>51</v>
      </c>
      <c r="F65" s="28">
        <f t="shared" si="33"/>
        <v>7.27272727272727</v>
      </c>
      <c r="G65" s="28">
        <f t="shared" si="34"/>
        <v>92.7272727272727</v>
      </c>
      <c r="H65" s="10">
        <v>3</v>
      </c>
      <c r="I65" s="10"/>
      <c r="J65" s="10"/>
      <c r="K65" s="18">
        <f t="shared" si="35"/>
        <v>98.1818181818182</v>
      </c>
      <c r="N65" s="2"/>
      <c r="O65" s="2"/>
    </row>
    <row r="66" s="1" customFormat="1" ht="12.75" spans="1:15">
      <c r="A66" s="14"/>
      <c r="B66" s="8" t="s">
        <v>104</v>
      </c>
      <c r="C66" s="7">
        <v>176</v>
      </c>
      <c r="D66" s="10">
        <v>21</v>
      </c>
      <c r="E66" s="10">
        <f t="shared" si="36"/>
        <v>155</v>
      </c>
      <c r="F66" s="28">
        <f t="shared" si="33"/>
        <v>11.9318181818182</v>
      </c>
      <c r="G66" s="28">
        <f t="shared" si="34"/>
        <v>88.0681818181818</v>
      </c>
      <c r="H66" s="10">
        <v>4</v>
      </c>
      <c r="I66" s="10">
        <v>10</v>
      </c>
      <c r="J66" s="10">
        <v>3</v>
      </c>
      <c r="K66" s="18">
        <f t="shared" si="35"/>
        <v>97.7272727272727</v>
      </c>
      <c r="L66" s="30"/>
      <c r="N66" s="2"/>
      <c r="O66" s="2"/>
    </row>
    <row r="67" s="1" customFormat="1" ht="12.75" spans="1:15">
      <c r="A67" s="14"/>
      <c r="B67" s="8" t="s">
        <v>105</v>
      </c>
      <c r="C67" s="7">
        <v>41</v>
      </c>
      <c r="D67" s="10">
        <v>4</v>
      </c>
      <c r="E67" s="10">
        <f t="shared" si="36"/>
        <v>37</v>
      </c>
      <c r="F67" s="28">
        <f t="shared" si="33"/>
        <v>9.75609756097561</v>
      </c>
      <c r="G67" s="28">
        <f t="shared" si="34"/>
        <v>90.2439024390244</v>
      </c>
      <c r="H67" s="10">
        <v>1</v>
      </c>
      <c r="I67" s="10"/>
      <c r="J67" s="10"/>
      <c r="K67" s="18">
        <f t="shared" si="35"/>
        <v>92.6829268292683</v>
      </c>
      <c r="N67" s="2"/>
      <c r="O67" s="2"/>
    </row>
    <row r="68" s="1" customFormat="1" ht="12.75" spans="1:15">
      <c r="A68" s="14"/>
      <c r="B68" s="8" t="s">
        <v>106</v>
      </c>
      <c r="C68" s="7">
        <v>51</v>
      </c>
      <c r="D68" s="10">
        <v>4</v>
      </c>
      <c r="E68" s="10">
        <f t="shared" si="36"/>
        <v>47</v>
      </c>
      <c r="F68" s="28">
        <f t="shared" si="33"/>
        <v>7.84313725490196</v>
      </c>
      <c r="G68" s="28">
        <f t="shared" si="34"/>
        <v>92.156862745098</v>
      </c>
      <c r="H68" s="10">
        <v>1</v>
      </c>
      <c r="I68" s="10"/>
      <c r="J68" s="10">
        <v>1</v>
      </c>
      <c r="K68" s="18">
        <f t="shared" si="35"/>
        <v>96.078431372549</v>
      </c>
      <c r="N68" s="2"/>
      <c r="O68" s="2"/>
    </row>
    <row r="69" s="1" customFormat="1" ht="12.75" spans="1:15">
      <c r="A69" s="14"/>
      <c r="B69" s="8" t="s">
        <v>107</v>
      </c>
      <c r="C69" s="7">
        <v>75</v>
      </c>
      <c r="D69" s="10">
        <v>6</v>
      </c>
      <c r="E69" s="10">
        <f t="shared" si="36"/>
        <v>69</v>
      </c>
      <c r="F69" s="28">
        <f t="shared" si="33"/>
        <v>8</v>
      </c>
      <c r="G69" s="28">
        <f t="shared" si="34"/>
        <v>92</v>
      </c>
      <c r="H69" s="10">
        <v>4</v>
      </c>
      <c r="I69" s="10">
        <v>1</v>
      </c>
      <c r="J69" s="10"/>
      <c r="K69" s="18">
        <f t="shared" si="35"/>
        <v>98.6666666666667</v>
      </c>
      <c r="N69" s="2"/>
      <c r="O69" s="2"/>
    </row>
    <row r="70" s="1" customFormat="1" ht="12.75" spans="1:15">
      <c r="A70" s="14"/>
      <c r="B70" s="8" t="s">
        <v>108</v>
      </c>
      <c r="C70" s="7">
        <v>78</v>
      </c>
      <c r="D70" s="10">
        <v>12</v>
      </c>
      <c r="E70" s="10">
        <f t="shared" si="36"/>
        <v>66</v>
      </c>
      <c r="F70" s="28">
        <f t="shared" si="33"/>
        <v>15.3846153846154</v>
      </c>
      <c r="G70" s="28">
        <f t="shared" si="34"/>
        <v>84.6153846153846</v>
      </c>
      <c r="H70" s="10">
        <v>3</v>
      </c>
      <c r="I70" s="10">
        <v>1</v>
      </c>
      <c r="J70" s="10">
        <v>4</v>
      </c>
      <c r="K70" s="18">
        <f t="shared" si="35"/>
        <v>94.8717948717949</v>
      </c>
      <c r="N70" s="2"/>
      <c r="O70" s="2"/>
    </row>
    <row r="71" s="1" customFormat="1" ht="12.75" spans="1:15">
      <c r="A71" s="15"/>
      <c r="B71" s="8" t="s">
        <v>109</v>
      </c>
      <c r="C71" s="7">
        <v>46</v>
      </c>
      <c r="D71" s="10">
        <v>3</v>
      </c>
      <c r="E71" s="10">
        <f t="shared" si="36"/>
        <v>43</v>
      </c>
      <c r="F71" s="28">
        <f t="shared" si="33"/>
        <v>6.52173913043478</v>
      </c>
      <c r="G71" s="28">
        <f t="shared" si="34"/>
        <v>93.4782608695652</v>
      </c>
      <c r="H71" s="10"/>
      <c r="I71" s="10"/>
      <c r="J71" s="10">
        <v>1</v>
      </c>
      <c r="K71" s="18">
        <f t="shared" si="35"/>
        <v>95.6521739130435</v>
      </c>
      <c r="N71" s="2"/>
      <c r="O71" s="2"/>
    </row>
    <row r="72" s="1" customFormat="1" ht="12.75" spans="1:15">
      <c r="A72" s="11" t="s">
        <v>110</v>
      </c>
      <c r="B72" s="12"/>
      <c r="C72" s="11">
        <f t="shared" ref="C72:J72" si="37">SUM(C60:C71)</f>
        <v>822</v>
      </c>
      <c r="D72" s="11">
        <f t="shared" si="37"/>
        <v>81</v>
      </c>
      <c r="E72" s="11">
        <f t="shared" si="37"/>
        <v>741</v>
      </c>
      <c r="F72" s="29">
        <f t="shared" si="33"/>
        <v>9.85401459854015</v>
      </c>
      <c r="G72" s="29">
        <f t="shared" si="34"/>
        <v>90.1459854014599</v>
      </c>
      <c r="H72" s="11">
        <f t="shared" si="37"/>
        <v>26</v>
      </c>
      <c r="I72" s="11">
        <f t="shared" si="37"/>
        <v>16</v>
      </c>
      <c r="J72" s="11">
        <f t="shared" si="37"/>
        <v>12</v>
      </c>
      <c r="K72" s="29">
        <f t="shared" si="35"/>
        <v>96.7153284671533</v>
      </c>
      <c r="L72" s="30"/>
      <c r="N72" s="2"/>
      <c r="O72" s="2"/>
    </row>
    <row r="73" s="1" customFormat="1" ht="12.75" spans="1:15">
      <c r="A73" s="13" t="s">
        <v>111</v>
      </c>
      <c r="B73" s="8" t="s">
        <v>112</v>
      </c>
      <c r="C73" s="7">
        <v>9</v>
      </c>
      <c r="D73" s="10"/>
      <c r="E73" s="10">
        <f>C73-D73</f>
        <v>9</v>
      </c>
      <c r="F73" s="28">
        <f t="shared" si="33"/>
        <v>0</v>
      </c>
      <c r="G73" s="28">
        <f t="shared" si="34"/>
        <v>100</v>
      </c>
      <c r="H73" s="10"/>
      <c r="I73" s="10"/>
      <c r="J73" s="10"/>
      <c r="K73" s="18">
        <f t="shared" si="35"/>
        <v>100</v>
      </c>
      <c r="N73" s="2"/>
      <c r="O73" s="2"/>
    </row>
    <row r="74" s="1" customFormat="1" ht="12.75" spans="1:15">
      <c r="A74" s="14"/>
      <c r="B74" s="8" t="s">
        <v>111</v>
      </c>
      <c r="C74" s="7">
        <v>4</v>
      </c>
      <c r="D74" s="10"/>
      <c r="E74" s="10">
        <f>C74-D74</f>
        <v>4</v>
      </c>
      <c r="F74" s="28">
        <f t="shared" si="33"/>
        <v>0</v>
      </c>
      <c r="G74" s="28">
        <f t="shared" si="34"/>
        <v>100</v>
      </c>
      <c r="H74" s="10"/>
      <c r="I74" s="10"/>
      <c r="J74" s="10"/>
      <c r="K74" s="18">
        <f t="shared" si="35"/>
        <v>100</v>
      </c>
      <c r="N74" s="2"/>
      <c r="O74" s="2"/>
    </row>
    <row r="75" s="1" customFormat="1" ht="12.75" spans="1:15">
      <c r="A75" s="15"/>
      <c r="B75" s="8" t="s">
        <v>113</v>
      </c>
      <c r="C75" s="7">
        <v>8</v>
      </c>
      <c r="D75" s="10">
        <v>1</v>
      </c>
      <c r="E75" s="10">
        <f>C75-D75</f>
        <v>7</v>
      </c>
      <c r="F75" s="28">
        <f t="shared" si="33"/>
        <v>12.5</v>
      </c>
      <c r="G75" s="28">
        <f t="shared" si="34"/>
        <v>87.5</v>
      </c>
      <c r="H75" s="10"/>
      <c r="I75" s="10"/>
      <c r="J75" s="10"/>
      <c r="K75" s="18">
        <f t="shared" si="35"/>
        <v>87.5</v>
      </c>
      <c r="N75" s="2"/>
      <c r="O75" s="2"/>
    </row>
    <row r="76" s="1" customFormat="1" ht="12.75" spans="1:15">
      <c r="A76" s="11" t="s">
        <v>114</v>
      </c>
      <c r="B76" s="12"/>
      <c r="C76" s="11">
        <f t="shared" ref="C76:J76" si="38">SUM(C73:C75)</f>
        <v>21</v>
      </c>
      <c r="D76" s="11">
        <f t="shared" si="38"/>
        <v>1</v>
      </c>
      <c r="E76" s="11">
        <f t="shared" si="38"/>
        <v>20</v>
      </c>
      <c r="F76" s="29">
        <f t="shared" ref="F76:F82" si="39">D76/C76*100</f>
        <v>4.76190476190476</v>
      </c>
      <c r="G76" s="29">
        <f t="shared" ref="G76:G82" si="40">E76/C76*100</f>
        <v>95.2380952380952</v>
      </c>
      <c r="H76" s="11">
        <f t="shared" si="38"/>
        <v>0</v>
      </c>
      <c r="I76" s="11">
        <f t="shared" si="38"/>
        <v>0</v>
      </c>
      <c r="J76" s="11">
        <f t="shared" si="38"/>
        <v>0</v>
      </c>
      <c r="K76" s="29">
        <f t="shared" ref="K76:K82" si="41">(E76+H76+I76+J76)/C76*100</f>
        <v>95.2380952380952</v>
      </c>
      <c r="N76" s="2"/>
      <c r="O76" s="2"/>
    </row>
    <row r="77" s="1" customFormat="1" ht="12.75" spans="1:15">
      <c r="A77" s="13" t="s">
        <v>115</v>
      </c>
      <c r="B77" s="8" t="s">
        <v>116</v>
      </c>
      <c r="C77" s="7">
        <v>2</v>
      </c>
      <c r="D77" s="10"/>
      <c r="E77" s="10">
        <f t="shared" ref="E77:E81" si="42">C77-D77</f>
        <v>2</v>
      </c>
      <c r="F77" s="28">
        <f t="shared" si="39"/>
        <v>0</v>
      </c>
      <c r="G77" s="28">
        <f t="shared" si="40"/>
        <v>100</v>
      </c>
      <c r="H77" s="10"/>
      <c r="I77" s="10"/>
      <c r="J77" s="10"/>
      <c r="K77" s="18">
        <f t="shared" si="41"/>
        <v>100</v>
      </c>
      <c r="L77" s="30"/>
      <c r="N77" s="2"/>
      <c r="O77" s="2"/>
    </row>
    <row r="78" s="1" customFormat="1" ht="12.75" spans="1:15">
      <c r="A78" s="14"/>
      <c r="B78" s="8" t="s">
        <v>117</v>
      </c>
      <c r="C78" s="7">
        <v>31</v>
      </c>
      <c r="D78" s="10">
        <v>3</v>
      </c>
      <c r="E78" s="10">
        <f t="shared" si="42"/>
        <v>28</v>
      </c>
      <c r="F78" s="28">
        <f t="shared" si="39"/>
        <v>9.67741935483871</v>
      </c>
      <c r="G78" s="28">
        <f t="shared" si="40"/>
        <v>90.3225806451613</v>
      </c>
      <c r="H78" s="10">
        <v>3</v>
      </c>
      <c r="I78" s="10"/>
      <c r="J78" s="10"/>
      <c r="K78" s="18">
        <f t="shared" si="41"/>
        <v>100</v>
      </c>
      <c r="N78" s="2"/>
      <c r="O78" s="2"/>
    </row>
    <row r="79" s="1" customFormat="1" ht="12.75" spans="1:15">
      <c r="A79" s="14"/>
      <c r="B79" s="8" t="s">
        <v>118</v>
      </c>
      <c r="C79" s="7">
        <v>2</v>
      </c>
      <c r="D79" s="10"/>
      <c r="E79" s="10">
        <f t="shared" si="42"/>
        <v>2</v>
      </c>
      <c r="F79" s="28">
        <f t="shared" si="39"/>
        <v>0</v>
      </c>
      <c r="G79" s="28">
        <f t="shared" si="40"/>
        <v>100</v>
      </c>
      <c r="H79" s="10"/>
      <c r="I79" s="10"/>
      <c r="J79" s="10"/>
      <c r="K79" s="18">
        <f t="shared" si="41"/>
        <v>100</v>
      </c>
      <c r="N79" s="2"/>
      <c r="O79" s="2"/>
    </row>
    <row r="80" s="1" customFormat="1" ht="12.75" spans="1:15">
      <c r="A80" s="14"/>
      <c r="B80" s="8" t="s">
        <v>119</v>
      </c>
      <c r="C80" s="7">
        <v>2</v>
      </c>
      <c r="D80" s="10"/>
      <c r="E80" s="10">
        <f t="shared" si="42"/>
        <v>2</v>
      </c>
      <c r="F80" s="28">
        <f t="shared" si="39"/>
        <v>0</v>
      </c>
      <c r="G80" s="28">
        <f t="shared" si="40"/>
        <v>100</v>
      </c>
      <c r="H80" s="10"/>
      <c r="I80" s="10"/>
      <c r="J80" s="10"/>
      <c r="K80" s="18">
        <f t="shared" si="41"/>
        <v>100</v>
      </c>
      <c r="N80" s="2"/>
      <c r="O80" s="2"/>
    </row>
    <row r="81" s="1" customFormat="1" ht="12.75" spans="1:15">
      <c r="A81" s="15"/>
      <c r="B81" s="8" t="s">
        <v>115</v>
      </c>
      <c r="C81" s="7">
        <v>57</v>
      </c>
      <c r="D81" s="10">
        <v>4</v>
      </c>
      <c r="E81" s="10">
        <f t="shared" si="42"/>
        <v>53</v>
      </c>
      <c r="F81" s="28">
        <f t="shared" si="39"/>
        <v>7.01754385964912</v>
      </c>
      <c r="G81" s="28">
        <f t="shared" si="40"/>
        <v>92.9824561403509</v>
      </c>
      <c r="H81" s="10">
        <v>3</v>
      </c>
      <c r="I81" s="10"/>
      <c r="J81" s="10"/>
      <c r="K81" s="18">
        <f t="shared" si="41"/>
        <v>98.2456140350877</v>
      </c>
      <c r="N81" s="2"/>
      <c r="O81" s="2"/>
    </row>
    <row r="82" s="1" customFormat="1" ht="12.75" spans="1:15">
      <c r="A82" s="11" t="s">
        <v>120</v>
      </c>
      <c r="B82" s="12"/>
      <c r="C82" s="11">
        <f t="shared" ref="C82:J82" si="43">SUM(C77:C81)</f>
        <v>94</v>
      </c>
      <c r="D82" s="11">
        <f t="shared" si="43"/>
        <v>7</v>
      </c>
      <c r="E82" s="11">
        <f t="shared" si="43"/>
        <v>87</v>
      </c>
      <c r="F82" s="29">
        <f t="shared" si="39"/>
        <v>7.4468085106383</v>
      </c>
      <c r="G82" s="29">
        <f t="shared" si="40"/>
        <v>92.5531914893617</v>
      </c>
      <c r="H82" s="11">
        <f t="shared" si="43"/>
        <v>6</v>
      </c>
      <c r="I82" s="11">
        <f t="shared" si="43"/>
        <v>0</v>
      </c>
      <c r="J82" s="11">
        <f t="shared" si="43"/>
        <v>0</v>
      </c>
      <c r="K82" s="29">
        <f t="shared" si="41"/>
        <v>98.936170212766</v>
      </c>
      <c r="N82" s="2"/>
      <c r="O82" s="2"/>
    </row>
    <row r="83" s="1" customFormat="1" ht="12.75" spans="1:15">
      <c r="A83" s="13" t="s">
        <v>121</v>
      </c>
      <c r="B83" s="8" t="s">
        <v>121</v>
      </c>
      <c r="C83" s="7">
        <v>4</v>
      </c>
      <c r="D83" s="10"/>
      <c r="E83" s="10">
        <f t="shared" ref="E83:E92" si="44">C83-D83</f>
        <v>4</v>
      </c>
      <c r="F83" s="28">
        <f t="shared" ref="F83:F93" si="45">D83/C83*100</f>
        <v>0</v>
      </c>
      <c r="G83" s="28">
        <f t="shared" ref="G83:G93" si="46">E83/C83*100</f>
        <v>100</v>
      </c>
      <c r="H83" s="10"/>
      <c r="I83" s="10"/>
      <c r="J83" s="10"/>
      <c r="K83" s="18">
        <f t="shared" ref="K83:K93" si="47">(E83+H83+I83+J83)/C83*100</f>
        <v>100</v>
      </c>
      <c r="N83" s="2"/>
      <c r="O83" s="2"/>
    </row>
    <row r="84" s="1" customFormat="1" ht="12.75" spans="1:15">
      <c r="A84" s="15"/>
      <c r="B84" s="8" t="s">
        <v>122</v>
      </c>
      <c r="C84" s="7">
        <v>1</v>
      </c>
      <c r="D84" s="10"/>
      <c r="E84" s="10">
        <f t="shared" si="44"/>
        <v>1</v>
      </c>
      <c r="F84" s="28">
        <f t="shared" si="45"/>
        <v>0</v>
      </c>
      <c r="G84" s="28">
        <f t="shared" si="46"/>
        <v>100</v>
      </c>
      <c r="H84" s="10"/>
      <c r="I84" s="10"/>
      <c r="J84" s="10"/>
      <c r="K84" s="18">
        <f t="shared" si="47"/>
        <v>100</v>
      </c>
      <c r="N84" s="2"/>
      <c r="O84" s="2"/>
    </row>
    <row r="85" s="1" customFormat="1" ht="12.75" spans="1:15">
      <c r="A85" s="11" t="s">
        <v>123</v>
      </c>
      <c r="B85" s="12"/>
      <c r="C85" s="11">
        <f t="shared" ref="C85:J85" si="48">SUM(C83:C84)</f>
        <v>5</v>
      </c>
      <c r="D85" s="11">
        <f t="shared" si="48"/>
        <v>0</v>
      </c>
      <c r="E85" s="11">
        <f t="shared" si="48"/>
        <v>5</v>
      </c>
      <c r="F85" s="29">
        <f t="shared" si="45"/>
        <v>0</v>
      </c>
      <c r="G85" s="29">
        <f t="shared" si="46"/>
        <v>100</v>
      </c>
      <c r="H85" s="11">
        <f t="shared" si="48"/>
        <v>0</v>
      </c>
      <c r="I85" s="11">
        <f t="shared" si="48"/>
        <v>0</v>
      </c>
      <c r="J85" s="11">
        <f t="shared" si="48"/>
        <v>0</v>
      </c>
      <c r="K85" s="29">
        <f t="shared" si="47"/>
        <v>100</v>
      </c>
      <c r="L85" s="30"/>
      <c r="N85" s="2"/>
      <c r="O85" s="2"/>
    </row>
    <row r="86" s="1" customFormat="1" ht="12.75" spans="1:15">
      <c r="A86" s="13" t="s">
        <v>124</v>
      </c>
      <c r="B86" s="8" t="s">
        <v>125</v>
      </c>
      <c r="C86" s="7">
        <v>1</v>
      </c>
      <c r="D86" s="10"/>
      <c r="E86" s="10">
        <f t="shared" si="44"/>
        <v>1</v>
      </c>
      <c r="F86" s="28">
        <f t="shared" si="45"/>
        <v>0</v>
      </c>
      <c r="G86" s="28">
        <f t="shared" si="46"/>
        <v>100</v>
      </c>
      <c r="H86" s="10"/>
      <c r="I86" s="10"/>
      <c r="J86" s="10"/>
      <c r="K86" s="18">
        <f t="shared" si="47"/>
        <v>100</v>
      </c>
      <c r="N86" s="2"/>
      <c r="O86" s="2"/>
    </row>
    <row r="87" s="1" customFormat="1" ht="12.75" spans="1:15">
      <c r="A87" s="14"/>
      <c r="B87" s="8" t="s">
        <v>126</v>
      </c>
      <c r="C87" s="7">
        <v>41</v>
      </c>
      <c r="D87" s="10">
        <v>9</v>
      </c>
      <c r="E87" s="10">
        <f t="shared" si="44"/>
        <v>32</v>
      </c>
      <c r="F87" s="28">
        <f t="shared" si="45"/>
        <v>21.9512195121951</v>
      </c>
      <c r="G87" s="28">
        <f t="shared" si="46"/>
        <v>78.0487804878049</v>
      </c>
      <c r="H87" s="10">
        <v>1</v>
      </c>
      <c r="I87" s="10">
        <v>2</v>
      </c>
      <c r="J87" s="10">
        <v>1</v>
      </c>
      <c r="K87" s="18">
        <f t="shared" si="47"/>
        <v>87.8048780487805</v>
      </c>
      <c r="N87" s="2"/>
      <c r="O87" s="2"/>
    </row>
    <row r="88" s="1" customFormat="1" ht="12.75" spans="1:15">
      <c r="A88" s="14"/>
      <c r="B88" s="8" t="s">
        <v>127</v>
      </c>
      <c r="C88" s="7">
        <v>5</v>
      </c>
      <c r="D88" s="10"/>
      <c r="E88" s="10">
        <f t="shared" si="44"/>
        <v>5</v>
      </c>
      <c r="F88" s="28">
        <f t="shared" si="45"/>
        <v>0</v>
      </c>
      <c r="G88" s="28">
        <f t="shared" si="46"/>
        <v>100</v>
      </c>
      <c r="H88" s="10"/>
      <c r="I88" s="10"/>
      <c r="J88" s="10"/>
      <c r="K88" s="18">
        <f t="shared" si="47"/>
        <v>100</v>
      </c>
      <c r="N88" s="2"/>
      <c r="O88" s="2"/>
    </row>
    <row r="89" s="1" customFormat="1" ht="12.75" spans="1:15">
      <c r="A89" s="14"/>
      <c r="B89" s="8" t="s">
        <v>128</v>
      </c>
      <c r="C89" s="7">
        <v>8</v>
      </c>
      <c r="D89" s="10">
        <v>1</v>
      </c>
      <c r="E89" s="10">
        <f t="shared" si="44"/>
        <v>7</v>
      </c>
      <c r="F89" s="28">
        <f t="shared" si="45"/>
        <v>12.5</v>
      </c>
      <c r="G89" s="28">
        <f t="shared" si="46"/>
        <v>87.5</v>
      </c>
      <c r="H89" s="10"/>
      <c r="I89" s="10">
        <v>1</v>
      </c>
      <c r="J89" s="10"/>
      <c r="K89" s="18">
        <f t="shared" si="47"/>
        <v>100</v>
      </c>
      <c r="N89" s="2"/>
      <c r="O89" s="2"/>
    </row>
    <row r="90" s="1" customFormat="1" ht="12.75" spans="1:15">
      <c r="A90" s="14"/>
      <c r="B90" s="8" t="s">
        <v>129</v>
      </c>
      <c r="C90" s="7">
        <v>1</v>
      </c>
      <c r="D90" s="10">
        <v>1</v>
      </c>
      <c r="E90" s="10">
        <f t="shared" si="44"/>
        <v>0</v>
      </c>
      <c r="F90" s="28">
        <f t="shared" si="45"/>
        <v>100</v>
      </c>
      <c r="G90" s="28">
        <f t="shared" si="46"/>
        <v>0</v>
      </c>
      <c r="H90" s="10">
        <v>1</v>
      </c>
      <c r="I90" s="10"/>
      <c r="J90" s="10"/>
      <c r="K90" s="18">
        <f t="shared" si="47"/>
        <v>100</v>
      </c>
      <c r="N90" s="2"/>
      <c r="O90" s="2"/>
    </row>
    <row r="91" s="1" customFormat="1" ht="12.75" spans="1:15">
      <c r="A91" s="14"/>
      <c r="B91" s="8" t="s">
        <v>130</v>
      </c>
      <c r="C91" s="7">
        <v>156</v>
      </c>
      <c r="D91" s="10">
        <v>26</v>
      </c>
      <c r="E91" s="10">
        <f t="shared" si="44"/>
        <v>130</v>
      </c>
      <c r="F91" s="28">
        <f t="shared" si="45"/>
        <v>16.6666666666667</v>
      </c>
      <c r="G91" s="28">
        <f t="shared" si="46"/>
        <v>83.3333333333333</v>
      </c>
      <c r="H91" s="10">
        <v>8</v>
      </c>
      <c r="I91" s="10">
        <v>5</v>
      </c>
      <c r="J91" s="10">
        <v>2</v>
      </c>
      <c r="K91" s="18">
        <f t="shared" si="47"/>
        <v>92.948717948718</v>
      </c>
      <c r="L91" s="30"/>
      <c r="N91" s="2"/>
      <c r="O91" s="2"/>
    </row>
    <row r="92" s="1" customFormat="1" ht="12.75" spans="1:15">
      <c r="A92" s="15"/>
      <c r="B92" s="8" t="s">
        <v>131</v>
      </c>
      <c r="C92" s="7">
        <v>116</v>
      </c>
      <c r="D92" s="10">
        <v>22</v>
      </c>
      <c r="E92" s="10">
        <f t="shared" si="44"/>
        <v>94</v>
      </c>
      <c r="F92" s="28">
        <f t="shared" si="45"/>
        <v>18.9655172413793</v>
      </c>
      <c r="G92" s="28">
        <f t="shared" si="46"/>
        <v>81.0344827586207</v>
      </c>
      <c r="H92" s="10">
        <v>8</v>
      </c>
      <c r="I92" s="10">
        <v>3</v>
      </c>
      <c r="J92" s="10">
        <v>2</v>
      </c>
      <c r="K92" s="18">
        <f t="shared" si="47"/>
        <v>92.2413793103448</v>
      </c>
      <c r="N92" s="2"/>
      <c r="O92" s="2"/>
    </row>
    <row r="93" s="1" customFormat="1" ht="13.5" customHeight="1" spans="1:15">
      <c r="A93" s="11" t="s">
        <v>132</v>
      </c>
      <c r="B93" s="12"/>
      <c r="C93" s="11">
        <f t="shared" ref="C93:J93" si="49">SUM(C86:C92)</f>
        <v>328</v>
      </c>
      <c r="D93" s="11">
        <f t="shared" si="49"/>
        <v>59</v>
      </c>
      <c r="E93" s="11">
        <f t="shared" si="49"/>
        <v>269</v>
      </c>
      <c r="F93" s="29">
        <f t="shared" si="45"/>
        <v>17.9878048780488</v>
      </c>
      <c r="G93" s="29">
        <f t="shared" si="46"/>
        <v>82.0121951219512</v>
      </c>
      <c r="H93" s="11">
        <f t="shared" si="49"/>
        <v>18</v>
      </c>
      <c r="I93" s="11">
        <f t="shared" si="49"/>
        <v>11</v>
      </c>
      <c r="J93" s="11">
        <f t="shared" si="49"/>
        <v>5</v>
      </c>
      <c r="K93" s="29">
        <f t="shared" si="47"/>
        <v>92.3780487804878</v>
      </c>
      <c r="N93" s="2"/>
      <c r="O93" s="2"/>
    </row>
    <row r="94" s="1" customFormat="1" ht="12.75" spans="1:15">
      <c r="A94" s="13" t="s">
        <v>133</v>
      </c>
      <c r="B94" s="8" t="s">
        <v>134</v>
      </c>
      <c r="C94" s="7">
        <v>69</v>
      </c>
      <c r="D94" s="10">
        <v>13</v>
      </c>
      <c r="E94" s="10">
        <f t="shared" ref="E94:E98" si="50">C94-D94</f>
        <v>56</v>
      </c>
      <c r="F94" s="28">
        <f t="shared" ref="F94:F109" si="51">D94/C94*100</f>
        <v>18.8405797101449</v>
      </c>
      <c r="G94" s="28">
        <f t="shared" ref="G94:G109" si="52">E94/C94*100</f>
        <v>81.1594202898551</v>
      </c>
      <c r="H94" s="10">
        <v>8</v>
      </c>
      <c r="I94" s="10"/>
      <c r="J94" s="10">
        <v>3</v>
      </c>
      <c r="K94" s="18">
        <f t="shared" ref="K94:K109" si="53">(E94+H94+I94+J94)/C94*100</f>
        <v>97.1014492753623</v>
      </c>
      <c r="N94" s="2"/>
      <c r="O94" s="2"/>
    </row>
    <row r="95" s="1" customFormat="1" ht="12.75" spans="1:15">
      <c r="A95" s="14"/>
      <c r="B95" s="8" t="s">
        <v>135</v>
      </c>
      <c r="C95" s="7">
        <v>61</v>
      </c>
      <c r="D95" s="10">
        <v>24</v>
      </c>
      <c r="E95" s="10">
        <f t="shared" si="50"/>
        <v>37</v>
      </c>
      <c r="F95" s="28">
        <f t="shared" si="51"/>
        <v>39.344262295082</v>
      </c>
      <c r="G95" s="28">
        <f t="shared" si="52"/>
        <v>60.655737704918</v>
      </c>
      <c r="H95" s="10">
        <v>10</v>
      </c>
      <c r="I95" s="10">
        <v>4</v>
      </c>
      <c r="J95" s="10">
        <v>1</v>
      </c>
      <c r="K95" s="18">
        <f t="shared" si="53"/>
        <v>85.2459016393443</v>
      </c>
      <c r="N95" s="2"/>
      <c r="O95" s="2"/>
    </row>
    <row r="96" s="1" customFormat="1" ht="12.75" spans="1:15">
      <c r="A96" s="14"/>
      <c r="B96" s="8" t="s">
        <v>136</v>
      </c>
      <c r="C96" s="7">
        <v>2</v>
      </c>
      <c r="D96" s="10">
        <v>1</v>
      </c>
      <c r="E96" s="10">
        <f t="shared" si="50"/>
        <v>1</v>
      </c>
      <c r="F96" s="28">
        <f t="shared" si="51"/>
        <v>50</v>
      </c>
      <c r="G96" s="28">
        <f t="shared" si="52"/>
        <v>50</v>
      </c>
      <c r="H96" s="10"/>
      <c r="I96" s="10">
        <v>1</v>
      </c>
      <c r="J96" s="10"/>
      <c r="K96" s="18">
        <f t="shared" si="53"/>
        <v>100</v>
      </c>
      <c r="L96" s="30"/>
      <c r="N96" s="2"/>
      <c r="O96" s="2"/>
    </row>
    <row r="97" s="1" customFormat="1" ht="12.75" spans="1:15">
      <c r="A97" s="14"/>
      <c r="B97" s="8" t="s">
        <v>137</v>
      </c>
      <c r="C97" s="7">
        <v>3</v>
      </c>
      <c r="D97" s="10">
        <v>1</v>
      </c>
      <c r="E97" s="10">
        <f t="shared" si="50"/>
        <v>2</v>
      </c>
      <c r="F97" s="28">
        <f t="shared" si="51"/>
        <v>33.3333333333333</v>
      </c>
      <c r="G97" s="28">
        <f t="shared" si="52"/>
        <v>66.6666666666667</v>
      </c>
      <c r="H97" s="10"/>
      <c r="I97" s="10"/>
      <c r="J97" s="10"/>
      <c r="K97" s="18">
        <f t="shared" si="53"/>
        <v>66.6666666666667</v>
      </c>
      <c r="N97" s="2"/>
      <c r="O97" s="2"/>
    </row>
    <row r="98" s="1" customFormat="1" ht="12.75" spans="1:15">
      <c r="A98" s="15"/>
      <c r="B98" s="8" t="s">
        <v>138</v>
      </c>
      <c r="C98" s="7">
        <v>3</v>
      </c>
      <c r="D98" s="10"/>
      <c r="E98" s="10">
        <f t="shared" si="50"/>
        <v>3</v>
      </c>
      <c r="F98" s="28">
        <f t="shared" si="51"/>
        <v>0</v>
      </c>
      <c r="G98" s="28">
        <f t="shared" si="52"/>
        <v>100</v>
      </c>
      <c r="H98" s="10"/>
      <c r="I98" s="10"/>
      <c r="J98" s="10"/>
      <c r="K98" s="18">
        <f t="shared" si="53"/>
        <v>100</v>
      </c>
      <c r="N98" s="2"/>
      <c r="O98" s="2"/>
    </row>
    <row r="99" s="1" customFormat="1" ht="12.75" spans="1:15">
      <c r="A99" s="11" t="s">
        <v>139</v>
      </c>
      <c r="B99" s="12"/>
      <c r="C99" s="11">
        <f t="shared" ref="C99:J99" si="54">SUM(C94:C98)</f>
        <v>138</v>
      </c>
      <c r="D99" s="11">
        <f t="shared" si="54"/>
        <v>39</v>
      </c>
      <c r="E99" s="11">
        <f t="shared" si="54"/>
        <v>99</v>
      </c>
      <c r="F99" s="29">
        <f t="shared" si="51"/>
        <v>28.2608695652174</v>
      </c>
      <c r="G99" s="29">
        <f t="shared" si="52"/>
        <v>71.7391304347826</v>
      </c>
      <c r="H99" s="11">
        <f t="shared" si="54"/>
        <v>18</v>
      </c>
      <c r="I99" s="11">
        <f t="shared" si="54"/>
        <v>5</v>
      </c>
      <c r="J99" s="11">
        <f t="shared" si="54"/>
        <v>4</v>
      </c>
      <c r="K99" s="29">
        <f t="shared" si="53"/>
        <v>91.304347826087</v>
      </c>
      <c r="N99" s="2"/>
      <c r="O99" s="2"/>
    </row>
    <row r="100" s="1" customFormat="1" ht="12.75" spans="1:15">
      <c r="A100" s="13" t="s">
        <v>140</v>
      </c>
      <c r="B100" s="8" t="s">
        <v>141</v>
      </c>
      <c r="C100" s="7">
        <v>106</v>
      </c>
      <c r="D100" s="10">
        <v>17</v>
      </c>
      <c r="E100" s="10">
        <f t="shared" ref="E100:E108" si="55">C100-D100</f>
        <v>89</v>
      </c>
      <c r="F100" s="28">
        <f t="shared" si="51"/>
        <v>16.0377358490566</v>
      </c>
      <c r="G100" s="28">
        <f t="shared" si="52"/>
        <v>83.9622641509434</v>
      </c>
      <c r="H100" s="10">
        <v>9</v>
      </c>
      <c r="I100" s="10">
        <v>3</v>
      </c>
      <c r="J100" s="10">
        <v>2</v>
      </c>
      <c r="K100" s="18">
        <f t="shared" si="53"/>
        <v>97.1698113207547</v>
      </c>
      <c r="N100" s="2"/>
      <c r="O100" s="2"/>
    </row>
    <row r="101" s="1" customFormat="1" ht="12.75" spans="1:15">
      <c r="A101" s="14"/>
      <c r="B101" s="8" t="s">
        <v>142</v>
      </c>
      <c r="C101" s="7">
        <v>1</v>
      </c>
      <c r="D101" s="10"/>
      <c r="E101" s="10">
        <f t="shared" si="55"/>
        <v>1</v>
      </c>
      <c r="F101" s="28">
        <f t="shared" si="51"/>
        <v>0</v>
      </c>
      <c r="G101" s="28">
        <f t="shared" si="52"/>
        <v>100</v>
      </c>
      <c r="H101" s="10"/>
      <c r="I101" s="10"/>
      <c r="J101" s="10"/>
      <c r="K101" s="18">
        <f t="shared" si="53"/>
        <v>100</v>
      </c>
      <c r="L101" s="30"/>
      <c r="N101" s="2"/>
      <c r="O101" s="2"/>
    </row>
    <row r="102" s="1" customFormat="1" ht="12.75" spans="1:15">
      <c r="A102" s="14"/>
      <c r="B102" s="8" t="s">
        <v>143</v>
      </c>
      <c r="C102" s="7">
        <v>1</v>
      </c>
      <c r="D102" s="10"/>
      <c r="E102" s="10">
        <f t="shared" si="55"/>
        <v>1</v>
      </c>
      <c r="F102" s="28">
        <f t="shared" si="51"/>
        <v>0</v>
      </c>
      <c r="G102" s="28">
        <f t="shared" si="52"/>
        <v>100</v>
      </c>
      <c r="H102" s="10"/>
      <c r="I102" s="10"/>
      <c r="J102" s="10"/>
      <c r="K102" s="18">
        <f t="shared" si="53"/>
        <v>100</v>
      </c>
      <c r="N102" s="2"/>
      <c r="O102" s="2"/>
    </row>
    <row r="103" s="1" customFormat="1" ht="12.75" spans="1:15">
      <c r="A103" s="14"/>
      <c r="B103" s="8" t="s">
        <v>144</v>
      </c>
      <c r="C103" s="7">
        <v>2</v>
      </c>
      <c r="D103" s="10"/>
      <c r="E103" s="10">
        <f t="shared" si="55"/>
        <v>2</v>
      </c>
      <c r="F103" s="28">
        <f t="shared" si="51"/>
        <v>0</v>
      </c>
      <c r="G103" s="28">
        <f t="shared" si="52"/>
        <v>100</v>
      </c>
      <c r="H103" s="10"/>
      <c r="I103" s="10"/>
      <c r="J103" s="10"/>
      <c r="K103" s="18">
        <f t="shared" si="53"/>
        <v>100</v>
      </c>
      <c r="N103" s="2"/>
      <c r="O103" s="2"/>
    </row>
    <row r="104" s="1" customFormat="1" ht="12.75" spans="1:15">
      <c r="A104" s="14"/>
      <c r="B104" s="8" t="s">
        <v>145</v>
      </c>
      <c r="C104" s="7">
        <v>1</v>
      </c>
      <c r="D104" s="10"/>
      <c r="E104" s="10">
        <f t="shared" si="55"/>
        <v>1</v>
      </c>
      <c r="F104" s="28">
        <f t="shared" si="51"/>
        <v>0</v>
      </c>
      <c r="G104" s="28">
        <f t="shared" si="52"/>
        <v>100</v>
      </c>
      <c r="H104" s="10"/>
      <c r="I104" s="10"/>
      <c r="J104" s="10"/>
      <c r="K104" s="18">
        <f t="shared" si="53"/>
        <v>100</v>
      </c>
      <c r="N104" s="2"/>
      <c r="O104" s="2"/>
    </row>
    <row r="105" s="1" customFormat="1" ht="12.75" spans="1:15">
      <c r="A105" s="14"/>
      <c r="B105" s="8" t="s">
        <v>146</v>
      </c>
      <c r="C105" s="7">
        <v>1</v>
      </c>
      <c r="D105" s="10"/>
      <c r="E105" s="10">
        <f t="shared" si="55"/>
        <v>1</v>
      </c>
      <c r="F105" s="28">
        <f t="shared" si="51"/>
        <v>0</v>
      </c>
      <c r="G105" s="28">
        <f t="shared" si="52"/>
        <v>100</v>
      </c>
      <c r="H105" s="10"/>
      <c r="I105" s="10"/>
      <c r="J105" s="10"/>
      <c r="K105" s="18">
        <f t="shared" si="53"/>
        <v>100</v>
      </c>
      <c r="N105" s="2"/>
      <c r="O105" s="2"/>
    </row>
    <row r="106" s="1" customFormat="1" ht="12.75" spans="1:15">
      <c r="A106" s="14"/>
      <c r="B106" s="8" t="s">
        <v>147</v>
      </c>
      <c r="C106" s="7">
        <v>1</v>
      </c>
      <c r="D106" s="10"/>
      <c r="E106" s="10">
        <f t="shared" si="55"/>
        <v>1</v>
      </c>
      <c r="F106" s="28">
        <f t="shared" si="51"/>
        <v>0</v>
      </c>
      <c r="G106" s="28">
        <f t="shared" si="52"/>
        <v>100</v>
      </c>
      <c r="H106" s="10"/>
      <c r="I106" s="10"/>
      <c r="J106" s="10"/>
      <c r="K106" s="18">
        <f t="shared" si="53"/>
        <v>100</v>
      </c>
      <c r="N106" s="2"/>
      <c r="O106" s="2"/>
    </row>
    <row r="107" s="1" customFormat="1" ht="12.75" spans="1:15">
      <c r="A107" s="14"/>
      <c r="B107" s="8" t="s">
        <v>148</v>
      </c>
      <c r="C107" s="7">
        <v>1</v>
      </c>
      <c r="D107" s="10"/>
      <c r="E107" s="10">
        <f t="shared" si="55"/>
        <v>1</v>
      </c>
      <c r="F107" s="28">
        <f t="shared" si="51"/>
        <v>0</v>
      </c>
      <c r="G107" s="28">
        <f t="shared" si="52"/>
        <v>100</v>
      </c>
      <c r="H107" s="10"/>
      <c r="I107" s="10"/>
      <c r="J107" s="10"/>
      <c r="K107" s="18">
        <f t="shared" si="53"/>
        <v>100</v>
      </c>
      <c r="N107" s="2"/>
      <c r="O107" s="2"/>
    </row>
    <row r="108" s="1" customFormat="1" ht="12.75" spans="1:15">
      <c r="A108" s="15"/>
      <c r="B108" s="8" t="s">
        <v>140</v>
      </c>
      <c r="C108" s="7">
        <v>107</v>
      </c>
      <c r="D108" s="10">
        <v>22</v>
      </c>
      <c r="E108" s="10">
        <f t="shared" si="55"/>
        <v>85</v>
      </c>
      <c r="F108" s="28">
        <f t="shared" si="51"/>
        <v>20.5607476635514</v>
      </c>
      <c r="G108" s="28">
        <f t="shared" si="52"/>
        <v>79.4392523364486</v>
      </c>
      <c r="H108" s="10">
        <v>10</v>
      </c>
      <c r="I108" s="10">
        <v>1</v>
      </c>
      <c r="J108" s="10"/>
      <c r="K108" s="18">
        <f t="shared" si="53"/>
        <v>89.7196261682243</v>
      </c>
      <c r="N108" s="2"/>
      <c r="O108" s="2"/>
    </row>
    <row r="109" s="1" customFormat="1" ht="12.75" spans="1:15">
      <c r="A109" s="11" t="s">
        <v>149</v>
      </c>
      <c r="B109" s="12"/>
      <c r="C109" s="11">
        <f t="shared" ref="C109:J109" si="56">SUM(C100:C108)</f>
        <v>221</v>
      </c>
      <c r="D109" s="11">
        <f t="shared" si="56"/>
        <v>39</v>
      </c>
      <c r="E109" s="11">
        <f t="shared" si="56"/>
        <v>182</v>
      </c>
      <c r="F109" s="29">
        <f t="shared" si="51"/>
        <v>17.6470588235294</v>
      </c>
      <c r="G109" s="29">
        <f t="shared" si="52"/>
        <v>82.3529411764706</v>
      </c>
      <c r="H109" s="11">
        <f t="shared" si="56"/>
        <v>19</v>
      </c>
      <c r="I109" s="11">
        <f t="shared" si="56"/>
        <v>4</v>
      </c>
      <c r="J109" s="11">
        <f t="shared" si="56"/>
        <v>2</v>
      </c>
      <c r="K109" s="29">
        <f t="shared" si="53"/>
        <v>93.6651583710407</v>
      </c>
      <c r="N109" s="2"/>
      <c r="O109" s="2"/>
    </row>
    <row r="110" s="1" customFormat="1" ht="12.75" spans="1:15">
      <c r="A110" s="13" t="s">
        <v>150</v>
      </c>
      <c r="B110" s="8" t="s">
        <v>151</v>
      </c>
      <c r="C110" s="7">
        <v>83</v>
      </c>
      <c r="D110" s="10">
        <v>11</v>
      </c>
      <c r="E110" s="10">
        <f t="shared" ref="E110:E113" si="57">C110-D110</f>
        <v>72</v>
      </c>
      <c r="F110" s="28">
        <f t="shared" ref="F110:F115" si="58">D110/C110*100</f>
        <v>13.2530120481928</v>
      </c>
      <c r="G110" s="28">
        <f t="shared" ref="G110:G115" si="59">E110/C110*100</f>
        <v>86.7469879518072</v>
      </c>
      <c r="H110" s="10">
        <v>2</v>
      </c>
      <c r="I110" s="10"/>
      <c r="J110" s="10">
        <v>1</v>
      </c>
      <c r="K110" s="18">
        <f t="shared" ref="K110:K115" si="60">(E110+H110+I110+J110)/C110*100</f>
        <v>90.3614457831325</v>
      </c>
      <c r="N110" s="2"/>
      <c r="O110" s="2"/>
    </row>
    <row r="111" s="1" customFormat="1" ht="12.75" spans="1:15">
      <c r="A111" s="14"/>
      <c r="B111" s="8" t="s">
        <v>152</v>
      </c>
      <c r="C111" s="7">
        <v>70</v>
      </c>
      <c r="D111" s="10">
        <v>10</v>
      </c>
      <c r="E111" s="10">
        <f t="shared" si="57"/>
        <v>60</v>
      </c>
      <c r="F111" s="28">
        <f t="shared" si="58"/>
        <v>14.2857142857143</v>
      </c>
      <c r="G111" s="28">
        <f t="shared" si="59"/>
        <v>85.7142857142857</v>
      </c>
      <c r="H111" s="10">
        <v>2</v>
      </c>
      <c r="I111" s="10">
        <v>1</v>
      </c>
      <c r="J111" s="10"/>
      <c r="K111" s="18">
        <f t="shared" si="60"/>
        <v>90</v>
      </c>
      <c r="N111" s="2"/>
      <c r="O111" s="2"/>
    </row>
    <row r="112" s="1" customFormat="1" ht="12.75" spans="1:15">
      <c r="A112" s="14"/>
      <c r="B112" s="8" t="s">
        <v>150</v>
      </c>
      <c r="C112" s="7">
        <v>73</v>
      </c>
      <c r="D112" s="10">
        <v>8</v>
      </c>
      <c r="E112" s="10">
        <f t="shared" si="57"/>
        <v>65</v>
      </c>
      <c r="F112" s="28">
        <f t="shared" si="58"/>
        <v>10.958904109589</v>
      </c>
      <c r="G112" s="28">
        <f t="shared" si="59"/>
        <v>89.041095890411</v>
      </c>
      <c r="H112" s="10">
        <v>1</v>
      </c>
      <c r="I112" s="10">
        <v>2</v>
      </c>
      <c r="J112" s="10">
        <v>3</v>
      </c>
      <c r="K112" s="18">
        <f t="shared" si="60"/>
        <v>97.2602739726027</v>
      </c>
      <c r="N112" s="2"/>
      <c r="O112" s="2"/>
    </row>
    <row r="113" s="1" customFormat="1" ht="12.75" spans="1:15">
      <c r="A113" s="15"/>
      <c r="B113" s="8" t="s">
        <v>153</v>
      </c>
      <c r="C113" s="7">
        <v>1</v>
      </c>
      <c r="D113" s="10">
        <v>1</v>
      </c>
      <c r="E113" s="10">
        <f t="shared" si="57"/>
        <v>0</v>
      </c>
      <c r="F113" s="28">
        <f t="shared" si="58"/>
        <v>100</v>
      </c>
      <c r="G113" s="28">
        <f t="shared" si="59"/>
        <v>0</v>
      </c>
      <c r="H113" s="10"/>
      <c r="I113" s="10">
        <v>1</v>
      </c>
      <c r="J113" s="10"/>
      <c r="K113" s="18">
        <f t="shared" si="60"/>
        <v>100</v>
      </c>
      <c r="N113" s="2"/>
      <c r="O113" s="2"/>
    </row>
    <row r="114" s="1" customFormat="1" ht="12.75" spans="1:15">
      <c r="A114" s="11" t="s">
        <v>154</v>
      </c>
      <c r="B114" s="12"/>
      <c r="C114" s="11">
        <f t="shared" ref="C114:J114" si="61">SUM(C110:C113)</f>
        <v>227</v>
      </c>
      <c r="D114" s="11">
        <f t="shared" si="61"/>
        <v>30</v>
      </c>
      <c r="E114" s="11">
        <f t="shared" si="61"/>
        <v>197</v>
      </c>
      <c r="F114" s="29">
        <f t="shared" si="58"/>
        <v>13.215859030837</v>
      </c>
      <c r="G114" s="29">
        <f t="shared" si="59"/>
        <v>86.784140969163</v>
      </c>
      <c r="H114" s="11">
        <f t="shared" si="61"/>
        <v>5</v>
      </c>
      <c r="I114" s="11">
        <f t="shared" si="61"/>
        <v>4</v>
      </c>
      <c r="J114" s="11">
        <f t="shared" si="61"/>
        <v>4</v>
      </c>
      <c r="K114" s="29">
        <f t="shared" si="60"/>
        <v>92.511013215859</v>
      </c>
      <c r="N114" s="2"/>
      <c r="O114" s="2"/>
    </row>
    <row r="115" s="1" customFormat="1" ht="12.75" spans="1:15">
      <c r="A115" s="13" t="s">
        <v>155</v>
      </c>
      <c r="B115" s="8" t="s">
        <v>156</v>
      </c>
      <c r="C115" s="7">
        <v>1</v>
      </c>
      <c r="D115" s="31">
        <v>1</v>
      </c>
      <c r="E115" s="10">
        <f>C115-D115</f>
        <v>0</v>
      </c>
      <c r="F115" s="28">
        <f t="shared" si="58"/>
        <v>100</v>
      </c>
      <c r="G115" s="28">
        <f t="shared" si="59"/>
        <v>0</v>
      </c>
      <c r="H115" s="10"/>
      <c r="I115" s="10">
        <v>1</v>
      </c>
      <c r="J115" s="10"/>
      <c r="K115" s="18">
        <f t="shared" si="60"/>
        <v>100</v>
      </c>
      <c r="L115" s="30"/>
      <c r="N115" s="2"/>
      <c r="O115" s="2"/>
    </row>
    <row r="116" s="1" customFormat="1" ht="12.75" spans="1:15">
      <c r="A116" s="14"/>
      <c r="B116" s="8" t="s">
        <v>157</v>
      </c>
      <c r="C116" s="7">
        <v>90</v>
      </c>
      <c r="D116" s="10">
        <v>13</v>
      </c>
      <c r="E116" s="10">
        <f t="shared" ref="E116:E122" si="62">C116-D116</f>
        <v>77</v>
      </c>
      <c r="F116" s="28">
        <f t="shared" ref="F116:F123" si="63">D116/C116*100</f>
        <v>14.4444444444444</v>
      </c>
      <c r="G116" s="28">
        <f t="shared" ref="G116:G123" si="64">E116/C116*100</f>
        <v>85.5555555555556</v>
      </c>
      <c r="H116" s="10">
        <v>4</v>
      </c>
      <c r="I116" s="10">
        <v>1</v>
      </c>
      <c r="J116" s="10">
        <v>4</v>
      </c>
      <c r="K116" s="18">
        <f t="shared" ref="K116:K123" si="65">(E116+H116+I116+J116)/C116*100</f>
        <v>95.5555555555556</v>
      </c>
      <c r="N116" s="2"/>
      <c r="O116" s="2"/>
    </row>
    <row r="117" s="1" customFormat="1" ht="12.75" spans="1:15">
      <c r="A117" s="14"/>
      <c r="B117" s="8" t="s">
        <v>158</v>
      </c>
      <c r="C117" s="7">
        <v>2</v>
      </c>
      <c r="D117" s="10">
        <v>1</v>
      </c>
      <c r="E117" s="10">
        <f t="shared" si="62"/>
        <v>1</v>
      </c>
      <c r="F117" s="28">
        <f t="shared" si="63"/>
        <v>50</v>
      </c>
      <c r="G117" s="28">
        <f t="shared" si="64"/>
        <v>50</v>
      </c>
      <c r="H117" s="10"/>
      <c r="I117" s="10">
        <v>1</v>
      </c>
      <c r="J117" s="10"/>
      <c r="K117" s="18">
        <f t="shared" si="65"/>
        <v>100</v>
      </c>
      <c r="N117" s="2"/>
      <c r="O117" s="2"/>
    </row>
    <row r="118" s="1" customFormat="1" ht="12.75" spans="1:15">
      <c r="A118" s="14"/>
      <c r="B118" s="8" t="s">
        <v>159</v>
      </c>
      <c r="C118" s="7">
        <v>1</v>
      </c>
      <c r="D118" s="10">
        <v>1</v>
      </c>
      <c r="E118" s="10">
        <f t="shared" si="62"/>
        <v>0</v>
      </c>
      <c r="F118" s="28">
        <f t="shared" si="63"/>
        <v>100</v>
      </c>
      <c r="G118" s="28">
        <f t="shared" si="64"/>
        <v>0</v>
      </c>
      <c r="H118" s="10"/>
      <c r="I118" s="10"/>
      <c r="J118" s="10"/>
      <c r="K118" s="18">
        <f t="shared" si="65"/>
        <v>0</v>
      </c>
      <c r="N118" s="2"/>
      <c r="O118" s="2"/>
    </row>
    <row r="119" s="1" customFormat="1" ht="12.75" spans="1:15">
      <c r="A119" s="14"/>
      <c r="B119" s="8" t="s">
        <v>160</v>
      </c>
      <c r="C119" s="7">
        <v>3</v>
      </c>
      <c r="D119" s="10"/>
      <c r="E119" s="10">
        <f t="shared" si="62"/>
        <v>3</v>
      </c>
      <c r="F119" s="28">
        <f t="shared" si="63"/>
        <v>0</v>
      </c>
      <c r="G119" s="28">
        <f t="shared" si="64"/>
        <v>100</v>
      </c>
      <c r="H119" s="10"/>
      <c r="I119" s="10"/>
      <c r="J119" s="10"/>
      <c r="K119" s="18">
        <f t="shared" si="65"/>
        <v>100</v>
      </c>
      <c r="N119" s="2"/>
      <c r="O119" s="2"/>
    </row>
    <row r="120" s="1" customFormat="1" ht="12.75" spans="1:15">
      <c r="A120" s="14"/>
      <c r="B120" s="8" t="s">
        <v>155</v>
      </c>
      <c r="C120" s="7">
        <v>108</v>
      </c>
      <c r="D120" s="10">
        <v>34</v>
      </c>
      <c r="E120" s="10">
        <f t="shared" si="62"/>
        <v>74</v>
      </c>
      <c r="F120" s="28">
        <f t="shared" si="63"/>
        <v>31.4814814814815</v>
      </c>
      <c r="G120" s="28">
        <f t="shared" si="64"/>
        <v>68.5185185185185</v>
      </c>
      <c r="H120" s="10">
        <v>4</v>
      </c>
      <c r="I120" s="10">
        <v>17</v>
      </c>
      <c r="J120" s="10">
        <v>3</v>
      </c>
      <c r="K120" s="18">
        <f t="shared" si="65"/>
        <v>90.7407407407407</v>
      </c>
      <c r="N120" s="2"/>
      <c r="O120" s="2"/>
    </row>
    <row r="121" s="1" customFormat="1" ht="12.75" spans="1:15">
      <c r="A121" s="14"/>
      <c r="B121" s="8" t="s">
        <v>161</v>
      </c>
      <c r="C121" s="7">
        <v>2</v>
      </c>
      <c r="D121" s="10">
        <v>1</v>
      </c>
      <c r="E121" s="10">
        <f t="shared" si="62"/>
        <v>1</v>
      </c>
      <c r="F121" s="28">
        <f t="shared" si="63"/>
        <v>50</v>
      </c>
      <c r="G121" s="28">
        <f t="shared" si="64"/>
        <v>50</v>
      </c>
      <c r="H121" s="10"/>
      <c r="I121" s="10"/>
      <c r="J121" s="10"/>
      <c r="K121" s="18">
        <f t="shared" si="65"/>
        <v>50</v>
      </c>
      <c r="L121" s="30"/>
      <c r="N121" s="2"/>
      <c r="O121" s="2"/>
    </row>
    <row r="122" s="1" customFormat="1" ht="12.75" spans="1:15">
      <c r="A122" s="15"/>
      <c r="B122" s="8" t="s">
        <v>162</v>
      </c>
      <c r="C122" s="7">
        <v>60</v>
      </c>
      <c r="D122" s="10">
        <v>15</v>
      </c>
      <c r="E122" s="10">
        <f t="shared" si="62"/>
        <v>45</v>
      </c>
      <c r="F122" s="28">
        <f t="shared" si="63"/>
        <v>25</v>
      </c>
      <c r="G122" s="28">
        <f t="shared" si="64"/>
        <v>75</v>
      </c>
      <c r="H122" s="10">
        <v>3</v>
      </c>
      <c r="I122" s="10">
        <v>1</v>
      </c>
      <c r="J122" s="10">
        <v>1</v>
      </c>
      <c r="K122" s="18">
        <f t="shared" si="65"/>
        <v>83.3333333333333</v>
      </c>
      <c r="N122" s="2"/>
      <c r="O122" s="2"/>
    </row>
    <row r="123" s="1" customFormat="1" ht="12.75" spans="1:15">
      <c r="A123" s="11" t="s">
        <v>163</v>
      </c>
      <c r="B123" s="12"/>
      <c r="C123" s="11">
        <f t="shared" ref="C123:J123" si="66">SUM(C115:C122)</f>
        <v>267</v>
      </c>
      <c r="D123" s="11">
        <f t="shared" si="66"/>
        <v>66</v>
      </c>
      <c r="E123" s="11">
        <f t="shared" si="66"/>
        <v>201</v>
      </c>
      <c r="F123" s="29">
        <f t="shared" si="63"/>
        <v>24.7191011235955</v>
      </c>
      <c r="G123" s="29">
        <f t="shared" si="64"/>
        <v>75.2808988764045</v>
      </c>
      <c r="H123" s="11">
        <f t="shared" si="66"/>
        <v>11</v>
      </c>
      <c r="I123" s="11">
        <f t="shared" si="66"/>
        <v>21</v>
      </c>
      <c r="J123" s="11">
        <f t="shared" si="66"/>
        <v>8</v>
      </c>
      <c r="K123" s="29">
        <f t="shared" si="65"/>
        <v>90.2621722846442</v>
      </c>
      <c r="N123" s="2"/>
      <c r="O123" s="2"/>
    </row>
    <row r="124" s="1" customFormat="1" ht="12.75" spans="1:15">
      <c r="A124" s="13" t="s">
        <v>164</v>
      </c>
      <c r="B124" s="8" t="s">
        <v>165</v>
      </c>
      <c r="C124" s="7">
        <v>2</v>
      </c>
      <c r="D124" s="10">
        <v>2</v>
      </c>
      <c r="E124" s="10">
        <f t="shared" ref="E124:E128" si="67">C124-D124</f>
        <v>0</v>
      </c>
      <c r="F124" s="28">
        <f t="shared" ref="F124:F129" si="68">D124/C124*100</f>
        <v>100</v>
      </c>
      <c r="G124" s="28">
        <f t="shared" ref="G124:G129" si="69">E124/C124*100</f>
        <v>0</v>
      </c>
      <c r="H124" s="10"/>
      <c r="I124" s="10"/>
      <c r="J124" s="10"/>
      <c r="K124" s="18">
        <f t="shared" ref="K124:K129" si="70">(E124+H124+I124+J124)/C124*100</f>
        <v>0</v>
      </c>
      <c r="N124" s="2"/>
      <c r="O124" s="2"/>
    </row>
    <row r="125" s="1" customFormat="1" ht="12.75" spans="1:15">
      <c r="A125" s="14"/>
      <c r="B125" s="8" t="s">
        <v>166</v>
      </c>
      <c r="C125" s="7">
        <v>77</v>
      </c>
      <c r="D125" s="10">
        <v>15</v>
      </c>
      <c r="E125" s="10">
        <f t="shared" si="67"/>
        <v>62</v>
      </c>
      <c r="F125" s="28">
        <f t="shared" si="68"/>
        <v>19.4805194805195</v>
      </c>
      <c r="G125" s="28">
        <f t="shared" si="69"/>
        <v>80.5194805194805</v>
      </c>
      <c r="H125" s="10">
        <v>3</v>
      </c>
      <c r="I125" s="10">
        <v>1</v>
      </c>
      <c r="J125" s="10">
        <v>4</v>
      </c>
      <c r="K125" s="18">
        <f t="shared" si="70"/>
        <v>90.9090909090909</v>
      </c>
      <c r="L125" s="30"/>
      <c r="N125" s="2"/>
      <c r="O125" s="2"/>
    </row>
    <row r="126" s="1" customFormat="1" ht="12.75" spans="1:15">
      <c r="A126" s="14"/>
      <c r="B126" s="8" t="s">
        <v>167</v>
      </c>
      <c r="C126" s="7">
        <v>59</v>
      </c>
      <c r="D126" s="10">
        <v>16</v>
      </c>
      <c r="E126" s="10">
        <f t="shared" si="67"/>
        <v>43</v>
      </c>
      <c r="F126" s="28">
        <f t="shared" si="68"/>
        <v>27.1186440677966</v>
      </c>
      <c r="G126" s="28">
        <f t="shared" si="69"/>
        <v>72.8813559322034</v>
      </c>
      <c r="H126" s="10"/>
      <c r="I126" s="10"/>
      <c r="J126" s="10">
        <v>4</v>
      </c>
      <c r="K126" s="18">
        <f t="shared" si="70"/>
        <v>79.6610169491525</v>
      </c>
      <c r="N126" s="2"/>
      <c r="O126" s="2"/>
    </row>
    <row r="127" s="1" customFormat="1" ht="12.75" spans="1:15">
      <c r="A127" s="14"/>
      <c r="B127" s="8" t="s">
        <v>168</v>
      </c>
      <c r="C127" s="7">
        <v>2</v>
      </c>
      <c r="D127" s="10"/>
      <c r="E127" s="10">
        <f t="shared" si="67"/>
        <v>2</v>
      </c>
      <c r="F127" s="28">
        <f t="shared" si="68"/>
        <v>0</v>
      </c>
      <c r="G127" s="28">
        <f t="shared" si="69"/>
        <v>100</v>
      </c>
      <c r="H127" s="10"/>
      <c r="I127" s="10"/>
      <c r="J127" s="10"/>
      <c r="K127" s="18">
        <f t="shared" si="70"/>
        <v>100</v>
      </c>
      <c r="N127" s="2"/>
      <c r="O127" s="2"/>
    </row>
    <row r="128" s="1" customFormat="1" ht="12.75" spans="1:15">
      <c r="A128" s="15"/>
      <c r="B128" s="8" t="s">
        <v>169</v>
      </c>
      <c r="C128" s="7">
        <v>92</v>
      </c>
      <c r="D128" s="10">
        <v>10</v>
      </c>
      <c r="E128" s="10">
        <f t="shared" si="67"/>
        <v>82</v>
      </c>
      <c r="F128" s="28">
        <f t="shared" si="68"/>
        <v>10.8695652173913</v>
      </c>
      <c r="G128" s="28">
        <f t="shared" si="69"/>
        <v>89.1304347826087</v>
      </c>
      <c r="H128" s="10">
        <v>2</v>
      </c>
      <c r="I128" s="10"/>
      <c r="J128" s="10">
        <v>2</v>
      </c>
      <c r="K128" s="18">
        <f t="shared" si="70"/>
        <v>93.4782608695652</v>
      </c>
      <c r="N128" s="2"/>
      <c r="O128" s="2"/>
    </row>
    <row r="129" s="1" customFormat="1" ht="12.75" spans="1:15">
      <c r="A129" s="11" t="s">
        <v>170</v>
      </c>
      <c r="B129" s="12"/>
      <c r="C129" s="11">
        <f t="shared" ref="C129:J129" si="71">SUM(C124:C128)</f>
        <v>232</v>
      </c>
      <c r="D129" s="11">
        <f t="shared" si="71"/>
        <v>43</v>
      </c>
      <c r="E129" s="11">
        <f t="shared" si="71"/>
        <v>189</v>
      </c>
      <c r="F129" s="29">
        <f t="shared" si="68"/>
        <v>18.5344827586207</v>
      </c>
      <c r="G129" s="29">
        <f t="shared" si="69"/>
        <v>81.4655172413793</v>
      </c>
      <c r="H129" s="11">
        <f t="shared" si="71"/>
        <v>5</v>
      </c>
      <c r="I129" s="11">
        <f t="shared" si="71"/>
        <v>1</v>
      </c>
      <c r="J129" s="11">
        <f t="shared" si="71"/>
        <v>10</v>
      </c>
      <c r="K129" s="29">
        <f t="shared" si="70"/>
        <v>88.3620689655172</v>
      </c>
      <c r="N129" s="2"/>
      <c r="O129" s="2"/>
    </row>
    <row r="130" s="1" customFormat="1" ht="12.75" spans="1:15">
      <c r="A130" s="13" t="s">
        <v>171</v>
      </c>
      <c r="B130" s="8" t="s">
        <v>172</v>
      </c>
      <c r="C130" s="7">
        <v>1</v>
      </c>
      <c r="D130" s="10">
        <v>1</v>
      </c>
      <c r="E130" s="10">
        <f t="shared" ref="E130:E132" si="72">C130-D130</f>
        <v>0</v>
      </c>
      <c r="F130" s="28">
        <f t="shared" ref="F130:F142" si="73">D130/C130*100</f>
        <v>100</v>
      </c>
      <c r="G130" s="28">
        <f t="shared" ref="G130:G142" si="74">E130/C130*100</f>
        <v>0</v>
      </c>
      <c r="H130" s="10"/>
      <c r="I130" s="10">
        <v>1</v>
      </c>
      <c r="J130" s="10"/>
      <c r="K130" s="18">
        <f t="shared" ref="K130:K142" si="75">(E130+H130+I130+J130)/C130*100</f>
        <v>100</v>
      </c>
      <c r="N130" s="2"/>
      <c r="O130" s="2"/>
    </row>
    <row r="131" s="1" customFormat="1" ht="12.75" spans="1:15">
      <c r="A131" s="14"/>
      <c r="B131" s="8" t="s">
        <v>173</v>
      </c>
      <c r="C131" s="7">
        <v>1</v>
      </c>
      <c r="D131" s="10"/>
      <c r="E131" s="10">
        <f t="shared" si="72"/>
        <v>1</v>
      </c>
      <c r="F131" s="28">
        <f t="shared" si="73"/>
        <v>0</v>
      </c>
      <c r="G131" s="28">
        <f t="shared" si="74"/>
        <v>100</v>
      </c>
      <c r="H131" s="10"/>
      <c r="I131" s="10"/>
      <c r="J131" s="10"/>
      <c r="K131" s="28">
        <f t="shared" si="75"/>
        <v>100</v>
      </c>
      <c r="N131" s="2"/>
      <c r="O131" s="2"/>
    </row>
    <row r="132" s="1" customFormat="1" ht="12.75" spans="1:15">
      <c r="A132" s="15"/>
      <c r="B132" s="8" t="s">
        <v>171</v>
      </c>
      <c r="C132" s="7">
        <v>7</v>
      </c>
      <c r="D132" s="10">
        <v>1</v>
      </c>
      <c r="E132" s="10">
        <f t="shared" si="72"/>
        <v>6</v>
      </c>
      <c r="F132" s="28">
        <f t="shared" si="73"/>
        <v>14.2857142857143</v>
      </c>
      <c r="G132" s="28">
        <f t="shared" si="74"/>
        <v>85.7142857142857</v>
      </c>
      <c r="H132" s="10">
        <v>1</v>
      </c>
      <c r="I132" s="10"/>
      <c r="J132" s="10"/>
      <c r="K132" s="28">
        <f t="shared" si="75"/>
        <v>100</v>
      </c>
      <c r="N132" s="2"/>
      <c r="O132" s="2"/>
    </row>
    <row r="133" s="1" customFormat="1" ht="12.75" spans="1:15">
      <c r="A133" s="11" t="s">
        <v>174</v>
      </c>
      <c r="B133" s="12"/>
      <c r="C133" s="11">
        <f t="shared" ref="C133:J133" si="76">SUM(C130:C132)</f>
        <v>9</v>
      </c>
      <c r="D133" s="11">
        <f t="shared" si="76"/>
        <v>2</v>
      </c>
      <c r="E133" s="11">
        <f t="shared" si="76"/>
        <v>7</v>
      </c>
      <c r="F133" s="29">
        <f t="shared" si="73"/>
        <v>22.2222222222222</v>
      </c>
      <c r="G133" s="29">
        <f t="shared" si="74"/>
        <v>77.7777777777778</v>
      </c>
      <c r="H133" s="11">
        <f t="shared" si="76"/>
        <v>1</v>
      </c>
      <c r="I133" s="11">
        <f t="shared" si="76"/>
        <v>1</v>
      </c>
      <c r="J133" s="11">
        <f t="shared" si="76"/>
        <v>0</v>
      </c>
      <c r="K133" s="29">
        <f t="shared" si="75"/>
        <v>100</v>
      </c>
      <c r="L133" s="30"/>
      <c r="N133" s="2"/>
      <c r="O133" s="2"/>
    </row>
    <row r="134" s="1" customFormat="1" ht="12.75" spans="1:15">
      <c r="A134" s="13" t="s">
        <v>175</v>
      </c>
      <c r="B134" s="8" t="s">
        <v>176</v>
      </c>
      <c r="C134" s="7">
        <v>3</v>
      </c>
      <c r="D134" s="10"/>
      <c r="E134" s="10">
        <f t="shared" ref="E134:E140" si="77">C134-D134</f>
        <v>3</v>
      </c>
      <c r="F134" s="28">
        <f t="shared" si="73"/>
        <v>0</v>
      </c>
      <c r="G134" s="28">
        <f t="shared" si="74"/>
        <v>100</v>
      </c>
      <c r="H134" s="10"/>
      <c r="I134" s="10"/>
      <c r="J134" s="10"/>
      <c r="K134" s="18">
        <f t="shared" si="75"/>
        <v>100</v>
      </c>
      <c r="N134" s="2"/>
      <c r="O134" s="2"/>
    </row>
    <row r="135" s="1" customFormat="1" ht="12.75" spans="1:15">
      <c r="A135" s="14"/>
      <c r="B135" s="8" t="s">
        <v>177</v>
      </c>
      <c r="C135" s="7">
        <v>5</v>
      </c>
      <c r="D135" s="10"/>
      <c r="E135" s="10">
        <f t="shared" si="77"/>
        <v>5</v>
      </c>
      <c r="F135" s="28">
        <f t="shared" si="73"/>
        <v>0</v>
      </c>
      <c r="G135" s="28">
        <f t="shared" si="74"/>
        <v>100</v>
      </c>
      <c r="H135" s="10"/>
      <c r="I135" s="10"/>
      <c r="J135" s="10"/>
      <c r="K135" s="18">
        <f t="shared" si="75"/>
        <v>100</v>
      </c>
      <c r="N135" s="2"/>
      <c r="O135" s="2"/>
    </row>
    <row r="136" s="1" customFormat="1" ht="12.75" spans="1:15">
      <c r="A136" s="14"/>
      <c r="B136" s="8" t="s">
        <v>178</v>
      </c>
      <c r="C136" s="7">
        <v>2</v>
      </c>
      <c r="D136" s="10">
        <v>2</v>
      </c>
      <c r="E136" s="10">
        <f t="shared" si="77"/>
        <v>0</v>
      </c>
      <c r="F136" s="28">
        <f t="shared" si="73"/>
        <v>100</v>
      </c>
      <c r="G136" s="28">
        <f t="shared" si="74"/>
        <v>0</v>
      </c>
      <c r="H136" s="10">
        <v>1</v>
      </c>
      <c r="I136" s="10"/>
      <c r="J136" s="10"/>
      <c r="K136" s="18">
        <f t="shared" si="75"/>
        <v>50</v>
      </c>
      <c r="N136" s="2"/>
      <c r="O136" s="2"/>
    </row>
    <row r="137" spans="1:11">
      <c r="A137" s="14"/>
      <c r="B137" s="8" t="s">
        <v>179</v>
      </c>
      <c r="C137" s="7">
        <v>134</v>
      </c>
      <c r="D137" s="10">
        <v>20</v>
      </c>
      <c r="E137" s="10">
        <f t="shared" si="77"/>
        <v>114</v>
      </c>
      <c r="F137" s="28">
        <f t="shared" si="73"/>
        <v>14.9253731343284</v>
      </c>
      <c r="G137" s="28">
        <f t="shared" si="74"/>
        <v>85.0746268656716</v>
      </c>
      <c r="H137" s="10">
        <v>3</v>
      </c>
      <c r="I137" s="10">
        <v>6</v>
      </c>
      <c r="J137" s="10">
        <v>1</v>
      </c>
      <c r="K137" s="18">
        <f t="shared" si="75"/>
        <v>92.5373134328358</v>
      </c>
    </row>
    <row r="138" spans="1:11">
      <c r="A138" s="14"/>
      <c r="B138" s="8" t="s">
        <v>180</v>
      </c>
      <c r="C138" s="7">
        <v>115</v>
      </c>
      <c r="D138" s="10">
        <v>24</v>
      </c>
      <c r="E138" s="10">
        <f t="shared" si="77"/>
        <v>91</v>
      </c>
      <c r="F138" s="28">
        <f t="shared" si="73"/>
        <v>20.8695652173913</v>
      </c>
      <c r="G138" s="28">
        <f t="shared" si="74"/>
        <v>79.1304347826087</v>
      </c>
      <c r="H138" s="10">
        <v>5</v>
      </c>
      <c r="I138" s="10">
        <v>4</v>
      </c>
      <c r="J138" s="10">
        <v>4</v>
      </c>
      <c r="K138" s="18">
        <f t="shared" si="75"/>
        <v>90.4347826086957</v>
      </c>
    </row>
    <row r="139" spans="1:11">
      <c r="A139" s="14"/>
      <c r="B139" s="8" t="s">
        <v>181</v>
      </c>
      <c r="C139" s="7">
        <v>2</v>
      </c>
      <c r="D139" s="10"/>
      <c r="E139" s="10">
        <f t="shared" si="77"/>
        <v>2</v>
      </c>
      <c r="F139" s="28">
        <f t="shared" si="73"/>
        <v>0</v>
      </c>
      <c r="G139" s="28">
        <f t="shared" si="74"/>
        <v>100</v>
      </c>
      <c r="H139" s="10"/>
      <c r="I139" s="10"/>
      <c r="J139" s="10"/>
      <c r="K139" s="18">
        <f t="shared" si="75"/>
        <v>100</v>
      </c>
    </row>
    <row r="140" spans="1:11">
      <c r="A140" s="15"/>
      <c r="B140" s="8" t="s">
        <v>182</v>
      </c>
      <c r="C140" s="7">
        <v>2</v>
      </c>
      <c r="D140" s="10"/>
      <c r="E140" s="10">
        <f t="shared" si="77"/>
        <v>2</v>
      </c>
      <c r="F140" s="28">
        <f t="shared" si="73"/>
        <v>0</v>
      </c>
      <c r="G140" s="28">
        <f t="shared" si="74"/>
        <v>100</v>
      </c>
      <c r="H140" s="10"/>
      <c r="I140" s="10"/>
      <c r="J140" s="10"/>
      <c r="K140" s="18">
        <f t="shared" si="75"/>
        <v>100</v>
      </c>
    </row>
    <row r="141" spans="1:11">
      <c r="A141" s="11" t="s">
        <v>183</v>
      </c>
      <c r="B141" s="12"/>
      <c r="C141" s="11">
        <f t="shared" ref="C141:J141" si="78">SUM(C134:C140)</f>
        <v>263</v>
      </c>
      <c r="D141" s="11">
        <f t="shared" si="78"/>
        <v>46</v>
      </c>
      <c r="E141" s="11">
        <f t="shared" si="78"/>
        <v>217</v>
      </c>
      <c r="F141" s="29">
        <f t="shared" si="73"/>
        <v>17.4904942965779</v>
      </c>
      <c r="G141" s="29">
        <f t="shared" si="74"/>
        <v>82.5095057034221</v>
      </c>
      <c r="H141" s="11">
        <f t="shared" si="78"/>
        <v>9</v>
      </c>
      <c r="I141" s="11">
        <f t="shared" si="78"/>
        <v>10</v>
      </c>
      <c r="J141" s="11">
        <f t="shared" si="78"/>
        <v>5</v>
      </c>
      <c r="K141" s="29">
        <f t="shared" si="75"/>
        <v>91.6349809885932</v>
      </c>
    </row>
    <row r="142" spans="1:12">
      <c r="A142" s="4" t="s">
        <v>184</v>
      </c>
      <c r="B142" s="5"/>
      <c r="C142" s="32">
        <f t="shared" ref="C142:J142" si="79">C5+C9+C15+C27+C35+C39+C43+C48+C53+C59+C72+C76+C82+C85+C93+C99+C109+C114+C123+C129+C133+C141+C20</f>
        <v>4122</v>
      </c>
      <c r="D142" s="32">
        <f t="shared" si="79"/>
        <v>590</v>
      </c>
      <c r="E142" s="32">
        <f t="shared" si="79"/>
        <v>3532</v>
      </c>
      <c r="F142" s="33">
        <f t="shared" si="73"/>
        <v>14.3134400776322</v>
      </c>
      <c r="G142" s="33">
        <f t="shared" si="74"/>
        <v>85.6865599223678</v>
      </c>
      <c r="H142" s="32">
        <f t="shared" si="79"/>
        <v>153</v>
      </c>
      <c r="I142" s="32">
        <f t="shared" si="79"/>
        <v>96</v>
      </c>
      <c r="J142" s="32">
        <f t="shared" si="79"/>
        <v>90</v>
      </c>
      <c r="K142" s="33">
        <f t="shared" si="75"/>
        <v>93.9107229500243</v>
      </c>
      <c r="L142" s="35"/>
    </row>
    <row r="143" spans="8:10">
      <c r="H143" s="34"/>
      <c r="I143" s="34"/>
      <c r="J143" s="34"/>
    </row>
    <row r="144" spans="1:1">
      <c r="A144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3:B93"/>
    <mergeCell ref="A99:B99"/>
    <mergeCell ref="A109:B109"/>
    <mergeCell ref="A114:B114"/>
    <mergeCell ref="A123:B123"/>
    <mergeCell ref="A129:B129"/>
    <mergeCell ref="A133:B133"/>
    <mergeCell ref="A141:B141"/>
    <mergeCell ref="A142:B142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4:A98"/>
    <mergeCell ref="A100:A108"/>
    <mergeCell ref="A110:A113"/>
    <mergeCell ref="A115:A122"/>
    <mergeCell ref="A124:A128"/>
    <mergeCell ref="A130:A132"/>
    <mergeCell ref="A134:A140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"/>
  <sheetViews>
    <sheetView topLeftCell="A127" workbookViewId="0">
      <selection activeCell="A144" sqref="A144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3" customWidth="true" style="2" width="5.57142857142857" collapsed="true"/>
    <col min="4" max="4" customWidth="true" style="2" width="6.14285714285714" collapsed="true"/>
    <col min="5" max="5" customWidth="true" style="2" width="4.57142857142857" collapsed="true"/>
    <col min="6" max="6" customWidth="true" style="2" width="9.0" collapsed="true"/>
    <col min="7" max="7" customWidth="true" style="2" width="7.14285714285714" collapsed="true"/>
    <col min="8" max="8" customWidth="true" style="2" width="5.14285714285714" collapsed="true"/>
    <col min="9" max="9" customWidth="true" style="2" width="8.71428571428571" collapsed="true"/>
    <col min="10" max="10" customWidth="true" style="2" width="7.42857142857143" collapsed="true"/>
    <col min="11" max="12" customWidth="true" style="2" width="12.8571428571429" collapsed="true"/>
    <col min="13" max="13" style="1" width="12.8571428571429" collapsed="true"/>
    <col min="14" max="14" style="1" width="9.14285714285714" collapsed="true"/>
    <col min="15" max="15" customWidth="true" style="2" width="12.4285714285714" collapsed="true"/>
    <col min="16" max="16" style="2" width="12.8571428571429" collapsed="true"/>
    <col min="17" max="16380" style="1" width="9.14285714285714" collapsed="true"/>
  </cols>
  <sheetData>
    <row r="1" s="1" customFormat="1" ht="25.5" spans="1:16">
      <c r="A1" s="4" t="s">
        <v>28</v>
      </c>
      <c r="B1" s="5" t="s">
        <v>29</v>
      </c>
      <c r="C1" s="4" t="s">
        <v>25</v>
      </c>
      <c r="D1" s="4" t="s">
        <v>31</v>
      </c>
      <c r="E1" s="4" t="s">
        <v>30</v>
      </c>
      <c r="F1" s="4" t="s">
        <v>185</v>
      </c>
      <c r="G1" s="4" t="s">
        <v>37</v>
      </c>
      <c r="H1" s="6" t="s">
        <v>186</v>
      </c>
      <c r="I1" s="4" t="s">
        <v>187</v>
      </c>
      <c r="J1" s="4" t="s">
        <v>34</v>
      </c>
      <c r="K1" s="6" t="s">
        <v>188</v>
      </c>
      <c r="L1" s="6" t="s">
        <v>190</v>
      </c>
      <c r="O1" s="2"/>
      <c r="P1" s="2"/>
    </row>
    <row r="2" s="1" customFormat="1" ht="12.75" spans="1:16">
      <c r="A2" s="7" t="s">
        <v>38</v>
      </c>
      <c r="B2" s="8" t="s">
        <v>39</v>
      </c>
      <c r="C2" s="9">
        <v>3</v>
      </c>
      <c r="D2" s="10"/>
      <c r="E2" s="10">
        <f t="shared" ref="E2:E8" si="0">C2-D2</f>
        <v>3</v>
      </c>
      <c r="F2" s="28">
        <f t="shared" ref="F2:F65" si="1">D2/C2*100</f>
        <v>0</v>
      </c>
      <c r="G2" s="28">
        <f t="shared" ref="G2:G65" si="2">E2/C2*100</f>
        <v>100</v>
      </c>
      <c r="H2" s="10"/>
      <c r="I2" s="10"/>
      <c r="J2" s="10"/>
      <c r="K2" s="18">
        <f t="shared" ref="K2:K65" si="3">(E2+H2+I2+J2)/C2*100</f>
        <v>100</v>
      </c>
      <c r="L2" s="18">
        <f t="shared" ref="L2:L65" si="4">E2/(C2-H2-I2-J2)*100</f>
        <v>100</v>
      </c>
      <c r="M2" s="30"/>
      <c r="O2" s="19" t="s">
        <v>1</v>
      </c>
      <c r="P2" s="20">
        <f>K5</f>
        <v>95.8333333333333</v>
      </c>
    </row>
    <row r="3" s="1" customFormat="1" ht="12.75" spans="1:16">
      <c r="A3" s="7"/>
      <c r="B3" s="8" t="s">
        <v>40</v>
      </c>
      <c r="C3" s="9">
        <v>2</v>
      </c>
      <c r="D3" s="10"/>
      <c r="E3" s="10">
        <f t="shared" si="0"/>
        <v>2</v>
      </c>
      <c r="F3" s="28">
        <f t="shared" si="1"/>
        <v>0</v>
      </c>
      <c r="G3" s="28">
        <f t="shared" si="2"/>
        <v>100</v>
      </c>
      <c r="H3" s="10"/>
      <c r="I3" s="10"/>
      <c r="J3" s="10"/>
      <c r="K3" s="28">
        <f t="shared" si="3"/>
        <v>100</v>
      </c>
      <c r="L3" s="28">
        <f t="shared" si="4"/>
        <v>100</v>
      </c>
      <c r="M3" s="30"/>
      <c r="O3" s="19" t="s">
        <v>2</v>
      </c>
      <c r="P3" s="20">
        <f>K9</f>
        <v>93.8888888888889</v>
      </c>
    </row>
    <row r="4" s="1" customFormat="1" ht="12.75" spans="1:16">
      <c r="A4" s="7"/>
      <c r="B4" s="8" t="s">
        <v>41</v>
      </c>
      <c r="C4" s="9">
        <v>91</v>
      </c>
      <c r="D4" s="10">
        <v>7</v>
      </c>
      <c r="E4" s="10">
        <f t="shared" si="0"/>
        <v>84</v>
      </c>
      <c r="F4" s="28">
        <f t="shared" si="1"/>
        <v>7.69230769230769</v>
      </c>
      <c r="G4" s="28">
        <f t="shared" si="2"/>
        <v>92.3076923076923</v>
      </c>
      <c r="H4" s="10">
        <v>1</v>
      </c>
      <c r="I4" s="10"/>
      <c r="J4" s="10">
        <v>2</v>
      </c>
      <c r="K4" s="28">
        <f t="shared" si="3"/>
        <v>95.6043956043956</v>
      </c>
      <c r="L4" s="28">
        <f t="shared" si="4"/>
        <v>95.4545454545455</v>
      </c>
      <c r="M4" s="30"/>
      <c r="O4" s="19" t="s">
        <v>3</v>
      </c>
      <c r="P4" s="20">
        <f>K15</f>
        <v>97.1428571428571</v>
      </c>
    </row>
    <row r="5" s="1" customFormat="1" ht="12.75" spans="1:16">
      <c r="A5" s="11" t="s">
        <v>38</v>
      </c>
      <c r="B5" s="12"/>
      <c r="C5" s="11">
        <f t="shared" ref="C5:J5" si="5">SUM(C2:C4)</f>
        <v>96</v>
      </c>
      <c r="D5" s="11">
        <f t="shared" si="5"/>
        <v>7</v>
      </c>
      <c r="E5" s="11">
        <f t="shared" si="5"/>
        <v>89</v>
      </c>
      <c r="F5" s="29">
        <f t="shared" si="1"/>
        <v>7.29166666666667</v>
      </c>
      <c r="G5" s="29">
        <f t="shared" si="2"/>
        <v>92.7083333333333</v>
      </c>
      <c r="H5" s="11">
        <f t="shared" si="5"/>
        <v>1</v>
      </c>
      <c r="I5" s="11">
        <f t="shared" si="5"/>
        <v>0</v>
      </c>
      <c r="J5" s="11">
        <f t="shared" si="5"/>
        <v>2</v>
      </c>
      <c r="K5" s="29">
        <f t="shared" si="3"/>
        <v>95.8333333333333</v>
      </c>
      <c r="L5" s="29">
        <f t="shared" si="4"/>
        <v>95.6989247311828</v>
      </c>
      <c r="M5" s="30"/>
      <c r="O5" s="19" t="s">
        <v>5</v>
      </c>
      <c r="P5" s="20">
        <f>K27</f>
        <v>98.00796812749</v>
      </c>
    </row>
    <row r="6" s="1" customFormat="1" ht="12.75" spans="1:16">
      <c r="A6" s="7" t="s">
        <v>42</v>
      </c>
      <c r="B6" s="8" t="s">
        <v>43</v>
      </c>
      <c r="C6" s="7">
        <v>8</v>
      </c>
      <c r="D6" s="10">
        <v>1</v>
      </c>
      <c r="E6" s="10">
        <f t="shared" si="0"/>
        <v>7</v>
      </c>
      <c r="F6" s="28">
        <f t="shared" si="1"/>
        <v>12.5</v>
      </c>
      <c r="G6" s="28">
        <f t="shared" si="2"/>
        <v>87.5</v>
      </c>
      <c r="H6" s="10"/>
      <c r="I6" s="10"/>
      <c r="J6" s="10">
        <v>1</v>
      </c>
      <c r="K6" s="18">
        <f t="shared" si="3"/>
        <v>100</v>
      </c>
      <c r="L6" s="18">
        <f t="shared" si="4"/>
        <v>100</v>
      </c>
      <c r="M6" s="30"/>
      <c r="O6" s="19" t="s">
        <v>6</v>
      </c>
      <c r="P6" s="20">
        <f>K35</f>
        <v>96.2962962962963</v>
      </c>
    </row>
    <row r="7" s="1" customFormat="1" ht="12.75" spans="1:16">
      <c r="A7" s="7"/>
      <c r="B7" s="8" t="s">
        <v>44</v>
      </c>
      <c r="C7" s="7">
        <v>143</v>
      </c>
      <c r="D7" s="10">
        <v>11</v>
      </c>
      <c r="E7" s="10">
        <f t="shared" si="0"/>
        <v>132</v>
      </c>
      <c r="F7" s="28">
        <f t="shared" si="1"/>
        <v>7.69230769230769</v>
      </c>
      <c r="G7" s="28">
        <f t="shared" si="2"/>
        <v>92.3076923076923</v>
      </c>
      <c r="H7" s="10"/>
      <c r="I7" s="10"/>
      <c r="J7" s="10"/>
      <c r="K7" s="28">
        <f t="shared" si="3"/>
        <v>92.3076923076923</v>
      </c>
      <c r="L7" s="28">
        <f t="shared" si="4"/>
        <v>92.3076923076923</v>
      </c>
      <c r="M7" s="30"/>
      <c r="O7" s="19" t="s">
        <v>7</v>
      </c>
      <c r="P7" s="20">
        <f>K39</f>
        <v>97.7443609022556</v>
      </c>
    </row>
    <row r="8" s="1" customFormat="1" ht="12.75" spans="1:16">
      <c r="A8" s="7"/>
      <c r="B8" s="8" t="s">
        <v>45</v>
      </c>
      <c r="C8" s="7">
        <v>29</v>
      </c>
      <c r="D8" s="10"/>
      <c r="E8" s="10">
        <f t="shared" si="0"/>
        <v>29</v>
      </c>
      <c r="F8" s="28">
        <f t="shared" si="1"/>
        <v>0</v>
      </c>
      <c r="G8" s="28">
        <f t="shared" si="2"/>
        <v>100</v>
      </c>
      <c r="H8" s="10"/>
      <c r="I8" s="10"/>
      <c r="J8" s="10"/>
      <c r="K8" s="28">
        <f t="shared" si="3"/>
        <v>100</v>
      </c>
      <c r="L8" s="28">
        <f t="shared" si="4"/>
        <v>100</v>
      </c>
      <c r="M8" s="30"/>
      <c r="O8" s="19" t="s">
        <v>8</v>
      </c>
      <c r="P8" s="20">
        <f>K43</f>
        <v>95.3947368421053</v>
      </c>
    </row>
    <row r="9" s="1" customFormat="1" ht="12.75" spans="1:16">
      <c r="A9" s="11" t="s">
        <v>42</v>
      </c>
      <c r="B9" s="12"/>
      <c r="C9" s="11">
        <f t="shared" ref="C9:J9" si="6">SUM(C6:C8)</f>
        <v>180</v>
      </c>
      <c r="D9" s="11">
        <f t="shared" si="6"/>
        <v>12</v>
      </c>
      <c r="E9" s="11">
        <f t="shared" si="6"/>
        <v>168</v>
      </c>
      <c r="F9" s="29">
        <f t="shared" si="1"/>
        <v>6.66666666666667</v>
      </c>
      <c r="G9" s="29">
        <f t="shared" si="2"/>
        <v>93.3333333333333</v>
      </c>
      <c r="H9" s="11">
        <f t="shared" si="6"/>
        <v>0</v>
      </c>
      <c r="I9" s="11">
        <f t="shared" si="6"/>
        <v>0</v>
      </c>
      <c r="J9" s="11">
        <f t="shared" si="6"/>
        <v>1</v>
      </c>
      <c r="K9" s="29">
        <f t="shared" si="3"/>
        <v>93.8888888888889</v>
      </c>
      <c r="L9" s="29">
        <f t="shared" si="4"/>
        <v>93.854748603352</v>
      </c>
      <c r="M9" s="30"/>
      <c r="O9" s="19" t="s">
        <v>9</v>
      </c>
      <c r="P9" s="20">
        <f>K48</f>
        <v>100</v>
      </c>
    </row>
    <row r="10" s="1" customFormat="1" ht="12.75" spans="1:16">
      <c r="A10" s="7" t="s">
        <v>46</v>
      </c>
      <c r="B10" s="8" t="s">
        <v>47</v>
      </c>
      <c r="C10" s="7">
        <v>1</v>
      </c>
      <c r="D10" s="10"/>
      <c r="E10" s="10">
        <f t="shared" ref="E10:E14" si="7">C10-D10</f>
        <v>1</v>
      </c>
      <c r="F10" s="28">
        <f t="shared" si="1"/>
        <v>0</v>
      </c>
      <c r="G10" s="28">
        <f t="shared" si="2"/>
        <v>100</v>
      </c>
      <c r="H10" s="10"/>
      <c r="I10" s="10"/>
      <c r="J10" s="10"/>
      <c r="K10" s="28">
        <f t="shared" si="3"/>
        <v>100</v>
      </c>
      <c r="L10" s="28">
        <f t="shared" si="4"/>
        <v>100</v>
      </c>
      <c r="M10" s="30"/>
      <c r="O10" s="19" t="s">
        <v>10</v>
      </c>
      <c r="P10" s="20">
        <f>K53</f>
        <v>90.8745247148289</v>
      </c>
    </row>
    <row r="11" s="1" customFormat="1" ht="12.75" spans="1:16">
      <c r="A11" s="7"/>
      <c r="B11" s="8" t="s">
        <v>46</v>
      </c>
      <c r="C11" s="7">
        <v>99</v>
      </c>
      <c r="D11" s="10">
        <v>12</v>
      </c>
      <c r="E11" s="10">
        <f t="shared" si="7"/>
        <v>87</v>
      </c>
      <c r="F11" s="28">
        <f t="shared" si="1"/>
        <v>12.1212121212121</v>
      </c>
      <c r="G11" s="28">
        <f t="shared" si="2"/>
        <v>87.8787878787879</v>
      </c>
      <c r="H11" s="10">
        <v>2</v>
      </c>
      <c r="I11" s="10"/>
      <c r="J11" s="10">
        <v>7</v>
      </c>
      <c r="K11" s="28">
        <f t="shared" si="3"/>
        <v>96.969696969697</v>
      </c>
      <c r="L11" s="28">
        <f t="shared" si="4"/>
        <v>96.6666666666667</v>
      </c>
      <c r="M11" s="30"/>
      <c r="O11" s="19" t="s">
        <v>11</v>
      </c>
      <c r="P11" s="20">
        <f>K59</f>
        <v>100</v>
      </c>
    </row>
    <row r="12" s="1" customFormat="1" ht="12.75" spans="1:16">
      <c r="A12" s="7"/>
      <c r="B12" s="8" t="s">
        <v>48</v>
      </c>
      <c r="C12" s="7">
        <v>1</v>
      </c>
      <c r="D12" s="10"/>
      <c r="E12" s="10">
        <f t="shared" si="7"/>
        <v>1</v>
      </c>
      <c r="F12" s="28">
        <f t="shared" si="1"/>
        <v>0</v>
      </c>
      <c r="G12" s="28">
        <f t="shared" si="2"/>
        <v>100</v>
      </c>
      <c r="H12" s="10"/>
      <c r="I12" s="10"/>
      <c r="J12" s="10"/>
      <c r="K12" s="28">
        <f t="shared" si="3"/>
        <v>100</v>
      </c>
      <c r="L12" s="28">
        <f t="shared" si="4"/>
        <v>100</v>
      </c>
      <c r="M12" s="30"/>
      <c r="O12" s="19" t="s">
        <v>12</v>
      </c>
      <c r="P12" s="20">
        <f>K72</f>
        <v>95.8637469586375</v>
      </c>
    </row>
    <row r="13" s="1" customFormat="1" ht="12.75" spans="1:16">
      <c r="A13" s="7"/>
      <c r="B13" s="8" t="s">
        <v>49</v>
      </c>
      <c r="C13" s="7">
        <v>2</v>
      </c>
      <c r="D13" s="10"/>
      <c r="E13" s="10">
        <f t="shared" si="7"/>
        <v>2</v>
      </c>
      <c r="F13" s="28">
        <f t="shared" si="1"/>
        <v>0</v>
      </c>
      <c r="G13" s="28">
        <f t="shared" si="2"/>
        <v>100</v>
      </c>
      <c r="H13" s="10"/>
      <c r="I13" s="10"/>
      <c r="J13" s="10"/>
      <c r="K13" s="28">
        <f t="shared" si="3"/>
        <v>100</v>
      </c>
      <c r="L13" s="28">
        <f t="shared" si="4"/>
        <v>100</v>
      </c>
      <c r="M13" s="30"/>
      <c r="O13" s="19" t="s">
        <v>13</v>
      </c>
      <c r="P13" s="20">
        <f>K76</f>
        <v>95.2380952380952</v>
      </c>
    </row>
    <row r="14" s="1" customFormat="1" ht="12.75" spans="1:16">
      <c r="A14" s="7"/>
      <c r="B14" s="8" t="s">
        <v>50</v>
      </c>
      <c r="C14" s="7">
        <v>2</v>
      </c>
      <c r="D14" s="10"/>
      <c r="E14" s="10">
        <f t="shared" si="7"/>
        <v>2</v>
      </c>
      <c r="F14" s="28">
        <f t="shared" si="1"/>
        <v>0</v>
      </c>
      <c r="G14" s="28">
        <f t="shared" si="2"/>
        <v>100</v>
      </c>
      <c r="H14" s="10"/>
      <c r="I14" s="10"/>
      <c r="J14" s="10"/>
      <c r="K14" s="28">
        <f t="shared" si="3"/>
        <v>100</v>
      </c>
      <c r="L14" s="28">
        <f t="shared" si="4"/>
        <v>100</v>
      </c>
      <c r="M14" s="30"/>
      <c r="O14" s="19" t="s">
        <v>14</v>
      </c>
      <c r="P14" s="20">
        <f>K82</f>
        <v>94.6808510638298</v>
      </c>
    </row>
    <row r="15" s="1" customFormat="1" ht="12.75" spans="1:16">
      <c r="A15" s="11" t="s">
        <v>51</v>
      </c>
      <c r="B15" s="12"/>
      <c r="C15" s="11">
        <f t="shared" ref="C15:J15" si="8">SUM(C10:C14)</f>
        <v>105</v>
      </c>
      <c r="D15" s="11">
        <f t="shared" si="8"/>
        <v>12</v>
      </c>
      <c r="E15" s="11">
        <f t="shared" si="8"/>
        <v>93</v>
      </c>
      <c r="F15" s="29">
        <f t="shared" si="1"/>
        <v>11.4285714285714</v>
      </c>
      <c r="G15" s="29">
        <f t="shared" si="2"/>
        <v>88.5714285714286</v>
      </c>
      <c r="H15" s="11">
        <f t="shared" si="8"/>
        <v>2</v>
      </c>
      <c r="I15" s="11">
        <f t="shared" si="8"/>
        <v>0</v>
      </c>
      <c r="J15" s="11">
        <f t="shared" si="8"/>
        <v>7</v>
      </c>
      <c r="K15" s="29">
        <f t="shared" si="3"/>
        <v>97.1428571428571</v>
      </c>
      <c r="L15" s="29">
        <f t="shared" si="4"/>
        <v>96.875</v>
      </c>
      <c r="M15" s="30"/>
      <c r="O15" s="19" t="s">
        <v>15</v>
      </c>
      <c r="P15" s="20">
        <f>K85</f>
        <v>100</v>
      </c>
    </row>
    <row r="16" s="1" customFormat="1" ht="12.75" spans="1:16">
      <c r="A16" s="7" t="s">
        <v>52</v>
      </c>
      <c r="B16" s="8" t="s">
        <v>52</v>
      </c>
      <c r="C16" s="7">
        <v>1</v>
      </c>
      <c r="D16" s="10"/>
      <c r="E16" s="10">
        <f t="shared" ref="E16:E19" si="9">C16-D16</f>
        <v>1</v>
      </c>
      <c r="F16" s="28">
        <f t="shared" si="1"/>
        <v>0</v>
      </c>
      <c r="G16" s="28">
        <f t="shared" si="2"/>
        <v>100</v>
      </c>
      <c r="H16" s="10"/>
      <c r="I16" s="10"/>
      <c r="J16" s="10"/>
      <c r="K16" s="28">
        <f t="shared" si="3"/>
        <v>100</v>
      </c>
      <c r="L16" s="28">
        <f t="shared" si="4"/>
        <v>100</v>
      </c>
      <c r="M16" s="30"/>
      <c r="O16" s="19" t="s">
        <v>16</v>
      </c>
      <c r="P16" s="20">
        <f>K93</f>
        <v>92.0731707317073</v>
      </c>
    </row>
    <row r="17" s="1" customFormat="1" ht="12.75" spans="1:16">
      <c r="A17" s="7"/>
      <c r="B17" s="8" t="s">
        <v>53</v>
      </c>
      <c r="C17" s="7">
        <v>2</v>
      </c>
      <c r="D17" s="10"/>
      <c r="E17" s="10">
        <f t="shared" si="9"/>
        <v>2</v>
      </c>
      <c r="F17" s="28">
        <f t="shared" si="1"/>
        <v>0</v>
      </c>
      <c r="G17" s="28">
        <f t="shared" si="2"/>
        <v>100</v>
      </c>
      <c r="H17" s="10"/>
      <c r="I17" s="10"/>
      <c r="J17" s="10"/>
      <c r="K17" s="28">
        <f t="shared" si="3"/>
        <v>100</v>
      </c>
      <c r="L17" s="28">
        <f t="shared" si="4"/>
        <v>100</v>
      </c>
      <c r="M17" s="30"/>
      <c r="O17" s="19" t="s">
        <v>17</v>
      </c>
      <c r="P17" s="20">
        <f>K99</f>
        <v>89.8550724637681</v>
      </c>
    </row>
    <row r="18" s="1" customFormat="1" ht="12.75" spans="1:16">
      <c r="A18" s="7"/>
      <c r="B18" s="8" t="s">
        <v>54</v>
      </c>
      <c r="C18" s="7">
        <v>3</v>
      </c>
      <c r="D18" s="10"/>
      <c r="E18" s="10">
        <f t="shared" si="9"/>
        <v>3</v>
      </c>
      <c r="F18" s="28">
        <f t="shared" si="1"/>
        <v>0</v>
      </c>
      <c r="G18" s="28">
        <f t="shared" si="2"/>
        <v>100</v>
      </c>
      <c r="H18" s="10"/>
      <c r="I18" s="10"/>
      <c r="J18" s="10"/>
      <c r="K18" s="28">
        <f t="shared" si="3"/>
        <v>100</v>
      </c>
      <c r="L18" s="28">
        <f t="shared" si="4"/>
        <v>100</v>
      </c>
      <c r="M18" s="30"/>
      <c r="O18" s="19" t="s">
        <v>18</v>
      </c>
      <c r="P18" s="20">
        <f>K109</f>
        <v>94.1176470588235</v>
      </c>
    </row>
    <row r="19" s="1" customFormat="1" ht="12.75" spans="1:16">
      <c r="A19" s="7"/>
      <c r="B19" s="8" t="s">
        <v>55</v>
      </c>
      <c r="C19" s="7">
        <v>1</v>
      </c>
      <c r="D19" s="10"/>
      <c r="E19" s="10">
        <f t="shared" si="9"/>
        <v>1</v>
      </c>
      <c r="F19" s="28">
        <f t="shared" si="1"/>
        <v>0</v>
      </c>
      <c r="G19" s="28">
        <f t="shared" si="2"/>
        <v>100</v>
      </c>
      <c r="H19" s="10"/>
      <c r="I19" s="10"/>
      <c r="J19" s="10"/>
      <c r="K19" s="28">
        <f t="shared" si="3"/>
        <v>100</v>
      </c>
      <c r="L19" s="28">
        <f t="shared" si="4"/>
        <v>100</v>
      </c>
      <c r="M19" s="30"/>
      <c r="O19" s="19" t="s">
        <v>19</v>
      </c>
      <c r="P19" s="20">
        <f>K114</f>
        <v>90.3083700440529</v>
      </c>
    </row>
    <row r="20" s="1" customFormat="1" ht="12.75" spans="1:16">
      <c r="A20" s="11" t="s">
        <v>189</v>
      </c>
      <c r="B20" s="12"/>
      <c r="C20" s="11">
        <f t="shared" ref="C20:J20" si="10">SUM(C16:C19)</f>
        <v>7</v>
      </c>
      <c r="D20" s="11">
        <f t="shared" si="10"/>
        <v>0</v>
      </c>
      <c r="E20" s="11">
        <f t="shared" si="10"/>
        <v>7</v>
      </c>
      <c r="F20" s="29">
        <f t="shared" si="1"/>
        <v>0</v>
      </c>
      <c r="G20" s="29">
        <f t="shared" si="2"/>
        <v>100</v>
      </c>
      <c r="H20" s="11">
        <f t="shared" si="10"/>
        <v>0</v>
      </c>
      <c r="I20" s="11">
        <f t="shared" si="10"/>
        <v>0</v>
      </c>
      <c r="J20" s="11">
        <f t="shared" si="10"/>
        <v>0</v>
      </c>
      <c r="K20" s="29">
        <f t="shared" si="3"/>
        <v>100</v>
      </c>
      <c r="L20" s="29">
        <f t="shared" si="4"/>
        <v>100</v>
      </c>
      <c r="M20" s="30"/>
      <c r="O20" s="19" t="s">
        <v>20</v>
      </c>
      <c r="P20" s="20">
        <f>K123</f>
        <v>89.8876404494382</v>
      </c>
    </row>
    <row r="21" s="1" customFormat="1" ht="12.75" spans="1:16">
      <c r="A21" s="7" t="s">
        <v>56</v>
      </c>
      <c r="B21" s="8" t="s">
        <v>56</v>
      </c>
      <c r="C21" s="7">
        <v>129</v>
      </c>
      <c r="D21" s="10">
        <v>14</v>
      </c>
      <c r="E21" s="10">
        <f t="shared" ref="E21:E26" si="11">C21-D21</f>
        <v>115</v>
      </c>
      <c r="F21" s="28">
        <f t="shared" si="1"/>
        <v>10.8527131782946</v>
      </c>
      <c r="G21" s="28">
        <f t="shared" si="2"/>
        <v>89.1472868217054</v>
      </c>
      <c r="H21" s="10">
        <v>3</v>
      </c>
      <c r="I21" s="10"/>
      <c r="J21" s="10">
        <v>7</v>
      </c>
      <c r="K21" s="18">
        <f t="shared" si="3"/>
        <v>96.8992248062015</v>
      </c>
      <c r="L21" s="18">
        <f t="shared" si="4"/>
        <v>96.6386554621849</v>
      </c>
      <c r="M21" s="30"/>
      <c r="O21" s="19" t="s">
        <v>21</v>
      </c>
      <c r="P21" s="20">
        <f>K129</f>
        <v>91.3793103448276</v>
      </c>
    </row>
    <row r="22" s="1" customFormat="1" ht="12.75" spans="1:16">
      <c r="A22" s="7"/>
      <c r="B22" s="8" t="s">
        <v>57</v>
      </c>
      <c r="C22" s="7">
        <v>114</v>
      </c>
      <c r="D22" s="10">
        <v>4</v>
      </c>
      <c r="E22" s="10">
        <f t="shared" si="11"/>
        <v>110</v>
      </c>
      <c r="F22" s="28">
        <f t="shared" si="1"/>
        <v>3.50877192982456</v>
      </c>
      <c r="G22" s="28">
        <f t="shared" si="2"/>
        <v>96.4912280701754</v>
      </c>
      <c r="H22" s="10"/>
      <c r="I22" s="10"/>
      <c r="J22" s="10">
        <v>3</v>
      </c>
      <c r="K22" s="18">
        <f t="shared" si="3"/>
        <v>99.1228070175439</v>
      </c>
      <c r="L22" s="18">
        <f t="shared" si="4"/>
        <v>99.0990990990991</v>
      </c>
      <c r="M22" s="30"/>
      <c r="O22" s="19" t="s">
        <v>22</v>
      </c>
      <c r="P22" s="20">
        <f>K133</f>
        <v>100</v>
      </c>
    </row>
    <row r="23" s="1" customFormat="1" ht="12.75" spans="1:16">
      <c r="A23" s="7"/>
      <c r="B23" s="8" t="s">
        <v>58</v>
      </c>
      <c r="C23" s="7">
        <v>2</v>
      </c>
      <c r="D23" s="10"/>
      <c r="E23" s="10">
        <f t="shared" si="11"/>
        <v>2</v>
      </c>
      <c r="F23" s="28">
        <f t="shared" si="1"/>
        <v>0</v>
      </c>
      <c r="G23" s="28">
        <f t="shared" si="2"/>
        <v>100</v>
      </c>
      <c r="H23" s="10"/>
      <c r="I23" s="10"/>
      <c r="J23" s="10"/>
      <c r="K23" s="18">
        <f t="shared" si="3"/>
        <v>100</v>
      </c>
      <c r="L23" s="18">
        <f t="shared" si="4"/>
        <v>100</v>
      </c>
      <c r="M23" s="30"/>
      <c r="O23" s="7" t="s">
        <v>23</v>
      </c>
      <c r="P23" s="22">
        <f>K141</f>
        <v>94.2965779467681</v>
      </c>
    </row>
    <row r="24" s="1" customFormat="1" ht="12.75" spans="1:16">
      <c r="A24" s="7"/>
      <c r="B24" s="8" t="s">
        <v>59</v>
      </c>
      <c r="C24" s="7">
        <v>3</v>
      </c>
      <c r="D24" s="10">
        <v>1</v>
      </c>
      <c r="E24" s="10">
        <f t="shared" si="11"/>
        <v>2</v>
      </c>
      <c r="F24" s="28">
        <f t="shared" si="1"/>
        <v>33.3333333333333</v>
      </c>
      <c r="G24" s="28">
        <f t="shared" si="2"/>
        <v>66.6666666666667</v>
      </c>
      <c r="H24" s="10"/>
      <c r="I24" s="10">
        <v>1</v>
      </c>
      <c r="J24" s="10"/>
      <c r="K24" s="18">
        <f t="shared" si="3"/>
        <v>100</v>
      </c>
      <c r="L24" s="18">
        <f t="shared" si="4"/>
        <v>100</v>
      </c>
      <c r="M24" s="30"/>
      <c r="O24" s="23" t="s">
        <v>61</v>
      </c>
      <c r="P24" s="24">
        <f>K142</f>
        <v>94.0320232896652</v>
      </c>
    </row>
    <row r="25" s="1" customFormat="1" ht="12.75" spans="1:13">
      <c r="A25" s="7"/>
      <c r="B25" s="8" t="s">
        <v>60</v>
      </c>
      <c r="C25" s="7">
        <v>1</v>
      </c>
      <c r="D25" s="10"/>
      <c r="E25" s="10">
        <f t="shared" si="11"/>
        <v>1</v>
      </c>
      <c r="F25" s="28">
        <f t="shared" si="1"/>
        <v>0</v>
      </c>
      <c r="G25" s="28">
        <f t="shared" si="2"/>
        <v>100</v>
      </c>
      <c r="H25" s="10"/>
      <c r="I25" s="10"/>
      <c r="J25" s="10"/>
      <c r="K25" s="18">
        <f t="shared" si="3"/>
        <v>100</v>
      </c>
      <c r="L25" s="18">
        <f t="shared" si="4"/>
        <v>100</v>
      </c>
      <c r="M25" s="30"/>
    </row>
    <row r="26" s="1" customFormat="1" ht="12.75" spans="1:13">
      <c r="A26" s="7"/>
      <c r="B26" s="8" t="s">
        <v>62</v>
      </c>
      <c r="C26" s="7">
        <v>2</v>
      </c>
      <c r="D26" s="10"/>
      <c r="E26" s="10">
        <f t="shared" si="11"/>
        <v>2</v>
      </c>
      <c r="F26" s="28">
        <f t="shared" si="1"/>
        <v>0</v>
      </c>
      <c r="G26" s="28">
        <f t="shared" si="2"/>
        <v>100</v>
      </c>
      <c r="H26" s="10"/>
      <c r="I26" s="10"/>
      <c r="J26" s="10"/>
      <c r="K26" s="18">
        <f t="shared" si="3"/>
        <v>100</v>
      </c>
      <c r="L26" s="18">
        <f t="shared" si="4"/>
        <v>100</v>
      </c>
      <c r="M26" s="30"/>
    </row>
    <row r="27" s="1" customFormat="1" ht="12.75" spans="1:16">
      <c r="A27" s="11" t="s">
        <v>63</v>
      </c>
      <c r="B27" s="12"/>
      <c r="C27" s="11">
        <f t="shared" ref="C27:J27" si="12">SUM(C21:C26)</f>
        <v>251</v>
      </c>
      <c r="D27" s="11">
        <f t="shared" si="12"/>
        <v>19</v>
      </c>
      <c r="E27" s="11">
        <f t="shared" si="12"/>
        <v>232</v>
      </c>
      <c r="F27" s="29">
        <f t="shared" si="1"/>
        <v>7.56972111553785</v>
      </c>
      <c r="G27" s="29">
        <f t="shared" si="2"/>
        <v>92.4302788844621</v>
      </c>
      <c r="H27" s="11">
        <f t="shared" si="12"/>
        <v>3</v>
      </c>
      <c r="I27" s="11">
        <f t="shared" si="12"/>
        <v>1</v>
      </c>
      <c r="J27" s="11">
        <f t="shared" si="12"/>
        <v>10</v>
      </c>
      <c r="K27" s="29">
        <f t="shared" si="3"/>
        <v>98.00796812749</v>
      </c>
      <c r="L27" s="29">
        <f t="shared" si="4"/>
        <v>97.8902953586498</v>
      </c>
      <c r="M27" s="30"/>
      <c r="O27" s="2"/>
      <c r="P27" s="2"/>
    </row>
    <row r="28" s="1" customFormat="1" ht="12.75" spans="1:16">
      <c r="A28" s="13" t="s">
        <v>64</v>
      </c>
      <c r="B28" s="8" t="s">
        <v>65</v>
      </c>
      <c r="C28" s="7">
        <v>1</v>
      </c>
      <c r="D28" s="10"/>
      <c r="E28" s="10">
        <f t="shared" ref="E28:E34" si="13">C28-D28</f>
        <v>1</v>
      </c>
      <c r="F28" s="28">
        <f t="shared" si="1"/>
        <v>0</v>
      </c>
      <c r="G28" s="28">
        <f t="shared" si="2"/>
        <v>100</v>
      </c>
      <c r="H28" s="10"/>
      <c r="I28" s="10"/>
      <c r="J28" s="10"/>
      <c r="K28" s="18">
        <f t="shared" si="3"/>
        <v>100</v>
      </c>
      <c r="L28" s="18">
        <f t="shared" si="4"/>
        <v>100</v>
      </c>
      <c r="M28" s="30"/>
      <c r="O28" s="2"/>
      <c r="P28" s="2"/>
    </row>
    <row r="29" s="1" customFormat="1" ht="12.75" spans="1:16">
      <c r="A29" s="14"/>
      <c r="B29" s="8" t="s">
        <v>66</v>
      </c>
      <c r="C29" s="7">
        <v>1</v>
      </c>
      <c r="D29" s="10"/>
      <c r="E29" s="10">
        <f t="shared" si="13"/>
        <v>1</v>
      </c>
      <c r="F29" s="28">
        <f t="shared" si="1"/>
        <v>0</v>
      </c>
      <c r="G29" s="28">
        <f t="shared" si="2"/>
        <v>100</v>
      </c>
      <c r="H29" s="10"/>
      <c r="I29" s="10"/>
      <c r="J29" s="10"/>
      <c r="K29" s="18">
        <f t="shared" si="3"/>
        <v>100</v>
      </c>
      <c r="L29" s="18">
        <f t="shared" si="4"/>
        <v>100</v>
      </c>
      <c r="M29" s="30"/>
      <c r="O29" s="2"/>
      <c r="P29" s="2"/>
    </row>
    <row r="30" s="1" customFormat="1" ht="12.75" spans="1:16">
      <c r="A30" s="14"/>
      <c r="B30" s="8" t="s">
        <v>64</v>
      </c>
      <c r="C30" s="7">
        <v>128</v>
      </c>
      <c r="D30" s="10">
        <v>8</v>
      </c>
      <c r="E30" s="10">
        <f t="shared" si="13"/>
        <v>120</v>
      </c>
      <c r="F30" s="28">
        <f t="shared" si="1"/>
        <v>6.25</v>
      </c>
      <c r="G30" s="28">
        <f t="shared" si="2"/>
        <v>93.75</v>
      </c>
      <c r="H30" s="10">
        <v>3</v>
      </c>
      <c r="I30" s="10"/>
      <c r="J30" s="10"/>
      <c r="K30" s="18">
        <f t="shared" si="3"/>
        <v>96.09375</v>
      </c>
      <c r="L30" s="18">
        <f t="shared" si="4"/>
        <v>96</v>
      </c>
      <c r="M30" s="30"/>
      <c r="O30" s="2"/>
      <c r="P30" s="2"/>
    </row>
    <row r="31" s="1" customFormat="1" ht="12.75" spans="1:16">
      <c r="A31" s="14"/>
      <c r="B31" s="8" t="s">
        <v>67</v>
      </c>
      <c r="C31" s="7">
        <v>1</v>
      </c>
      <c r="D31" s="10"/>
      <c r="E31" s="10">
        <f t="shared" si="13"/>
        <v>1</v>
      </c>
      <c r="F31" s="28">
        <f t="shared" si="1"/>
        <v>0</v>
      </c>
      <c r="G31" s="28">
        <f t="shared" si="2"/>
        <v>100</v>
      </c>
      <c r="H31" s="10"/>
      <c r="I31" s="10"/>
      <c r="J31" s="10"/>
      <c r="K31" s="18">
        <f t="shared" si="3"/>
        <v>100</v>
      </c>
      <c r="L31" s="18">
        <f t="shared" si="4"/>
        <v>100</v>
      </c>
      <c r="M31" s="30"/>
      <c r="O31" s="2"/>
      <c r="P31" s="2"/>
    </row>
    <row r="32" s="1" customFormat="1" ht="12.75" spans="1:16">
      <c r="A32" s="14"/>
      <c r="B32" s="8" t="s">
        <v>68</v>
      </c>
      <c r="C32" s="7">
        <v>2</v>
      </c>
      <c r="D32" s="10"/>
      <c r="E32" s="10">
        <f t="shared" si="13"/>
        <v>2</v>
      </c>
      <c r="F32" s="28">
        <f t="shared" si="1"/>
        <v>0</v>
      </c>
      <c r="G32" s="28">
        <f t="shared" si="2"/>
        <v>100</v>
      </c>
      <c r="H32" s="10"/>
      <c r="I32" s="10"/>
      <c r="J32" s="10"/>
      <c r="K32" s="18">
        <f t="shared" si="3"/>
        <v>100</v>
      </c>
      <c r="L32" s="18">
        <f t="shared" si="4"/>
        <v>100</v>
      </c>
      <c r="M32" s="30"/>
      <c r="O32" s="2"/>
      <c r="P32" s="2"/>
    </row>
    <row r="33" s="1" customFormat="1" ht="12.75" spans="1:16">
      <c r="A33" s="14"/>
      <c r="B33" s="8" t="s">
        <v>69</v>
      </c>
      <c r="C33" s="7">
        <v>1</v>
      </c>
      <c r="D33" s="10"/>
      <c r="E33" s="10">
        <f t="shared" si="13"/>
        <v>1</v>
      </c>
      <c r="F33" s="28">
        <f t="shared" si="1"/>
        <v>0</v>
      </c>
      <c r="G33" s="28">
        <f t="shared" si="2"/>
        <v>100</v>
      </c>
      <c r="H33" s="10"/>
      <c r="I33" s="10"/>
      <c r="J33" s="10"/>
      <c r="K33" s="18">
        <f t="shared" si="3"/>
        <v>100</v>
      </c>
      <c r="L33" s="18">
        <f t="shared" si="4"/>
        <v>100</v>
      </c>
      <c r="M33" s="30"/>
      <c r="O33" s="2"/>
      <c r="P33" s="2"/>
    </row>
    <row r="34" s="1" customFormat="1" ht="12.75" spans="1:16">
      <c r="A34" s="15"/>
      <c r="B34" s="8" t="s">
        <v>70</v>
      </c>
      <c r="C34" s="7">
        <v>1</v>
      </c>
      <c r="D34" s="10"/>
      <c r="E34" s="10">
        <f t="shared" si="13"/>
        <v>1</v>
      </c>
      <c r="F34" s="28">
        <f t="shared" si="1"/>
        <v>0</v>
      </c>
      <c r="G34" s="28">
        <f t="shared" si="2"/>
        <v>100</v>
      </c>
      <c r="H34" s="10"/>
      <c r="I34" s="10"/>
      <c r="J34" s="10"/>
      <c r="K34" s="18">
        <f t="shared" si="3"/>
        <v>100</v>
      </c>
      <c r="L34" s="18">
        <f t="shared" si="4"/>
        <v>100</v>
      </c>
      <c r="M34" s="30"/>
      <c r="O34" s="2"/>
      <c r="P34" s="2"/>
    </row>
    <row r="35" s="1" customFormat="1" ht="12.75" spans="1:16">
      <c r="A35" s="11" t="s">
        <v>71</v>
      </c>
      <c r="B35" s="12"/>
      <c r="C35" s="11">
        <f t="shared" ref="C35:J35" si="14">SUM(C28:C34)</f>
        <v>135</v>
      </c>
      <c r="D35" s="11">
        <f t="shared" si="14"/>
        <v>8</v>
      </c>
      <c r="E35" s="11">
        <f t="shared" si="14"/>
        <v>127</v>
      </c>
      <c r="F35" s="29">
        <f t="shared" si="1"/>
        <v>5.92592592592593</v>
      </c>
      <c r="G35" s="29">
        <f t="shared" si="2"/>
        <v>94.0740740740741</v>
      </c>
      <c r="H35" s="11">
        <f t="shared" si="14"/>
        <v>3</v>
      </c>
      <c r="I35" s="11">
        <f t="shared" si="14"/>
        <v>0</v>
      </c>
      <c r="J35" s="11">
        <f t="shared" si="14"/>
        <v>0</v>
      </c>
      <c r="K35" s="29">
        <f t="shared" si="3"/>
        <v>96.2962962962963</v>
      </c>
      <c r="L35" s="29">
        <f t="shared" si="4"/>
        <v>96.2121212121212</v>
      </c>
      <c r="M35" s="30"/>
      <c r="O35" s="2"/>
      <c r="P35" s="2"/>
    </row>
    <row r="36" s="1" customFormat="1" ht="12.75" spans="1:16">
      <c r="A36" s="13" t="s">
        <v>72</v>
      </c>
      <c r="B36" s="8" t="s">
        <v>73</v>
      </c>
      <c r="C36" s="7">
        <v>55</v>
      </c>
      <c r="D36" s="10">
        <v>7</v>
      </c>
      <c r="E36" s="10">
        <f t="shared" ref="E36:E38" si="15">C36-D36</f>
        <v>48</v>
      </c>
      <c r="F36" s="28">
        <f t="shared" si="1"/>
        <v>12.7272727272727</v>
      </c>
      <c r="G36" s="28">
        <f t="shared" si="2"/>
        <v>87.2727272727273</v>
      </c>
      <c r="H36" s="10"/>
      <c r="I36" s="10"/>
      <c r="J36" s="10">
        <v>2</v>
      </c>
      <c r="K36" s="18">
        <f t="shared" si="3"/>
        <v>90.9090909090909</v>
      </c>
      <c r="L36" s="18">
        <f t="shared" si="4"/>
        <v>90.5660377358491</v>
      </c>
      <c r="M36" s="30"/>
      <c r="O36" s="2"/>
      <c r="P36" s="2"/>
    </row>
    <row r="37" s="1" customFormat="1" ht="12.75" spans="1:16">
      <c r="A37" s="14"/>
      <c r="B37" s="8" t="s">
        <v>72</v>
      </c>
      <c r="C37" s="7">
        <v>75</v>
      </c>
      <c r="D37" s="10">
        <v>1</v>
      </c>
      <c r="E37" s="10">
        <f t="shared" si="15"/>
        <v>74</v>
      </c>
      <c r="F37" s="28">
        <f t="shared" si="1"/>
        <v>1.33333333333333</v>
      </c>
      <c r="G37" s="28">
        <f t="shared" si="2"/>
        <v>98.6666666666667</v>
      </c>
      <c r="H37" s="10">
        <v>1</v>
      </c>
      <c r="I37" s="10"/>
      <c r="J37" s="10">
        <v>2</v>
      </c>
      <c r="K37" s="28">
        <f t="shared" si="3"/>
        <v>102.666666666667</v>
      </c>
      <c r="L37" s="28">
        <f t="shared" si="4"/>
        <v>102.777777777778</v>
      </c>
      <c r="O37" s="2"/>
      <c r="P37" s="2"/>
    </row>
    <row r="38" s="1" customFormat="1" ht="12.75" spans="1:16">
      <c r="A38" s="15"/>
      <c r="B38" s="8" t="s">
        <v>74</v>
      </c>
      <c r="C38" s="7">
        <v>3</v>
      </c>
      <c r="D38" s="10"/>
      <c r="E38" s="10">
        <f t="shared" si="15"/>
        <v>3</v>
      </c>
      <c r="F38" s="28">
        <f t="shared" si="1"/>
        <v>0</v>
      </c>
      <c r="G38" s="28">
        <f t="shared" si="2"/>
        <v>100</v>
      </c>
      <c r="H38" s="10"/>
      <c r="I38" s="10"/>
      <c r="J38" s="10"/>
      <c r="K38" s="28">
        <f t="shared" si="3"/>
        <v>100</v>
      </c>
      <c r="L38" s="28">
        <f t="shared" si="4"/>
        <v>100</v>
      </c>
      <c r="M38" s="30"/>
      <c r="O38" s="2"/>
      <c r="P38" s="2"/>
    </row>
    <row r="39" s="1" customFormat="1" ht="12.75" spans="1:16">
      <c r="A39" s="11" t="s">
        <v>75</v>
      </c>
      <c r="B39" s="12"/>
      <c r="C39" s="11">
        <f t="shared" ref="C39:J39" si="16">SUM(C36:C38)</f>
        <v>133</v>
      </c>
      <c r="D39" s="11">
        <f t="shared" si="16"/>
        <v>8</v>
      </c>
      <c r="E39" s="11">
        <f t="shared" si="16"/>
        <v>125</v>
      </c>
      <c r="F39" s="29">
        <f t="shared" si="1"/>
        <v>6.01503759398496</v>
      </c>
      <c r="G39" s="29">
        <f t="shared" si="2"/>
        <v>93.984962406015</v>
      </c>
      <c r="H39" s="11">
        <f t="shared" si="16"/>
        <v>1</v>
      </c>
      <c r="I39" s="11">
        <f t="shared" si="16"/>
        <v>0</v>
      </c>
      <c r="J39" s="11">
        <f t="shared" si="16"/>
        <v>4</v>
      </c>
      <c r="K39" s="29">
        <f t="shared" si="3"/>
        <v>97.7443609022556</v>
      </c>
      <c r="L39" s="29">
        <f t="shared" si="4"/>
        <v>97.65625</v>
      </c>
      <c r="O39" s="2"/>
      <c r="P39" s="2"/>
    </row>
    <row r="40" s="1" customFormat="1" ht="12.75" spans="1:16">
      <c r="A40" s="13" t="s">
        <v>76</v>
      </c>
      <c r="B40" s="8" t="s">
        <v>77</v>
      </c>
      <c r="C40" s="7">
        <v>88</v>
      </c>
      <c r="D40" s="10">
        <v>9</v>
      </c>
      <c r="E40" s="10">
        <f t="shared" ref="E40:E42" si="17">C40-D40</f>
        <v>79</v>
      </c>
      <c r="F40" s="28">
        <f t="shared" si="1"/>
        <v>10.2272727272727</v>
      </c>
      <c r="G40" s="28">
        <f t="shared" si="2"/>
        <v>89.7727272727273</v>
      </c>
      <c r="H40" s="10"/>
      <c r="I40" s="10">
        <v>1</v>
      </c>
      <c r="J40" s="10">
        <v>3</v>
      </c>
      <c r="K40" s="18">
        <f t="shared" si="3"/>
        <v>94.3181818181818</v>
      </c>
      <c r="L40" s="18">
        <f t="shared" si="4"/>
        <v>94.0476190476191</v>
      </c>
      <c r="O40" s="2"/>
      <c r="P40" s="2"/>
    </row>
    <row r="41" s="1" customFormat="1" ht="12.75" spans="1:16">
      <c r="A41" s="14"/>
      <c r="B41" s="8" t="s">
        <v>76</v>
      </c>
      <c r="C41" s="7">
        <v>118</v>
      </c>
      <c r="D41" s="10">
        <v>21</v>
      </c>
      <c r="E41" s="10">
        <f t="shared" si="17"/>
        <v>97</v>
      </c>
      <c r="F41" s="28">
        <f t="shared" si="1"/>
        <v>17.7966101694915</v>
      </c>
      <c r="G41" s="28">
        <f t="shared" si="2"/>
        <v>82.2033898305085</v>
      </c>
      <c r="H41" s="10">
        <v>5</v>
      </c>
      <c r="I41" s="10">
        <v>5</v>
      </c>
      <c r="J41" s="10">
        <v>3</v>
      </c>
      <c r="K41" s="28">
        <f t="shared" si="3"/>
        <v>93.2203389830508</v>
      </c>
      <c r="L41" s="28">
        <f t="shared" si="4"/>
        <v>92.3809523809524</v>
      </c>
      <c r="O41" s="2"/>
      <c r="P41" s="2"/>
    </row>
    <row r="42" s="1" customFormat="1" ht="12.75" spans="1:16">
      <c r="A42" s="15"/>
      <c r="B42" s="8" t="s">
        <v>78</v>
      </c>
      <c r="C42" s="7">
        <v>98</v>
      </c>
      <c r="D42" s="10">
        <v>16</v>
      </c>
      <c r="E42" s="10">
        <f t="shared" si="17"/>
        <v>82</v>
      </c>
      <c r="F42" s="28">
        <f t="shared" si="1"/>
        <v>16.3265306122449</v>
      </c>
      <c r="G42" s="28">
        <f t="shared" si="2"/>
        <v>83.6734693877551</v>
      </c>
      <c r="H42" s="10">
        <v>8</v>
      </c>
      <c r="I42" s="10">
        <v>7</v>
      </c>
      <c r="J42" s="10"/>
      <c r="K42" s="28">
        <f t="shared" si="3"/>
        <v>98.9795918367347</v>
      </c>
      <c r="L42" s="28">
        <f t="shared" si="4"/>
        <v>98.7951807228916</v>
      </c>
      <c r="O42" s="2"/>
      <c r="P42" s="2"/>
    </row>
    <row r="43" s="1" customFormat="1" ht="12.75" spans="1:16">
      <c r="A43" s="11" t="s">
        <v>79</v>
      </c>
      <c r="B43" s="12"/>
      <c r="C43" s="11">
        <f t="shared" ref="C43:J43" si="18">SUM(C40:C42)</f>
        <v>304</v>
      </c>
      <c r="D43" s="11">
        <f t="shared" si="18"/>
        <v>46</v>
      </c>
      <c r="E43" s="11">
        <f t="shared" si="18"/>
        <v>258</v>
      </c>
      <c r="F43" s="29">
        <f t="shared" si="1"/>
        <v>15.1315789473684</v>
      </c>
      <c r="G43" s="29">
        <f t="shared" si="2"/>
        <v>84.8684210526316</v>
      </c>
      <c r="H43" s="11">
        <f t="shared" si="18"/>
        <v>13</v>
      </c>
      <c r="I43" s="11">
        <f t="shared" si="18"/>
        <v>13</v>
      </c>
      <c r="J43" s="11">
        <f t="shared" si="18"/>
        <v>6</v>
      </c>
      <c r="K43" s="29">
        <f t="shared" si="3"/>
        <v>95.3947368421053</v>
      </c>
      <c r="L43" s="29">
        <f t="shared" si="4"/>
        <v>94.8529411764706</v>
      </c>
      <c r="M43" s="30"/>
      <c r="O43" s="2"/>
      <c r="P43" s="2"/>
    </row>
    <row r="44" s="1" customFormat="1" ht="12.75" spans="1:16">
      <c r="A44" s="13" t="s">
        <v>80</v>
      </c>
      <c r="B44" s="8" t="s">
        <v>81</v>
      </c>
      <c r="C44" s="7">
        <v>1</v>
      </c>
      <c r="D44" s="10"/>
      <c r="E44" s="10">
        <f t="shared" ref="E44:E47" si="19">C44-D44</f>
        <v>1</v>
      </c>
      <c r="F44" s="28">
        <f t="shared" si="1"/>
        <v>0</v>
      </c>
      <c r="G44" s="28">
        <f t="shared" si="2"/>
        <v>100</v>
      </c>
      <c r="H44" s="10"/>
      <c r="I44" s="10"/>
      <c r="J44" s="10"/>
      <c r="K44" s="18">
        <f t="shared" si="3"/>
        <v>100</v>
      </c>
      <c r="L44" s="18">
        <f t="shared" si="4"/>
        <v>100</v>
      </c>
      <c r="O44" s="2"/>
      <c r="P44" s="2"/>
    </row>
    <row r="45" s="1" customFormat="1" ht="12.75" spans="1:16">
      <c r="A45" s="14"/>
      <c r="B45" s="8" t="s">
        <v>82</v>
      </c>
      <c r="C45" s="7">
        <v>2</v>
      </c>
      <c r="D45" s="10"/>
      <c r="E45" s="10">
        <f t="shared" si="19"/>
        <v>2</v>
      </c>
      <c r="F45" s="28">
        <f t="shared" si="1"/>
        <v>0</v>
      </c>
      <c r="G45" s="28">
        <f t="shared" si="2"/>
        <v>100</v>
      </c>
      <c r="H45" s="10"/>
      <c r="I45" s="10"/>
      <c r="J45" s="10"/>
      <c r="K45" s="18">
        <f t="shared" si="3"/>
        <v>100</v>
      </c>
      <c r="L45" s="18">
        <f t="shared" si="4"/>
        <v>100</v>
      </c>
      <c r="O45" s="2"/>
      <c r="P45" s="2"/>
    </row>
    <row r="46" s="1" customFormat="1" ht="12.75" spans="1:16">
      <c r="A46" s="14"/>
      <c r="B46" s="8" t="s">
        <v>80</v>
      </c>
      <c r="C46" s="7">
        <v>1</v>
      </c>
      <c r="D46" s="10"/>
      <c r="E46" s="10">
        <f t="shared" si="19"/>
        <v>1</v>
      </c>
      <c r="F46" s="28">
        <f t="shared" si="1"/>
        <v>0</v>
      </c>
      <c r="G46" s="28">
        <f t="shared" si="2"/>
        <v>100</v>
      </c>
      <c r="H46" s="10"/>
      <c r="I46" s="10"/>
      <c r="J46" s="10"/>
      <c r="K46" s="18">
        <f t="shared" si="3"/>
        <v>100</v>
      </c>
      <c r="L46" s="18">
        <f t="shared" si="4"/>
        <v>100</v>
      </c>
      <c r="O46" s="2"/>
      <c r="P46" s="2"/>
    </row>
    <row r="47" s="1" customFormat="1" ht="12.75" spans="1:16">
      <c r="A47" s="15"/>
      <c r="B47" s="8" t="s">
        <v>83</v>
      </c>
      <c r="C47" s="7">
        <v>2</v>
      </c>
      <c r="D47" s="10"/>
      <c r="E47" s="10">
        <f t="shared" si="19"/>
        <v>2</v>
      </c>
      <c r="F47" s="28">
        <f t="shared" si="1"/>
        <v>0</v>
      </c>
      <c r="G47" s="28">
        <f t="shared" si="2"/>
        <v>100</v>
      </c>
      <c r="H47" s="10"/>
      <c r="I47" s="10"/>
      <c r="J47" s="10"/>
      <c r="K47" s="18">
        <f t="shared" si="3"/>
        <v>100</v>
      </c>
      <c r="L47" s="18">
        <f t="shared" si="4"/>
        <v>100</v>
      </c>
      <c r="M47" s="30"/>
      <c r="O47" s="2"/>
      <c r="P47" s="2"/>
    </row>
    <row r="48" s="1" customFormat="1" ht="12.75" spans="1:16">
      <c r="A48" s="11" t="s">
        <v>84</v>
      </c>
      <c r="B48" s="12"/>
      <c r="C48" s="11">
        <f t="shared" ref="C48:J48" si="20">SUM(C44:C47)</f>
        <v>6</v>
      </c>
      <c r="D48" s="11">
        <f t="shared" si="20"/>
        <v>0</v>
      </c>
      <c r="E48" s="11">
        <f t="shared" si="20"/>
        <v>6</v>
      </c>
      <c r="F48" s="29">
        <f t="shared" si="1"/>
        <v>0</v>
      </c>
      <c r="G48" s="29">
        <f t="shared" si="2"/>
        <v>100</v>
      </c>
      <c r="H48" s="11">
        <f t="shared" si="20"/>
        <v>0</v>
      </c>
      <c r="I48" s="11">
        <f t="shared" si="20"/>
        <v>0</v>
      </c>
      <c r="J48" s="11">
        <f t="shared" si="20"/>
        <v>0</v>
      </c>
      <c r="K48" s="29">
        <f t="shared" si="3"/>
        <v>100</v>
      </c>
      <c r="L48" s="29">
        <f t="shared" si="4"/>
        <v>100</v>
      </c>
      <c r="O48" s="2"/>
      <c r="P48" s="2"/>
    </row>
    <row r="49" s="1" customFormat="1" ht="12.75" spans="1:16">
      <c r="A49" s="13" t="s">
        <v>85</v>
      </c>
      <c r="B49" s="8" t="s">
        <v>86</v>
      </c>
      <c r="C49" s="7">
        <v>76</v>
      </c>
      <c r="D49" s="10">
        <v>22</v>
      </c>
      <c r="E49" s="10">
        <f t="shared" ref="E49:E52" si="21">C49-D49</f>
        <v>54</v>
      </c>
      <c r="F49" s="28">
        <f t="shared" si="1"/>
        <v>28.9473684210526</v>
      </c>
      <c r="G49" s="28">
        <f t="shared" si="2"/>
        <v>71.0526315789474</v>
      </c>
      <c r="H49" s="10">
        <v>5</v>
      </c>
      <c r="I49" s="10">
        <v>3</v>
      </c>
      <c r="J49" s="10">
        <v>4</v>
      </c>
      <c r="K49" s="18">
        <f t="shared" si="3"/>
        <v>86.8421052631579</v>
      </c>
      <c r="L49" s="18">
        <f t="shared" si="4"/>
        <v>84.375</v>
      </c>
      <c r="O49" s="2"/>
      <c r="P49" s="2"/>
    </row>
    <row r="50" s="1" customFormat="1" ht="12.75" spans="1:16">
      <c r="A50" s="14"/>
      <c r="B50" s="8" t="s">
        <v>87</v>
      </c>
      <c r="C50" s="7">
        <v>66</v>
      </c>
      <c r="D50" s="10">
        <v>11</v>
      </c>
      <c r="E50" s="10">
        <f t="shared" si="21"/>
        <v>55</v>
      </c>
      <c r="F50" s="28">
        <f t="shared" si="1"/>
        <v>16.6666666666667</v>
      </c>
      <c r="G50" s="28">
        <f t="shared" si="2"/>
        <v>83.3333333333333</v>
      </c>
      <c r="H50" s="10"/>
      <c r="I50" s="10">
        <v>2</v>
      </c>
      <c r="J50" s="10">
        <v>1</v>
      </c>
      <c r="K50" s="18">
        <f t="shared" si="3"/>
        <v>87.8787878787879</v>
      </c>
      <c r="L50" s="18">
        <f t="shared" si="4"/>
        <v>87.3015873015873</v>
      </c>
      <c r="O50" s="2"/>
      <c r="P50" s="2"/>
    </row>
    <row r="51" s="1" customFormat="1" ht="12.75" spans="1:16">
      <c r="A51" s="14"/>
      <c r="B51" s="8" t="s">
        <v>88</v>
      </c>
      <c r="C51" s="7">
        <v>15</v>
      </c>
      <c r="D51" s="10">
        <v>5</v>
      </c>
      <c r="E51" s="10">
        <f t="shared" si="21"/>
        <v>10</v>
      </c>
      <c r="F51" s="28">
        <f t="shared" si="1"/>
        <v>33.3333333333333</v>
      </c>
      <c r="G51" s="28">
        <f t="shared" si="2"/>
        <v>66.6666666666667</v>
      </c>
      <c r="H51" s="10"/>
      <c r="I51" s="10"/>
      <c r="J51" s="10"/>
      <c r="K51" s="18">
        <f t="shared" si="3"/>
        <v>66.6666666666667</v>
      </c>
      <c r="L51" s="18">
        <f t="shared" si="4"/>
        <v>66.6666666666667</v>
      </c>
      <c r="O51" s="2"/>
      <c r="P51" s="2"/>
    </row>
    <row r="52" s="1" customFormat="1" ht="12.75" spans="1:16">
      <c r="A52" s="15"/>
      <c r="B52" s="8" t="s">
        <v>89</v>
      </c>
      <c r="C52" s="7">
        <v>106</v>
      </c>
      <c r="D52" s="10">
        <v>18</v>
      </c>
      <c r="E52" s="10">
        <f t="shared" si="21"/>
        <v>88</v>
      </c>
      <c r="F52" s="28">
        <f t="shared" si="1"/>
        <v>16.9811320754717</v>
      </c>
      <c r="G52" s="28">
        <f t="shared" si="2"/>
        <v>83.0188679245283</v>
      </c>
      <c r="H52" s="10">
        <v>8</v>
      </c>
      <c r="I52" s="10">
        <v>4</v>
      </c>
      <c r="J52" s="10">
        <v>5</v>
      </c>
      <c r="K52" s="18">
        <f t="shared" si="3"/>
        <v>99.0566037735849</v>
      </c>
      <c r="L52" s="18">
        <f t="shared" si="4"/>
        <v>98.876404494382</v>
      </c>
      <c r="O52" s="2"/>
      <c r="P52" s="2"/>
    </row>
    <row r="53" s="1" customFormat="1" ht="12.75" spans="1:16">
      <c r="A53" s="11" t="s">
        <v>90</v>
      </c>
      <c r="B53" s="12"/>
      <c r="C53" s="11">
        <f t="shared" ref="C53:J53" si="22">SUM(C49:C52)</f>
        <v>263</v>
      </c>
      <c r="D53" s="11">
        <f t="shared" si="22"/>
        <v>56</v>
      </c>
      <c r="E53" s="11">
        <f t="shared" si="22"/>
        <v>207</v>
      </c>
      <c r="F53" s="29">
        <f t="shared" si="1"/>
        <v>21.2927756653992</v>
      </c>
      <c r="G53" s="29">
        <f t="shared" si="2"/>
        <v>78.7072243346008</v>
      </c>
      <c r="H53" s="11">
        <f t="shared" si="22"/>
        <v>13</v>
      </c>
      <c r="I53" s="11">
        <f t="shared" si="22"/>
        <v>9</v>
      </c>
      <c r="J53" s="11">
        <f t="shared" si="22"/>
        <v>10</v>
      </c>
      <c r="K53" s="29">
        <f t="shared" si="3"/>
        <v>90.8745247148289</v>
      </c>
      <c r="L53" s="29">
        <f t="shared" si="4"/>
        <v>89.6103896103896</v>
      </c>
      <c r="O53" s="2"/>
      <c r="P53" s="2"/>
    </row>
    <row r="54" s="1" customFormat="1" ht="12.75" spans="1:16">
      <c r="A54" s="13" t="s">
        <v>91</v>
      </c>
      <c r="B54" s="8" t="s">
        <v>92</v>
      </c>
      <c r="C54" s="7">
        <v>4</v>
      </c>
      <c r="D54" s="10"/>
      <c r="E54" s="10">
        <f t="shared" ref="E54:E58" si="23">C54-D54</f>
        <v>4</v>
      </c>
      <c r="F54" s="28">
        <f t="shared" si="1"/>
        <v>0</v>
      </c>
      <c r="G54" s="28">
        <f t="shared" si="2"/>
        <v>100</v>
      </c>
      <c r="H54" s="10"/>
      <c r="I54" s="10"/>
      <c r="J54" s="10"/>
      <c r="K54" s="18">
        <f t="shared" si="3"/>
        <v>100</v>
      </c>
      <c r="L54" s="18">
        <f t="shared" si="4"/>
        <v>100</v>
      </c>
      <c r="O54" s="2"/>
      <c r="P54" s="2"/>
    </row>
    <row r="55" s="1" customFormat="1" ht="12.75" spans="1:16">
      <c r="A55" s="14"/>
      <c r="B55" s="8" t="s">
        <v>93</v>
      </c>
      <c r="C55" s="7">
        <v>2</v>
      </c>
      <c r="D55" s="10"/>
      <c r="E55" s="10">
        <f t="shared" si="23"/>
        <v>2</v>
      </c>
      <c r="F55" s="28">
        <f t="shared" si="1"/>
        <v>0</v>
      </c>
      <c r="G55" s="28">
        <f t="shared" si="2"/>
        <v>100</v>
      </c>
      <c r="H55" s="10"/>
      <c r="I55" s="10"/>
      <c r="J55" s="10"/>
      <c r="K55" s="18">
        <f t="shared" si="3"/>
        <v>100</v>
      </c>
      <c r="L55" s="18">
        <f t="shared" si="4"/>
        <v>100</v>
      </c>
      <c r="O55" s="2"/>
      <c r="P55" s="2"/>
    </row>
    <row r="56" s="1" customFormat="1" ht="12.75" spans="1:16">
      <c r="A56" s="14"/>
      <c r="B56" s="8" t="s">
        <v>94</v>
      </c>
      <c r="C56" s="7">
        <v>2</v>
      </c>
      <c r="D56" s="10"/>
      <c r="E56" s="10">
        <f t="shared" si="23"/>
        <v>2</v>
      </c>
      <c r="F56" s="28">
        <f t="shared" si="1"/>
        <v>0</v>
      </c>
      <c r="G56" s="28">
        <f t="shared" si="2"/>
        <v>100</v>
      </c>
      <c r="H56" s="10"/>
      <c r="I56" s="10"/>
      <c r="J56" s="10"/>
      <c r="K56" s="18">
        <f t="shared" si="3"/>
        <v>100</v>
      </c>
      <c r="L56" s="18">
        <f t="shared" si="4"/>
        <v>100</v>
      </c>
      <c r="O56" s="2"/>
      <c r="P56" s="2"/>
    </row>
    <row r="57" s="1" customFormat="1" ht="12.75" spans="1:16">
      <c r="A57" s="14"/>
      <c r="B57" s="8" t="s">
        <v>95</v>
      </c>
      <c r="C57" s="7">
        <v>2</v>
      </c>
      <c r="D57" s="10"/>
      <c r="E57" s="10">
        <f t="shared" si="23"/>
        <v>2</v>
      </c>
      <c r="F57" s="28">
        <f t="shared" si="1"/>
        <v>0</v>
      </c>
      <c r="G57" s="28">
        <f t="shared" si="2"/>
        <v>100</v>
      </c>
      <c r="H57" s="10"/>
      <c r="I57" s="10"/>
      <c r="J57" s="10"/>
      <c r="K57" s="18">
        <f t="shared" si="3"/>
        <v>100</v>
      </c>
      <c r="L57" s="18">
        <f t="shared" si="4"/>
        <v>100</v>
      </c>
      <c r="O57" s="2"/>
      <c r="P57" s="2"/>
    </row>
    <row r="58" s="1" customFormat="1" ht="12.75" spans="1:16">
      <c r="A58" s="15"/>
      <c r="B58" s="8" t="s">
        <v>96</v>
      </c>
      <c r="C58" s="7">
        <v>5</v>
      </c>
      <c r="D58" s="10"/>
      <c r="E58" s="10">
        <f t="shared" si="23"/>
        <v>5</v>
      </c>
      <c r="F58" s="28">
        <f t="shared" si="1"/>
        <v>0</v>
      </c>
      <c r="G58" s="28">
        <f t="shared" si="2"/>
        <v>100</v>
      </c>
      <c r="H58" s="10"/>
      <c r="I58" s="10"/>
      <c r="J58" s="10"/>
      <c r="K58" s="18">
        <f t="shared" si="3"/>
        <v>100</v>
      </c>
      <c r="L58" s="18">
        <f t="shared" si="4"/>
        <v>100</v>
      </c>
      <c r="O58" s="2"/>
      <c r="P58" s="2"/>
    </row>
    <row r="59" s="1" customFormat="1" ht="12.75" spans="1:16">
      <c r="A59" s="11" t="s">
        <v>96</v>
      </c>
      <c r="B59" s="12"/>
      <c r="C59" s="11">
        <f t="shared" ref="C59:J59" si="24">SUM(C54:C58)</f>
        <v>15</v>
      </c>
      <c r="D59" s="11">
        <f t="shared" si="24"/>
        <v>0</v>
      </c>
      <c r="E59" s="11">
        <f t="shared" si="24"/>
        <v>15</v>
      </c>
      <c r="F59" s="29">
        <f t="shared" si="1"/>
        <v>0</v>
      </c>
      <c r="G59" s="29">
        <f t="shared" si="2"/>
        <v>100</v>
      </c>
      <c r="H59" s="11">
        <f t="shared" si="24"/>
        <v>0</v>
      </c>
      <c r="I59" s="11">
        <f t="shared" si="24"/>
        <v>0</v>
      </c>
      <c r="J59" s="11">
        <f t="shared" si="24"/>
        <v>0</v>
      </c>
      <c r="K59" s="29">
        <f t="shared" si="3"/>
        <v>100</v>
      </c>
      <c r="L59" s="29">
        <f t="shared" si="4"/>
        <v>100</v>
      </c>
      <c r="O59" s="2"/>
      <c r="P59" s="2"/>
    </row>
    <row r="60" s="1" customFormat="1" ht="12.75" spans="1:16">
      <c r="A60" s="13" t="s">
        <v>97</v>
      </c>
      <c r="B60" s="8" t="s">
        <v>98</v>
      </c>
      <c r="C60" s="7">
        <v>42</v>
      </c>
      <c r="D60" s="10">
        <v>5</v>
      </c>
      <c r="E60" s="10">
        <f t="shared" ref="E60:E71" si="25">C60-D60</f>
        <v>37</v>
      </c>
      <c r="F60" s="28">
        <f t="shared" si="1"/>
        <v>11.9047619047619</v>
      </c>
      <c r="G60" s="28">
        <f t="shared" si="2"/>
        <v>88.0952380952381</v>
      </c>
      <c r="H60" s="10">
        <v>1</v>
      </c>
      <c r="I60" s="10">
        <v>1</v>
      </c>
      <c r="J60" s="10"/>
      <c r="K60" s="18">
        <f t="shared" si="3"/>
        <v>92.8571428571429</v>
      </c>
      <c r="L60" s="18">
        <f t="shared" si="4"/>
        <v>92.5</v>
      </c>
      <c r="O60" s="2"/>
      <c r="P60" s="2"/>
    </row>
    <row r="61" s="1" customFormat="1" ht="12.75" spans="1:16">
      <c r="A61" s="14"/>
      <c r="B61" s="8" t="s">
        <v>99</v>
      </c>
      <c r="C61" s="7">
        <v>81</v>
      </c>
      <c r="D61" s="10">
        <v>5</v>
      </c>
      <c r="E61" s="10">
        <f t="shared" si="25"/>
        <v>76</v>
      </c>
      <c r="F61" s="28">
        <f t="shared" si="1"/>
        <v>6.17283950617284</v>
      </c>
      <c r="G61" s="28">
        <f t="shared" si="2"/>
        <v>93.8271604938272</v>
      </c>
      <c r="H61" s="10">
        <v>2</v>
      </c>
      <c r="I61" s="10"/>
      <c r="J61" s="10">
        <v>1</v>
      </c>
      <c r="K61" s="18">
        <f t="shared" si="3"/>
        <v>97.5308641975309</v>
      </c>
      <c r="L61" s="18">
        <f t="shared" si="4"/>
        <v>97.4358974358974</v>
      </c>
      <c r="O61" s="2"/>
      <c r="P61" s="2"/>
    </row>
    <row r="62" s="1" customFormat="1" ht="12.75" spans="1:16">
      <c r="A62" s="14"/>
      <c r="B62" s="8" t="s">
        <v>100</v>
      </c>
      <c r="C62" s="7">
        <v>51</v>
      </c>
      <c r="D62" s="10">
        <v>2</v>
      </c>
      <c r="E62" s="10">
        <f t="shared" si="25"/>
        <v>49</v>
      </c>
      <c r="F62" s="28">
        <f t="shared" si="1"/>
        <v>3.92156862745098</v>
      </c>
      <c r="G62" s="28">
        <f t="shared" si="2"/>
        <v>96.078431372549</v>
      </c>
      <c r="H62" s="10"/>
      <c r="I62" s="10"/>
      <c r="J62" s="10">
        <v>1</v>
      </c>
      <c r="K62" s="18">
        <f t="shared" si="3"/>
        <v>98.0392156862745</v>
      </c>
      <c r="L62" s="18">
        <f t="shared" si="4"/>
        <v>98</v>
      </c>
      <c r="O62" s="2"/>
      <c r="P62" s="2"/>
    </row>
    <row r="63" s="1" customFormat="1" ht="12.75" spans="1:16">
      <c r="A63" s="14"/>
      <c r="B63" s="8" t="s">
        <v>101</v>
      </c>
      <c r="C63" s="7">
        <v>74</v>
      </c>
      <c r="D63" s="10">
        <v>4</v>
      </c>
      <c r="E63" s="10">
        <f t="shared" si="25"/>
        <v>70</v>
      </c>
      <c r="F63" s="28">
        <f t="shared" si="1"/>
        <v>5.40540540540541</v>
      </c>
      <c r="G63" s="28">
        <f t="shared" si="2"/>
        <v>94.5945945945946</v>
      </c>
      <c r="H63" s="10">
        <v>3</v>
      </c>
      <c r="I63" s="10"/>
      <c r="J63" s="10"/>
      <c r="K63" s="18">
        <f t="shared" si="3"/>
        <v>98.6486486486486</v>
      </c>
      <c r="L63" s="18">
        <f t="shared" si="4"/>
        <v>98.5915492957747</v>
      </c>
      <c r="O63" s="2"/>
      <c r="P63" s="2"/>
    </row>
    <row r="64" s="1" customFormat="1" ht="12.75" spans="1:16">
      <c r="A64" s="14"/>
      <c r="B64" s="8" t="s">
        <v>102</v>
      </c>
      <c r="C64" s="7">
        <v>52</v>
      </c>
      <c r="D64" s="10">
        <v>6</v>
      </c>
      <c r="E64" s="10">
        <f t="shared" si="25"/>
        <v>46</v>
      </c>
      <c r="F64" s="28">
        <f t="shared" si="1"/>
        <v>11.5384615384615</v>
      </c>
      <c r="G64" s="28">
        <f t="shared" si="2"/>
        <v>88.4615384615385</v>
      </c>
      <c r="H64" s="10">
        <v>1</v>
      </c>
      <c r="I64" s="10">
        <v>3</v>
      </c>
      <c r="J64" s="10">
        <v>1</v>
      </c>
      <c r="K64" s="18">
        <f t="shared" si="3"/>
        <v>98.0769230769231</v>
      </c>
      <c r="L64" s="18">
        <f t="shared" si="4"/>
        <v>97.8723404255319</v>
      </c>
      <c r="M64" s="30"/>
      <c r="O64" s="2"/>
      <c r="P64" s="2"/>
    </row>
    <row r="65" s="1" customFormat="1" ht="12.75" spans="1:16">
      <c r="A65" s="14"/>
      <c r="B65" s="8" t="s">
        <v>103</v>
      </c>
      <c r="C65" s="7">
        <v>55</v>
      </c>
      <c r="D65" s="10">
        <v>6</v>
      </c>
      <c r="E65" s="10">
        <f t="shared" si="25"/>
        <v>49</v>
      </c>
      <c r="F65" s="28">
        <f t="shared" si="1"/>
        <v>10.9090909090909</v>
      </c>
      <c r="G65" s="28">
        <f t="shared" si="2"/>
        <v>89.0909090909091</v>
      </c>
      <c r="H65" s="10">
        <v>3</v>
      </c>
      <c r="I65" s="10"/>
      <c r="J65" s="10"/>
      <c r="K65" s="18">
        <f t="shared" si="3"/>
        <v>94.5454545454545</v>
      </c>
      <c r="L65" s="18">
        <f t="shared" si="4"/>
        <v>94.2307692307692</v>
      </c>
      <c r="O65" s="2"/>
      <c r="P65" s="2"/>
    </row>
    <row r="66" s="1" customFormat="1" ht="12.75" spans="1:16">
      <c r="A66" s="14"/>
      <c r="B66" s="8" t="s">
        <v>104</v>
      </c>
      <c r="C66" s="7">
        <v>176</v>
      </c>
      <c r="D66" s="10">
        <v>24</v>
      </c>
      <c r="E66" s="10">
        <f t="shared" si="25"/>
        <v>152</v>
      </c>
      <c r="F66" s="28">
        <f t="shared" ref="F66:F129" si="26">D66/C66*100</f>
        <v>13.6363636363636</v>
      </c>
      <c r="G66" s="28">
        <f t="shared" ref="G66:G129" si="27">E66/C66*100</f>
        <v>86.3636363636364</v>
      </c>
      <c r="H66" s="10">
        <v>4</v>
      </c>
      <c r="I66" s="10">
        <v>10</v>
      </c>
      <c r="J66" s="10">
        <v>3</v>
      </c>
      <c r="K66" s="18">
        <f t="shared" ref="K66:K129" si="28">(E66+H66+I66+J66)/C66*100</f>
        <v>96.0227272727273</v>
      </c>
      <c r="L66" s="18">
        <f t="shared" ref="L66:L112" si="29">E66/(C66-H66-I66-J66)*100</f>
        <v>95.5974842767296</v>
      </c>
      <c r="M66" s="30"/>
      <c r="O66" s="2"/>
      <c r="P66" s="2"/>
    </row>
    <row r="67" s="1" customFormat="1" ht="12.75" spans="1:16">
      <c r="A67" s="14"/>
      <c r="B67" s="8" t="s">
        <v>105</v>
      </c>
      <c r="C67" s="7">
        <v>41</v>
      </c>
      <c r="D67" s="10">
        <v>5</v>
      </c>
      <c r="E67" s="10">
        <f t="shared" si="25"/>
        <v>36</v>
      </c>
      <c r="F67" s="28">
        <f t="shared" si="26"/>
        <v>12.1951219512195</v>
      </c>
      <c r="G67" s="28">
        <f t="shared" si="27"/>
        <v>87.8048780487805</v>
      </c>
      <c r="H67" s="10">
        <v>1</v>
      </c>
      <c r="I67" s="10"/>
      <c r="J67" s="10"/>
      <c r="K67" s="18">
        <f t="shared" si="28"/>
        <v>90.2439024390244</v>
      </c>
      <c r="L67" s="18">
        <f t="shared" si="29"/>
        <v>90</v>
      </c>
      <c r="O67" s="2"/>
      <c r="P67" s="2"/>
    </row>
    <row r="68" s="1" customFormat="1" ht="12.75" spans="1:16">
      <c r="A68" s="14"/>
      <c r="B68" s="8" t="s">
        <v>106</v>
      </c>
      <c r="C68" s="7">
        <v>51</v>
      </c>
      <c r="D68" s="10">
        <v>6</v>
      </c>
      <c r="E68" s="10">
        <f t="shared" si="25"/>
        <v>45</v>
      </c>
      <c r="F68" s="28">
        <f t="shared" si="26"/>
        <v>11.7647058823529</v>
      </c>
      <c r="G68" s="28">
        <f t="shared" si="27"/>
        <v>88.2352941176471</v>
      </c>
      <c r="H68" s="10">
        <v>1</v>
      </c>
      <c r="I68" s="10"/>
      <c r="J68" s="10">
        <v>1</v>
      </c>
      <c r="K68" s="18">
        <f t="shared" si="28"/>
        <v>92.156862745098</v>
      </c>
      <c r="L68" s="18">
        <f t="shared" si="29"/>
        <v>91.8367346938776</v>
      </c>
      <c r="O68" s="2"/>
      <c r="P68" s="2"/>
    </row>
    <row r="69" s="1" customFormat="1" ht="12.75" spans="1:16">
      <c r="A69" s="14"/>
      <c r="B69" s="8" t="s">
        <v>107</v>
      </c>
      <c r="C69" s="7">
        <v>75</v>
      </c>
      <c r="D69" s="10">
        <v>7</v>
      </c>
      <c r="E69" s="10">
        <f t="shared" si="25"/>
        <v>68</v>
      </c>
      <c r="F69" s="28">
        <f t="shared" si="26"/>
        <v>9.33333333333333</v>
      </c>
      <c r="G69" s="28">
        <f t="shared" si="27"/>
        <v>90.6666666666667</v>
      </c>
      <c r="H69" s="10">
        <v>3</v>
      </c>
      <c r="I69" s="10">
        <v>1</v>
      </c>
      <c r="J69" s="10"/>
      <c r="K69" s="18">
        <f t="shared" si="28"/>
        <v>96</v>
      </c>
      <c r="L69" s="18">
        <f t="shared" si="29"/>
        <v>95.7746478873239</v>
      </c>
      <c r="O69" s="2"/>
      <c r="P69" s="2"/>
    </row>
    <row r="70" s="1" customFormat="1" ht="12.75" spans="1:16">
      <c r="A70" s="14"/>
      <c r="B70" s="8" t="s">
        <v>108</v>
      </c>
      <c r="C70" s="7">
        <v>78</v>
      </c>
      <c r="D70" s="10">
        <v>12</v>
      </c>
      <c r="E70" s="10">
        <f t="shared" si="25"/>
        <v>66</v>
      </c>
      <c r="F70" s="28">
        <f t="shared" si="26"/>
        <v>15.3846153846154</v>
      </c>
      <c r="G70" s="28">
        <f t="shared" si="27"/>
        <v>84.6153846153846</v>
      </c>
      <c r="H70" s="10">
        <v>3</v>
      </c>
      <c r="I70" s="10">
        <v>1</v>
      </c>
      <c r="J70" s="10">
        <v>4</v>
      </c>
      <c r="K70" s="18">
        <f t="shared" si="28"/>
        <v>94.8717948717949</v>
      </c>
      <c r="L70" s="18">
        <f t="shared" si="29"/>
        <v>94.2857142857143</v>
      </c>
      <c r="O70" s="2"/>
      <c r="P70" s="2"/>
    </row>
    <row r="71" s="1" customFormat="1" ht="12.75" spans="1:16">
      <c r="A71" s="15"/>
      <c r="B71" s="8" t="s">
        <v>109</v>
      </c>
      <c r="C71" s="7">
        <v>46</v>
      </c>
      <c r="D71" s="10">
        <v>2</v>
      </c>
      <c r="E71" s="10">
        <f t="shared" si="25"/>
        <v>44</v>
      </c>
      <c r="F71" s="28">
        <f t="shared" si="26"/>
        <v>4.34782608695652</v>
      </c>
      <c r="G71" s="28">
        <f t="shared" si="27"/>
        <v>95.6521739130435</v>
      </c>
      <c r="H71" s="10"/>
      <c r="I71" s="10"/>
      <c r="J71" s="10">
        <v>1</v>
      </c>
      <c r="K71" s="18">
        <f t="shared" si="28"/>
        <v>97.8260869565217</v>
      </c>
      <c r="L71" s="18">
        <f t="shared" si="29"/>
        <v>97.7777777777778</v>
      </c>
      <c r="O71" s="2"/>
      <c r="P71" s="2"/>
    </row>
    <row r="72" s="1" customFormat="1" ht="12.75" spans="1:16">
      <c r="A72" s="11" t="s">
        <v>110</v>
      </c>
      <c r="B72" s="12"/>
      <c r="C72" s="11">
        <f t="shared" ref="C72:J72" si="30">SUM(C60:C71)</f>
        <v>822</v>
      </c>
      <c r="D72" s="11">
        <f t="shared" si="30"/>
        <v>84</v>
      </c>
      <c r="E72" s="11">
        <f t="shared" si="30"/>
        <v>738</v>
      </c>
      <c r="F72" s="29">
        <f t="shared" si="26"/>
        <v>10.2189781021898</v>
      </c>
      <c r="G72" s="29">
        <f t="shared" si="27"/>
        <v>89.7810218978102</v>
      </c>
      <c r="H72" s="11">
        <f t="shared" si="30"/>
        <v>22</v>
      </c>
      <c r="I72" s="11">
        <f t="shared" si="30"/>
        <v>16</v>
      </c>
      <c r="J72" s="11">
        <f t="shared" si="30"/>
        <v>12</v>
      </c>
      <c r="K72" s="29">
        <f t="shared" si="28"/>
        <v>95.8637469586375</v>
      </c>
      <c r="L72" s="29">
        <f t="shared" si="29"/>
        <v>95.5958549222798</v>
      </c>
      <c r="M72" s="30"/>
      <c r="O72" s="2"/>
      <c r="P72" s="2"/>
    </row>
    <row r="73" s="1" customFormat="1" ht="12.75" spans="1:16">
      <c r="A73" s="13" t="s">
        <v>111</v>
      </c>
      <c r="B73" s="8" t="s">
        <v>112</v>
      </c>
      <c r="C73" s="7">
        <v>9</v>
      </c>
      <c r="D73" s="10"/>
      <c r="E73" s="10">
        <f t="shared" ref="E73:E75" si="31">C73-D73</f>
        <v>9</v>
      </c>
      <c r="F73" s="28">
        <f t="shared" si="26"/>
        <v>0</v>
      </c>
      <c r="G73" s="28">
        <f t="shared" si="27"/>
        <v>100</v>
      </c>
      <c r="H73" s="10"/>
      <c r="I73" s="10"/>
      <c r="J73" s="10"/>
      <c r="K73" s="18">
        <f t="shared" si="28"/>
        <v>100</v>
      </c>
      <c r="L73" s="18">
        <f t="shared" si="29"/>
        <v>100</v>
      </c>
      <c r="O73" s="2"/>
      <c r="P73" s="2"/>
    </row>
    <row r="74" s="1" customFormat="1" ht="12.75" spans="1:16">
      <c r="A74" s="14"/>
      <c r="B74" s="8" t="s">
        <v>111</v>
      </c>
      <c r="C74" s="7">
        <v>4</v>
      </c>
      <c r="D74" s="10"/>
      <c r="E74" s="10">
        <f t="shared" si="31"/>
        <v>4</v>
      </c>
      <c r="F74" s="28">
        <f t="shared" si="26"/>
        <v>0</v>
      </c>
      <c r="G74" s="28">
        <f t="shared" si="27"/>
        <v>100</v>
      </c>
      <c r="H74" s="10"/>
      <c r="I74" s="10"/>
      <c r="J74" s="10"/>
      <c r="K74" s="18">
        <f t="shared" si="28"/>
        <v>100</v>
      </c>
      <c r="L74" s="18">
        <f t="shared" si="29"/>
        <v>100</v>
      </c>
      <c r="O74" s="2"/>
      <c r="P74" s="2"/>
    </row>
    <row r="75" s="1" customFormat="1" ht="12.75" spans="1:16">
      <c r="A75" s="15"/>
      <c r="B75" s="8" t="s">
        <v>113</v>
      </c>
      <c r="C75" s="7">
        <v>8</v>
      </c>
      <c r="D75" s="10">
        <v>1</v>
      </c>
      <c r="E75" s="10">
        <f t="shared" si="31"/>
        <v>7</v>
      </c>
      <c r="F75" s="28">
        <f t="shared" si="26"/>
        <v>12.5</v>
      </c>
      <c r="G75" s="28">
        <f t="shared" si="27"/>
        <v>87.5</v>
      </c>
      <c r="H75" s="10"/>
      <c r="I75" s="10"/>
      <c r="J75" s="10"/>
      <c r="K75" s="18">
        <f t="shared" si="28"/>
        <v>87.5</v>
      </c>
      <c r="L75" s="18">
        <f t="shared" si="29"/>
        <v>87.5</v>
      </c>
      <c r="O75" s="2"/>
      <c r="P75" s="2"/>
    </row>
    <row r="76" s="1" customFormat="1" ht="12.75" spans="1:16">
      <c r="A76" s="11" t="s">
        <v>114</v>
      </c>
      <c r="B76" s="12"/>
      <c r="C76" s="11">
        <f t="shared" ref="C76:J76" si="32">SUM(C73:C75)</f>
        <v>21</v>
      </c>
      <c r="D76" s="11">
        <f t="shared" si="32"/>
        <v>1</v>
      </c>
      <c r="E76" s="11">
        <f t="shared" si="32"/>
        <v>20</v>
      </c>
      <c r="F76" s="29">
        <f t="shared" si="26"/>
        <v>4.76190476190476</v>
      </c>
      <c r="G76" s="29">
        <f t="shared" si="27"/>
        <v>95.2380952380952</v>
      </c>
      <c r="H76" s="11">
        <f t="shared" si="32"/>
        <v>0</v>
      </c>
      <c r="I76" s="11">
        <f t="shared" si="32"/>
        <v>0</v>
      </c>
      <c r="J76" s="11">
        <f t="shared" si="32"/>
        <v>0</v>
      </c>
      <c r="K76" s="29">
        <f t="shared" si="28"/>
        <v>95.2380952380952</v>
      </c>
      <c r="L76" s="29">
        <f t="shared" si="29"/>
        <v>95.2380952380952</v>
      </c>
      <c r="O76" s="2"/>
      <c r="P76" s="2"/>
    </row>
    <row r="77" s="1" customFormat="1" ht="12.75" spans="1:16">
      <c r="A77" s="13" t="s">
        <v>115</v>
      </c>
      <c r="B77" s="8" t="s">
        <v>116</v>
      </c>
      <c r="C77" s="7">
        <v>2</v>
      </c>
      <c r="D77" s="10"/>
      <c r="E77" s="10">
        <f t="shared" ref="E77:E81" si="33">C77-D77</f>
        <v>2</v>
      </c>
      <c r="F77" s="28">
        <f t="shared" si="26"/>
        <v>0</v>
      </c>
      <c r="G77" s="28">
        <f t="shared" si="27"/>
        <v>100</v>
      </c>
      <c r="H77" s="10"/>
      <c r="I77" s="10"/>
      <c r="J77" s="10"/>
      <c r="K77" s="18">
        <f t="shared" si="28"/>
        <v>100</v>
      </c>
      <c r="L77" s="18">
        <f t="shared" si="29"/>
        <v>100</v>
      </c>
      <c r="M77" s="30"/>
      <c r="O77" s="2"/>
      <c r="P77" s="2"/>
    </row>
    <row r="78" s="1" customFormat="1" ht="12.75" spans="1:16">
      <c r="A78" s="14"/>
      <c r="B78" s="8" t="s">
        <v>117</v>
      </c>
      <c r="C78" s="7">
        <v>31</v>
      </c>
      <c r="D78" s="10">
        <v>3</v>
      </c>
      <c r="E78" s="10">
        <f t="shared" si="33"/>
        <v>28</v>
      </c>
      <c r="F78" s="28">
        <f t="shared" si="26"/>
        <v>9.67741935483871</v>
      </c>
      <c r="G78" s="28">
        <f t="shared" si="27"/>
        <v>90.3225806451613</v>
      </c>
      <c r="H78" s="10">
        <v>2</v>
      </c>
      <c r="I78" s="10"/>
      <c r="J78" s="10"/>
      <c r="K78" s="18">
        <f t="shared" si="28"/>
        <v>96.7741935483871</v>
      </c>
      <c r="L78" s="18">
        <f t="shared" si="29"/>
        <v>96.551724137931</v>
      </c>
      <c r="O78" s="2"/>
      <c r="P78" s="2"/>
    </row>
    <row r="79" s="1" customFormat="1" ht="12.75" spans="1:16">
      <c r="A79" s="14"/>
      <c r="B79" s="8" t="s">
        <v>118</v>
      </c>
      <c r="C79" s="7">
        <v>2</v>
      </c>
      <c r="D79" s="10"/>
      <c r="E79" s="10">
        <f t="shared" si="33"/>
        <v>2</v>
      </c>
      <c r="F79" s="28">
        <f t="shared" si="26"/>
        <v>0</v>
      </c>
      <c r="G79" s="28">
        <f t="shared" si="27"/>
        <v>100</v>
      </c>
      <c r="H79" s="10"/>
      <c r="I79" s="10"/>
      <c r="J79" s="10"/>
      <c r="K79" s="18">
        <f t="shared" si="28"/>
        <v>100</v>
      </c>
      <c r="L79" s="18">
        <f t="shared" si="29"/>
        <v>100</v>
      </c>
      <c r="O79" s="2"/>
      <c r="P79" s="2"/>
    </row>
    <row r="80" s="1" customFormat="1" ht="12.75" spans="1:16">
      <c r="A80" s="14"/>
      <c r="B80" s="8" t="s">
        <v>119</v>
      </c>
      <c r="C80" s="7">
        <v>2</v>
      </c>
      <c r="D80" s="10"/>
      <c r="E80" s="10">
        <f t="shared" si="33"/>
        <v>2</v>
      </c>
      <c r="F80" s="28">
        <f t="shared" si="26"/>
        <v>0</v>
      </c>
      <c r="G80" s="28">
        <f t="shared" si="27"/>
        <v>100</v>
      </c>
      <c r="H80" s="10"/>
      <c r="I80" s="10"/>
      <c r="J80" s="10"/>
      <c r="K80" s="18">
        <f t="shared" si="28"/>
        <v>100</v>
      </c>
      <c r="L80" s="18">
        <f t="shared" si="29"/>
        <v>100</v>
      </c>
      <c r="O80" s="2"/>
      <c r="P80" s="2"/>
    </row>
    <row r="81" s="1" customFormat="1" ht="12.75" spans="1:16">
      <c r="A81" s="15"/>
      <c r="B81" s="8" t="s">
        <v>115</v>
      </c>
      <c r="C81" s="7">
        <v>57</v>
      </c>
      <c r="D81" s="10">
        <v>7</v>
      </c>
      <c r="E81" s="10">
        <f t="shared" si="33"/>
        <v>50</v>
      </c>
      <c r="F81" s="28">
        <f t="shared" si="26"/>
        <v>12.280701754386</v>
      </c>
      <c r="G81" s="28">
        <f t="shared" si="27"/>
        <v>87.719298245614</v>
      </c>
      <c r="H81" s="10">
        <v>3</v>
      </c>
      <c r="I81" s="10"/>
      <c r="J81" s="10"/>
      <c r="K81" s="18">
        <f t="shared" si="28"/>
        <v>92.9824561403509</v>
      </c>
      <c r="L81" s="18">
        <f t="shared" si="29"/>
        <v>92.5925925925926</v>
      </c>
      <c r="O81" s="2"/>
      <c r="P81" s="2"/>
    </row>
    <row r="82" s="1" customFormat="1" ht="12.75" spans="1:16">
      <c r="A82" s="11" t="s">
        <v>120</v>
      </c>
      <c r="B82" s="12"/>
      <c r="C82" s="11">
        <f t="shared" ref="C82:J82" si="34">SUM(C77:C81)</f>
        <v>94</v>
      </c>
      <c r="D82" s="11">
        <f t="shared" si="34"/>
        <v>10</v>
      </c>
      <c r="E82" s="11">
        <f t="shared" si="34"/>
        <v>84</v>
      </c>
      <c r="F82" s="29">
        <f t="shared" si="26"/>
        <v>10.6382978723404</v>
      </c>
      <c r="G82" s="29">
        <f t="shared" si="27"/>
        <v>89.3617021276596</v>
      </c>
      <c r="H82" s="11">
        <f t="shared" si="34"/>
        <v>5</v>
      </c>
      <c r="I82" s="11">
        <f t="shared" si="34"/>
        <v>0</v>
      </c>
      <c r="J82" s="11">
        <f t="shared" si="34"/>
        <v>0</v>
      </c>
      <c r="K82" s="29">
        <f t="shared" si="28"/>
        <v>94.6808510638298</v>
      </c>
      <c r="L82" s="29">
        <f t="shared" si="29"/>
        <v>94.3820224719101</v>
      </c>
      <c r="O82" s="2"/>
      <c r="P82" s="2"/>
    </row>
    <row r="83" s="1" customFormat="1" ht="12.75" spans="1:16">
      <c r="A83" s="13" t="s">
        <v>121</v>
      </c>
      <c r="B83" s="8" t="s">
        <v>121</v>
      </c>
      <c r="C83" s="7">
        <v>4</v>
      </c>
      <c r="D83" s="10"/>
      <c r="E83" s="10">
        <f t="shared" ref="E83:E92" si="35">C83-D83</f>
        <v>4</v>
      </c>
      <c r="F83" s="28">
        <f t="shared" si="26"/>
        <v>0</v>
      </c>
      <c r="G83" s="28">
        <f t="shared" si="27"/>
        <v>100</v>
      </c>
      <c r="H83" s="10"/>
      <c r="I83" s="10"/>
      <c r="J83" s="10"/>
      <c r="K83" s="18">
        <f t="shared" si="28"/>
        <v>100</v>
      </c>
      <c r="L83" s="18">
        <f t="shared" si="29"/>
        <v>100</v>
      </c>
      <c r="O83" s="2"/>
      <c r="P83" s="2"/>
    </row>
    <row r="84" s="1" customFormat="1" ht="12.75" spans="1:16">
      <c r="A84" s="15"/>
      <c r="B84" s="8" t="s">
        <v>122</v>
      </c>
      <c r="C84" s="7">
        <v>1</v>
      </c>
      <c r="D84" s="10"/>
      <c r="E84" s="10">
        <f t="shared" si="35"/>
        <v>1</v>
      </c>
      <c r="F84" s="28">
        <f t="shared" si="26"/>
        <v>0</v>
      </c>
      <c r="G84" s="28">
        <f t="shared" si="27"/>
        <v>100</v>
      </c>
      <c r="H84" s="10"/>
      <c r="I84" s="10"/>
      <c r="J84" s="10"/>
      <c r="K84" s="18">
        <f t="shared" si="28"/>
        <v>100</v>
      </c>
      <c r="L84" s="18">
        <f t="shared" si="29"/>
        <v>100</v>
      </c>
      <c r="O84" s="2"/>
      <c r="P84" s="2"/>
    </row>
    <row r="85" s="1" customFormat="1" ht="12.75" spans="1:16">
      <c r="A85" s="11" t="s">
        <v>123</v>
      </c>
      <c r="B85" s="12"/>
      <c r="C85" s="11">
        <f t="shared" ref="C85:J85" si="36">SUM(C83:C84)</f>
        <v>5</v>
      </c>
      <c r="D85" s="11">
        <f t="shared" si="36"/>
        <v>0</v>
      </c>
      <c r="E85" s="11">
        <f t="shared" si="36"/>
        <v>5</v>
      </c>
      <c r="F85" s="29">
        <f t="shared" si="26"/>
        <v>0</v>
      </c>
      <c r="G85" s="29">
        <f t="shared" si="27"/>
        <v>100</v>
      </c>
      <c r="H85" s="11">
        <f t="shared" si="36"/>
        <v>0</v>
      </c>
      <c r="I85" s="11">
        <f t="shared" si="36"/>
        <v>0</v>
      </c>
      <c r="J85" s="11">
        <f t="shared" si="36"/>
        <v>0</v>
      </c>
      <c r="K85" s="29">
        <f t="shared" si="28"/>
        <v>100</v>
      </c>
      <c r="L85" s="29">
        <f t="shared" si="29"/>
        <v>100</v>
      </c>
      <c r="M85" s="30"/>
      <c r="O85" s="2"/>
      <c r="P85" s="2"/>
    </row>
    <row r="86" s="1" customFormat="1" ht="12.75" spans="1:16">
      <c r="A86" s="13" t="s">
        <v>124</v>
      </c>
      <c r="B86" s="8" t="s">
        <v>125</v>
      </c>
      <c r="C86" s="7">
        <v>1</v>
      </c>
      <c r="D86" s="10"/>
      <c r="E86" s="10">
        <f t="shared" si="35"/>
        <v>1</v>
      </c>
      <c r="F86" s="28">
        <f t="shared" si="26"/>
        <v>0</v>
      </c>
      <c r="G86" s="28">
        <f t="shared" si="27"/>
        <v>100</v>
      </c>
      <c r="H86" s="10"/>
      <c r="I86" s="10"/>
      <c r="J86" s="10"/>
      <c r="K86" s="18">
        <f t="shared" si="28"/>
        <v>100</v>
      </c>
      <c r="L86" s="18">
        <f t="shared" si="29"/>
        <v>100</v>
      </c>
      <c r="O86" s="2"/>
      <c r="P86" s="2"/>
    </row>
    <row r="87" s="1" customFormat="1" ht="12.75" spans="1:16">
      <c r="A87" s="14"/>
      <c r="B87" s="8" t="s">
        <v>126</v>
      </c>
      <c r="C87" s="7">
        <v>41</v>
      </c>
      <c r="D87" s="10">
        <v>9</v>
      </c>
      <c r="E87" s="10">
        <f t="shared" si="35"/>
        <v>32</v>
      </c>
      <c r="F87" s="28">
        <f t="shared" si="26"/>
        <v>21.9512195121951</v>
      </c>
      <c r="G87" s="28">
        <f t="shared" si="27"/>
        <v>78.0487804878049</v>
      </c>
      <c r="H87" s="10">
        <v>1</v>
      </c>
      <c r="I87" s="10">
        <v>2</v>
      </c>
      <c r="J87" s="10">
        <v>1</v>
      </c>
      <c r="K87" s="18">
        <f t="shared" si="28"/>
        <v>87.8048780487805</v>
      </c>
      <c r="L87" s="18">
        <f t="shared" si="29"/>
        <v>86.4864864864865</v>
      </c>
      <c r="O87" s="2"/>
      <c r="P87" s="2"/>
    </row>
    <row r="88" s="1" customFormat="1" ht="12.75" spans="1:16">
      <c r="A88" s="14"/>
      <c r="B88" s="8" t="s">
        <v>127</v>
      </c>
      <c r="C88" s="7">
        <v>5</v>
      </c>
      <c r="D88" s="10"/>
      <c r="E88" s="10">
        <f t="shared" si="35"/>
        <v>5</v>
      </c>
      <c r="F88" s="28">
        <f t="shared" si="26"/>
        <v>0</v>
      </c>
      <c r="G88" s="28">
        <f t="shared" si="27"/>
        <v>100</v>
      </c>
      <c r="H88" s="10"/>
      <c r="I88" s="10"/>
      <c r="J88" s="10"/>
      <c r="K88" s="18">
        <f t="shared" si="28"/>
        <v>100</v>
      </c>
      <c r="L88" s="18">
        <f t="shared" si="29"/>
        <v>100</v>
      </c>
      <c r="O88" s="2"/>
      <c r="P88" s="2"/>
    </row>
    <row r="89" s="1" customFormat="1" ht="12.75" spans="1:16">
      <c r="A89" s="14"/>
      <c r="B89" s="8" t="s">
        <v>128</v>
      </c>
      <c r="C89" s="7">
        <v>8</v>
      </c>
      <c r="D89" s="10">
        <v>1</v>
      </c>
      <c r="E89" s="10">
        <f t="shared" si="35"/>
        <v>7</v>
      </c>
      <c r="F89" s="28">
        <f t="shared" si="26"/>
        <v>12.5</v>
      </c>
      <c r="G89" s="28">
        <f t="shared" si="27"/>
        <v>87.5</v>
      </c>
      <c r="H89" s="10"/>
      <c r="I89" s="10">
        <v>1</v>
      </c>
      <c r="J89" s="10"/>
      <c r="K89" s="18">
        <f t="shared" si="28"/>
        <v>100</v>
      </c>
      <c r="L89" s="18">
        <f t="shared" si="29"/>
        <v>100</v>
      </c>
      <c r="O89" s="2"/>
      <c r="P89" s="2"/>
    </row>
    <row r="90" s="1" customFormat="1" ht="12.75" spans="1:16">
      <c r="A90" s="14"/>
      <c r="B90" s="8" t="s">
        <v>129</v>
      </c>
      <c r="C90" s="7">
        <v>1</v>
      </c>
      <c r="D90" s="10">
        <v>1</v>
      </c>
      <c r="E90" s="10">
        <f t="shared" si="35"/>
        <v>0</v>
      </c>
      <c r="F90" s="28">
        <f t="shared" si="26"/>
        <v>100</v>
      </c>
      <c r="G90" s="28">
        <f t="shared" si="27"/>
        <v>0</v>
      </c>
      <c r="H90" s="10">
        <v>1</v>
      </c>
      <c r="I90" s="10"/>
      <c r="J90" s="10"/>
      <c r="K90" s="18">
        <f t="shared" si="28"/>
        <v>100</v>
      </c>
      <c r="L90" s="18">
        <v>100</v>
      </c>
      <c r="O90" s="2"/>
      <c r="P90" s="2"/>
    </row>
    <row r="91" s="1" customFormat="1" ht="12.75" spans="1:16">
      <c r="A91" s="14"/>
      <c r="B91" s="8" t="s">
        <v>130</v>
      </c>
      <c r="C91" s="7">
        <v>156</v>
      </c>
      <c r="D91" s="10">
        <v>19</v>
      </c>
      <c r="E91" s="10">
        <f t="shared" si="35"/>
        <v>137</v>
      </c>
      <c r="F91" s="28">
        <f t="shared" si="26"/>
        <v>12.1794871794872</v>
      </c>
      <c r="G91" s="28">
        <f t="shared" si="27"/>
        <v>87.8205128205128</v>
      </c>
      <c r="H91" s="10">
        <v>6</v>
      </c>
      <c r="I91" s="10">
        <v>5</v>
      </c>
      <c r="J91" s="10">
        <v>2</v>
      </c>
      <c r="K91" s="18">
        <f t="shared" si="28"/>
        <v>96.1538461538462</v>
      </c>
      <c r="L91" s="18">
        <f t="shared" si="29"/>
        <v>95.8041958041958</v>
      </c>
      <c r="M91" s="30"/>
      <c r="O91" s="2"/>
      <c r="P91" s="2"/>
    </row>
    <row r="92" s="1" customFormat="1" ht="12.75" spans="1:16">
      <c r="A92" s="15"/>
      <c r="B92" s="8" t="s">
        <v>131</v>
      </c>
      <c r="C92" s="7">
        <v>116</v>
      </c>
      <c r="D92" s="10">
        <v>28</v>
      </c>
      <c r="E92" s="10">
        <f t="shared" si="35"/>
        <v>88</v>
      </c>
      <c r="F92" s="28">
        <f t="shared" si="26"/>
        <v>24.1379310344828</v>
      </c>
      <c r="G92" s="28">
        <f t="shared" si="27"/>
        <v>75.8620689655172</v>
      </c>
      <c r="H92" s="10">
        <v>8</v>
      </c>
      <c r="I92" s="10">
        <v>3</v>
      </c>
      <c r="J92" s="10">
        <v>2</v>
      </c>
      <c r="K92" s="18">
        <f t="shared" si="28"/>
        <v>87.0689655172414</v>
      </c>
      <c r="L92" s="18">
        <f t="shared" si="29"/>
        <v>85.4368932038835</v>
      </c>
      <c r="O92" s="2"/>
      <c r="P92" s="2"/>
    </row>
    <row r="93" s="1" customFormat="1" ht="13.5" customHeight="1" spans="1:16">
      <c r="A93" s="11" t="s">
        <v>132</v>
      </c>
      <c r="B93" s="12"/>
      <c r="C93" s="11">
        <f t="shared" ref="C93:J93" si="37">SUM(C86:C92)</f>
        <v>328</v>
      </c>
      <c r="D93" s="11">
        <f t="shared" si="37"/>
        <v>58</v>
      </c>
      <c r="E93" s="11">
        <f t="shared" si="37"/>
        <v>270</v>
      </c>
      <c r="F93" s="29">
        <f t="shared" si="26"/>
        <v>17.6829268292683</v>
      </c>
      <c r="G93" s="29">
        <f t="shared" si="27"/>
        <v>82.3170731707317</v>
      </c>
      <c r="H93" s="11">
        <f t="shared" si="37"/>
        <v>16</v>
      </c>
      <c r="I93" s="11">
        <f t="shared" si="37"/>
        <v>11</v>
      </c>
      <c r="J93" s="11">
        <f t="shared" si="37"/>
        <v>5</v>
      </c>
      <c r="K93" s="29">
        <f t="shared" si="28"/>
        <v>92.0731707317073</v>
      </c>
      <c r="L93" s="29">
        <f t="shared" si="29"/>
        <v>91.2162162162162</v>
      </c>
      <c r="O93" s="2"/>
      <c r="P93" s="2"/>
    </row>
    <row r="94" s="1" customFormat="1" ht="12.75" spans="1:16">
      <c r="A94" s="13" t="s">
        <v>133</v>
      </c>
      <c r="B94" s="8" t="s">
        <v>134</v>
      </c>
      <c r="C94" s="7">
        <v>69</v>
      </c>
      <c r="D94" s="10">
        <v>15</v>
      </c>
      <c r="E94" s="10">
        <f t="shared" ref="E94:E98" si="38">C94-D94</f>
        <v>54</v>
      </c>
      <c r="F94" s="28">
        <f t="shared" si="26"/>
        <v>21.7391304347826</v>
      </c>
      <c r="G94" s="28">
        <f t="shared" si="27"/>
        <v>78.2608695652174</v>
      </c>
      <c r="H94" s="10">
        <v>10</v>
      </c>
      <c r="I94" s="10"/>
      <c r="J94" s="10">
        <v>3</v>
      </c>
      <c r="K94" s="18">
        <f t="shared" si="28"/>
        <v>97.1014492753623</v>
      </c>
      <c r="L94" s="18">
        <f t="shared" si="29"/>
        <v>96.4285714285714</v>
      </c>
      <c r="O94" s="2"/>
      <c r="P94" s="2"/>
    </row>
    <row r="95" s="1" customFormat="1" ht="12.75" spans="1:16">
      <c r="A95" s="14"/>
      <c r="B95" s="8" t="s">
        <v>135</v>
      </c>
      <c r="C95" s="7">
        <v>61</v>
      </c>
      <c r="D95" s="10">
        <v>25</v>
      </c>
      <c r="E95" s="10">
        <f t="shared" si="38"/>
        <v>36</v>
      </c>
      <c r="F95" s="28">
        <f t="shared" si="26"/>
        <v>40.9836065573771</v>
      </c>
      <c r="G95" s="28">
        <f t="shared" si="27"/>
        <v>59.0163934426229</v>
      </c>
      <c r="H95" s="10">
        <v>9</v>
      </c>
      <c r="I95" s="10">
        <v>4</v>
      </c>
      <c r="J95" s="10">
        <v>1</v>
      </c>
      <c r="K95" s="18">
        <f t="shared" si="28"/>
        <v>81.9672131147541</v>
      </c>
      <c r="L95" s="18">
        <f t="shared" si="29"/>
        <v>76.5957446808511</v>
      </c>
      <c r="O95" s="2"/>
      <c r="P95" s="2"/>
    </row>
    <row r="96" s="1" customFormat="1" ht="12.75" spans="1:16">
      <c r="A96" s="14"/>
      <c r="B96" s="8" t="s">
        <v>136</v>
      </c>
      <c r="C96" s="7">
        <v>2</v>
      </c>
      <c r="D96" s="10">
        <v>1</v>
      </c>
      <c r="E96" s="10">
        <f t="shared" si="38"/>
        <v>1</v>
      </c>
      <c r="F96" s="28">
        <f t="shared" si="26"/>
        <v>50</v>
      </c>
      <c r="G96" s="28">
        <f t="shared" si="27"/>
        <v>50</v>
      </c>
      <c r="H96" s="10"/>
      <c r="I96" s="10">
        <v>1</v>
      </c>
      <c r="J96" s="10"/>
      <c r="K96" s="18">
        <f t="shared" si="28"/>
        <v>100</v>
      </c>
      <c r="L96" s="18">
        <f t="shared" si="29"/>
        <v>100</v>
      </c>
      <c r="M96" s="30"/>
      <c r="O96" s="2"/>
      <c r="P96" s="2"/>
    </row>
    <row r="97" s="1" customFormat="1" ht="12.75" spans="1:16">
      <c r="A97" s="14"/>
      <c r="B97" s="8" t="s">
        <v>137</v>
      </c>
      <c r="C97" s="7">
        <v>3</v>
      </c>
      <c r="D97" s="10">
        <v>1</v>
      </c>
      <c r="E97" s="10">
        <f t="shared" si="38"/>
        <v>2</v>
      </c>
      <c r="F97" s="28">
        <f t="shared" si="26"/>
        <v>33.3333333333333</v>
      </c>
      <c r="G97" s="28">
        <f t="shared" si="27"/>
        <v>66.6666666666667</v>
      </c>
      <c r="H97" s="10"/>
      <c r="I97" s="10"/>
      <c r="J97" s="10"/>
      <c r="K97" s="18">
        <f t="shared" si="28"/>
        <v>66.6666666666667</v>
      </c>
      <c r="L97" s="18">
        <f t="shared" si="29"/>
        <v>66.6666666666667</v>
      </c>
      <c r="O97" s="2"/>
      <c r="P97" s="2"/>
    </row>
    <row r="98" s="1" customFormat="1" ht="12.75" spans="1:16">
      <c r="A98" s="15"/>
      <c r="B98" s="8" t="s">
        <v>138</v>
      </c>
      <c r="C98" s="7">
        <v>3</v>
      </c>
      <c r="D98" s="10"/>
      <c r="E98" s="10">
        <f t="shared" si="38"/>
        <v>3</v>
      </c>
      <c r="F98" s="28">
        <f t="shared" si="26"/>
        <v>0</v>
      </c>
      <c r="G98" s="28">
        <f t="shared" si="27"/>
        <v>100</v>
      </c>
      <c r="H98" s="10"/>
      <c r="I98" s="10"/>
      <c r="J98" s="10"/>
      <c r="K98" s="18">
        <f t="shared" si="28"/>
        <v>100</v>
      </c>
      <c r="L98" s="18">
        <f t="shared" si="29"/>
        <v>100</v>
      </c>
      <c r="O98" s="2"/>
      <c r="P98" s="2"/>
    </row>
    <row r="99" s="1" customFormat="1" ht="12.75" spans="1:16">
      <c r="A99" s="11" t="s">
        <v>139</v>
      </c>
      <c r="B99" s="12"/>
      <c r="C99" s="11">
        <f t="shared" ref="C99:J99" si="39">SUM(C94:C98)</f>
        <v>138</v>
      </c>
      <c r="D99" s="11">
        <f t="shared" si="39"/>
        <v>42</v>
      </c>
      <c r="E99" s="11">
        <f t="shared" si="39"/>
        <v>96</v>
      </c>
      <c r="F99" s="29">
        <f t="shared" si="26"/>
        <v>30.4347826086957</v>
      </c>
      <c r="G99" s="29">
        <f t="shared" si="27"/>
        <v>69.5652173913043</v>
      </c>
      <c r="H99" s="11">
        <f t="shared" si="39"/>
        <v>19</v>
      </c>
      <c r="I99" s="11">
        <f t="shared" si="39"/>
        <v>5</v>
      </c>
      <c r="J99" s="11">
        <f t="shared" si="39"/>
        <v>4</v>
      </c>
      <c r="K99" s="29">
        <f t="shared" si="28"/>
        <v>89.8550724637681</v>
      </c>
      <c r="L99" s="29">
        <f t="shared" si="29"/>
        <v>87.2727272727273</v>
      </c>
      <c r="O99" s="2"/>
      <c r="P99" s="2"/>
    </row>
    <row r="100" s="1" customFormat="1" ht="12.75" spans="1:16">
      <c r="A100" s="13" t="s">
        <v>140</v>
      </c>
      <c r="B100" s="8" t="s">
        <v>141</v>
      </c>
      <c r="C100" s="7">
        <v>106</v>
      </c>
      <c r="D100" s="10">
        <v>18</v>
      </c>
      <c r="E100" s="10">
        <f t="shared" ref="E100:E108" si="40">C100-D100</f>
        <v>88</v>
      </c>
      <c r="F100" s="28">
        <f t="shared" si="26"/>
        <v>16.9811320754717</v>
      </c>
      <c r="G100" s="28">
        <f t="shared" si="27"/>
        <v>83.0188679245283</v>
      </c>
      <c r="H100" s="10">
        <v>9</v>
      </c>
      <c r="I100" s="10">
        <v>3</v>
      </c>
      <c r="J100" s="10">
        <v>2</v>
      </c>
      <c r="K100" s="18">
        <f t="shared" si="28"/>
        <v>96.2264150943396</v>
      </c>
      <c r="L100" s="18">
        <f t="shared" si="29"/>
        <v>95.6521739130435</v>
      </c>
      <c r="O100" s="2"/>
      <c r="P100" s="2"/>
    </row>
    <row r="101" s="1" customFormat="1" ht="12.75" spans="1:16">
      <c r="A101" s="14"/>
      <c r="B101" s="8" t="s">
        <v>142</v>
      </c>
      <c r="C101" s="7">
        <v>1</v>
      </c>
      <c r="D101" s="10"/>
      <c r="E101" s="10">
        <f t="shared" si="40"/>
        <v>1</v>
      </c>
      <c r="F101" s="28">
        <f t="shared" si="26"/>
        <v>0</v>
      </c>
      <c r="G101" s="28">
        <f t="shared" si="27"/>
        <v>100</v>
      </c>
      <c r="H101" s="10"/>
      <c r="I101" s="10"/>
      <c r="J101" s="10"/>
      <c r="K101" s="18">
        <f t="shared" si="28"/>
        <v>100</v>
      </c>
      <c r="L101" s="18">
        <f t="shared" si="29"/>
        <v>100</v>
      </c>
      <c r="M101" s="30"/>
      <c r="O101" s="2"/>
      <c r="P101" s="2"/>
    </row>
    <row r="102" s="1" customFormat="1" ht="12.75" spans="1:16">
      <c r="A102" s="14"/>
      <c r="B102" s="8" t="s">
        <v>143</v>
      </c>
      <c r="C102" s="7">
        <v>1</v>
      </c>
      <c r="D102" s="10"/>
      <c r="E102" s="10">
        <f t="shared" si="40"/>
        <v>1</v>
      </c>
      <c r="F102" s="28">
        <f t="shared" si="26"/>
        <v>0</v>
      </c>
      <c r="G102" s="28">
        <f t="shared" si="27"/>
        <v>100</v>
      </c>
      <c r="H102" s="10"/>
      <c r="I102" s="10"/>
      <c r="J102" s="10"/>
      <c r="K102" s="18">
        <f t="shared" si="28"/>
        <v>100</v>
      </c>
      <c r="L102" s="18">
        <f t="shared" si="29"/>
        <v>100</v>
      </c>
      <c r="O102" s="2"/>
      <c r="P102" s="2"/>
    </row>
    <row r="103" s="1" customFormat="1" ht="12.75" spans="1:16">
      <c r="A103" s="14"/>
      <c r="B103" s="8" t="s">
        <v>144</v>
      </c>
      <c r="C103" s="7">
        <v>2</v>
      </c>
      <c r="D103" s="10"/>
      <c r="E103" s="10">
        <f t="shared" si="40"/>
        <v>2</v>
      </c>
      <c r="F103" s="28">
        <f t="shared" si="26"/>
        <v>0</v>
      </c>
      <c r="G103" s="28">
        <f t="shared" si="27"/>
        <v>100</v>
      </c>
      <c r="H103" s="10"/>
      <c r="I103" s="10"/>
      <c r="J103" s="10"/>
      <c r="K103" s="18">
        <f t="shared" si="28"/>
        <v>100</v>
      </c>
      <c r="L103" s="18">
        <f t="shared" si="29"/>
        <v>100</v>
      </c>
      <c r="O103" s="2"/>
      <c r="P103" s="2"/>
    </row>
    <row r="104" s="1" customFormat="1" ht="12.75" spans="1:16">
      <c r="A104" s="14"/>
      <c r="B104" s="8" t="s">
        <v>145</v>
      </c>
      <c r="C104" s="7">
        <v>1</v>
      </c>
      <c r="D104" s="10"/>
      <c r="E104" s="10">
        <f t="shared" si="40"/>
        <v>1</v>
      </c>
      <c r="F104" s="28">
        <f t="shared" si="26"/>
        <v>0</v>
      </c>
      <c r="G104" s="28">
        <f t="shared" si="27"/>
        <v>100</v>
      </c>
      <c r="H104" s="10"/>
      <c r="I104" s="10"/>
      <c r="J104" s="10"/>
      <c r="K104" s="18">
        <f t="shared" si="28"/>
        <v>100</v>
      </c>
      <c r="L104" s="18">
        <f t="shared" si="29"/>
        <v>100</v>
      </c>
      <c r="O104" s="2"/>
      <c r="P104" s="2"/>
    </row>
    <row r="105" s="1" customFormat="1" ht="12.75" spans="1:16">
      <c r="A105" s="14"/>
      <c r="B105" s="8" t="s">
        <v>146</v>
      </c>
      <c r="C105" s="7">
        <v>1</v>
      </c>
      <c r="D105" s="10"/>
      <c r="E105" s="10">
        <f t="shared" si="40"/>
        <v>1</v>
      </c>
      <c r="F105" s="28">
        <f t="shared" si="26"/>
        <v>0</v>
      </c>
      <c r="G105" s="28">
        <f t="shared" si="27"/>
        <v>100</v>
      </c>
      <c r="H105" s="10"/>
      <c r="I105" s="10"/>
      <c r="J105" s="10"/>
      <c r="K105" s="18">
        <f t="shared" si="28"/>
        <v>100</v>
      </c>
      <c r="L105" s="18">
        <f t="shared" si="29"/>
        <v>100</v>
      </c>
      <c r="O105" s="2"/>
      <c r="P105" s="2"/>
    </row>
    <row r="106" s="1" customFormat="1" ht="12.75" spans="1:16">
      <c r="A106" s="14"/>
      <c r="B106" s="8" t="s">
        <v>147</v>
      </c>
      <c r="C106" s="7">
        <v>1</v>
      </c>
      <c r="D106" s="10"/>
      <c r="E106" s="10">
        <f t="shared" si="40"/>
        <v>1</v>
      </c>
      <c r="F106" s="28">
        <f t="shared" si="26"/>
        <v>0</v>
      </c>
      <c r="G106" s="28">
        <f t="shared" si="27"/>
        <v>100</v>
      </c>
      <c r="H106" s="10"/>
      <c r="I106" s="10"/>
      <c r="J106" s="10"/>
      <c r="K106" s="18">
        <f t="shared" si="28"/>
        <v>100</v>
      </c>
      <c r="L106" s="18">
        <f t="shared" si="29"/>
        <v>100</v>
      </c>
      <c r="O106" s="2"/>
      <c r="P106" s="2"/>
    </row>
    <row r="107" s="1" customFormat="1" ht="12.75" spans="1:16">
      <c r="A107" s="14"/>
      <c r="B107" s="8" t="s">
        <v>148</v>
      </c>
      <c r="C107" s="7">
        <v>1</v>
      </c>
      <c r="D107" s="10"/>
      <c r="E107" s="10">
        <f t="shared" si="40"/>
        <v>1</v>
      </c>
      <c r="F107" s="28">
        <f t="shared" si="26"/>
        <v>0</v>
      </c>
      <c r="G107" s="28">
        <f t="shared" si="27"/>
        <v>100</v>
      </c>
      <c r="H107" s="10"/>
      <c r="I107" s="10"/>
      <c r="J107" s="10"/>
      <c r="K107" s="18">
        <f t="shared" si="28"/>
        <v>100</v>
      </c>
      <c r="L107" s="18">
        <f t="shared" si="29"/>
        <v>100</v>
      </c>
      <c r="O107" s="2"/>
      <c r="P107" s="2"/>
    </row>
    <row r="108" s="1" customFormat="1" ht="12.75" spans="1:16">
      <c r="A108" s="15"/>
      <c r="B108" s="8" t="s">
        <v>140</v>
      </c>
      <c r="C108" s="7">
        <v>107</v>
      </c>
      <c r="D108" s="10">
        <v>20</v>
      </c>
      <c r="E108" s="10">
        <f t="shared" si="40"/>
        <v>87</v>
      </c>
      <c r="F108" s="28">
        <f t="shared" si="26"/>
        <v>18.6915887850467</v>
      </c>
      <c r="G108" s="28">
        <f t="shared" si="27"/>
        <v>81.3084112149533</v>
      </c>
      <c r="H108" s="10">
        <v>10</v>
      </c>
      <c r="I108" s="10">
        <v>1</v>
      </c>
      <c r="J108" s="10"/>
      <c r="K108" s="18">
        <f t="shared" si="28"/>
        <v>91.588785046729</v>
      </c>
      <c r="L108" s="18">
        <f t="shared" si="29"/>
        <v>90.625</v>
      </c>
      <c r="O108" s="2"/>
      <c r="P108" s="2"/>
    </row>
    <row r="109" s="1" customFormat="1" ht="12.75" spans="1:16">
      <c r="A109" s="11" t="s">
        <v>149</v>
      </c>
      <c r="B109" s="12"/>
      <c r="C109" s="11">
        <f t="shared" ref="C109:J109" si="41">SUM(C100:C108)</f>
        <v>221</v>
      </c>
      <c r="D109" s="11">
        <f t="shared" si="41"/>
        <v>38</v>
      </c>
      <c r="E109" s="11">
        <f t="shared" si="41"/>
        <v>183</v>
      </c>
      <c r="F109" s="29">
        <f t="shared" si="26"/>
        <v>17.1945701357466</v>
      </c>
      <c r="G109" s="29">
        <f t="shared" si="27"/>
        <v>82.8054298642534</v>
      </c>
      <c r="H109" s="11">
        <f t="shared" si="41"/>
        <v>19</v>
      </c>
      <c r="I109" s="11">
        <f t="shared" si="41"/>
        <v>4</v>
      </c>
      <c r="J109" s="11">
        <f t="shared" si="41"/>
        <v>2</v>
      </c>
      <c r="K109" s="29">
        <f t="shared" si="28"/>
        <v>94.1176470588235</v>
      </c>
      <c r="L109" s="29">
        <f t="shared" si="29"/>
        <v>93.3673469387755</v>
      </c>
      <c r="O109" s="2"/>
      <c r="P109" s="2"/>
    </row>
    <row r="110" s="1" customFormat="1" ht="12.75" spans="1:16">
      <c r="A110" s="13" t="s">
        <v>150</v>
      </c>
      <c r="B110" s="8" t="s">
        <v>151</v>
      </c>
      <c r="C110" s="7">
        <v>83</v>
      </c>
      <c r="D110" s="10">
        <v>11</v>
      </c>
      <c r="E110" s="10">
        <f t="shared" ref="E110:E113" si="42">C110-D110</f>
        <v>72</v>
      </c>
      <c r="F110" s="28">
        <f t="shared" si="26"/>
        <v>13.2530120481928</v>
      </c>
      <c r="G110" s="28">
        <f t="shared" si="27"/>
        <v>86.7469879518072</v>
      </c>
      <c r="H110" s="10">
        <v>2</v>
      </c>
      <c r="I110" s="10"/>
      <c r="J110" s="10">
        <v>1</v>
      </c>
      <c r="K110" s="18">
        <f t="shared" si="28"/>
        <v>90.3614457831325</v>
      </c>
      <c r="L110" s="18">
        <f t="shared" si="29"/>
        <v>90</v>
      </c>
      <c r="O110" s="2"/>
      <c r="P110" s="2"/>
    </row>
    <row r="111" s="1" customFormat="1" ht="12.75" spans="1:16">
      <c r="A111" s="14"/>
      <c r="B111" s="8" t="s">
        <v>152</v>
      </c>
      <c r="C111" s="7">
        <v>70</v>
      </c>
      <c r="D111" s="10">
        <v>14</v>
      </c>
      <c r="E111" s="10">
        <f t="shared" si="42"/>
        <v>56</v>
      </c>
      <c r="F111" s="28">
        <f t="shared" si="26"/>
        <v>20</v>
      </c>
      <c r="G111" s="28">
        <f t="shared" si="27"/>
        <v>80</v>
      </c>
      <c r="H111" s="10">
        <v>2</v>
      </c>
      <c r="I111" s="10">
        <v>1</v>
      </c>
      <c r="J111" s="10"/>
      <c r="K111" s="18">
        <f t="shared" si="28"/>
        <v>84.2857142857143</v>
      </c>
      <c r="L111" s="18">
        <f t="shared" si="29"/>
        <v>83.5820895522388</v>
      </c>
      <c r="O111" s="2"/>
      <c r="P111" s="2"/>
    </row>
    <row r="112" s="1" customFormat="1" ht="12.75" spans="1:16">
      <c r="A112" s="14"/>
      <c r="B112" s="8" t="s">
        <v>150</v>
      </c>
      <c r="C112" s="7">
        <v>73</v>
      </c>
      <c r="D112" s="10">
        <v>9</v>
      </c>
      <c r="E112" s="10">
        <f t="shared" si="42"/>
        <v>64</v>
      </c>
      <c r="F112" s="28">
        <f t="shared" si="26"/>
        <v>12.3287671232877</v>
      </c>
      <c r="G112" s="28">
        <f t="shared" si="27"/>
        <v>87.6712328767123</v>
      </c>
      <c r="H112" s="10">
        <v>1</v>
      </c>
      <c r="I112" s="10">
        <v>2</v>
      </c>
      <c r="J112" s="10">
        <v>3</v>
      </c>
      <c r="K112" s="18">
        <f t="shared" si="28"/>
        <v>95.8904109589041</v>
      </c>
      <c r="L112" s="18">
        <f t="shared" si="29"/>
        <v>95.5223880597015</v>
      </c>
      <c r="O112" s="2"/>
      <c r="P112" s="2"/>
    </row>
    <row r="113" s="1" customFormat="1" ht="12.75" spans="1:16">
      <c r="A113" s="15"/>
      <c r="B113" s="8" t="s">
        <v>153</v>
      </c>
      <c r="C113" s="7">
        <v>1</v>
      </c>
      <c r="D113" s="10">
        <v>1</v>
      </c>
      <c r="E113" s="10">
        <f t="shared" si="42"/>
        <v>0</v>
      </c>
      <c r="F113" s="28">
        <f t="shared" si="26"/>
        <v>100</v>
      </c>
      <c r="G113" s="28">
        <f t="shared" si="27"/>
        <v>0</v>
      </c>
      <c r="H113" s="10"/>
      <c r="I113" s="10">
        <v>1</v>
      </c>
      <c r="J113" s="10"/>
      <c r="K113" s="18">
        <f t="shared" si="28"/>
        <v>100</v>
      </c>
      <c r="L113" s="18">
        <v>100</v>
      </c>
      <c r="O113" s="2"/>
      <c r="P113" s="2"/>
    </row>
    <row r="114" s="1" customFormat="1" ht="12.75" spans="1:16">
      <c r="A114" s="11" t="s">
        <v>154</v>
      </c>
      <c r="B114" s="12"/>
      <c r="C114" s="11">
        <f t="shared" ref="C114:J114" si="43">SUM(C110:C113)</f>
        <v>227</v>
      </c>
      <c r="D114" s="11">
        <f t="shared" si="43"/>
        <v>35</v>
      </c>
      <c r="E114" s="11">
        <f t="shared" si="43"/>
        <v>192</v>
      </c>
      <c r="F114" s="29">
        <f t="shared" si="26"/>
        <v>15.4185022026432</v>
      </c>
      <c r="G114" s="29">
        <f t="shared" si="27"/>
        <v>84.5814977973568</v>
      </c>
      <c r="H114" s="11">
        <f t="shared" si="43"/>
        <v>5</v>
      </c>
      <c r="I114" s="11">
        <f t="shared" si="43"/>
        <v>4</v>
      </c>
      <c r="J114" s="11">
        <f t="shared" si="43"/>
        <v>4</v>
      </c>
      <c r="K114" s="29">
        <f t="shared" si="28"/>
        <v>90.3083700440529</v>
      </c>
      <c r="L114" s="29">
        <f t="shared" ref="L114:L142" si="44">E114/(C114-H114-I114-J114)*100</f>
        <v>89.7196261682243</v>
      </c>
      <c r="O114" s="2"/>
      <c r="P114" s="2"/>
    </row>
    <row r="115" s="1" customFormat="1" ht="12.75" spans="1:16">
      <c r="A115" s="13" t="s">
        <v>155</v>
      </c>
      <c r="B115" s="8" t="s">
        <v>156</v>
      </c>
      <c r="C115" s="7">
        <v>1</v>
      </c>
      <c r="D115" s="31"/>
      <c r="E115" s="10">
        <f t="shared" ref="E115:E122" si="45">C115-D115</f>
        <v>1</v>
      </c>
      <c r="F115" s="28">
        <f t="shared" si="26"/>
        <v>0</v>
      </c>
      <c r="G115" s="28">
        <f t="shared" si="27"/>
        <v>100</v>
      </c>
      <c r="H115" s="10"/>
      <c r="I115" s="10">
        <v>1</v>
      </c>
      <c r="J115" s="10"/>
      <c r="K115" s="18">
        <f t="shared" si="28"/>
        <v>200</v>
      </c>
      <c r="L115" s="18">
        <v>100</v>
      </c>
      <c r="M115" s="30"/>
      <c r="O115" s="2"/>
      <c r="P115" s="2"/>
    </row>
    <row r="116" s="1" customFormat="1" ht="12.75" spans="1:16">
      <c r="A116" s="14"/>
      <c r="B116" s="8" t="s">
        <v>157</v>
      </c>
      <c r="C116" s="7">
        <v>90</v>
      </c>
      <c r="D116" s="10">
        <v>14</v>
      </c>
      <c r="E116" s="10">
        <f t="shared" si="45"/>
        <v>76</v>
      </c>
      <c r="F116" s="28">
        <f t="shared" si="26"/>
        <v>15.5555555555556</v>
      </c>
      <c r="G116" s="28">
        <f t="shared" si="27"/>
        <v>84.4444444444444</v>
      </c>
      <c r="H116" s="10">
        <v>4</v>
      </c>
      <c r="I116" s="10">
        <v>1</v>
      </c>
      <c r="J116" s="10">
        <v>4</v>
      </c>
      <c r="K116" s="18">
        <f t="shared" si="28"/>
        <v>94.4444444444444</v>
      </c>
      <c r="L116" s="18">
        <f t="shared" si="44"/>
        <v>93.8271604938272</v>
      </c>
      <c r="O116" s="2"/>
      <c r="P116" s="2"/>
    </row>
    <row r="117" s="1" customFormat="1" ht="12.75" spans="1:16">
      <c r="A117" s="14"/>
      <c r="B117" s="8" t="s">
        <v>158</v>
      </c>
      <c r="C117" s="7">
        <v>2</v>
      </c>
      <c r="D117" s="10">
        <v>1</v>
      </c>
      <c r="E117" s="10">
        <f t="shared" si="45"/>
        <v>1</v>
      </c>
      <c r="F117" s="28">
        <f t="shared" si="26"/>
        <v>50</v>
      </c>
      <c r="G117" s="28">
        <f t="shared" si="27"/>
        <v>50</v>
      </c>
      <c r="H117" s="10"/>
      <c r="I117" s="10">
        <v>1</v>
      </c>
      <c r="J117" s="10"/>
      <c r="K117" s="18">
        <f t="shared" si="28"/>
        <v>100</v>
      </c>
      <c r="L117" s="18">
        <f t="shared" si="44"/>
        <v>100</v>
      </c>
      <c r="O117" s="2"/>
      <c r="P117" s="2"/>
    </row>
    <row r="118" s="1" customFormat="1" ht="12.75" spans="1:16">
      <c r="A118" s="14"/>
      <c r="B118" s="8" t="s">
        <v>159</v>
      </c>
      <c r="C118" s="7">
        <v>1</v>
      </c>
      <c r="D118" s="10"/>
      <c r="E118" s="10">
        <f t="shared" si="45"/>
        <v>1</v>
      </c>
      <c r="F118" s="28">
        <f t="shared" si="26"/>
        <v>0</v>
      </c>
      <c r="G118" s="28">
        <f t="shared" si="27"/>
        <v>100</v>
      </c>
      <c r="H118" s="10"/>
      <c r="I118" s="10"/>
      <c r="J118" s="10"/>
      <c r="K118" s="18">
        <f t="shared" si="28"/>
        <v>100</v>
      </c>
      <c r="L118" s="18">
        <f t="shared" si="44"/>
        <v>100</v>
      </c>
      <c r="O118" s="2"/>
      <c r="P118" s="2"/>
    </row>
    <row r="119" s="1" customFormat="1" ht="12.75" spans="1:16">
      <c r="A119" s="14"/>
      <c r="B119" s="8" t="s">
        <v>160</v>
      </c>
      <c r="C119" s="7">
        <v>3</v>
      </c>
      <c r="D119" s="10"/>
      <c r="E119" s="10">
        <f t="shared" si="45"/>
        <v>3</v>
      </c>
      <c r="F119" s="28">
        <f t="shared" si="26"/>
        <v>0</v>
      </c>
      <c r="G119" s="28">
        <f t="shared" si="27"/>
        <v>100</v>
      </c>
      <c r="H119" s="10"/>
      <c r="I119" s="10"/>
      <c r="J119" s="10"/>
      <c r="K119" s="18">
        <f t="shared" si="28"/>
        <v>100</v>
      </c>
      <c r="L119" s="18">
        <f t="shared" si="44"/>
        <v>100</v>
      </c>
      <c r="O119" s="2"/>
      <c r="P119" s="2"/>
    </row>
    <row r="120" s="1" customFormat="1" ht="12.75" spans="1:16">
      <c r="A120" s="14"/>
      <c r="B120" s="8" t="s">
        <v>155</v>
      </c>
      <c r="C120" s="7">
        <v>108</v>
      </c>
      <c r="D120" s="10">
        <v>34</v>
      </c>
      <c r="E120" s="10">
        <f t="shared" si="45"/>
        <v>74</v>
      </c>
      <c r="F120" s="28">
        <f t="shared" si="26"/>
        <v>31.4814814814815</v>
      </c>
      <c r="G120" s="28">
        <f t="shared" si="27"/>
        <v>68.5185185185185</v>
      </c>
      <c r="H120" s="10">
        <v>4</v>
      </c>
      <c r="I120" s="10">
        <v>17</v>
      </c>
      <c r="J120" s="10">
        <v>3</v>
      </c>
      <c r="K120" s="18">
        <f t="shared" si="28"/>
        <v>90.7407407407407</v>
      </c>
      <c r="L120" s="18">
        <f t="shared" si="44"/>
        <v>88.0952380952381</v>
      </c>
      <c r="O120" s="2"/>
      <c r="P120" s="2"/>
    </row>
    <row r="121" s="1" customFormat="1" ht="12.75" spans="1:16">
      <c r="A121" s="14"/>
      <c r="B121" s="8" t="s">
        <v>161</v>
      </c>
      <c r="C121" s="7">
        <v>2</v>
      </c>
      <c r="D121" s="10">
        <v>1</v>
      </c>
      <c r="E121" s="10">
        <f t="shared" si="45"/>
        <v>1</v>
      </c>
      <c r="F121" s="28">
        <f t="shared" si="26"/>
        <v>50</v>
      </c>
      <c r="G121" s="28">
        <f t="shared" si="27"/>
        <v>50</v>
      </c>
      <c r="H121" s="10"/>
      <c r="I121" s="10"/>
      <c r="J121" s="10"/>
      <c r="K121" s="18">
        <f t="shared" si="28"/>
        <v>50</v>
      </c>
      <c r="L121" s="18">
        <f t="shared" si="44"/>
        <v>50</v>
      </c>
      <c r="M121" s="30"/>
      <c r="O121" s="2"/>
      <c r="P121" s="2"/>
    </row>
    <row r="122" s="1" customFormat="1" ht="12.75" spans="1:16">
      <c r="A122" s="15"/>
      <c r="B122" s="8" t="s">
        <v>162</v>
      </c>
      <c r="C122" s="7">
        <v>60</v>
      </c>
      <c r="D122" s="10">
        <v>17</v>
      </c>
      <c r="E122" s="10">
        <f t="shared" si="45"/>
        <v>43</v>
      </c>
      <c r="F122" s="28">
        <f t="shared" si="26"/>
        <v>28.3333333333333</v>
      </c>
      <c r="G122" s="28">
        <f t="shared" si="27"/>
        <v>71.6666666666667</v>
      </c>
      <c r="H122" s="10">
        <v>3</v>
      </c>
      <c r="I122" s="10">
        <v>1</v>
      </c>
      <c r="J122" s="10">
        <v>1</v>
      </c>
      <c r="K122" s="18">
        <f t="shared" si="28"/>
        <v>80</v>
      </c>
      <c r="L122" s="18">
        <f t="shared" si="44"/>
        <v>78.1818181818182</v>
      </c>
      <c r="O122" s="2"/>
      <c r="P122" s="2"/>
    </row>
    <row r="123" s="1" customFormat="1" ht="12.75" spans="1:16">
      <c r="A123" s="11" t="s">
        <v>163</v>
      </c>
      <c r="B123" s="12"/>
      <c r="C123" s="11">
        <f t="shared" ref="C123:J123" si="46">SUM(C115:C122)</f>
        <v>267</v>
      </c>
      <c r="D123" s="11">
        <f t="shared" si="46"/>
        <v>67</v>
      </c>
      <c r="E123" s="11">
        <f t="shared" si="46"/>
        <v>200</v>
      </c>
      <c r="F123" s="29">
        <f t="shared" si="26"/>
        <v>25.0936329588015</v>
      </c>
      <c r="G123" s="29">
        <f t="shared" si="27"/>
        <v>74.9063670411985</v>
      </c>
      <c r="H123" s="11">
        <f t="shared" si="46"/>
        <v>11</v>
      </c>
      <c r="I123" s="11">
        <f t="shared" si="46"/>
        <v>21</v>
      </c>
      <c r="J123" s="11">
        <f t="shared" si="46"/>
        <v>8</v>
      </c>
      <c r="K123" s="29">
        <f t="shared" si="28"/>
        <v>89.8876404494382</v>
      </c>
      <c r="L123" s="29">
        <f t="shared" si="44"/>
        <v>88.1057268722467</v>
      </c>
      <c r="O123" s="2"/>
      <c r="P123" s="2"/>
    </row>
    <row r="124" s="1" customFormat="1" ht="12.75" spans="1:16">
      <c r="A124" s="13" t="s">
        <v>164</v>
      </c>
      <c r="B124" s="8" t="s">
        <v>165</v>
      </c>
      <c r="C124" s="7">
        <v>2</v>
      </c>
      <c r="D124" s="10"/>
      <c r="E124" s="10">
        <f t="shared" ref="E124:E128" si="47">C124-D124</f>
        <v>2</v>
      </c>
      <c r="F124" s="28">
        <f t="shared" si="26"/>
        <v>0</v>
      </c>
      <c r="G124" s="28">
        <f t="shared" si="27"/>
        <v>100</v>
      </c>
      <c r="H124" s="10"/>
      <c r="I124" s="10"/>
      <c r="J124" s="10"/>
      <c r="K124" s="18">
        <f t="shared" si="28"/>
        <v>100</v>
      </c>
      <c r="L124" s="18">
        <f t="shared" si="44"/>
        <v>100</v>
      </c>
      <c r="O124" s="2"/>
      <c r="P124" s="2"/>
    </row>
    <row r="125" s="1" customFormat="1" ht="12.75" spans="1:16">
      <c r="A125" s="14"/>
      <c r="B125" s="8" t="s">
        <v>166</v>
      </c>
      <c r="C125" s="7">
        <v>77</v>
      </c>
      <c r="D125" s="10">
        <v>13</v>
      </c>
      <c r="E125" s="10">
        <f t="shared" si="47"/>
        <v>64</v>
      </c>
      <c r="F125" s="28">
        <f t="shared" si="26"/>
        <v>16.8831168831169</v>
      </c>
      <c r="G125" s="28">
        <f t="shared" si="27"/>
        <v>83.1168831168831</v>
      </c>
      <c r="H125" s="10">
        <v>3</v>
      </c>
      <c r="I125" s="10">
        <v>1</v>
      </c>
      <c r="J125" s="10">
        <v>4</v>
      </c>
      <c r="K125" s="18">
        <f t="shared" si="28"/>
        <v>93.5064935064935</v>
      </c>
      <c r="L125" s="18">
        <f t="shared" si="44"/>
        <v>92.7536231884058</v>
      </c>
      <c r="M125" s="30"/>
      <c r="O125" s="2"/>
      <c r="P125" s="2"/>
    </row>
    <row r="126" s="1" customFormat="1" ht="12.75" spans="1:16">
      <c r="A126" s="14"/>
      <c r="B126" s="8" t="s">
        <v>167</v>
      </c>
      <c r="C126" s="7">
        <v>59</v>
      </c>
      <c r="D126" s="10">
        <v>15</v>
      </c>
      <c r="E126" s="10">
        <f t="shared" si="47"/>
        <v>44</v>
      </c>
      <c r="F126" s="28">
        <f t="shared" si="26"/>
        <v>25.4237288135593</v>
      </c>
      <c r="G126" s="28">
        <f t="shared" si="27"/>
        <v>74.5762711864407</v>
      </c>
      <c r="H126" s="10"/>
      <c r="I126" s="10"/>
      <c r="J126" s="10">
        <v>4</v>
      </c>
      <c r="K126" s="18">
        <f t="shared" si="28"/>
        <v>81.3559322033898</v>
      </c>
      <c r="L126" s="18">
        <f t="shared" si="44"/>
        <v>80</v>
      </c>
      <c r="O126" s="2"/>
      <c r="P126" s="2"/>
    </row>
    <row r="127" s="1" customFormat="1" ht="12.75" spans="1:16">
      <c r="A127" s="14"/>
      <c r="B127" s="8" t="s">
        <v>168</v>
      </c>
      <c r="C127" s="7">
        <v>2</v>
      </c>
      <c r="D127" s="10"/>
      <c r="E127" s="10">
        <f t="shared" si="47"/>
        <v>2</v>
      </c>
      <c r="F127" s="28">
        <f t="shared" si="26"/>
        <v>0</v>
      </c>
      <c r="G127" s="28">
        <f t="shared" si="27"/>
        <v>100</v>
      </c>
      <c r="H127" s="10"/>
      <c r="I127" s="10"/>
      <c r="J127" s="10"/>
      <c r="K127" s="18">
        <f t="shared" si="28"/>
        <v>100</v>
      </c>
      <c r="L127" s="18">
        <f t="shared" si="44"/>
        <v>100</v>
      </c>
      <c r="O127" s="2"/>
      <c r="P127" s="2"/>
    </row>
    <row r="128" s="1" customFormat="1" ht="12.75" spans="1:16">
      <c r="A128" s="15"/>
      <c r="B128" s="8" t="s">
        <v>169</v>
      </c>
      <c r="C128" s="7">
        <v>92</v>
      </c>
      <c r="D128" s="10">
        <v>8</v>
      </c>
      <c r="E128" s="10">
        <f t="shared" si="47"/>
        <v>84</v>
      </c>
      <c r="F128" s="28">
        <f t="shared" si="26"/>
        <v>8.69565217391304</v>
      </c>
      <c r="G128" s="28">
        <f t="shared" si="27"/>
        <v>91.304347826087</v>
      </c>
      <c r="H128" s="10">
        <v>2</v>
      </c>
      <c r="I128" s="10"/>
      <c r="J128" s="10">
        <v>2</v>
      </c>
      <c r="K128" s="18">
        <f t="shared" si="28"/>
        <v>95.6521739130435</v>
      </c>
      <c r="L128" s="18">
        <f t="shared" si="44"/>
        <v>95.4545454545455</v>
      </c>
      <c r="O128" s="2"/>
      <c r="P128" s="2"/>
    </row>
    <row r="129" s="1" customFormat="1" ht="12.75" spans="1:16">
      <c r="A129" s="11" t="s">
        <v>170</v>
      </c>
      <c r="B129" s="12"/>
      <c r="C129" s="11">
        <f t="shared" ref="C129:J129" si="48">SUM(C124:C128)</f>
        <v>232</v>
      </c>
      <c r="D129" s="11">
        <f t="shared" si="48"/>
        <v>36</v>
      </c>
      <c r="E129" s="11">
        <f t="shared" si="48"/>
        <v>196</v>
      </c>
      <c r="F129" s="29">
        <f t="shared" si="26"/>
        <v>15.5172413793103</v>
      </c>
      <c r="G129" s="29">
        <f t="shared" si="27"/>
        <v>84.4827586206897</v>
      </c>
      <c r="H129" s="11">
        <f t="shared" si="48"/>
        <v>5</v>
      </c>
      <c r="I129" s="11">
        <f t="shared" si="48"/>
        <v>1</v>
      </c>
      <c r="J129" s="11">
        <f t="shared" si="48"/>
        <v>10</v>
      </c>
      <c r="K129" s="29">
        <f t="shared" si="28"/>
        <v>91.3793103448276</v>
      </c>
      <c r="L129" s="29">
        <f t="shared" si="44"/>
        <v>90.7407407407407</v>
      </c>
      <c r="O129" s="2"/>
      <c r="P129" s="2"/>
    </row>
    <row r="130" s="1" customFormat="1" ht="12.75" spans="1:16">
      <c r="A130" s="13" t="s">
        <v>171</v>
      </c>
      <c r="B130" s="8" t="s">
        <v>172</v>
      </c>
      <c r="C130" s="7">
        <v>1</v>
      </c>
      <c r="D130" s="10">
        <v>1</v>
      </c>
      <c r="E130" s="10">
        <f t="shared" ref="E130:E132" si="49">C130-D130</f>
        <v>0</v>
      </c>
      <c r="F130" s="28">
        <f t="shared" ref="F130:F142" si="50">D130/C130*100</f>
        <v>100</v>
      </c>
      <c r="G130" s="28">
        <f t="shared" ref="G130:G142" si="51">E130/C130*100</f>
        <v>0</v>
      </c>
      <c r="H130" s="10"/>
      <c r="I130" s="10">
        <v>1</v>
      </c>
      <c r="J130" s="10"/>
      <c r="K130" s="18">
        <f t="shared" ref="K130:K142" si="52">(E130+H130+I130+J130)/C130*100</f>
        <v>100</v>
      </c>
      <c r="L130" s="18">
        <v>100</v>
      </c>
      <c r="O130" s="2"/>
      <c r="P130" s="2"/>
    </row>
    <row r="131" s="1" customFormat="1" ht="12.75" spans="1:16">
      <c r="A131" s="14"/>
      <c r="B131" s="8" t="s">
        <v>173</v>
      </c>
      <c r="C131" s="7">
        <v>1</v>
      </c>
      <c r="D131" s="10"/>
      <c r="E131" s="10">
        <f t="shared" si="49"/>
        <v>1</v>
      </c>
      <c r="F131" s="28">
        <f t="shared" si="50"/>
        <v>0</v>
      </c>
      <c r="G131" s="28">
        <f t="shared" si="51"/>
        <v>100</v>
      </c>
      <c r="H131" s="10"/>
      <c r="I131" s="10"/>
      <c r="J131" s="10"/>
      <c r="K131" s="28">
        <f t="shared" si="52"/>
        <v>100</v>
      </c>
      <c r="L131" s="28">
        <f t="shared" si="44"/>
        <v>100</v>
      </c>
      <c r="O131" s="2"/>
      <c r="P131" s="2"/>
    </row>
    <row r="132" s="1" customFormat="1" ht="12.75" spans="1:16">
      <c r="A132" s="15"/>
      <c r="B132" s="8" t="s">
        <v>171</v>
      </c>
      <c r="C132" s="7">
        <v>7</v>
      </c>
      <c r="D132" s="10">
        <v>1</v>
      </c>
      <c r="E132" s="10">
        <f t="shared" si="49"/>
        <v>6</v>
      </c>
      <c r="F132" s="28">
        <f t="shared" si="50"/>
        <v>14.2857142857143</v>
      </c>
      <c r="G132" s="28">
        <f t="shared" si="51"/>
        <v>85.7142857142857</v>
      </c>
      <c r="H132" s="10">
        <v>1</v>
      </c>
      <c r="I132" s="10"/>
      <c r="J132" s="10"/>
      <c r="K132" s="28">
        <f t="shared" si="52"/>
        <v>100</v>
      </c>
      <c r="L132" s="28">
        <f t="shared" si="44"/>
        <v>100</v>
      </c>
      <c r="O132" s="2"/>
      <c r="P132" s="2"/>
    </row>
    <row r="133" s="1" customFormat="1" ht="12.75" spans="1:16">
      <c r="A133" s="11" t="s">
        <v>174</v>
      </c>
      <c r="B133" s="12"/>
      <c r="C133" s="11">
        <f t="shared" ref="C133:J133" si="53">SUM(C130:C132)</f>
        <v>9</v>
      </c>
      <c r="D133" s="11">
        <f t="shared" si="53"/>
        <v>2</v>
      </c>
      <c r="E133" s="11">
        <f t="shared" si="53"/>
        <v>7</v>
      </c>
      <c r="F133" s="29">
        <f t="shared" si="50"/>
        <v>22.2222222222222</v>
      </c>
      <c r="G133" s="29">
        <f t="shared" si="51"/>
        <v>77.7777777777778</v>
      </c>
      <c r="H133" s="11">
        <f t="shared" si="53"/>
        <v>1</v>
      </c>
      <c r="I133" s="11">
        <f t="shared" si="53"/>
        <v>1</v>
      </c>
      <c r="J133" s="11">
        <f t="shared" si="53"/>
        <v>0</v>
      </c>
      <c r="K133" s="29">
        <f t="shared" si="52"/>
        <v>100</v>
      </c>
      <c r="L133" s="29">
        <f t="shared" si="44"/>
        <v>100</v>
      </c>
      <c r="M133" s="30"/>
      <c r="O133" s="2"/>
      <c r="P133" s="2"/>
    </row>
    <row r="134" s="1" customFormat="1" ht="12.75" spans="1:16">
      <c r="A134" s="13" t="s">
        <v>175</v>
      </c>
      <c r="B134" s="8" t="s">
        <v>176</v>
      </c>
      <c r="C134" s="7">
        <v>3</v>
      </c>
      <c r="D134" s="10">
        <v>1</v>
      </c>
      <c r="E134" s="10">
        <f t="shared" ref="E134:E140" si="54">C134-D134</f>
        <v>2</v>
      </c>
      <c r="F134" s="28">
        <f t="shared" si="50"/>
        <v>33.3333333333333</v>
      </c>
      <c r="G134" s="28">
        <f t="shared" si="51"/>
        <v>66.6666666666667</v>
      </c>
      <c r="H134" s="10"/>
      <c r="I134" s="10"/>
      <c r="J134" s="10"/>
      <c r="K134" s="18">
        <f t="shared" si="52"/>
        <v>66.6666666666667</v>
      </c>
      <c r="L134" s="18">
        <f t="shared" si="44"/>
        <v>66.6666666666667</v>
      </c>
      <c r="O134" s="2"/>
      <c r="P134" s="2"/>
    </row>
    <row r="135" s="1" customFormat="1" ht="12.75" spans="1:16">
      <c r="A135" s="14"/>
      <c r="B135" s="8" t="s">
        <v>177</v>
      </c>
      <c r="C135" s="7">
        <v>5</v>
      </c>
      <c r="D135" s="10"/>
      <c r="E135" s="10">
        <f t="shared" si="54"/>
        <v>5</v>
      </c>
      <c r="F135" s="28">
        <f t="shared" si="50"/>
        <v>0</v>
      </c>
      <c r="G135" s="28">
        <f t="shared" si="51"/>
        <v>100</v>
      </c>
      <c r="H135" s="10"/>
      <c r="I135" s="10"/>
      <c r="J135" s="10"/>
      <c r="K135" s="18">
        <f t="shared" si="52"/>
        <v>100</v>
      </c>
      <c r="L135" s="18">
        <f t="shared" si="44"/>
        <v>100</v>
      </c>
      <c r="O135" s="2"/>
      <c r="P135" s="2"/>
    </row>
    <row r="136" s="1" customFormat="1" ht="12.75" spans="1:16">
      <c r="A136" s="14"/>
      <c r="B136" s="8" t="s">
        <v>178</v>
      </c>
      <c r="C136" s="7">
        <v>2</v>
      </c>
      <c r="D136" s="10">
        <v>2</v>
      </c>
      <c r="E136" s="10">
        <f t="shared" si="54"/>
        <v>0</v>
      </c>
      <c r="F136" s="28">
        <f t="shared" si="50"/>
        <v>100</v>
      </c>
      <c r="G136" s="28">
        <f t="shared" si="51"/>
        <v>0</v>
      </c>
      <c r="H136" s="10">
        <v>1</v>
      </c>
      <c r="I136" s="10"/>
      <c r="J136" s="10"/>
      <c r="K136" s="18">
        <f t="shared" si="52"/>
        <v>50</v>
      </c>
      <c r="L136" s="18">
        <f t="shared" si="44"/>
        <v>0</v>
      </c>
      <c r="O136" s="2"/>
      <c r="P136" s="2"/>
    </row>
    <row r="137" s="1" customFormat="1" spans="1:16384">
      <c r="A137" s="14"/>
      <c r="B137" s="8" t="s">
        <v>179</v>
      </c>
      <c r="C137" s="7">
        <v>134</v>
      </c>
      <c r="D137" s="10">
        <v>19</v>
      </c>
      <c r="E137" s="10">
        <f t="shared" si="54"/>
        <v>115</v>
      </c>
      <c r="F137" s="28">
        <f t="shared" si="50"/>
        <v>14.1791044776119</v>
      </c>
      <c r="G137" s="28">
        <f t="shared" si="51"/>
        <v>85.8208955223881</v>
      </c>
      <c r="H137" s="10">
        <v>3</v>
      </c>
      <c r="I137" s="10">
        <v>6</v>
      </c>
      <c r="J137" s="10">
        <v>1</v>
      </c>
      <c r="K137" s="18">
        <f t="shared" si="52"/>
        <v>93.2835820895522</v>
      </c>
      <c r="L137" s="18">
        <f t="shared" si="44"/>
        <v>92.741935483871</v>
      </c>
      <c r="O137" s="2"/>
      <c r="P137" s="2"/>
      <c r="XFA137"/>
      <c r="XFB137"/>
      <c r="XFC137"/>
      <c r="XFD137"/>
    </row>
    <row r="138" s="1" customFormat="1" spans="1:16384">
      <c r="A138" s="14"/>
      <c r="B138" s="8" t="s">
        <v>180</v>
      </c>
      <c r="C138" s="7">
        <v>115</v>
      </c>
      <c r="D138" s="10">
        <v>17</v>
      </c>
      <c r="E138" s="10">
        <f t="shared" si="54"/>
        <v>98</v>
      </c>
      <c r="F138" s="28">
        <f t="shared" si="50"/>
        <v>14.7826086956522</v>
      </c>
      <c r="G138" s="28">
        <f t="shared" si="51"/>
        <v>85.2173913043478</v>
      </c>
      <c r="H138" s="10">
        <v>5</v>
      </c>
      <c r="I138" s="10">
        <v>4</v>
      </c>
      <c r="J138" s="10">
        <v>4</v>
      </c>
      <c r="K138" s="18">
        <f t="shared" si="52"/>
        <v>96.5217391304348</v>
      </c>
      <c r="L138" s="18">
        <f t="shared" si="44"/>
        <v>96.078431372549</v>
      </c>
      <c r="O138" s="2"/>
      <c r="P138" s="2"/>
      <c r="XFA138"/>
      <c r="XFB138"/>
      <c r="XFC138"/>
      <c r="XFD138"/>
    </row>
    <row r="139" s="1" customFormat="1" spans="1:16384">
      <c r="A139" s="14"/>
      <c r="B139" s="8" t="s">
        <v>181</v>
      </c>
      <c r="C139" s="7">
        <v>2</v>
      </c>
      <c r="D139" s="10"/>
      <c r="E139" s="10">
        <f t="shared" si="54"/>
        <v>2</v>
      </c>
      <c r="F139" s="28">
        <f t="shared" si="50"/>
        <v>0</v>
      </c>
      <c r="G139" s="28">
        <f t="shared" si="51"/>
        <v>100</v>
      </c>
      <c r="H139" s="10"/>
      <c r="I139" s="10"/>
      <c r="J139" s="10"/>
      <c r="K139" s="18">
        <f t="shared" si="52"/>
        <v>100</v>
      </c>
      <c r="L139" s="18">
        <f t="shared" si="44"/>
        <v>100</v>
      </c>
      <c r="O139" s="2"/>
      <c r="P139" s="2"/>
      <c r="XFA139"/>
      <c r="XFB139"/>
      <c r="XFC139"/>
      <c r="XFD139"/>
    </row>
    <row r="140" s="1" customFormat="1" spans="1:16384">
      <c r="A140" s="15"/>
      <c r="B140" s="8" t="s">
        <v>182</v>
      </c>
      <c r="C140" s="7">
        <v>2</v>
      </c>
      <c r="D140" s="10"/>
      <c r="E140" s="10">
        <f t="shared" si="54"/>
        <v>2</v>
      </c>
      <c r="F140" s="28">
        <f t="shared" si="50"/>
        <v>0</v>
      </c>
      <c r="G140" s="28">
        <f t="shared" si="51"/>
        <v>100</v>
      </c>
      <c r="H140" s="10"/>
      <c r="I140" s="10"/>
      <c r="J140" s="10"/>
      <c r="K140" s="18">
        <f t="shared" si="52"/>
        <v>100</v>
      </c>
      <c r="L140" s="18">
        <f t="shared" si="44"/>
        <v>100</v>
      </c>
      <c r="O140" s="2"/>
      <c r="P140" s="2"/>
      <c r="XFA140"/>
      <c r="XFB140"/>
      <c r="XFC140"/>
      <c r="XFD140"/>
    </row>
    <row r="141" s="1" customFormat="1" spans="1:16384">
      <c r="A141" s="11" t="s">
        <v>183</v>
      </c>
      <c r="B141" s="12"/>
      <c r="C141" s="11">
        <f t="shared" ref="C141:J141" si="55">SUM(C134:C140)</f>
        <v>263</v>
      </c>
      <c r="D141" s="11">
        <f t="shared" si="55"/>
        <v>39</v>
      </c>
      <c r="E141" s="11">
        <f t="shared" si="55"/>
        <v>224</v>
      </c>
      <c r="F141" s="29">
        <f t="shared" si="50"/>
        <v>14.828897338403</v>
      </c>
      <c r="G141" s="29">
        <f t="shared" si="51"/>
        <v>85.1711026615969</v>
      </c>
      <c r="H141" s="11">
        <f t="shared" si="55"/>
        <v>9</v>
      </c>
      <c r="I141" s="11">
        <f t="shared" si="55"/>
        <v>10</v>
      </c>
      <c r="J141" s="11">
        <f t="shared" si="55"/>
        <v>5</v>
      </c>
      <c r="K141" s="29">
        <f t="shared" si="52"/>
        <v>94.2965779467681</v>
      </c>
      <c r="L141" s="29">
        <f t="shared" si="44"/>
        <v>93.7238493723849</v>
      </c>
      <c r="O141" s="2"/>
      <c r="P141" s="2"/>
      <c r="XFA141"/>
      <c r="XFB141"/>
      <c r="XFC141"/>
      <c r="XFD141"/>
    </row>
    <row r="142" s="1" customFormat="1" spans="1:16384">
      <c r="A142" s="4" t="s">
        <v>184</v>
      </c>
      <c r="B142" s="5"/>
      <c r="C142" s="32">
        <f t="shared" ref="C142:J142" si="56">C5+C9+C15+C27+C35+C39+C43+C48+C53+C59+C72+C76+C82+C85+C93+C99+C109+C114+C123+C129+C133+C141+C20</f>
        <v>4122</v>
      </c>
      <c r="D142" s="32">
        <f t="shared" si="56"/>
        <v>580</v>
      </c>
      <c r="E142" s="32">
        <f t="shared" si="56"/>
        <v>3542</v>
      </c>
      <c r="F142" s="33">
        <f t="shared" si="50"/>
        <v>14.0708393983503</v>
      </c>
      <c r="G142" s="33">
        <f t="shared" si="51"/>
        <v>85.9291606016497</v>
      </c>
      <c r="H142" s="32">
        <f t="shared" si="56"/>
        <v>148</v>
      </c>
      <c r="I142" s="32">
        <f t="shared" si="56"/>
        <v>96</v>
      </c>
      <c r="J142" s="32">
        <f t="shared" si="56"/>
        <v>90</v>
      </c>
      <c r="K142" s="33">
        <f t="shared" si="52"/>
        <v>94.0320232896652</v>
      </c>
      <c r="L142" s="33">
        <f t="shared" si="44"/>
        <v>93.5058078141499</v>
      </c>
      <c r="M142" s="35"/>
      <c r="O142" s="2"/>
      <c r="P142" s="2"/>
      <c r="XFA142"/>
      <c r="XFB142"/>
      <c r="XFC142"/>
      <c r="XFD142"/>
    </row>
    <row r="143" s="1" customFormat="1" spans="1:16384">
      <c r="A143" s="2"/>
      <c r="B143" s="3"/>
      <c r="C143" s="2"/>
      <c r="D143" s="2"/>
      <c r="E143" s="2"/>
      <c r="F143" s="2"/>
      <c r="G143" s="2"/>
      <c r="H143" s="34"/>
      <c r="I143" s="34"/>
      <c r="J143" s="34"/>
      <c r="K143" s="2"/>
      <c r="L143" s="2"/>
      <c r="O143" s="2"/>
      <c r="P143" s="2"/>
      <c r="XFA143"/>
      <c r="XFB143"/>
      <c r="XFC143"/>
      <c r="XFD143"/>
    </row>
    <row r="144" spans="1:1">
      <c r="A144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3:B93"/>
    <mergeCell ref="A99:B99"/>
    <mergeCell ref="A109:B109"/>
    <mergeCell ref="A114:B114"/>
    <mergeCell ref="A123:B123"/>
    <mergeCell ref="A129:B129"/>
    <mergeCell ref="A133:B133"/>
    <mergeCell ref="A141:B141"/>
    <mergeCell ref="A142:B142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4:A98"/>
    <mergeCell ref="A100:A108"/>
    <mergeCell ref="A110:A113"/>
    <mergeCell ref="A115:A122"/>
    <mergeCell ref="A124:A128"/>
    <mergeCell ref="A130:A132"/>
    <mergeCell ref="A134:A140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4"/>
  <sheetViews>
    <sheetView topLeftCell="A130" workbookViewId="0">
      <selection activeCell="A144" sqref="A144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f t="shared" ref="D2:D8" si="0">C2-E2</f>
        <v>3</v>
      </c>
      <c r="E2" s="10">
        <v>0</v>
      </c>
      <c r="F2" s="10"/>
      <c r="G2" s="10"/>
      <c r="H2" s="10"/>
      <c r="I2" s="10">
        <f t="shared" ref="I2:I65" si="1">E2-F2-G2-H2</f>
        <v>0</v>
      </c>
      <c r="J2" s="18">
        <f t="shared" ref="J2:J65" si="2">I2/C2*100</f>
        <v>0</v>
      </c>
      <c r="K2" s="18">
        <f t="shared" ref="K2:K65" si="3">100-J2</f>
        <v>100</v>
      </c>
      <c r="N2" s="19" t="s">
        <v>1</v>
      </c>
      <c r="O2" s="20">
        <f>K5</f>
        <v>97.9166666666667</v>
      </c>
    </row>
    <row r="3" s="1" customFormat="1" ht="12.75" spans="1:15">
      <c r="A3" s="7"/>
      <c r="B3" s="8" t="s">
        <v>40</v>
      </c>
      <c r="C3" s="9">
        <v>2</v>
      </c>
      <c r="D3" s="10">
        <f t="shared" si="0"/>
        <v>2</v>
      </c>
      <c r="E3" s="10">
        <v>0</v>
      </c>
      <c r="F3" s="10"/>
      <c r="G3" s="10"/>
      <c r="H3" s="10"/>
      <c r="I3" s="10">
        <f t="shared" si="1"/>
        <v>0</v>
      </c>
      <c r="J3" s="18">
        <f t="shared" si="2"/>
        <v>0</v>
      </c>
      <c r="K3" s="18">
        <f t="shared" si="3"/>
        <v>100</v>
      </c>
      <c r="N3" s="19" t="s">
        <v>2</v>
      </c>
      <c r="O3" s="20">
        <f>K9</f>
        <v>93.8888888888889</v>
      </c>
    </row>
    <row r="4" s="1" customFormat="1" ht="12.75" spans="1:15">
      <c r="A4" s="7"/>
      <c r="B4" s="8" t="s">
        <v>41</v>
      </c>
      <c r="C4" s="9">
        <v>91</v>
      </c>
      <c r="D4" s="10">
        <f t="shared" si="0"/>
        <v>86</v>
      </c>
      <c r="E4" s="10">
        <v>5</v>
      </c>
      <c r="F4" s="10">
        <v>1</v>
      </c>
      <c r="G4" s="10"/>
      <c r="H4" s="10">
        <v>2</v>
      </c>
      <c r="I4" s="10">
        <f t="shared" si="1"/>
        <v>2</v>
      </c>
      <c r="J4" s="18">
        <f t="shared" si="2"/>
        <v>2.1978021978022</v>
      </c>
      <c r="K4" s="18">
        <f t="shared" si="3"/>
        <v>97.8021978021978</v>
      </c>
      <c r="N4" s="19" t="s">
        <v>3</v>
      </c>
      <c r="O4" s="20">
        <f>K15</f>
        <v>94.2857142857143</v>
      </c>
    </row>
    <row r="5" s="1" customFormat="1" ht="12.75" spans="1:15">
      <c r="A5" s="11" t="s">
        <v>38</v>
      </c>
      <c r="B5" s="12"/>
      <c r="C5" s="11">
        <f t="shared" ref="C5:H5" si="4">SUM(C2:C4)</f>
        <v>96</v>
      </c>
      <c r="D5" s="11">
        <f t="shared" si="4"/>
        <v>91</v>
      </c>
      <c r="E5" s="11">
        <f t="shared" si="4"/>
        <v>5</v>
      </c>
      <c r="F5" s="11">
        <f t="shared" si="4"/>
        <v>1</v>
      </c>
      <c r="G5" s="11">
        <f t="shared" si="4"/>
        <v>0</v>
      </c>
      <c r="H5" s="11">
        <f t="shared" si="4"/>
        <v>2</v>
      </c>
      <c r="I5" s="11">
        <f t="shared" si="1"/>
        <v>2</v>
      </c>
      <c r="J5" s="21">
        <f t="shared" si="2"/>
        <v>2.08333333333333</v>
      </c>
      <c r="K5" s="21">
        <f t="shared" si="3"/>
        <v>97.9166666666667</v>
      </c>
      <c r="N5" s="19" t="s">
        <v>4</v>
      </c>
      <c r="O5" s="20">
        <f>K20</f>
        <v>100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f t="shared" si="0"/>
        <v>7</v>
      </c>
      <c r="E6" s="10">
        <v>1</v>
      </c>
      <c r="F6" s="10"/>
      <c r="G6" s="10"/>
      <c r="H6" s="10">
        <v>1</v>
      </c>
      <c r="I6" s="10">
        <f t="shared" si="1"/>
        <v>0</v>
      </c>
      <c r="J6" s="18">
        <f t="shared" si="2"/>
        <v>0</v>
      </c>
      <c r="K6" s="18">
        <f t="shared" si="3"/>
        <v>100</v>
      </c>
      <c r="N6" s="19" t="s">
        <v>5</v>
      </c>
      <c r="O6" s="20">
        <f>K27</f>
        <v>96.8127490039841</v>
      </c>
    </row>
    <row r="7" s="1" customFormat="1" ht="12.75" spans="1:15">
      <c r="A7" s="7"/>
      <c r="B7" s="8" t="s">
        <v>44</v>
      </c>
      <c r="C7" s="7">
        <v>143</v>
      </c>
      <c r="D7" s="10">
        <f t="shared" si="0"/>
        <v>132</v>
      </c>
      <c r="E7" s="10">
        <v>11</v>
      </c>
      <c r="F7" s="10"/>
      <c r="G7" s="10"/>
      <c r="H7" s="10"/>
      <c r="I7" s="10">
        <f t="shared" si="1"/>
        <v>11</v>
      </c>
      <c r="J7" s="18">
        <f t="shared" si="2"/>
        <v>7.69230769230769</v>
      </c>
      <c r="K7" s="18">
        <f t="shared" si="3"/>
        <v>92.3076923076923</v>
      </c>
      <c r="N7" s="19" t="s">
        <v>6</v>
      </c>
      <c r="O7" s="20">
        <f>K35</f>
        <v>97.7777777777778</v>
      </c>
    </row>
    <row r="8" s="1" customFormat="1" ht="12.75" spans="1:15">
      <c r="A8" s="7"/>
      <c r="B8" s="8" t="s">
        <v>45</v>
      </c>
      <c r="C8" s="7">
        <v>29</v>
      </c>
      <c r="D8" s="10">
        <f t="shared" si="0"/>
        <v>29</v>
      </c>
      <c r="E8" s="10">
        <v>0</v>
      </c>
      <c r="F8" s="10"/>
      <c r="G8" s="10"/>
      <c r="H8" s="10"/>
      <c r="I8" s="10">
        <f t="shared" si="1"/>
        <v>0</v>
      </c>
      <c r="J8" s="18">
        <f t="shared" si="2"/>
        <v>0</v>
      </c>
      <c r="K8" s="18">
        <f t="shared" si="3"/>
        <v>100</v>
      </c>
      <c r="N8" s="19" t="s">
        <v>7</v>
      </c>
      <c r="O8" s="20">
        <f>K39</f>
        <v>96.9924812030075</v>
      </c>
    </row>
    <row r="9" s="1" customFormat="1" ht="12.75" spans="1:15">
      <c r="A9" s="11" t="s">
        <v>42</v>
      </c>
      <c r="B9" s="12"/>
      <c r="C9" s="11">
        <f t="shared" ref="C9:H9" si="5">SUM(C6:C8)</f>
        <v>180</v>
      </c>
      <c r="D9" s="11">
        <f t="shared" si="5"/>
        <v>168</v>
      </c>
      <c r="E9" s="11">
        <f t="shared" si="5"/>
        <v>12</v>
      </c>
      <c r="F9" s="11">
        <f t="shared" si="5"/>
        <v>0</v>
      </c>
      <c r="G9" s="11">
        <f t="shared" si="5"/>
        <v>0</v>
      </c>
      <c r="H9" s="11">
        <f t="shared" si="5"/>
        <v>1</v>
      </c>
      <c r="I9" s="11">
        <f t="shared" si="1"/>
        <v>11</v>
      </c>
      <c r="J9" s="21">
        <f t="shared" si="2"/>
        <v>6.11111111111111</v>
      </c>
      <c r="K9" s="21">
        <f t="shared" si="3"/>
        <v>93.8888888888889</v>
      </c>
      <c r="N9" s="19" t="s">
        <v>8</v>
      </c>
      <c r="O9" s="20">
        <f>K43</f>
        <v>92.1052631578947</v>
      </c>
    </row>
    <row r="10" s="1" customFormat="1" ht="12.75" spans="1:15">
      <c r="A10" s="7" t="s">
        <v>46</v>
      </c>
      <c r="B10" s="8" t="s">
        <v>47</v>
      </c>
      <c r="C10" s="7">
        <v>1</v>
      </c>
      <c r="D10" s="10">
        <f t="shared" ref="D10:D14" si="6">C10-E10</f>
        <v>1</v>
      </c>
      <c r="E10" s="10">
        <v>0</v>
      </c>
      <c r="F10" s="10"/>
      <c r="G10" s="10"/>
      <c r="H10" s="10"/>
      <c r="I10" s="10">
        <f t="shared" si="1"/>
        <v>0</v>
      </c>
      <c r="J10" s="18">
        <f t="shared" si="2"/>
        <v>0</v>
      </c>
      <c r="K10" s="18">
        <f t="shared" si="3"/>
        <v>100</v>
      </c>
      <c r="N10" s="19" t="s">
        <v>9</v>
      </c>
      <c r="O10" s="20">
        <f>K48</f>
        <v>100</v>
      </c>
    </row>
    <row r="11" s="1" customFormat="1" ht="12.75" spans="1:15">
      <c r="A11" s="7"/>
      <c r="B11" s="8" t="s">
        <v>46</v>
      </c>
      <c r="C11" s="7">
        <v>99</v>
      </c>
      <c r="D11" s="10">
        <f t="shared" si="6"/>
        <v>87</v>
      </c>
      <c r="E11" s="10">
        <v>12</v>
      </c>
      <c r="F11" s="10">
        <v>1</v>
      </c>
      <c r="G11" s="10"/>
      <c r="H11" s="10">
        <v>5</v>
      </c>
      <c r="I11" s="10">
        <f t="shared" si="1"/>
        <v>6</v>
      </c>
      <c r="J11" s="18">
        <f t="shared" si="2"/>
        <v>6.06060606060606</v>
      </c>
      <c r="K11" s="18">
        <f t="shared" si="3"/>
        <v>93.9393939393939</v>
      </c>
      <c r="N11" s="19" t="s">
        <v>10</v>
      </c>
      <c r="O11" s="20">
        <f>K53</f>
        <v>90.1140684410646</v>
      </c>
    </row>
    <row r="12" s="1" customFormat="1" ht="12.75" spans="1:15">
      <c r="A12" s="7"/>
      <c r="B12" s="8" t="s">
        <v>48</v>
      </c>
      <c r="C12" s="7">
        <v>1</v>
      </c>
      <c r="D12" s="10">
        <f t="shared" si="6"/>
        <v>1</v>
      </c>
      <c r="E12" s="10">
        <v>0</v>
      </c>
      <c r="F12" s="10"/>
      <c r="G12" s="10"/>
      <c r="H12" s="10"/>
      <c r="I12" s="10">
        <f t="shared" si="1"/>
        <v>0</v>
      </c>
      <c r="J12" s="18">
        <f t="shared" si="2"/>
        <v>0</v>
      </c>
      <c r="K12" s="18">
        <f t="shared" si="3"/>
        <v>100</v>
      </c>
      <c r="N12" s="19" t="s">
        <v>11</v>
      </c>
      <c r="O12" s="20">
        <f>K59</f>
        <v>100</v>
      </c>
    </row>
    <row r="13" s="1" customFormat="1" ht="12.75" spans="1:15">
      <c r="A13" s="7"/>
      <c r="B13" s="8" t="s">
        <v>49</v>
      </c>
      <c r="C13" s="7">
        <v>2</v>
      </c>
      <c r="D13" s="10">
        <f t="shared" si="6"/>
        <v>2</v>
      </c>
      <c r="E13" s="10">
        <v>0</v>
      </c>
      <c r="F13" s="10"/>
      <c r="G13" s="10"/>
      <c r="H13" s="10"/>
      <c r="I13" s="10">
        <f t="shared" si="1"/>
        <v>0</v>
      </c>
      <c r="J13" s="18">
        <f t="shared" si="2"/>
        <v>0</v>
      </c>
      <c r="K13" s="18">
        <f t="shared" si="3"/>
        <v>100</v>
      </c>
      <c r="N13" s="19" t="s">
        <v>12</v>
      </c>
      <c r="O13" s="20">
        <f>K72</f>
        <v>95.8637469586375</v>
      </c>
    </row>
    <row r="14" s="1" customFormat="1" ht="12.75" spans="1:15">
      <c r="A14" s="7"/>
      <c r="B14" s="8" t="s">
        <v>50</v>
      </c>
      <c r="C14" s="7">
        <v>2</v>
      </c>
      <c r="D14" s="10">
        <f t="shared" si="6"/>
        <v>2</v>
      </c>
      <c r="E14" s="10">
        <v>0</v>
      </c>
      <c r="F14" s="10"/>
      <c r="G14" s="10"/>
      <c r="H14" s="10"/>
      <c r="I14" s="10">
        <f t="shared" si="1"/>
        <v>0</v>
      </c>
      <c r="J14" s="18">
        <f t="shared" si="2"/>
        <v>0</v>
      </c>
      <c r="K14" s="18">
        <f t="shared" si="3"/>
        <v>100</v>
      </c>
      <c r="N14" s="19" t="s">
        <v>13</v>
      </c>
      <c r="O14" s="20">
        <f>K76</f>
        <v>95.2380952380952</v>
      </c>
    </row>
    <row r="15" s="1" customFormat="1" ht="12.75" spans="1:15">
      <c r="A15" s="11" t="s">
        <v>51</v>
      </c>
      <c r="B15" s="12"/>
      <c r="C15" s="11">
        <f t="shared" ref="C15:H15" si="7">SUM(C10:C14)</f>
        <v>105</v>
      </c>
      <c r="D15" s="11">
        <f t="shared" si="7"/>
        <v>93</v>
      </c>
      <c r="E15" s="11">
        <f t="shared" si="7"/>
        <v>12</v>
      </c>
      <c r="F15" s="11">
        <f t="shared" si="7"/>
        <v>1</v>
      </c>
      <c r="G15" s="11">
        <f t="shared" si="7"/>
        <v>0</v>
      </c>
      <c r="H15" s="11">
        <f t="shared" si="7"/>
        <v>5</v>
      </c>
      <c r="I15" s="11">
        <f t="shared" si="1"/>
        <v>6</v>
      </c>
      <c r="J15" s="21">
        <f t="shared" si="2"/>
        <v>5.71428571428571</v>
      </c>
      <c r="K15" s="21">
        <f t="shared" si="3"/>
        <v>94.2857142857143</v>
      </c>
      <c r="N15" s="19" t="s">
        <v>14</v>
      </c>
      <c r="O15" s="20">
        <f>K82</f>
        <v>94.6808510638298</v>
      </c>
    </row>
    <row r="16" s="1" customFormat="1" ht="12.75" spans="1:15">
      <c r="A16" s="7" t="s">
        <v>52</v>
      </c>
      <c r="B16" s="8" t="s">
        <v>52</v>
      </c>
      <c r="C16" s="7">
        <v>1</v>
      </c>
      <c r="D16" s="10">
        <f t="shared" ref="D16:D19" si="8">C16-E16</f>
        <v>1</v>
      </c>
      <c r="E16" s="10">
        <v>0</v>
      </c>
      <c r="F16" s="10"/>
      <c r="G16" s="10"/>
      <c r="H16" s="10"/>
      <c r="I16" s="10">
        <f t="shared" si="1"/>
        <v>0</v>
      </c>
      <c r="J16" s="18">
        <f t="shared" si="2"/>
        <v>0</v>
      </c>
      <c r="K16" s="18">
        <f t="shared" si="3"/>
        <v>100</v>
      </c>
      <c r="N16" s="19" t="s">
        <v>15</v>
      </c>
      <c r="O16" s="20">
        <f>K85</f>
        <v>100</v>
      </c>
    </row>
    <row r="17" s="1" customFormat="1" ht="12.75" spans="1:15">
      <c r="A17" s="7"/>
      <c r="B17" s="8" t="s">
        <v>53</v>
      </c>
      <c r="C17" s="7">
        <v>2</v>
      </c>
      <c r="D17" s="10">
        <f t="shared" si="8"/>
        <v>2</v>
      </c>
      <c r="E17" s="10"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K93</f>
        <v>90.2439024390244</v>
      </c>
    </row>
    <row r="18" s="1" customFormat="1" ht="12.75" spans="1:15">
      <c r="A18" s="7"/>
      <c r="B18" s="8" t="s">
        <v>54</v>
      </c>
      <c r="C18" s="7">
        <v>3</v>
      </c>
      <c r="D18" s="10">
        <f t="shared" si="8"/>
        <v>3</v>
      </c>
      <c r="E18" s="10"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K99</f>
        <v>90.5797101449275</v>
      </c>
    </row>
    <row r="19" s="1" customFormat="1" ht="12.75" spans="1:15">
      <c r="A19" s="7"/>
      <c r="B19" s="8" t="s">
        <v>55</v>
      </c>
      <c r="C19" s="7">
        <v>1</v>
      </c>
      <c r="D19" s="10">
        <f t="shared" si="8"/>
        <v>1</v>
      </c>
      <c r="E19" s="10"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K109</f>
        <v>94.5701357466063</v>
      </c>
    </row>
    <row r="20" s="1" customFormat="1" ht="12.75" spans="1:15">
      <c r="A20" s="11" t="s">
        <v>52</v>
      </c>
      <c r="B20" s="12"/>
      <c r="C20" s="11">
        <f t="shared" ref="C20:H20" si="9">SUM(C16:C19)</f>
        <v>7</v>
      </c>
      <c r="D20" s="11">
        <f t="shared" si="9"/>
        <v>7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>
        <f t="shared" si="9"/>
        <v>0</v>
      </c>
      <c r="I20" s="11">
        <f t="shared" si="1"/>
        <v>0</v>
      </c>
      <c r="J20" s="21">
        <f t="shared" si="2"/>
        <v>0</v>
      </c>
      <c r="K20" s="21">
        <f t="shared" si="3"/>
        <v>100</v>
      </c>
      <c r="N20" s="19" t="s">
        <v>19</v>
      </c>
      <c r="O20" s="20">
        <f>K114</f>
        <v>91.1894273127753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f t="shared" ref="D21:D26" si="10">C21-E21</f>
        <v>116</v>
      </c>
      <c r="E21" s="10">
        <v>13</v>
      </c>
      <c r="F21" s="10">
        <v>3</v>
      </c>
      <c r="G21" s="10"/>
      <c r="H21" s="10">
        <v>5</v>
      </c>
      <c r="I21" s="10">
        <f t="shared" si="1"/>
        <v>5</v>
      </c>
      <c r="J21" s="18">
        <f t="shared" si="2"/>
        <v>3.87596899224806</v>
      </c>
      <c r="K21" s="18">
        <f t="shared" si="3"/>
        <v>96.1240310077519</v>
      </c>
      <c r="N21" s="19" t="s">
        <v>20</v>
      </c>
      <c r="O21" s="20">
        <f>K123</f>
        <v>91.7602996254682</v>
      </c>
    </row>
    <row r="22" s="1" customFormat="1" ht="12.75" spans="1:15">
      <c r="A22" s="7"/>
      <c r="B22" s="8" t="s">
        <v>57</v>
      </c>
      <c r="C22" s="7">
        <v>114</v>
      </c>
      <c r="D22" s="10">
        <f t="shared" si="10"/>
        <v>110</v>
      </c>
      <c r="E22" s="10">
        <v>4</v>
      </c>
      <c r="F22" s="10"/>
      <c r="G22" s="10"/>
      <c r="H22" s="10">
        <v>1</v>
      </c>
      <c r="I22" s="10">
        <f t="shared" si="1"/>
        <v>3</v>
      </c>
      <c r="J22" s="18">
        <f t="shared" si="2"/>
        <v>2.63157894736842</v>
      </c>
      <c r="K22" s="18">
        <f t="shared" si="3"/>
        <v>97.3684210526316</v>
      </c>
      <c r="N22" s="19" t="s">
        <v>21</v>
      </c>
      <c r="O22" s="20">
        <f>K129</f>
        <v>89.2241379310345</v>
      </c>
    </row>
    <row r="23" s="1" customFormat="1" ht="12.75" spans="1:15">
      <c r="A23" s="7"/>
      <c r="B23" s="8" t="s">
        <v>58</v>
      </c>
      <c r="C23" s="7">
        <v>2</v>
      </c>
      <c r="D23" s="10">
        <f t="shared" si="10"/>
        <v>2</v>
      </c>
      <c r="E23" s="10">
        <v>0</v>
      </c>
      <c r="F23" s="10"/>
      <c r="G23" s="10"/>
      <c r="H23" s="10"/>
      <c r="I23" s="10">
        <f t="shared" si="1"/>
        <v>0</v>
      </c>
      <c r="J23" s="18">
        <f t="shared" si="2"/>
        <v>0</v>
      </c>
      <c r="K23" s="18">
        <f t="shared" si="3"/>
        <v>100</v>
      </c>
      <c r="N23" s="19" t="s">
        <v>22</v>
      </c>
      <c r="O23" s="20">
        <f>K133</f>
        <v>100</v>
      </c>
    </row>
    <row r="24" s="1" customFormat="1" ht="12.75" spans="1:15">
      <c r="A24" s="7"/>
      <c r="B24" s="8" t="s">
        <v>59</v>
      </c>
      <c r="C24" s="7">
        <v>3</v>
      </c>
      <c r="D24" s="10">
        <f t="shared" si="10"/>
        <v>2</v>
      </c>
      <c r="E24" s="10">
        <v>1</v>
      </c>
      <c r="F24" s="10"/>
      <c r="G24" s="10">
        <v>1</v>
      </c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K141</f>
        <v>95.0570342205323</v>
      </c>
    </row>
    <row r="25" s="1" customFormat="1" ht="12.75" spans="1:15">
      <c r="A25" s="7"/>
      <c r="B25" s="8" t="s">
        <v>60</v>
      </c>
      <c r="C25" s="7">
        <v>1</v>
      </c>
      <c r="D25" s="10">
        <f t="shared" si="10"/>
        <v>1</v>
      </c>
      <c r="E25" s="10">
        <v>0</v>
      </c>
      <c r="F25" s="10"/>
      <c r="G25" s="10"/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K142</f>
        <v>93.6681222707424</v>
      </c>
    </row>
    <row r="26" s="1" customFormat="1" ht="12.75" spans="1:11">
      <c r="A26" s="7"/>
      <c r="B26" s="8" t="s">
        <v>62</v>
      </c>
      <c r="C26" s="7">
        <v>2</v>
      </c>
      <c r="D26" s="10">
        <f t="shared" si="10"/>
        <v>2</v>
      </c>
      <c r="E26" s="10"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11" t="s">
        <v>63</v>
      </c>
      <c r="B27" s="12"/>
      <c r="C27" s="11">
        <f t="shared" ref="C27:H27" si="11">SUM(C21:C26)</f>
        <v>251</v>
      </c>
      <c r="D27" s="11">
        <f t="shared" si="11"/>
        <v>233</v>
      </c>
      <c r="E27" s="11">
        <f t="shared" si="11"/>
        <v>18</v>
      </c>
      <c r="F27" s="11">
        <f t="shared" si="11"/>
        <v>3</v>
      </c>
      <c r="G27" s="11">
        <f t="shared" si="11"/>
        <v>1</v>
      </c>
      <c r="H27" s="11">
        <f t="shared" si="11"/>
        <v>6</v>
      </c>
      <c r="I27" s="11">
        <f t="shared" si="1"/>
        <v>8</v>
      </c>
      <c r="J27" s="21">
        <f t="shared" si="2"/>
        <v>3.18725099601594</v>
      </c>
      <c r="K27" s="21">
        <f t="shared" si="3"/>
        <v>96.8127490039841</v>
      </c>
    </row>
    <row r="28" s="1" customFormat="1" ht="12.75" spans="1:11">
      <c r="A28" s="13" t="s">
        <v>64</v>
      </c>
      <c r="B28" s="8" t="s">
        <v>65</v>
      </c>
      <c r="C28" s="7">
        <v>1</v>
      </c>
      <c r="D28" s="10">
        <f t="shared" ref="D28:D34" si="12">C28-E28</f>
        <v>1</v>
      </c>
      <c r="E28" s="10">
        <v>0</v>
      </c>
      <c r="F28" s="10"/>
      <c r="G28" s="10"/>
      <c r="H28" s="10"/>
      <c r="I28" s="10">
        <f t="shared" si="1"/>
        <v>0</v>
      </c>
      <c r="J28" s="18">
        <f t="shared" si="2"/>
        <v>0</v>
      </c>
      <c r="K28" s="18">
        <f t="shared" si="3"/>
        <v>100</v>
      </c>
    </row>
    <row r="29" s="1" customFormat="1" ht="12.75" spans="1:11">
      <c r="A29" s="14"/>
      <c r="B29" s="8" t="s">
        <v>66</v>
      </c>
      <c r="C29" s="7">
        <v>1</v>
      </c>
      <c r="D29" s="10">
        <f t="shared" si="12"/>
        <v>1</v>
      </c>
      <c r="E29" s="10"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64</v>
      </c>
      <c r="C30" s="7">
        <v>128</v>
      </c>
      <c r="D30" s="10">
        <f t="shared" si="12"/>
        <v>118</v>
      </c>
      <c r="E30" s="10">
        <v>10</v>
      </c>
      <c r="F30" s="10">
        <v>3</v>
      </c>
      <c r="G30" s="10"/>
      <c r="H30" s="10">
        <v>4</v>
      </c>
      <c r="I30" s="10">
        <f t="shared" si="1"/>
        <v>3</v>
      </c>
      <c r="J30" s="18">
        <f t="shared" si="2"/>
        <v>2.34375</v>
      </c>
      <c r="K30" s="18">
        <f t="shared" si="3"/>
        <v>97.65625</v>
      </c>
    </row>
    <row r="31" s="1" customFormat="1" ht="12.75" spans="1:11">
      <c r="A31" s="14"/>
      <c r="B31" s="8" t="s">
        <v>67</v>
      </c>
      <c r="C31" s="7">
        <v>1</v>
      </c>
      <c r="D31" s="10">
        <f t="shared" si="12"/>
        <v>1</v>
      </c>
      <c r="E31" s="10">
        <v>0</v>
      </c>
      <c r="F31" s="10"/>
      <c r="G31" s="10"/>
      <c r="H31" s="10"/>
      <c r="I31" s="10">
        <f t="shared" si="1"/>
        <v>0</v>
      </c>
      <c r="J31" s="18">
        <f t="shared" si="2"/>
        <v>0</v>
      </c>
      <c r="K31" s="18">
        <f t="shared" si="3"/>
        <v>100</v>
      </c>
    </row>
    <row r="32" s="1" customFormat="1" ht="12.75" spans="1:11">
      <c r="A32" s="14"/>
      <c r="B32" s="8" t="s">
        <v>68</v>
      </c>
      <c r="C32" s="7">
        <v>2</v>
      </c>
      <c r="D32" s="10">
        <f t="shared" si="12"/>
        <v>2</v>
      </c>
      <c r="E32" s="10"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69</v>
      </c>
      <c r="C33" s="7">
        <v>1</v>
      </c>
      <c r="D33" s="10">
        <f t="shared" si="12"/>
        <v>1</v>
      </c>
      <c r="E33" s="10"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5"/>
      <c r="B34" s="8" t="s">
        <v>70</v>
      </c>
      <c r="C34" s="7">
        <v>1</v>
      </c>
      <c r="D34" s="10">
        <f t="shared" si="12"/>
        <v>1</v>
      </c>
      <c r="E34" s="10"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1" t="s">
        <v>71</v>
      </c>
      <c r="B35" s="12"/>
      <c r="C35" s="11">
        <f t="shared" ref="C35:H35" si="13">SUM(C28:C34)</f>
        <v>135</v>
      </c>
      <c r="D35" s="11">
        <v>118</v>
      </c>
      <c r="E35" s="11">
        <f t="shared" si="13"/>
        <v>10</v>
      </c>
      <c r="F35" s="11">
        <f t="shared" si="13"/>
        <v>3</v>
      </c>
      <c r="G35" s="11">
        <f t="shared" si="13"/>
        <v>0</v>
      </c>
      <c r="H35" s="11">
        <f t="shared" si="13"/>
        <v>4</v>
      </c>
      <c r="I35" s="11">
        <f t="shared" si="1"/>
        <v>3</v>
      </c>
      <c r="J35" s="21">
        <f t="shared" si="2"/>
        <v>2.22222222222222</v>
      </c>
      <c r="K35" s="21">
        <f t="shared" si="3"/>
        <v>97.7777777777778</v>
      </c>
    </row>
    <row r="36" s="1" customFormat="1" ht="12.75" spans="1:11">
      <c r="A36" s="13" t="s">
        <v>72</v>
      </c>
      <c r="B36" s="8" t="s">
        <v>73</v>
      </c>
      <c r="C36" s="7">
        <v>55</v>
      </c>
      <c r="D36" s="10">
        <v>48</v>
      </c>
      <c r="E36" s="10">
        <v>7</v>
      </c>
      <c r="F36" s="10">
        <v>1</v>
      </c>
      <c r="G36" s="10"/>
      <c r="H36" s="10">
        <v>3</v>
      </c>
      <c r="I36" s="10">
        <f t="shared" si="1"/>
        <v>3</v>
      </c>
      <c r="J36" s="18">
        <f t="shared" si="2"/>
        <v>5.45454545454545</v>
      </c>
      <c r="K36" s="18">
        <f t="shared" si="3"/>
        <v>94.5454545454545</v>
      </c>
    </row>
    <row r="37" s="1" customFormat="1" ht="12.75" spans="1:11">
      <c r="A37" s="14"/>
      <c r="B37" s="8" t="s">
        <v>72</v>
      </c>
      <c r="C37" s="7">
        <v>75</v>
      </c>
      <c r="D37" s="10">
        <v>71</v>
      </c>
      <c r="E37" s="10">
        <v>2</v>
      </c>
      <c r="F37" s="10">
        <v>1</v>
      </c>
      <c r="G37" s="10"/>
      <c r="H37" s="10"/>
      <c r="I37" s="10">
        <f t="shared" si="1"/>
        <v>1</v>
      </c>
      <c r="J37" s="18">
        <f t="shared" si="2"/>
        <v>1.33333333333333</v>
      </c>
      <c r="K37" s="18">
        <f t="shared" si="3"/>
        <v>98.6666666666667</v>
      </c>
    </row>
    <row r="38" s="1" customFormat="1" ht="12.75" spans="1:11">
      <c r="A38" s="15"/>
      <c r="B38" s="8" t="s">
        <v>74</v>
      </c>
      <c r="C38" s="7">
        <v>3</v>
      </c>
      <c r="D38" s="10">
        <v>3</v>
      </c>
      <c r="E38" s="10">
        <v>0</v>
      </c>
      <c r="F38" s="10"/>
      <c r="G38" s="10"/>
      <c r="H38" s="10"/>
      <c r="I38" s="10">
        <f t="shared" si="1"/>
        <v>0</v>
      </c>
      <c r="J38" s="18">
        <f t="shared" si="2"/>
        <v>0</v>
      </c>
      <c r="K38" s="18">
        <f t="shared" si="3"/>
        <v>100</v>
      </c>
    </row>
    <row r="39" s="1" customFormat="1" ht="12.75" spans="1:11">
      <c r="A39" s="11" t="s">
        <v>75</v>
      </c>
      <c r="B39" s="12"/>
      <c r="C39" s="11">
        <f t="shared" ref="C39:H39" si="14">SUM(C36:C38)</f>
        <v>133</v>
      </c>
      <c r="D39" s="11">
        <f t="shared" si="14"/>
        <v>122</v>
      </c>
      <c r="E39" s="11">
        <f t="shared" si="14"/>
        <v>9</v>
      </c>
      <c r="F39" s="11">
        <f t="shared" si="14"/>
        <v>2</v>
      </c>
      <c r="G39" s="11">
        <f t="shared" si="14"/>
        <v>0</v>
      </c>
      <c r="H39" s="11">
        <f t="shared" si="14"/>
        <v>3</v>
      </c>
      <c r="I39" s="11">
        <f t="shared" si="1"/>
        <v>4</v>
      </c>
      <c r="J39" s="21">
        <f t="shared" si="2"/>
        <v>3.00751879699248</v>
      </c>
      <c r="K39" s="21">
        <f t="shared" si="3"/>
        <v>96.9924812030075</v>
      </c>
    </row>
    <row r="40" s="1" customFormat="1" ht="12.75" spans="1:11">
      <c r="A40" s="13" t="s">
        <v>76</v>
      </c>
      <c r="B40" s="8" t="s">
        <v>77</v>
      </c>
      <c r="C40" s="7">
        <v>88</v>
      </c>
      <c r="D40" s="10">
        <f t="shared" ref="D40:D42" si="15">C40-E40</f>
        <v>78</v>
      </c>
      <c r="E40" s="10">
        <v>10</v>
      </c>
      <c r="F40" s="10"/>
      <c r="G40" s="10">
        <v>1</v>
      </c>
      <c r="H40" s="10">
        <v>3</v>
      </c>
      <c r="I40" s="10">
        <f t="shared" si="1"/>
        <v>6</v>
      </c>
      <c r="J40" s="18">
        <f t="shared" si="2"/>
        <v>6.81818181818182</v>
      </c>
      <c r="K40" s="18">
        <f t="shared" si="3"/>
        <v>93.1818181818182</v>
      </c>
    </row>
    <row r="41" s="1" customFormat="1" ht="12.75" spans="1:11">
      <c r="A41" s="14"/>
      <c r="B41" s="8" t="s">
        <v>76</v>
      </c>
      <c r="C41" s="7">
        <v>118</v>
      </c>
      <c r="D41" s="10">
        <f t="shared" si="15"/>
        <v>91</v>
      </c>
      <c r="E41" s="10">
        <v>27</v>
      </c>
      <c r="F41" s="10">
        <v>5</v>
      </c>
      <c r="G41" s="10">
        <v>7</v>
      </c>
      <c r="H41" s="10">
        <v>3</v>
      </c>
      <c r="I41" s="10">
        <f t="shared" si="1"/>
        <v>12</v>
      </c>
      <c r="J41" s="18">
        <f t="shared" si="2"/>
        <v>10.1694915254237</v>
      </c>
      <c r="K41" s="18">
        <f t="shared" si="3"/>
        <v>89.8305084745763</v>
      </c>
    </row>
    <row r="42" s="1" customFormat="1" ht="12.75" spans="1:11">
      <c r="A42" s="15"/>
      <c r="B42" s="8" t="s">
        <v>78</v>
      </c>
      <c r="C42" s="7">
        <v>98</v>
      </c>
      <c r="D42" s="10">
        <f t="shared" si="15"/>
        <v>84</v>
      </c>
      <c r="E42" s="10">
        <v>14</v>
      </c>
      <c r="F42" s="10">
        <v>2</v>
      </c>
      <c r="G42" s="10">
        <v>6</v>
      </c>
      <c r="H42" s="10"/>
      <c r="I42" s="10">
        <f t="shared" si="1"/>
        <v>6</v>
      </c>
      <c r="J42" s="18">
        <f t="shared" si="2"/>
        <v>6.12244897959184</v>
      </c>
      <c r="K42" s="18">
        <f t="shared" si="3"/>
        <v>93.8775510204082</v>
      </c>
    </row>
    <row r="43" s="1" customFormat="1" ht="12.75" spans="1:11">
      <c r="A43" s="11" t="s">
        <v>79</v>
      </c>
      <c r="B43" s="12"/>
      <c r="C43" s="11">
        <f t="shared" ref="C43:H43" si="16">SUM(C40:C42)</f>
        <v>304</v>
      </c>
      <c r="D43" s="11">
        <f t="shared" si="16"/>
        <v>253</v>
      </c>
      <c r="E43" s="11">
        <f t="shared" si="16"/>
        <v>51</v>
      </c>
      <c r="F43" s="11">
        <f t="shared" si="16"/>
        <v>7</v>
      </c>
      <c r="G43" s="11">
        <f t="shared" si="16"/>
        <v>14</v>
      </c>
      <c r="H43" s="11">
        <f t="shared" si="16"/>
        <v>6</v>
      </c>
      <c r="I43" s="11">
        <f t="shared" si="1"/>
        <v>24</v>
      </c>
      <c r="J43" s="21">
        <f t="shared" si="2"/>
        <v>7.89473684210526</v>
      </c>
      <c r="K43" s="21">
        <f t="shared" si="3"/>
        <v>92.1052631578947</v>
      </c>
    </row>
    <row r="44" s="1" customFormat="1" ht="12.75" spans="1:11">
      <c r="A44" s="13" t="s">
        <v>80</v>
      </c>
      <c r="B44" s="8" t="s">
        <v>81</v>
      </c>
      <c r="C44" s="7">
        <v>1</v>
      </c>
      <c r="D44" s="10">
        <f t="shared" ref="D44:D47" si="17">C44-E44</f>
        <v>1</v>
      </c>
      <c r="E44" s="10">
        <v>0</v>
      </c>
      <c r="F44" s="10"/>
      <c r="G44" s="10"/>
      <c r="H44" s="10"/>
      <c r="I44" s="10">
        <f t="shared" si="1"/>
        <v>0</v>
      </c>
      <c r="J44" s="18">
        <f t="shared" si="2"/>
        <v>0</v>
      </c>
      <c r="K44" s="18">
        <f t="shared" si="3"/>
        <v>100</v>
      </c>
    </row>
    <row r="45" s="1" customFormat="1" ht="12.75" spans="1:11">
      <c r="A45" s="14"/>
      <c r="B45" s="8" t="s">
        <v>82</v>
      </c>
      <c r="C45" s="7">
        <v>2</v>
      </c>
      <c r="D45" s="10">
        <f t="shared" si="17"/>
        <v>2</v>
      </c>
      <c r="E45" s="10"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80</v>
      </c>
      <c r="C46" s="7">
        <v>1</v>
      </c>
      <c r="D46" s="10">
        <f t="shared" si="17"/>
        <v>1</v>
      </c>
      <c r="E46" s="10"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5"/>
      <c r="B47" s="8" t="s">
        <v>83</v>
      </c>
      <c r="C47" s="7">
        <v>2</v>
      </c>
      <c r="D47" s="10">
        <f t="shared" si="17"/>
        <v>2</v>
      </c>
      <c r="E47" s="10"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1" t="s">
        <v>84</v>
      </c>
      <c r="B48" s="12"/>
      <c r="C48" s="11">
        <f t="shared" ref="C48:H48" si="18">SUM(C44:C47)</f>
        <v>6</v>
      </c>
      <c r="D48" s="11">
        <f t="shared" si="18"/>
        <v>6</v>
      </c>
      <c r="E48" s="11">
        <f t="shared" si="18"/>
        <v>0</v>
      </c>
      <c r="F48" s="11">
        <f t="shared" si="18"/>
        <v>0</v>
      </c>
      <c r="G48" s="11">
        <f t="shared" si="18"/>
        <v>0</v>
      </c>
      <c r="H48" s="11">
        <f t="shared" si="18"/>
        <v>0</v>
      </c>
      <c r="I48" s="11">
        <f t="shared" si="1"/>
        <v>0</v>
      </c>
      <c r="J48" s="21">
        <f t="shared" si="2"/>
        <v>0</v>
      </c>
      <c r="K48" s="21">
        <f t="shared" si="3"/>
        <v>100</v>
      </c>
    </row>
    <row r="49" s="1" customFormat="1" ht="12.75" spans="1:11">
      <c r="A49" s="13" t="s">
        <v>85</v>
      </c>
      <c r="B49" s="8" t="s">
        <v>86</v>
      </c>
      <c r="C49" s="7">
        <v>76</v>
      </c>
      <c r="D49" s="10">
        <f t="shared" ref="D49:D52" si="19">C49-E49</f>
        <v>53</v>
      </c>
      <c r="E49" s="10">
        <v>23</v>
      </c>
      <c r="F49" s="10">
        <v>5</v>
      </c>
      <c r="G49" s="10">
        <v>3</v>
      </c>
      <c r="H49" s="10">
        <v>6</v>
      </c>
      <c r="I49" s="10">
        <f t="shared" si="1"/>
        <v>9</v>
      </c>
      <c r="J49" s="18">
        <f t="shared" si="2"/>
        <v>11.8421052631579</v>
      </c>
      <c r="K49" s="18">
        <f t="shared" si="3"/>
        <v>88.1578947368421</v>
      </c>
    </row>
    <row r="50" s="1" customFormat="1" ht="12.75" spans="1:11">
      <c r="A50" s="14"/>
      <c r="B50" s="8" t="s">
        <v>87</v>
      </c>
      <c r="C50" s="7">
        <v>66</v>
      </c>
      <c r="D50" s="10">
        <f t="shared" si="19"/>
        <v>57</v>
      </c>
      <c r="E50" s="10">
        <v>9</v>
      </c>
      <c r="F50" s="10">
        <v>1</v>
      </c>
      <c r="G50" s="10">
        <v>2</v>
      </c>
      <c r="H50" s="10">
        <v>1</v>
      </c>
      <c r="I50" s="10">
        <f t="shared" si="1"/>
        <v>5</v>
      </c>
      <c r="J50" s="18">
        <f t="shared" si="2"/>
        <v>7.57575757575758</v>
      </c>
      <c r="K50" s="18">
        <f t="shared" si="3"/>
        <v>92.4242424242424</v>
      </c>
    </row>
    <row r="51" s="1" customFormat="1" ht="12.75" spans="1:11">
      <c r="A51" s="14"/>
      <c r="B51" s="8" t="s">
        <v>88</v>
      </c>
      <c r="C51" s="7">
        <v>15</v>
      </c>
      <c r="D51" s="10">
        <f t="shared" si="19"/>
        <v>9</v>
      </c>
      <c r="E51" s="10">
        <v>6</v>
      </c>
      <c r="F51" s="10"/>
      <c r="G51" s="10"/>
      <c r="H51" s="10"/>
      <c r="I51" s="10">
        <f t="shared" si="1"/>
        <v>6</v>
      </c>
      <c r="J51" s="18">
        <f t="shared" si="2"/>
        <v>40</v>
      </c>
      <c r="K51" s="18">
        <f t="shared" si="3"/>
        <v>60</v>
      </c>
    </row>
    <row r="52" s="1" customFormat="1" ht="12.75" spans="1:11">
      <c r="A52" s="15"/>
      <c r="B52" s="8" t="s">
        <v>89</v>
      </c>
      <c r="C52" s="7">
        <v>106</v>
      </c>
      <c r="D52" s="10">
        <f t="shared" si="19"/>
        <v>87</v>
      </c>
      <c r="E52" s="10">
        <v>19</v>
      </c>
      <c r="F52" s="10">
        <v>6</v>
      </c>
      <c r="G52" s="10">
        <v>4</v>
      </c>
      <c r="H52" s="10">
        <v>3</v>
      </c>
      <c r="I52" s="10">
        <f t="shared" si="1"/>
        <v>6</v>
      </c>
      <c r="J52" s="18">
        <f t="shared" si="2"/>
        <v>5.66037735849057</v>
      </c>
      <c r="K52" s="18">
        <f t="shared" si="3"/>
        <v>94.3396226415094</v>
      </c>
    </row>
    <row r="53" s="1" customFormat="1" ht="12.75" spans="1:11">
      <c r="A53" s="11" t="s">
        <v>90</v>
      </c>
      <c r="B53" s="12"/>
      <c r="C53" s="11">
        <f t="shared" ref="C53:H53" si="20">SUM(C49:C52)</f>
        <v>263</v>
      </c>
      <c r="D53" s="11">
        <f t="shared" si="20"/>
        <v>206</v>
      </c>
      <c r="E53" s="11">
        <f t="shared" si="20"/>
        <v>57</v>
      </c>
      <c r="F53" s="11">
        <f t="shared" si="20"/>
        <v>12</v>
      </c>
      <c r="G53" s="11">
        <f t="shared" si="20"/>
        <v>9</v>
      </c>
      <c r="H53" s="11">
        <f t="shared" si="20"/>
        <v>10</v>
      </c>
      <c r="I53" s="11">
        <f t="shared" si="1"/>
        <v>26</v>
      </c>
      <c r="J53" s="21">
        <f t="shared" si="2"/>
        <v>9.88593155893536</v>
      </c>
      <c r="K53" s="21">
        <f t="shared" si="3"/>
        <v>90.1140684410646</v>
      </c>
    </row>
    <row r="54" s="1" customFormat="1" ht="12.75" spans="1:11">
      <c r="A54" s="13" t="s">
        <v>91</v>
      </c>
      <c r="B54" s="8" t="s">
        <v>92</v>
      </c>
      <c r="C54" s="7">
        <v>4</v>
      </c>
      <c r="D54" s="10">
        <f t="shared" ref="D54:D58" si="21">C54-E54</f>
        <v>4</v>
      </c>
      <c r="E54" s="10">
        <v>0</v>
      </c>
      <c r="F54" s="10"/>
      <c r="G54" s="10"/>
      <c r="H54" s="10"/>
      <c r="I54" s="10">
        <f t="shared" si="1"/>
        <v>0</v>
      </c>
      <c r="J54" s="18">
        <f t="shared" si="2"/>
        <v>0</v>
      </c>
      <c r="K54" s="18">
        <f t="shared" si="3"/>
        <v>100</v>
      </c>
    </row>
    <row r="55" s="1" customFormat="1" ht="12.75" spans="1:11">
      <c r="A55" s="14"/>
      <c r="B55" s="8" t="s">
        <v>93</v>
      </c>
      <c r="C55" s="7">
        <v>2</v>
      </c>
      <c r="D55" s="10">
        <f t="shared" si="21"/>
        <v>2</v>
      </c>
      <c r="E55" s="10">
        <v>0</v>
      </c>
      <c r="F55" s="10"/>
      <c r="G55" s="10"/>
      <c r="H55" s="10"/>
      <c r="I55" s="10">
        <f t="shared" si="1"/>
        <v>0</v>
      </c>
      <c r="J55" s="18">
        <f t="shared" si="2"/>
        <v>0</v>
      </c>
      <c r="K55" s="18">
        <f t="shared" si="3"/>
        <v>100</v>
      </c>
    </row>
    <row r="56" s="1" customFormat="1" ht="12.75" spans="1:11">
      <c r="A56" s="14"/>
      <c r="B56" s="8" t="s">
        <v>94</v>
      </c>
      <c r="C56" s="7">
        <v>2</v>
      </c>
      <c r="D56" s="10">
        <f t="shared" si="21"/>
        <v>2</v>
      </c>
      <c r="E56" s="10"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95</v>
      </c>
      <c r="C57" s="7">
        <v>2</v>
      </c>
      <c r="D57" s="10">
        <f t="shared" si="21"/>
        <v>2</v>
      </c>
      <c r="E57" s="10"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5"/>
      <c r="B58" s="8" t="s">
        <v>96</v>
      </c>
      <c r="C58" s="7">
        <v>5</v>
      </c>
      <c r="D58" s="10">
        <f t="shared" si="21"/>
        <v>5</v>
      </c>
      <c r="E58" s="10">
        <v>0</v>
      </c>
      <c r="F58" s="10"/>
      <c r="G58" s="10"/>
      <c r="H58" s="10"/>
      <c r="I58" s="10">
        <f t="shared" si="1"/>
        <v>0</v>
      </c>
      <c r="J58" s="18">
        <f t="shared" si="2"/>
        <v>0</v>
      </c>
      <c r="K58" s="18">
        <f t="shared" si="3"/>
        <v>100</v>
      </c>
    </row>
    <row r="59" s="1" customFormat="1" ht="12.75" spans="1:11">
      <c r="A59" s="11" t="s">
        <v>96</v>
      </c>
      <c r="B59" s="12"/>
      <c r="C59" s="11">
        <f t="shared" ref="C59:H59" si="22">SUM(C54:C58)</f>
        <v>15</v>
      </c>
      <c r="D59" s="11">
        <f t="shared" si="22"/>
        <v>15</v>
      </c>
      <c r="E59" s="11">
        <f t="shared" si="22"/>
        <v>0</v>
      </c>
      <c r="F59" s="11">
        <f t="shared" si="22"/>
        <v>0</v>
      </c>
      <c r="G59" s="11">
        <f t="shared" si="22"/>
        <v>0</v>
      </c>
      <c r="H59" s="11">
        <f t="shared" si="22"/>
        <v>0</v>
      </c>
      <c r="I59" s="11">
        <f t="shared" si="1"/>
        <v>0</v>
      </c>
      <c r="J59" s="21">
        <f t="shared" si="2"/>
        <v>0</v>
      </c>
      <c r="K59" s="21">
        <f t="shared" si="3"/>
        <v>100</v>
      </c>
    </row>
    <row r="60" s="1" customFormat="1" ht="12.75" spans="1:11">
      <c r="A60" s="13" t="s">
        <v>97</v>
      </c>
      <c r="B60" s="8" t="s">
        <v>98</v>
      </c>
      <c r="C60" s="7">
        <v>42</v>
      </c>
      <c r="D60" s="10">
        <f t="shared" ref="D60:D71" si="23">C60-E60</f>
        <v>35</v>
      </c>
      <c r="E60" s="10">
        <v>7</v>
      </c>
      <c r="F60" s="10">
        <v>1</v>
      </c>
      <c r="G60" s="10">
        <v>1</v>
      </c>
      <c r="H60" s="10">
        <v>2</v>
      </c>
      <c r="I60" s="10">
        <f t="shared" si="1"/>
        <v>3</v>
      </c>
      <c r="J60" s="18">
        <f t="shared" si="2"/>
        <v>7.14285714285714</v>
      </c>
      <c r="K60" s="18">
        <f t="shared" si="3"/>
        <v>92.8571428571429</v>
      </c>
    </row>
    <row r="61" s="1" customFormat="1" ht="12.75" spans="1:11">
      <c r="A61" s="14"/>
      <c r="B61" s="8" t="s">
        <v>99</v>
      </c>
      <c r="C61" s="7">
        <v>81</v>
      </c>
      <c r="D61" s="10">
        <f t="shared" si="23"/>
        <v>74</v>
      </c>
      <c r="E61" s="10">
        <v>7</v>
      </c>
      <c r="F61" s="10">
        <v>1</v>
      </c>
      <c r="G61" s="10"/>
      <c r="H61" s="10">
        <v>1</v>
      </c>
      <c r="I61" s="10">
        <f t="shared" si="1"/>
        <v>5</v>
      </c>
      <c r="J61" s="18">
        <f t="shared" si="2"/>
        <v>6.17283950617284</v>
      </c>
      <c r="K61" s="18">
        <f t="shared" si="3"/>
        <v>93.8271604938272</v>
      </c>
    </row>
    <row r="62" s="1" customFormat="1" ht="12.75" spans="1:11">
      <c r="A62" s="14"/>
      <c r="B62" s="8" t="s">
        <v>100</v>
      </c>
      <c r="C62" s="7">
        <v>51</v>
      </c>
      <c r="D62" s="10">
        <f t="shared" si="23"/>
        <v>48</v>
      </c>
      <c r="E62" s="10">
        <v>3</v>
      </c>
      <c r="F62" s="10"/>
      <c r="G62" s="10"/>
      <c r="H62" s="10">
        <v>1</v>
      </c>
      <c r="I62" s="10">
        <f t="shared" si="1"/>
        <v>2</v>
      </c>
      <c r="J62" s="18">
        <f t="shared" si="2"/>
        <v>3.92156862745098</v>
      </c>
      <c r="K62" s="18">
        <f t="shared" si="3"/>
        <v>96.078431372549</v>
      </c>
    </row>
    <row r="63" s="1" customFormat="1" ht="12.75" spans="1:11">
      <c r="A63" s="14"/>
      <c r="B63" s="8" t="s">
        <v>101</v>
      </c>
      <c r="C63" s="7">
        <v>74</v>
      </c>
      <c r="D63" s="10">
        <f t="shared" si="23"/>
        <v>67</v>
      </c>
      <c r="E63" s="10">
        <v>7</v>
      </c>
      <c r="F63" s="10">
        <v>4</v>
      </c>
      <c r="G63" s="10"/>
      <c r="H63" s="10">
        <v>2</v>
      </c>
      <c r="I63" s="10">
        <f t="shared" si="1"/>
        <v>1</v>
      </c>
      <c r="J63" s="18">
        <f t="shared" si="2"/>
        <v>1.35135135135135</v>
      </c>
      <c r="K63" s="18">
        <f t="shared" si="3"/>
        <v>98.6486486486486</v>
      </c>
    </row>
    <row r="64" s="1" customFormat="1" ht="12.75" spans="1:11">
      <c r="A64" s="14"/>
      <c r="B64" s="8" t="s">
        <v>102</v>
      </c>
      <c r="C64" s="7">
        <v>52</v>
      </c>
      <c r="D64" s="10">
        <f t="shared" si="23"/>
        <v>47</v>
      </c>
      <c r="E64" s="10">
        <v>5</v>
      </c>
      <c r="F64" s="10">
        <v>1</v>
      </c>
      <c r="G64" s="10">
        <v>3</v>
      </c>
      <c r="H64" s="10"/>
      <c r="I64" s="10">
        <f t="shared" si="1"/>
        <v>1</v>
      </c>
      <c r="J64" s="18">
        <f t="shared" si="2"/>
        <v>1.92307692307692</v>
      </c>
      <c r="K64" s="18">
        <f t="shared" si="3"/>
        <v>98.0769230769231</v>
      </c>
    </row>
    <row r="65" s="1" customFormat="1" ht="12.75" spans="1:11">
      <c r="A65" s="14"/>
      <c r="B65" s="8" t="s">
        <v>103</v>
      </c>
      <c r="C65" s="7">
        <v>55</v>
      </c>
      <c r="D65" s="10">
        <f t="shared" si="23"/>
        <v>50</v>
      </c>
      <c r="E65" s="10">
        <v>5</v>
      </c>
      <c r="F65" s="10">
        <v>4</v>
      </c>
      <c r="G65" s="10"/>
      <c r="H65" s="10"/>
      <c r="I65" s="10">
        <f t="shared" si="1"/>
        <v>1</v>
      </c>
      <c r="J65" s="18">
        <f t="shared" si="2"/>
        <v>1.81818181818182</v>
      </c>
      <c r="K65" s="18">
        <f t="shared" si="3"/>
        <v>98.1818181818182</v>
      </c>
    </row>
    <row r="66" s="1" customFormat="1" ht="12.75" spans="1:11">
      <c r="A66" s="14"/>
      <c r="B66" s="8" t="s">
        <v>104</v>
      </c>
      <c r="C66" s="7">
        <v>176</v>
      </c>
      <c r="D66" s="10">
        <f t="shared" si="23"/>
        <v>150</v>
      </c>
      <c r="E66" s="10">
        <v>26</v>
      </c>
      <c r="F66" s="10">
        <v>4</v>
      </c>
      <c r="G66" s="10">
        <v>10</v>
      </c>
      <c r="H66" s="10">
        <v>2</v>
      </c>
      <c r="I66" s="10">
        <f t="shared" ref="I66:I129" si="24">E66-F66-G66-H66</f>
        <v>10</v>
      </c>
      <c r="J66" s="18">
        <f t="shared" ref="J66:J129" si="25">I66/C66*100</f>
        <v>5.68181818181818</v>
      </c>
      <c r="K66" s="18">
        <f t="shared" ref="K66:K129" si="26">100-J66</f>
        <v>94.3181818181818</v>
      </c>
    </row>
    <row r="67" s="1" customFormat="1" ht="12.75" spans="1:11">
      <c r="A67" s="14"/>
      <c r="B67" s="8" t="s">
        <v>105</v>
      </c>
      <c r="C67" s="7">
        <v>41</v>
      </c>
      <c r="D67" s="10">
        <f t="shared" si="23"/>
        <v>37</v>
      </c>
      <c r="E67" s="10">
        <v>4</v>
      </c>
      <c r="F67" s="10">
        <v>1</v>
      </c>
      <c r="G67" s="10"/>
      <c r="H67" s="10"/>
      <c r="I67" s="10">
        <f t="shared" si="24"/>
        <v>3</v>
      </c>
      <c r="J67" s="18">
        <f t="shared" si="25"/>
        <v>7.31707317073171</v>
      </c>
      <c r="K67" s="18">
        <f t="shared" si="26"/>
        <v>92.6829268292683</v>
      </c>
    </row>
    <row r="68" s="1" customFormat="1" ht="12.75" spans="1:11">
      <c r="A68" s="14"/>
      <c r="B68" s="8" t="s">
        <v>106</v>
      </c>
      <c r="C68" s="7">
        <v>51</v>
      </c>
      <c r="D68" s="10">
        <f t="shared" si="23"/>
        <v>45</v>
      </c>
      <c r="E68" s="10">
        <v>6</v>
      </c>
      <c r="F68" s="10">
        <v>1</v>
      </c>
      <c r="G68" s="10"/>
      <c r="H68" s="10">
        <v>2</v>
      </c>
      <c r="I68" s="10">
        <f t="shared" si="24"/>
        <v>3</v>
      </c>
      <c r="J68" s="18">
        <f t="shared" si="25"/>
        <v>5.88235294117647</v>
      </c>
      <c r="K68" s="18">
        <f t="shared" si="26"/>
        <v>94.1176470588235</v>
      </c>
    </row>
    <row r="69" s="1" customFormat="1" ht="12.75" spans="1:11">
      <c r="A69" s="14"/>
      <c r="B69" s="8" t="s">
        <v>107</v>
      </c>
      <c r="C69" s="7">
        <v>75</v>
      </c>
      <c r="D69" s="10">
        <f t="shared" si="23"/>
        <v>69</v>
      </c>
      <c r="E69" s="10">
        <v>6</v>
      </c>
      <c r="F69" s="10">
        <v>4</v>
      </c>
      <c r="G69" s="10">
        <v>1</v>
      </c>
      <c r="H69" s="10"/>
      <c r="I69" s="10">
        <f t="shared" si="24"/>
        <v>1</v>
      </c>
      <c r="J69" s="18">
        <f t="shared" si="25"/>
        <v>1.33333333333333</v>
      </c>
      <c r="K69" s="18">
        <f t="shared" si="26"/>
        <v>98.6666666666667</v>
      </c>
    </row>
    <row r="70" s="1" customFormat="1" ht="12.75" spans="1:11">
      <c r="A70" s="14"/>
      <c r="B70" s="8" t="s">
        <v>108</v>
      </c>
      <c r="C70" s="7">
        <v>78</v>
      </c>
      <c r="D70" s="10">
        <f t="shared" si="23"/>
        <v>68</v>
      </c>
      <c r="E70" s="10">
        <v>10</v>
      </c>
      <c r="F70" s="10">
        <v>5</v>
      </c>
      <c r="G70" s="10">
        <v>1</v>
      </c>
      <c r="H70" s="10"/>
      <c r="I70" s="10">
        <f t="shared" si="24"/>
        <v>4</v>
      </c>
      <c r="J70" s="18">
        <f t="shared" si="25"/>
        <v>5.12820512820513</v>
      </c>
      <c r="K70" s="18">
        <f t="shared" si="26"/>
        <v>94.8717948717949</v>
      </c>
    </row>
    <row r="71" s="1" customFormat="1" ht="12.75" spans="1:11">
      <c r="A71" s="15"/>
      <c r="B71" s="8" t="s">
        <v>109</v>
      </c>
      <c r="C71" s="7">
        <v>46</v>
      </c>
      <c r="D71" s="10">
        <f t="shared" si="23"/>
        <v>42</v>
      </c>
      <c r="E71" s="10">
        <v>4</v>
      </c>
      <c r="F71" s="10"/>
      <c r="G71" s="10"/>
      <c r="H71" s="10">
        <v>4</v>
      </c>
      <c r="I71" s="10">
        <f t="shared" si="24"/>
        <v>0</v>
      </c>
      <c r="J71" s="18">
        <f t="shared" si="25"/>
        <v>0</v>
      </c>
      <c r="K71" s="18">
        <f t="shared" si="26"/>
        <v>100</v>
      </c>
    </row>
    <row r="72" s="1" customFormat="1" ht="12.75" spans="1:11">
      <c r="A72" s="11" t="s">
        <v>110</v>
      </c>
      <c r="B72" s="12"/>
      <c r="C72" s="11">
        <f t="shared" ref="C72:H72" si="27">SUM(C60:C71)</f>
        <v>822</v>
      </c>
      <c r="D72" s="11">
        <f t="shared" si="27"/>
        <v>732</v>
      </c>
      <c r="E72" s="11">
        <f t="shared" si="27"/>
        <v>90</v>
      </c>
      <c r="F72" s="11">
        <f t="shared" si="27"/>
        <v>26</v>
      </c>
      <c r="G72" s="11">
        <f t="shared" si="27"/>
        <v>16</v>
      </c>
      <c r="H72" s="11">
        <f t="shared" si="27"/>
        <v>14</v>
      </c>
      <c r="I72" s="11">
        <f t="shared" si="24"/>
        <v>34</v>
      </c>
      <c r="J72" s="21">
        <f t="shared" si="25"/>
        <v>4.13625304136253</v>
      </c>
      <c r="K72" s="21">
        <f t="shared" si="26"/>
        <v>95.8637469586375</v>
      </c>
    </row>
    <row r="73" s="1" customFormat="1" ht="12.75" spans="1:11">
      <c r="A73" s="13" t="s">
        <v>111</v>
      </c>
      <c r="B73" s="8" t="s">
        <v>112</v>
      </c>
      <c r="C73" s="7">
        <v>9</v>
      </c>
      <c r="D73" s="10">
        <f t="shared" ref="D73:D75" si="28">C73-E73</f>
        <v>9</v>
      </c>
      <c r="E73" s="10">
        <v>0</v>
      </c>
      <c r="F73" s="10"/>
      <c r="G73" s="10"/>
      <c r="H73" s="10"/>
      <c r="I73" s="10">
        <f t="shared" si="24"/>
        <v>0</v>
      </c>
      <c r="J73" s="18">
        <f t="shared" si="25"/>
        <v>0</v>
      </c>
      <c r="K73" s="18">
        <f t="shared" si="26"/>
        <v>100</v>
      </c>
    </row>
    <row r="74" s="1" customFormat="1" ht="12.75" spans="1:11">
      <c r="A74" s="14"/>
      <c r="B74" s="8" t="s">
        <v>111</v>
      </c>
      <c r="C74" s="7">
        <v>4</v>
      </c>
      <c r="D74" s="10">
        <f t="shared" si="28"/>
        <v>4</v>
      </c>
      <c r="E74" s="10">
        <v>0</v>
      </c>
      <c r="F74" s="10"/>
      <c r="G74" s="10"/>
      <c r="H74" s="10"/>
      <c r="I74" s="10">
        <f t="shared" si="24"/>
        <v>0</v>
      </c>
      <c r="J74" s="18">
        <f t="shared" si="25"/>
        <v>0</v>
      </c>
      <c r="K74" s="18">
        <f t="shared" si="26"/>
        <v>100</v>
      </c>
    </row>
    <row r="75" s="1" customFormat="1" ht="12.75" spans="1:11">
      <c r="A75" s="15"/>
      <c r="B75" s="8" t="s">
        <v>113</v>
      </c>
      <c r="C75" s="7">
        <v>8</v>
      </c>
      <c r="D75" s="10">
        <f t="shared" si="28"/>
        <v>7</v>
      </c>
      <c r="E75" s="10">
        <v>1</v>
      </c>
      <c r="F75" s="10"/>
      <c r="G75" s="10"/>
      <c r="H75" s="10"/>
      <c r="I75" s="10">
        <f t="shared" si="24"/>
        <v>1</v>
      </c>
      <c r="J75" s="18">
        <f t="shared" si="25"/>
        <v>12.5</v>
      </c>
      <c r="K75" s="18">
        <f t="shared" si="26"/>
        <v>87.5</v>
      </c>
    </row>
    <row r="76" s="1" customFormat="1" ht="12.75" spans="1:11">
      <c r="A76" s="11" t="s">
        <v>114</v>
      </c>
      <c r="B76" s="12"/>
      <c r="C76" s="11">
        <f t="shared" ref="C76:H76" si="29">SUM(C73:C75)</f>
        <v>21</v>
      </c>
      <c r="D76" s="11">
        <f t="shared" si="29"/>
        <v>20</v>
      </c>
      <c r="E76" s="11">
        <f t="shared" si="29"/>
        <v>1</v>
      </c>
      <c r="F76" s="11">
        <f t="shared" si="29"/>
        <v>0</v>
      </c>
      <c r="G76" s="11">
        <f t="shared" si="29"/>
        <v>0</v>
      </c>
      <c r="H76" s="11">
        <f t="shared" si="29"/>
        <v>0</v>
      </c>
      <c r="I76" s="11">
        <f t="shared" si="24"/>
        <v>1</v>
      </c>
      <c r="J76" s="21">
        <f t="shared" si="25"/>
        <v>4.76190476190476</v>
      </c>
      <c r="K76" s="21">
        <f t="shared" si="26"/>
        <v>95.2380952380952</v>
      </c>
    </row>
    <row r="77" s="1" customFormat="1" ht="12.75" spans="1:11">
      <c r="A77" s="13" t="s">
        <v>115</v>
      </c>
      <c r="B77" s="8" t="s">
        <v>116</v>
      </c>
      <c r="C77" s="7">
        <v>2</v>
      </c>
      <c r="D77" s="10">
        <f t="shared" ref="D77:D81" si="30">C77-E77</f>
        <v>2</v>
      </c>
      <c r="E77" s="10">
        <v>0</v>
      </c>
      <c r="F77" s="10"/>
      <c r="G77" s="10"/>
      <c r="H77" s="10"/>
      <c r="I77" s="10">
        <f t="shared" si="24"/>
        <v>0</v>
      </c>
      <c r="J77" s="18">
        <f t="shared" si="25"/>
        <v>0</v>
      </c>
      <c r="K77" s="18">
        <f t="shared" si="26"/>
        <v>100</v>
      </c>
    </row>
    <row r="78" s="1" customFormat="1" ht="12.75" spans="1:11">
      <c r="A78" s="14"/>
      <c r="B78" s="8" t="s">
        <v>117</v>
      </c>
      <c r="C78" s="7">
        <v>31</v>
      </c>
      <c r="D78" s="10">
        <f t="shared" si="30"/>
        <v>27</v>
      </c>
      <c r="E78" s="10">
        <v>4</v>
      </c>
      <c r="F78" s="10">
        <v>2</v>
      </c>
      <c r="G78" s="10"/>
      <c r="H78" s="10"/>
      <c r="I78" s="10">
        <f t="shared" si="24"/>
        <v>2</v>
      </c>
      <c r="J78" s="18">
        <f t="shared" si="25"/>
        <v>6.45161290322581</v>
      </c>
      <c r="K78" s="18">
        <f t="shared" si="26"/>
        <v>93.5483870967742</v>
      </c>
    </row>
    <row r="79" s="1" customFormat="1" ht="12.75" spans="1:11">
      <c r="A79" s="14"/>
      <c r="B79" s="8" t="s">
        <v>118</v>
      </c>
      <c r="C79" s="7">
        <v>2</v>
      </c>
      <c r="D79" s="10">
        <f t="shared" si="30"/>
        <v>2</v>
      </c>
      <c r="E79" s="10">
        <v>0</v>
      </c>
      <c r="F79" s="10"/>
      <c r="G79" s="10"/>
      <c r="H79" s="10"/>
      <c r="I79" s="10">
        <f t="shared" si="24"/>
        <v>0</v>
      </c>
      <c r="J79" s="18">
        <f t="shared" si="25"/>
        <v>0</v>
      </c>
      <c r="K79" s="18">
        <f t="shared" si="26"/>
        <v>100</v>
      </c>
    </row>
    <row r="80" s="1" customFormat="1" ht="12.75" spans="1:11">
      <c r="A80" s="14"/>
      <c r="B80" s="8" t="s">
        <v>119</v>
      </c>
      <c r="C80" s="7">
        <v>2</v>
      </c>
      <c r="D80" s="10">
        <f t="shared" si="30"/>
        <v>2</v>
      </c>
      <c r="E80" s="10">
        <v>0</v>
      </c>
      <c r="F80" s="10"/>
      <c r="G80" s="10"/>
      <c r="H80" s="10"/>
      <c r="I80" s="10">
        <f t="shared" si="24"/>
        <v>0</v>
      </c>
      <c r="J80" s="18">
        <f t="shared" si="25"/>
        <v>0</v>
      </c>
      <c r="K80" s="18">
        <f t="shared" si="26"/>
        <v>100</v>
      </c>
    </row>
    <row r="81" s="1" customFormat="1" ht="12.75" spans="1:11">
      <c r="A81" s="15"/>
      <c r="B81" s="8" t="s">
        <v>115</v>
      </c>
      <c r="C81" s="7">
        <v>57</v>
      </c>
      <c r="D81" s="10">
        <f t="shared" si="30"/>
        <v>51</v>
      </c>
      <c r="E81" s="10">
        <v>6</v>
      </c>
      <c r="F81" s="10">
        <v>3</v>
      </c>
      <c r="G81" s="10"/>
      <c r="H81" s="10"/>
      <c r="I81" s="10">
        <f t="shared" si="24"/>
        <v>3</v>
      </c>
      <c r="J81" s="18">
        <f t="shared" si="25"/>
        <v>5.26315789473684</v>
      </c>
      <c r="K81" s="18">
        <f t="shared" si="26"/>
        <v>94.7368421052632</v>
      </c>
    </row>
    <row r="82" s="1" customFormat="1" ht="12.75" spans="1:11">
      <c r="A82" s="11" t="s">
        <v>120</v>
      </c>
      <c r="B82" s="12"/>
      <c r="C82" s="11">
        <f t="shared" ref="C82:H82" si="31">SUM(C77:C81)</f>
        <v>94</v>
      </c>
      <c r="D82" s="11">
        <f t="shared" si="31"/>
        <v>84</v>
      </c>
      <c r="E82" s="11">
        <f t="shared" si="31"/>
        <v>10</v>
      </c>
      <c r="F82" s="11">
        <f t="shared" si="31"/>
        <v>5</v>
      </c>
      <c r="G82" s="11">
        <f t="shared" si="31"/>
        <v>0</v>
      </c>
      <c r="H82" s="11">
        <f t="shared" si="31"/>
        <v>0</v>
      </c>
      <c r="I82" s="11">
        <f t="shared" si="24"/>
        <v>5</v>
      </c>
      <c r="J82" s="21">
        <f t="shared" si="25"/>
        <v>5.31914893617021</v>
      </c>
      <c r="K82" s="21">
        <f t="shared" si="26"/>
        <v>94.6808510638298</v>
      </c>
    </row>
    <row r="83" s="1" customFormat="1" ht="12.75" spans="1:11">
      <c r="A83" s="13" t="s">
        <v>121</v>
      </c>
      <c r="B83" s="8" t="s">
        <v>121</v>
      </c>
      <c r="C83" s="7">
        <v>4</v>
      </c>
      <c r="D83" s="10">
        <f t="shared" ref="D83:D92" si="32">C83-E83</f>
        <v>4</v>
      </c>
      <c r="E83" s="10">
        <v>0</v>
      </c>
      <c r="F83" s="10"/>
      <c r="G83" s="10"/>
      <c r="H83" s="10"/>
      <c r="I83" s="10">
        <f t="shared" si="24"/>
        <v>0</v>
      </c>
      <c r="J83" s="18">
        <f t="shared" si="25"/>
        <v>0</v>
      </c>
      <c r="K83" s="18">
        <f t="shared" si="26"/>
        <v>100</v>
      </c>
    </row>
    <row r="84" s="1" customFormat="1" ht="12.75" spans="1:11">
      <c r="A84" s="15"/>
      <c r="B84" s="8" t="s">
        <v>122</v>
      </c>
      <c r="C84" s="7">
        <v>1</v>
      </c>
      <c r="D84" s="10">
        <f t="shared" si="32"/>
        <v>1</v>
      </c>
      <c r="E84" s="10">
        <v>0</v>
      </c>
      <c r="F84" s="10"/>
      <c r="G84" s="10"/>
      <c r="H84" s="10"/>
      <c r="I84" s="10">
        <f t="shared" si="24"/>
        <v>0</v>
      </c>
      <c r="J84" s="18">
        <f t="shared" si="25"/>
        <v>0</v>
      </c>
      <c r="K84" s="18">
        <f t="shared" si="26"/>
        <v>100</v>
      </c>
    </row>
    <row r="85" s="1" customFormat="1" ht="12.75" spans="1:11">
      <c r="A85" s="11" t="s">
        <v>123</v>
      </c>
      <c r="B85" s="12"/>
      <c r="C85" s="11">
        <f t="shared" ref="C85:H85" si="33">SUM(C83:C84)</f>
        <v>5</v>
      </c>
      <c r="D85" s="11">
        <f t="shared" si="33"/>
        <v>5</v>
      </c>
      <c r="E85" s="11">
        <f t="shared" si="33"/>
        <v>0</v>
      </c>
      <c r="F85" s="11">
        <f t="shared" si="33"/>
        <v>0</v>
      </c>
      <c r="G85" s="11">
        <f t="shared" si="33"/>
        <v>0</v>
      </c>
      <c r="H85" s="11">
        <f t="shared" si="33"/>
        <v>0</v>
      </c>
      <c r="I85" s="11">
        <f t="shared" si="24"/>
        <v>0</v>
      </c>
      <c r="J85" s="21">
        <f t="shared" si="25"/>
        <v>0</v>
      </c>
      <c r="K85" s="21">
        <f t="shared" si="26"/>
        <v>100</v>
      </c>
    </row>
    <row r="86" s="1" customFormat="1" ht="12.75" spans="1:11">
      <c r="A86" s="13" t="s">
        <v>124</v>
      </c>
      <c r="B86" s="8" t="s">
        <v>125</v>
      </c>
      <c r="C86" s="7">
        <v>1</v>
      </c>
      <c r="D86" s="10">
        <f t="shared" si="32"/>
        <v>1</v>
      </c>
      <c r="E86" s="10">
        <v>0</v>
      </c>
      <c r="F86" s="10"/>
      <c r="G86" s="10"/>
      <c r="H86" s="10"/>
      <c r="I86" s="10">
        <f t="shared" si="24"/>
        <v>0</v>
      </c>
      <c r="J86" s="18">
        <f t="shared" si="25"/>
        <v>0</v>
      </c>
      <c r="K86" s="18">
        <f t="shared" si="26"/>
        <v>100</v>
      </c>
    </row>
    <row r="87" s="1" customFormat="1" ht="12.75" spans="1:11">
      <c r="A87" s="14"/>
      <c r="B87" s="8" t="s">
        <v>126</v>
      </c>
      <c r="C87" s="7">
        <v>41</v>
      </c>
      <c r="D87" s="10">
        <f t="shared" si="32"/>
        <v>30</v>
      </c>
      <c r="E87" s="10">
        <v>11</v>
      </c>
      <c r="F87" s="10">
        <v>1</v>
      </c>
      <c r="G87" s="10">
        <v>1</v>
      </c>
      <c r="H87" s="10">
        <v>2</v>
      </c>
      <c r="I87" s="10">
        <f t="shared" si="24"/>
        <v>7</v>
      </c>
      <c r="J87" s="18">
        <f t="shared" si="25"/>
        <v>17.0731707317073</v>
      </c>
      <c r="K87" s="18">
        <f t="shared" si="26"/>
        <v>82.9268292682927</v>
      </c>
    </row>
    <row r="88" s="1" customFormat="1" ht="12.75" spans="1:11">
      <c r="A88" s="14"/>
      <c r="B88" s="8" t="s">
        <v>127</v>
      </c>
      <c r="C88" s="7">
        <v>5</v>
      </c>
      <c r="D88" s="10">
        <f t="shared" si="32"/>
        <v>3</v>
      </c>
      <c r="E88" s="10">
        <v>2</v>
      </c>
      <c r="F88" s="10"/>
      <c r="G88" s="10"/>
      <c r="H88" s="10">
        <v>2</v>
      </c>
      <c r="I88" s="10">
        <f t="shared" si="24"/>
        <v>0</v>
      </c>
      <c r="J88" s="18">
        <f t="shared" si="25"/>
        <v>0</v>
      </c>
      <c r="K88" s="18">
        <f t="shared" si="26"/>
        <v>100</v>
      </c>
    </row>
    <row r="89" s="1" customFormat="1" ht="12.75" spans="1:11">
      <c r="A89" s="14"/>
      <c r="B89" s="8" t="s">
        <v>128</v>
      </c>
      <c r="C89" s="7">
        <v>8</v>
      </c>
      <c r="D89" s="10">
        <f t="shared" si="32"/>
        <v>7</v>
      </c>
      <c r="E89" s="10">
        <v>1</v>
      </c>
      <c r="F89" s="10"/>
      <c r="G89" s="10"/>
      <c r="H89" s="10"/>
      <c r="I89" s="10">
        <f t="shared" si="24"/>
        <v>1</v>
      </c>
      <c r="J89" s="18">
        <f t="shared" si="25"/>
        <v>12.5</v>
      </c>
      <c r="K89" s="18">
        <f t="shared" si="26"/>
        <v>87.5</v>
      </c>
    </row>
    <row r="90" s="1" customFormat="1" ht="12.75" spans="1:11">
      <c r="A90" s="14"/>
      <c r="B90" s="8" t="s">
        <v>129</v>
      </c>
      <c r="C90" s="7">
        <v>1</v>
      </c>
      <c r="D90" s="10">
        <f t="shared" si="32"/>
        <v>0</v>
      </c>
      <c r="E90" s="10">
        <v>1</v>
      </c>
      <c r="F90" s="10">
        <v>1</v>
      </c>
      <c r="G90" s="10"/>
      <c r="H90" s="10"/>
      <c r="I90" s="10">
        <f t="shared" si="24"/>
        <v>0</v>
      </c>
      <c r="J90" s="18">
        <f t="shared" si="25"/>
        <v>0</v>
      </c>
      <c r="K90" s="18">
        <f t="shared" si="26"/>
        <v>100</v>
      </c>
    </row>
    <row r="91" s="1" customFormat="1" ht="12.75" spans="1:11">
      <c r="A91" s="14"/>
      <c r="B91" s="8" t="s">
        <v>130</v>
      </c>
      <c r="C91" s="7">
        <v>156</v>
      </c>
      <c r="D91" s="10">
        <f t="shared" si="32"/>
        <v>126</v>
      </c>
      <c r="E91" s="10">
        <v>30</v>
      </c>
      <c r="F91" s="10">
        <v>6</v>
      </c>
      <c r="G91" s="10">
        <v>5</v>
      </c>
      <c r="H91" s="10">
        <v>5</v>
      </c>
      <c r="I91" s="10">
        <f t="shared" si="24"/>
        <v>14</v>
      </c>
      <c r="J91" s="18">
        <f t="shared" si="25"/>
        <v>8.97435897435897</v>
      </c>
      <c r="K91" s="18">
        <f t="shared" si="26"/>
        <v>91.025641025641</v>
      </c>
    </row>
    <row r="92" s="1" customFormat="1" ht="12.75" spans="1:11">
      <c r="A92" s="15"/>
      <c r="B92" s="8" t="s">
        <v>131</v>
      </c>
      <c r="C92" s="7">
        <v>116</v>
      </c>
      <c r="D92" s="10">
        <f t="shared" si="32"/>
        <v>88</v>
      </c>
      <c r="E92" s="10">
        <v>28</v>
      </c>
      <c r="F92" s="10">
        <v>10</v>
      </c>
      <c r="G92" s="10">
        <v>3</v>
      </c>
      <c r="H92" s="10">
        <v>5</v>
      </c>
      <c r="I92" s="10">
        <f t="shared" si="24"/>
        <v>10</v>
      </c>
      <c r="J92" s="18">
        <f t="shared" si="25"/>
        <v>8.62068965517241</v>
      </c>
      <c r="K92" s="18">
        <f t="shared" si="26"/>
        <v>91.3793103448276</v>
      </c>
    </row>
    <row r="93" s="1" customFormat="1" ht="13.5" customHeight="1" spans="1:11">
      <c r="A93" s="11" t="s">
        <v>132</v>
      </c>
      <c r="B93" s="12"/>
      <c r="C93" s="11">
        <f t="shared" ref="C93:H93" si="34">SUM(C86:C92)</f>
        <v>328</v>
      </c>
      <c r="D93" s="11">
        <f t="shared" si="34"/>
        <v>255</v>
      </c>
      <c r="E93" s="11">
        <f t="shared" si="34"/>
        <v>73</v>
      </c>
      <c r="F93" s="11">
        <f t="shared" si="34"/>
        <v>18</v>
      </c>
      <c r="G93" s="11">
        <f t="shared" si="34"/>
        <v>9</v>
      </c>
      <c r="H93" s="11">
        <f t="shared" si="34"/>
        <v>14</v>
      </c>
      <c r="I93" s="11">
        <f t="shared" si="24"/>
        <v>32</v>
      </c>
      <c r="J93" s="21">
        <f t="shared" si="25"/>
        <v>9.75609756097561</v>
      </c>
      <c r="K93" s="21">
        <f t="shared" si="26"/>
        <v>90.2439024390244</v>
      </c>
    </row>
    <row r="94" s="1" customFormat="1" ht="12.75" spans="1:11">
      <c r="A94" s="13" t="s">
        <v>133</v>
      </c>
      <c r="B94" s="8" t="s">
        <v>134</v>
      </c>
      <c r="C94" s="7">
        <v>69</v>
      </c>
      <c r="D94" s="10">
        <f t="shared" ref="D94:D98" si="35">C94-E94</f>
        <v>58</v>
      </c>
      <c r="E94" s="10">
        <v>11</v>
      </c>
      <c r="F94" s="10">
        <v>8</v>
      </c>
      <c r="G94" s="10"/>
      <c r="H94" s="10">
        <v>1</v>
      </c>
      <c r="I94" s="10">
        <f t="shared" si="24"/>
        <v>2</v>
      </c>
      <c r="J94" s="18">
        <f t="shared" si="25"/>
        <v>2.89855072463768</v>
      </c>
      <c r="K94" s="18">
        <f t="shared" si="26"/>
        <v>97.1014492753623</v>
      </c>
    </row>
    <row r="95" s="1" customFormat="1" ht="12.75" spans="1:11">
      <c r="A95" s="14"/>
      <c r="B95" s="8" t="s">
        <v>135</v>
      </c>
      <c r="C95" s="7">
        <v>61</v>
      </c>
      <c r="D95" s="10">
        <f t="shared" si="35"/>
        <v>36</v>
      </c>
      <c r="E95" s="10">
        <v>25</v>
      </c>
      <c r="F95" s="10">
        <v>9</v>
      </c>
      <c r="G95" s="10">
        <v>4</v>
      </c>
      <c r="H95" s="10">
        <v>2</v>
      </c>
      <c r="I95" s="10">
        <f t="shared" si="24"/>
        <v>10</v>
      </c>
      <c r="J95" s="18">
        <f t="shared" si="25"/>
        <v>16.3934426229508</v>
      </c>
      <c r="K95" s="18">
        <f t="shared" si="26"/>
        <v>83.6065573770492</v>
      </c>
    </row>
    <row r="96" s="1" customFormat="1" ht="12.75" spans="1:11">
      <c r="A96" s="14"/>
      <c r="B96" s="8" t="s">
        <v>136</v>
      </c>
      <c r="C96" s="7">
        <v>2</v>
      </c>
      <c r="D96" s="10">
        <f t="shared" si="35"/>
        <v>1</v>
      </c>
      <c r="E96" s="10">
        <v>1</v>
      </c>
      <c r="F96" s="10"/>
      <c r="G96" s="10">
        <v>1</v>
      </c>
      <c r="H96" s="10"/>
      <c r="I96" s="10">
        <f t="shared" si="24"/>
        <v>0</v>
      </c>
      <c r="J96" s="18">
        <f t="shared" si="25"/>
        <v>0</v>
      </c>
      <c r="K96" s="18">
        <f t="shared" si="26"/>
        <v>100</v>
      </c>
    </row>
    <row r="97" s="1" customFormat="1" ht="12.75" spans="1:11">
      <c r="A97" s="14"/>
      <c r="B97" s="8" t="s">
        <v>137</v>
      </c>
      <c r="C97" s="7">
        <v>3</v>
      </c>
      <c r="D97" s="10">
        <f t="shared" si="35"/>
        <v>2</v>
      </c>
      <c r="E97" s="10">
        <v>1</v>
      </c>
      <c r="F97" s="10"/>
      <c r="G97" s="10"/>
      <c r="H97" s="10"/>
      <c r="I97" s="10">
        <f t="shared" si="24"/>
        <v>1</v>
      </c>
      <c r="J97" s="18">
        <f t="shared" si="25"/>
        <v>33.3333333333333</v>
      </c>
      <c r="K97" s="18">
        <f t="shared" si="26"/>
        <v>66.6666666666667</v>
      </c>
    </row>
    <row r="98" s="1" customFormat="1" ht="12.75" spans="1:11">
      <c r="A98" s="15"/>
      <c r="B98" s="8" t="s">
        <v>138</v>
      </c>
      <c r="C98" s="7">
        <v>3</v>
      </c>
      <c r="D98" s="10">
        <f t="shared" si="35"/>
        <v>3</v>
      </c>
      <c r="E98" s="10"/>
      <c r="F98" s="10"/>
      <c r="G98" s="10"/>
      <c r="H98" s="10"/>
      <c r="I98" s="10">
        <f t="shared" si="24"/>
        <v>0</v>
      </c>
      <c r="J98" s="18">
        <f t="shared" si="25"/>
        <v>0</v>
      </c>
      <c r="K98" s="18">
        <f t="shared" si="26"/>
        <v>100</v>
      </c>
    </row>
    <row r="99" s="1" customFormat="1" ht="12.75" spans="1:11">
      <c r="A99" s="11" t="s">
        <v>139</v>
      </c>
      <c r="B99" s="12"/>
      <c r="C99" s="11">
        <f t="shared" ref="C99:H99" si="36">SUM(C94:C98)</f>
        <v>138</v>
      </c>
      <c r="D99" s="11">
        <f t="shared" si="36"/>
        <v>100</v>
      </c>
      <c r="E99" s="11">
        <f t="shared" si="36"/>
        <v>38</v>
      </c>
      <c r="F99" s="11">
        <f t="shared" si="36"/>
        <v>17</v>
      </c>
      <c r="G99" s="11">
        <f t="shared" si="36"/>
        <v>5</v>
      </c>
      <c r="H99" s="11">
        <f t="shared" si="36"/>
        <v>3</v>
      </c>
      <c r="I99" s="11">
        <f t="shared" si="24"/>
        <v>13</v>
      </c>
      <c r="J99" s="21">
        <f t="shared" si="25"/>
        <v>9.42028985507246</v>
      </c>
      <c r="K99" s="21">
        <f t="shared" si="26"/>
        <v>90.5797101449275</v>
      </c>
    </row>
    <row r="100" s="1" customFormat="1" ht="12.75" spans="1:11">
      <c r="A100" s="13" t="s">
        <v>140</v>
      </c>
      <c r="B100" s="8" t="s">
        <v>141</v>
      </c>
      <c r="C100" s="7">
        <v>106</v>
      </c>
      <c r="D100" s="10">
        <f t="shared" ref="D100:D108" si="37">C100-E100</f>
        <v>92</v>
      </c>
      <c r="E100" s="10">
        <v>14</v>
      </c>
      <c r="F100" s="10">
        <v>7</v>
      </c>
      <c r="G100" s="10">
        <v>2</v>
      </c>
      <c r="H100" s="10">
        <v>2</v>
      </c>
      <c r="I100" s="10">
        <f t="shared" si="24"/>
        <v>3</v>
      </c>
      <c r="J100" s="18">
        <f t="shared" si="25"/>
        <v>2.83018867924528</v>
      </c>
      <c r="K100" s="18">
        <f t="shared" si="26"/>
        <v>97.1698113207547</v>
      </c>
    </row>
    <row r="101" s="1" customFormat="1" ht="12.75" spans="1:11">
      <c r="A101" s="14"/>
      <c r="B101" s="8" t="s">
        <v>142</v>
      </c>
      <c r="C101" s="7">
        <v>1</v>
      </c>
      <c r="D101" s="10">
        <f t="shared" si="37"/>
        <v>1</v>
      </c>
      <c r="E101" s="10">
        <v>0</v>
      </c>
      <c r="F101" s="10"/>
      <c r="G101" s="10"/>
      <c r="H101" s="10"/>
      <c r="I101" s="10">
        <f t="shared" si="24"/>
        <v>0</v>
      </c>
      <c r="J101" s="18">
        <f t="shared" si="25"/>
        <v>0</v>
      </c>
      <c r="K101" s="18">
        <f t="shared" si="26"/>
        <v>100</v>
      </c>
    </row>
    <row r="102" s="1" customFormat="1" ht="12.75" spans="1:11">
      <c r="A102" s="14"/>
      <c r="B102" s="8" t="s">
        <v>143</v>
      </c>
      <c r="C102" s="7">
        <v>1</v>
      </c>
      <c r="D102" s="10">
        <f t="shared" si="37"/>
        <v>1</v>
      </c>
      <c r="E102" s="10">
        <v>0</v>
      </c>
      <c r="F102" s="10"/>
      <c r="G102" s="10"/>
      <c r="H102" s="10"/>
      <c r="I102" s="10">
        <f t="shared" si="24"/>
        <v>0</v>
      </c>
      <c r="J102" s="18">
        <f t="shared" si="25"/>
        <v>0</v>
      </c>
      <c r="K102" s="18">
        <f t="shared" si="26"/>
        <v>100</v>
      </c>
    </row>
    <row r="103" s="1" customFormat="1" ht="12.75" spans="1:11">
      <c r="A103" s="14"/>
      <c r="B103" s="8" t="s">
        <v>144</v>
      </c>
      <c r="C103" s="7">
        <v>2</v>
      </c>
      <c r="D103" s="10">
        <f t="shared" si="37"/>
        <v>2</v>
      </c>
      <c r="E103" s="10">
        <v>0</v>
      </c>
      <c r="F103" s="10"/>
      <c r="G103" s="10"/>
      <c r="H103" s="10"/>
      <c r="I103" s="10">
        <f t="shared" si="24"/>
        <v>0</v>
      </c>
      <c r="J103" s="18">
        <f t="shared" si="25"/>
        <v>0</v>
      </c>
      <c r="K103" s="18">
        <f t="shared" si="26"/>
        <v>100</v>
      </c>
    </row>
    <row r="104" s="1" customFormat="1" ht="12.75" spans="1:11">
      <c r="A104" s="14"/>
      <c r="B104" s="8" t="s">
        <v>145</v>
      </c>
      <c r="C104" s="7">
        <v>1</v>
      </c>
      <c r="D104" s="10">
        <f t="shared" si="37"/>
        <v>1</v>
      </c>
      <c r="E104" s="10">
        <v>0</v>
      </c>
      <c r="F104" s="10"/>
      <c r="G104" s="10"/>
      <c r="H104" s="10"/>
      <c r="I104" s="10">
        <f t="shared" si="24"/>
        <v>0</v>
      </c>
      <c r="J104" s="18">
        <f t="shared" si="25"/>
        <v>0</v>
      </c>
      <c r="K104" s="18">
        <f t="shared" si="26"/>
        <v>100</v>
      </c>
    </row>
    <row r="105" s="1" customFormat="1" ht="12.75" spans="1:11">
      <c r="A105" s="14"/>
      <c r="B105" s="8" t="s">
        <v>146</v>
      </c>
      <c r="C105" s="7">
        <v>1</v>
      </c>
      <c r="D105" s="10">
        <f t="shared" si="37"/>
        <v>1</v>
      </c>
      <c r="E105" s="10">
        <v>0</v>
      </c>
      <c r="F105" s="10"/>
      <c r="G105" s="10"/>
      <c r="H105" s="10"/>
      <c r="I105" s="10">
        <f t="shared" si="24"/>
        <v>0</v>
      </c>
      <c r="J105" s="18">
        <f t="shared" si="25"/>
        <v>0</v>
      </c>
      <c r="K105" s="18">
        <f t="shared" si="26"/>
        <v>100</v>
      </c>
    </row>
    <row r="106" s="1" customFormat="1" ht="12.75" spans="1:11">
      <c r="A106" s="14"/>
      <c r="B106" s="8" t="s">
        <v>147</v>
      </c>
      <c r="C106" s="7">
        <v>1</v>
      </c>
      <c r="D106" s="10">
        <f t="shared" si="37"/>
        <v>1</v>
      </c>
      <c r="E106" s="10">
        <v>0</v>
      </c>
      <c r="F106" s="10"/>
      <c r="G106" s="10"/>
      <c r="H106" s="10"/>
      <c r="I106" s="10">
        <f t="shared" si="24"/>
        <v>0</v>
      </c>
      <c r="J106" s="18">
        <f t="shared" si="25"/>
        <v>0</v>
      </c>
      <c r="K106" s="18">
        <f t="shared" si="26"/>
        <v>100</v>
      </c>
    </row>
    <row r="107" s="1" customFormat="1" ht="12.75" spans="1:11">
      <c r="A107" s="14"/>
      <c r="B107" s="8" t="s">
        <v>148</v>
      </c>
      <c r="C107" s="7">
        <v>1</v>
      </c>
      <c r="D107" s="10">
        <f t="shared" si="37"/>
        <v>1</v>
      </c>
      <c r="E107" s="10">
        <v>0</v>
      </c>
      <c r="F107" s="10"/>
      <c r="G107" s="10"/>
      <c r="H107" s="10"/>
      <c r="I107" s="10">
        <f t="shared" si="24"/>
        <v>0</v>
      </c>
      <c r="J107" s="18">
        <f t="shared" si="25"/>
        <v>0</v>
      </c>
      <c r="K107" s="18">
        <f t="shared" si="26"/>
        <v>100</v>
      </c>
    </row>
    <row r="108" s="1" customFormat="1" ht="12.75" spans="1:11">
      <c r="A108" s="15"/>
      <c r="B108" s="8" t="s">
        <v>140</v>
      </c>
      <c r="C108" s="7">
        <v>107</v>
      </c>
      <c r="D108" s="10">
        <f t="shared" si="37"/>
        <v>87</v>
      </c>
      <c r="E108" s="10">
        <v>20</v>
      </c>
      <c r="F108" s="10">
        <v>10</v>
      </c>
      <c r="G108" s="10">
        <v>1</v>
      </c>
      <c r="H108" s="10"/>
      <c r="I108" s="10">
        <f t="shared" si="24"/>
        <v>9</v>
      </c>
      <c r="J108" s="18">
        <f t="shared" si="25"/>
        <v>8.41121495327103</v>
      </c>
      <c r="K108" s="18">
        <f t="shared" si="26"/>
        <v>91.588785046729</v>
      </c>
    </row>
    <row r="109" s="1" customFormat="1" ht="12.75" spans="1:11">
      <c r="A109" s="11" t="s">
        <v>149</v>
      </c>
      <c r="B109" s="12"/>
      <c r="C109" s="11">
        <f t="shared" ref="C109:H109" si="38">SUM(C100:C108)</f>
        <v>221</v>
      </c>
      <c r="D109" s="11">
        <f t="shared" si="38"/>
        <v>187</v>
      </c>
      <c r="E109" s="11">
        <f t="shared" si="38"/>
        <v>34</v>
      </c>
      <c r="F109" s="11">
        <f t="shared" si="38"/>
        <v>17</v>
      </c>
      <c r="G109" s="11">
        <f t="shared" si="38"/>
        <v>3</v>
      </c>
      <c r="H109" s="11">
        <f t="shared" si="38"/>
        <v>2</v>
      </c>
      <c r="I109" s="11">
        <f t="shared" si="24"/>
        <v>12</v>
      </c>
      <c r="J109" s="21">
        <f t="shared" si="25"/>
        <v>5.42986425339367</v>
      </c>
      <c r="K109" s="21">
        <f t="shared" si="26"/>
        <v>94.5701357466063</v>
      </c>
    </row>
    <row r="110" s="1" customFormat="1" ht="12.75" spans="1:11">
      <c r="A110" s="13" t="s">
        <v>150</v>
      </c>
      <c r="B110" s="8" t="s">
        <v>151</v>
      </c>
      <c r="C110" s="7">
        <v>83</v>
      </c>
      <c r="D110" s="10">
        <f t="shared" ref="D110:D113" si="39">C110-E110</f>
        <v>70</v>
      </c>
      <c r="E110" s="10">
        <v>13</v>
      </c>
      <c r="F110" s="10">
        <v>1</v>
      </c>
      <c r="G110" s="10"/>
      <c r="H110" s="10">
        <v>2</v>
      </c>
      <c r="I110" s="10">
        <f t="shared" si="24"/>
        <v>10</v>
      </c>
      <c r="J110" s="18">
        <f t="shared" si="25"/>
        <v>12.0481927710843</v>
      </c>
      <c r="K110" s="18">
        <f t="shared" si="26"/>
        <v>87.9518072289157</v>
      </c>
    </row>
    <row r="111" s="1" customFormat="1" ht="12.75" spans="1:11">
      <c r="A111" s="14"/>
      <c r="B111" s="8" t="s">
        <v>152</v>
      </c>
      <c r="C111" s="7">
        <v>70</v>
      </c>
      <c r="D111" s="10">
        <f t="shared" si="39"/>
        <v>60</v>
      </c>
      <c r="E111" s="10">
        <v>10</v>
      </c>
      <c r="F111" s="10">
        <v>2</v>
      </c>
      <c r="G111" s="10">
        <v>1</v>
      </c>
      <c r="H111" s="10"/>
      <c r="I111" s="10">
        <f t="shared" si="24"/>
        <v>7</v>
      </c>
      <c r="J111" s="18">
        <f t="shared" si="25"/>
        <v>10</v>
      </c>
      <c r="K111" s="18">
        <f t="shared" si="26"/>
        <v>90</v>
      </c>
    </row>
    <row r="112" s="1" customFormat="1" ht="12.75" spans="1:11">
      <c r="A112" s="14"/>
      <c r="B112" s="8" t="s">
        <v>150</v>
      </c>
      <c r="C112" s="7">
        <v>73</v>
      </c>
      <c r="D112" s="10">
        <f t="shared" si="39"/>
        <v>65</v>
      </c>
      <c r="E112" s="10">
        <v>8</v>
      </c>
      <c r="F112" s="10">
        <v>1</v>
      </c>
      <c r="G112" s="10">
        <v>1</v>
      </c>
      <c r="H112" s="10">
        <v>3</v>
      </c>
      <c r="I112" s="10">
        <f t="shared" si="24"/>
        <v>3</v>
      </c>
      <c r="J112" s="18">
        <f t="shared" si="25"/>
        <v>4.10958904109589</v>
      </c>
      <c r="K112" s="18">
        <f t="shared" si="26"/>
        <v>95.8904109589041</v>
      </c>
    </row>
    <row r="113" s="1" customFormat="1" ht="12.75" spans="1:11">
      <c r="A113" s="15"/>
      <c r="B113" s="8" t="s">
        <v>153</v>
      </c>
      <c r="C113" s="7">
        <v>1</v>
      </c>
      <c r="D113" s="10">
        <f t="shared" si="39"/>
        <v>0</v>
      </c>
      <c r="E113" s="10">
        <v>1</v>
      </c>
      <c r="F113" s="10"/>
      <c r="G113" s="10">
        <v>1</v>
      </c>
      <c r="H113" s="10"/>
      <c r="I113" s="10">
        <f t="shared" si="24"/>
        <v>0</v>
      </c>
      <c r="J113" s="18">
        <f t="shared" si="25"/>
        <v>0</v>
      </c>
      <c r="K113" s="18">
        <f t="shared" si="26"/>
        <v>100</v>
      </c>
    </row>
    <row r="114" s="1" customFormat="1" ht="12.75" spans="1:11">
      <c r="A114" s="11" t="s">
        <v>154</v>
      </c>
      <c r="B114" s="12"/>
      <c r="C114" s="11">
        <f t="shared" ref="C114:H114" si="40">SUM(C110:C113)</f>
        <v>227</v>
      </c>
      <c r="D114" s="11">
        <f t="shared" si="40"/>
        <v>195</v>
      </c>
      <c r="E114" s="11">
        <f t="shared" si="40"/>
        <v>32</v>
      </c>
      <c r="F114" s="11">
        <f t="shared" si="40"/>
        <v>4</v>
      </c>
      <c r="G114" s="11">
        <f t="shared" si="40"/>
        <v>3</v>
      </c>
      <c r="H114" s="11">
        <f t="shared" si="40"/>
        <v>5</v>
      </c>
      <c r="I114" s="11">
        <f t="shared" si="24"/>
        <v>20</v>
      </c>
      <c r="J114" s="21">
        <f t="shared" si="25"/>
        <v>8.81057268722467</v>
      </c>
      <c r="K114" s="21">
        <f t="shared" si="26"/>
        <v>91.1894273127753</v>
      </c>
    </row>
    <row r="115" s="1" customFormat="1" ht="12.75" spans="1:11">
      <c r="A115" s="13" t="s">
        <v>155</v>
      </c>
      <c r="B115" s="8" t="s">
        <v>156</v>
      </c>
      <c r="C115" s="7">
        <v>1</v>
      </c>
      <c r="D115" s="10">
        <f t="shared" ref="D115:D122" si="41">C115-E115</f>
        <v>1</v>
      </c>
      <c r="E115" s="10">
        <v>0</v>
      </c>
      <c r="F115" s="10"/>
      <c r="G115" s="10"/>
      <c r="H115" s="10"/>
      <c r="I115" s="10">
        <f t="shared" si="24"/>
        <v>0</v>
      </c>
      <c r="J115" s="18">
        <f t="shared" si="25"/>
        <v>0</v>
      </c>
      <c r="K115" s="18">
        <f t="shared" si="26"/>
        <v>100</v>
      </c>
    </row>
    <row r="116" s="1" customFormat="1" ht="12.75" spans="1:11">
      <c r="A116" s="14"/>
      <c r="B116" s="8" t="s">
        <v>157</v>
      </c>
      <c r="C116" s="7">
        <v>90</v>
      </c>
      <c r="D116" s="10">
        <f t="shared" si="41"/>
        <v>79</v>
      </c>
      <c r="E116" s="10">
        <v>11</v>
      </c>
      <c r="F116" s="10">
        <v>4</v>
      </c>
      <c r="G116" s="10">
        <v>1</v>
      </c>
      <c r="H116" s="10">
        <v>1</v>
      </c>
      <c r="I116" s="10">
        <f t="shared" si="24"/>
        <v>5</v>
      </c>
      <c r="J116" s="18">
        <f t="shared" si="25"/>
        <v>5.55555555555556</v>
      </c>
      <c r="K116" s="18">
        <f t="shared" si="26"/>
        <v>94.4444444444444</v>
      </c>
    </row>
    <row r="117" s="1" customFormat="1" ht="12.75" spans="1:11">
      <c r="A117" s="14"/>
      <c r="B117" s="8" t="s">
        <v>158</v>
      </c>
      <c r="C117" s="7">
        <v>2</v>
      </c>
      <c r="D117" s="10">
        <f t="shared" si="41"/>
        <v>1</v>
      </c>
      <c r="E117" s="10">
        <v>1</v>
      </c>
      <c r="F117" s="10"/>
      <c r="G117" s="10">
        <v>1</v>
      </c>
      <c r="H117" s="10"/>
      <c r="I117" s="10">
        <f t="shared" si="24"/>
        <v>0</v>
      </c>
      <c r="J117" s="18">
        <f t="shared" si="25"/>
        <v>0</v>
      </c>
      <c r="K117" s="18">
        <f t="shared" si="26"/>
        <v>100</v>
      </c>
    </row>
    <row r="118" s="1" customFormat="1" ht="12.75" spans="1:11">
      <c r="A118" s="14"/>
      <c r="B118" s="8" t="s">
        <v>159</v>
      </c>
      <c r="C118" s="7">
        <v>1</v>
      </c>
      <c r="D118" s="10">
        <f t="shared" si="41"/>
        <v>1</v>
      </c>
      <c r="E118" s="10">
        <v>0</v>
      </c>
      <c r="F118" s="10"/>
      <c r="G118" s="10"/>
      <c r="H118" s="10"/>
      <c r="I118" s="10">
        <f t="shared" si="24"/>
        <v>0</v>
      </c>
      <c r="J118" s="18">
        <f t="shared" si="25"/>
        <v>0</v>
      </c>
      <c r="K118" s="18">
        <f t="shared" si="26"/>
        <v>100</v>
      </c>
    </row>
    <row r="119" s="1" customFormat="1" ht="12.75" spans="1:11">
      <c r="A119" s="14"/>
      <c r="B119" s="8" t="s">
        <v>160</v>
      </c>
      <c r="C119" s="7">
        <v>3</v>
      </c>
      <c r="D119" s="10">
        <f t="shared" si="41"/>
        <v>3</v>
      </c>
      <c r="E119" s="10">
        <v>0</v>
      </c>
      <c r="F119" s="10"/>
      <c r="G119" s="10"/>
      <c r="H119" s="10"/>
      <c r="I119" s="10">
        <f t="shared" si="24"/>
        <v>0</v>
      </c>
      <c r="J119" s="18">
        <f t="shared" si="25"/>
        <v>0</v>
      </c>
      <c r="K119" s="18">
        <f t="shared" si="26"/>
        <v>100</v>
      </c>
    </row>
    <row r="120" s="1" customFormat="1" ht="12.75" spans="1:11">
      <c r="A120" s="14"/>
      <c r="B120" s="8" t="s">
        <v>155</v>
      </c>
      <c r="C120" s="7">
        <v>108</v>
      </c>
      <c r="D120" s="10">
        <f t="shared" si="41"/>
        <v>78</v>
      </c>
      <c r="E120" s="10">
        <v>30</v>
      </c>
      <c r="F120" s="10">
        <v>3</v>
      </c>
      <c r="G120" s="10">
        <v>20</v>
      </c>
      <c r="H120" s="10">
        <v>3</v>
      </c>
      <c r="I120" s="10">
        <f t="shared" si="24"/>
        <v>4</v>
      </c>
      <c r="J120" s="18">
        <f t="shared" si="25"/>
        <v>3.7037037037037</v>
      </c>
      <c r="K120" s="18">
        <f t="shared" si="26"/>
        <v>96.2962962962963</v>
      </c>
    </row>
    <row r="121" s="1" customFormat="1" ht="12.75" spans="1:11">
      <c r="A121" s="14"/>
      <c r="B121" s="8" t="s">
        <v>161</v>
      </c>
      <c r="C121" s="7">
        <v>2</v>
      </c>
      <c r="D121" s="10">
        <f t="shared" si="41"/>
        <v>1</v>
      </c>
      <c r="E121" s="10">
        <v>1</v>
      </c>
      <c r="F121" s="10"/>
      <c r="G121" s="10">
        <v>1</v>
      </c>
      <c r="H121" s="10"/>
      <c r="I121" s="10">
        <f t="shared" si="24"/>
        <v>0</v>
      </c>
      <c r="J121" s="18">
        <f t="shared" si="25"/>
        <v>0</v>
      </c>
      <c r="K121" s="18">
        <f t="shared" si="26"/>
        <v>100</v>
      </c>
    </row>
    <row r="122" s="1" customFormat="1" ht="12.75" spans="1:11">
      <c r="A122" s="15"/>
      <c r="B122" s="8" t="s">
        <v>162</v>
      </c>
      <c r="C122" s="7">
        <v>60</v>
      </c>
      <c r="D122" s="10">
        <f t="shared" si="41"/>
        <v>44</v>
      </c>
      <c r="E122" s="10">
        <v>16</v>
      </c>
      <c r="F122" s="10">
        <v>2</v>
      </c>
      <c r="G122" s="10"/>
      <c r="H122" s="10">
        <v>1</v>
      </c>
      <c r="I122" s="10">
        <f t="shared" si="24"/>
        <v>13</v>
      </c>
      <c r="J122" s="18">
        <f t="shared" si="25"/>
        <v>21.6666666666667</v>
      </c>
      <c r="K122" s="18">
        <f t="shared" si="26"/>
        <v>78.3333333333333</v>
      </c>
    </row>
    <row r="123" s="1" customFormat="1" ht="12.75" spans="1:11">
      <c r="A123" s="11" t="s">
        <v>163</v>
      </c>
      <c r="B123" s="12"/>
      <c r="C123" s="11">
        <f t="shared" ref="C123:H123" si="42">SUM(C115:C122)</f>
        <v>267</v>
      </c>
      <c r="D123" s="11">
        <f t="shared" si="42"/>
        <v>208</v>
      </c>
      <c r="E123" s="11">
        <f t="shared" si="42"/>
        <v>59</v>
      </c>
      <c r="F123" s="11">
        <f t="shared" si="42"/>
        <v>9</v>
      </c>
      <c r="G123" s="11">
        <f t="shared" si="42"/>
        <v>23</v>
      </c>
      <c r="H123" s="11">
        <f t="shared" si="42"/>
        <v>5</v>
      </c>
      <c r="I123" s="11">
        <f t="shared" si="24"/>
        <v>22</v>
      </c>
      <c r="J123" s="21">
        <f t="shared" si="25"/>
        <v>8.23970037453183</v>
      </c>
      <c r="K123" s="21">
        <f t="shared" si="26"/>
        <v>91.7602996254682</v>
      </c>
    </row>
    <row r="124" s="1" customFormat="1" ht="12.75" spans="1:11">
      <c r="A124" s="13" t="s">
        <v>164</v>
      </c>
      <c r="B124" s="8" t="s">
        <v>165</v>
      </c>
      <c r="C124" s="7">
        <v>2</v>
      </c>
      <c r="D124" s="10">
        <f t="shared" ref="D124:D128" si="43">C124-E124</f>
        <v>2</v>
      </c>
      <c r="E124" s="10">
        <v>0</v>
      </c>
      <c r="F124" s="10"/>
      <c r="G124" s="10"/>
      <c r="H124" s="10"/>
      <c r="I124" s="10">
        <f t="shared" si="24"/>
        <v>0</v>
      </c>
      <c r="J124" s="18">
        <f t="shared" si="25"/>
        <v>0</v>
      </c>
      <c r="K124" s="18">
        <f t="shared" si="26"/>
        <v>100</v>
      </c>
    </row>
    <row r="125" s="1" customFormat="1" ht="12.75" spans="1:11">
      <c r="A125" s="14"/>
      <c r="B125" s="8" t="s">
        <v>166</v>
      </c>
      <c r="C125" s="7">
        <v>77</v>
      </c>
      <c r="D125" s="10">
        <f t="shared" si="43"/>
        <v>67</v>
      </c>
      <c r="E125" s="10">
        <v>10</v>
      </c>
      <c r="F125" s="10">
        <v>3</v>
      </c>
      <c r="G125" s="10">
        <v>1</v>
      </c>
      <c r="H125" s="10">
        <v>1</v>
      </c>
      <c r="I125" s="10">
        <f t="shared" si="24"/>
        <v>5</v>
      </c>
      <c r="J125" s="18">
        <f t="shared" si="25"/>
        <v>6.49350649350649</v>
      </c>
      <c r="K125" s="18">
        <f t="shared" si="26"/>
        <v>93.5064935064935</v>
      </c>
    </row>
    <row r="126" s="1" customFormat="1" ht="12.75" spans="1:11">
      <c r="A126" s="14"/>
      <c r="B126" s="8" t="s">
        <v>167</v>
      </c>
      <c r="C126" s="7">
        <v>59</v>
      </c>
      <c r="D126" s="10">
        <f t="shared" si="43"/>
        <v>44</v>
      </c>
      <c r="E126" s="10">
        <v>15</v>
      </c>
      <c r="F126" s="10"/>
      <c r="G126" s="10"/>
      <c r="H126" s="10">
        <v>1</v>
      </c>
      <c r="I126" s="10">
        <f t="shared" si="24"/>
        <v>14</v>
      </c>
      <c r="J126" s="18">
        <f t="shared" si="25"/>
        <v>23.728813559322</v>
      </c>
      <c r="K126" s="18">
        <f t="shared" si="26"/>
        <v>76.271186440678</v>
      </c>
    </row>
    <row r="127" s="1" customFormat="1" ht="12.75" spans="1:11">
      <c r="A127" s="14"/>
      <c r="B127" s="8" t="s">
        <v>168</v>
      </c>
      <c r="C127" s="7">
        <v>2</v>
      </c>
      <c r="D127" s="10">
        <f t="shared" si="43"/>
        <v>2</v>
      </c>
      <c r="E127" s="10">
        <v>0</v>
      </c>
      <c r="F127" s="10"/>
      <c r="G127" s="10"/>
      <c r="H127" s="10"/>
      <c r="I127" s="10">
        <f t="shared" si="24"/>
        <v>0</v>
      </c>
      <c r="J127" s="18">
        <f t="shared" si="25"/>
        <v>0</v>
      </c>
      <c r="K127" s="18">
        <f t="shared" si="26"/>
        <v>100</v>
      </c>
    </row>
    <row r="128" s="1" customFormat="1" ht="12.75" spans="1:11">
      <c r="A128" s="15"/>
      <c r="B128" s="8" t="s">
        <v>169</v>
      </c>
      <c r="C128" s="7">
        <v>92</v>
      </c>
      <c r="D128" s="10">
        <f t="shared" si="43"/>
        <v>83</v>
      </c>
      <c r="E128" s="10">
        <v>9</v>
      </c>
      <c r="F128" s="10">
        <v>2</v>
      </c>
      <c r="G128" s="10"/>
      <c r="H128" s="10">
        <v>1</v>
      </c>
      <c r="I128" s="10">
        <f t="shared" si="24"/>
        <v>6</v>
      </c>
      <c r="J128" s="18">
        <f t="shared" si="25"/>
        <v>6.52173913043478</v>
      </c>
      <c r="K128" s="18">
        <f t="shared" si="26"/>
        <v>93.4782608695652</v>
      </c>
    </row>
    <row r="129" s="1" customFormat="1" ht="12.75" spans="1:11">
      <c r="A129" s="11" t="s">
        <v>170</v>
      </c>
      <c r="B129" s="12"/>
      <c r="C129" s="11">
        <f t="shared" ref="C129:H129" si="44">SUM(C124:C128)</f>
        <v>232</v>
      </c>
      <c r="D129" s="11">
        <f t="shared" si="44"/>
        <v>198</v>
      </c>
      <c r="E129" s="11">
        <f t="shared" si="44"/>
        <v>34</v>
      </c>
      <c r="F129" s="11">
        <f t="shared" si="44"/>
        <v>5</v>
      </c>
      <c r="G129" s="11">
        <f t="shared" si="44"/>
        <v>1</v>
      </c>
      <c r="H129" s="11">
        <f t="shared" si="44"/>
        <v>3</v>
      </c>
      <c r="I129" s="11">
        <f t="shared" si="24"/>
        <v>25</v>
      </c>
      <c r="J129" s="21">
        <f t="shared" si="25"/>
        <v>10.7758620689655</v>
      </c>
      <c r="K129" s="21">
        <f t="shared" si="26"/>
        <v>89.2241379310345</v>
      </c>
    </row>
    <row r="130" s="1" customFormat="1" ht="12.75" spans="1:11">
      <c r="A130" s="13" t="s">
        <v>171</v>
      </c>
      <c r="B130" s="8" t="s">
        <v>172</v>
      </c>
      <c r="C130" s="7">
        <v>1</v>
      </c>
      <c r="D130" s="10">
        <f t="shared" ref="D130:D132" si="45">C130-E130</f>
        <v>0</v>
      </c>
      <c r="E130" s="10">
        <v>1</v>
      </c>
      <c r="F130" s="10"/>
      <c r="G130" s="10">
        <v>1</v>
      </c>
      <c r="H130" s="10"/>
      <c r="I130" s="10">
        <f t="shared" ref="I130:I142" si="46">E130-F130-G130-H130</f>
        <v>0</v>
      </c>
      <c r="J130" s="18">
        <f t="shared" ref="J130:J142" si="47">I130/C130*100</f>
        <v>0</v>
      </c>
      <c r="K130" s="18">
        <f t="shared" ref="K130:K142" si="48">100-J130</f>
        <v>100</v>
      </c>
    </row>
    <row r="131" s="1" customFormat="1" ht="12.75" spans="1:11">
      <c r="A131" s="14"/>
      <c r="B131" s="8" t="s">
        <v>173</v>
      </c>
      <c r="C131" s="7">
        <v>1</v>
      </c>
      <c r="D131" s="10">
        <f t="shared" si="45"/>
        <v>1</v>
      </c>
      <c r="E131" s="10"/>
      <c r="F131" s="10"/>
      <c r="G131" s="10"/>
      <c r="H131" s="10"/>
      <c r="I131" s="10">
        <f t="shared" si="46"/>
        <v>0</v>
      </c>
      <c r="J131" s="18">
        <f t="shared" si="47"/>
        <v>0</v>
      </c>
      <c r="K131" s="18">
        <f t="shared" si="48"/>
        <v>100</v>
      </c>
    </row>
    <row r="132" s="1" customFormat="1" ht="12.75" spans="1:11">
      <c r="A132" s="15"/>
      <c r="B132" s="8" t="s">
        <v>171</v>
      </c>
      <c r="C132" s="7">
        <v>7</v>
      </c>
      <c r="D132" s="10">
        <f t="shared" si="45"/>
        <v>6</v>
      </c>
      <c r="E132" s="10">
        <v>1</v>
      </c>
      <c r="F132" s="10">
        <v>1</v>
      </c>
      <c r="G132" s="10"/>
      <c r="H132" s="10"/>
      <c r="I132" s="10">
        <f t="shared" si="46"/>
        <v>0</v>
      </c>
      <c r="J132" s="18">
        <f t="shared" si="47"/>
        <v>0</v>
      </c>
      <c r="K132" s="18">
        <f t="shared" si="48"/>
        <v>100</v>
      </c>
    </row>
    <row r="133" s="1" customFormat="1" ht="12.75" spans="1:11">
      <c r="A133" s="11" t="s">
        <v>174</v>
      </c>
      <c r="B133" s="12"/>
      <c r="C133" s="11">
        <f t="shared" ref="C133:H133" si="49">SUM(C130:C132)</f>
        <v>9</v>
      </c>
      <c r="D133" s="11">
        <f t="shared" si="49"/>
        <v>7</v>
      </c>
      <c r="E133" s="11">
        <f t="shared" si="49"/>
        <v>2</v>
      </c>
      <c r="F133" s="11">
        <f t="shared" si="49"/>
        <v>1</v>
      </c>
      <c r="G133" s="11">
        <f t="shared" si="49"/>
        <v>1</v>
      </c>
      <c r="H133" s="11">
        <f t="shared" si="49"/>
        <v>0</v>
      </c>
      <c r="I133" s="11">
        <f t="shared" si="46"/>
        <v>0</v>
      </c>
      <c r="J133" s="21">
        <f t="shared" si="47"/>
        <v>0</v>
      </c>
      <c r="K133" s="21">
        <f t="shared" si="48"/>
        <v>100</v>
      </c>
    </row>
    <row r="134" s="1" customFormat="1" ht="12.75" spans="1:11">
      <c r="A134" s="13" t="s">
        <v>175</v>
      </c>
      <c r="B134" s="8" t="s">
        <v>176</v>
      </c>
      <c r="C134" s="7">
        <v>3</v>
      </c>
      <c r="D134" s="10">
        <f t="shared" ref="D134:D140" si="50">C134-E134</f>
        <v>3</v>
      </c>
      <c r="E134" s="10">
        <v>0</v>
      </c>
      <c r="F134" s="10"/>
      <c r="G134" s="10"/>
      <c r="H134" s="10"/>
      <c r="I134" s="10">
        <f t="shared" si="46"/>
        <v>0</v>
      </c>
      <c r="J134" s="18">
        <f t="shared" si="47"/>
        <v>0</v>
      </c>
      <c r="K134" s="18">
        <f t="shared" si="48"/>
        <v>100</v>
      </c>
    </row>
    <row r="135" s="1" customFormat="1" ht="12.75" spans="1:11">
      <c r="A135" s="14"/>
      <c r="B135" s="8" t="s">
        <v>177</v>
      </c>
      <c r="C135" s="7">
        <v>5</v>
      </c>
      <c r="D135" s="10">
        <f t="shared" si="50"/>
        <v>5</v>
      </c>
      <c r="E135" s="10">
        <v>0</v>
      </c>
      <c r="F135" s="10"/>
      <c r="G135" s="10"/>
      <c r="H135" s="10"/>
      <c r="I135" s="10">
        <f t="shared" si="46"/>
        <v>0</v>
      </c>
      <c r="J135" s="18">
        <f t="shared" si="47"/>
        <v>0</v>
      </c>
      <c r="K135" s="18">
        <f t="shared" si="48"/>
        <v>100</v>
      </c>
    </row>
    <row r="136" s="1" customFormat="1" ht="12.75" spans="1:11">
      <c r="A136" s="14"/>
      <c r="B136" s="8" t="s">
        <v>178</v>
      </c>
      <c r="C136" s="7">
        <v>2</v>
      </c>
      <c r="D136" s="10">
        <f t="shared" si="50"/>
        <v>0</v>
      </c>
      <c r="E136" s="10">
        <v>2</v>
      </c>
      <c r="F136" s="10">
        <v>1</v>
      </c>
      <c r="G136" s="10"/>
      <c r="H136" s="10"/>
      <c r="I136" s="10">
        <f t="shared" si="46"/>
        <v>1</v>
      </c>
      <c r="J136" s="18">
        <f t="shared" si="47"/>
        <v>50</v>
      </c>
      <c r="K136" s="18">
        <f t="shared" si="48"/>
        <v>50</v>
      </c>
    </row>
    <row r="137" s="1" customFormat="1" spans="1:16370">
      <c r="A137" s="14"/>
      <c r="B137" s="8" t="s">
        <v>179</v>
      </c>
      <c r="C137" s="7">
        <v>134</v>
      </c>
      <c r="D137" s="10">
        <f t="shared" si="50"/>
        <v>113</v>
      </c>
      <c r="E137" s="10">
        <v>21</v>
      </c>
      <c r="F137" s="10">
        <v>4</v>
      </c>
      <c r="G137" s="10">
        <v>9</v>
      </c>
      <c r="H137" s="10">
        <v>2</v>
      </c>
      <c r="I137" s="10">
        <f t="shared" si="46"/>
        <v>6</v>
      </c>
      <c r="J137" s="18">
        <f t="shared" si="47"/>
        <v>4.47761194029851</v>
      </c>
      <c r="K137" s="18">
        <f t="shared" si="48"/>
        <v>95.5223880597015</v>
      </c>
      <c r="XEM137"/>
      <c r="XEN137"/>
      <c r="XEO137"/>
      <c r="XEP137"/>
    </row>
    <row r="138" s="1" customFormat="1" spans="1:16370">
      <c r="A138" s="14"/>
      <c r="B138" s="8" t="s">
        <v>180</v>
      </c>
      <c r="C138" s="7">
        <v>115</v>
      </c>
      <c r="D138" s="10">
        <f t="shared" si="50"/>
        <v>97</v>
      </c>
      <c r="E138" s="10">
        <v>18</v>
      </c>
      <c r="F138" s="10">
        <v>6</v>
      </c>
      <c r="G138" s="10">
        <v>5</v>
      </c>
      <c r="H138" s="10">
        <v>1</v>
      </c>
      <c r="I138" s="10">
        <f t="shared" si="46"/>
        <v>6</v>
      </c>
      <c r="J138" s="18">
        <f t="shared" si="47"/>
        <v>5.21739130434783</v>
      </c>
      <c r="K138" s="18">
        <f t="shared" si="48"/>
        <v>94.7826086956522</v>
      </c>
      <c r="XEM138"/>
      <c r="XEN138"/>
      <c r="XEO138"/>
      <c r="XEP138"/>
    </row>
    <row r="139" s="1" customFormat="1" spans="1:16370">
      <c r="A139" s="14"/>
      <c r="B139" s="8" t="s">
        <v>181</v>
      </c>
      <c r="C139" s="7">
        <v>2</v>
      </c>
      <c r="D139" s="10">
        <f t="shared" si="50"/>
        <v>2</v>
      </c>
      <c r="E139" s="10">
        <v>0</v>
      </c>
      <c r="F139" s="10"/>
      <c r="G139" s="10"/>
      <c r="H139" s="10"/>
      <c r="I139" s="10">
        <f t="shared" si="46"/>
        <v>0</v>
      </c>
      <c r="J139" s="18">
        <f t="shared" si="47"/>
        <v>0</v>
      </c>
      <c r="K139" s="18">
        <f t="shared" si="48"/>
        <v>100</v>
      </c>
      <c r="XEM139"/>
      <c r="XEN139"/>
      <c r="XEO139"/>
      <c r="XEP139"/>
    </row>
    <row r="140" s="1" customFormat="1" spans="1:16370">
      <c r="A140" s="15"/>
      <c r="B140" s="8" t="s">
        <v>182</v>
      </c>
      <c r="C140" s="7">
        <v>2</v>
      </c>
      <c r="D140" s="10">
        <f t="shared" si="50"/>
        <v>2</v>
      </c>
      <c r="E140" s="10">
        <v>0</v>
      </c>
      <c r="F140" s="10"/>
      <c r="G140" s="10"/>
      <c r="H140" s="10"/>
      <c r="I140" s="10">
        <f t="shared" si="46"/>
        <v>0</v>
      </c>
      <c r="J140" s="18">
        <f t="shared" si="47"/>
        <v>0</v>
      </c>
      <c r="K140" s="18">
        <f t="shared" si="48"/>
        <v>100</v>
      </c>
      <c r="XEM140"/>
      <c r="XEN140"/>
      <c r="XEO140"/>
      <c r="XEP140"/>
    </row>
    <row r="141" s="1" customFormat="1" spans="1:16370">
      <c r="A141" s="11" t="s">
        <v>183</v>
      </c>
      <c r="B141" s="12"/>
      <c r="C141" s="11">
        <f t="shared" ref="C141:H141" si="51">SUM(C134:C140)</f>
        <v>263</v>
      </c>
      <c r="D141" s="11">
        <f t="shared" si="51"/>
        <v>222</v>
      </c>
      <c r="E141" s="11">
        <f t="shared" si="51"/>
        <v>41</v>
      </c>
      <c r="F141" s="11">
        <f t="shared" si="51"/>
        <v>11</v>
      </c>
      <c r="G141" s="11">
        <f t="shared" si="51"/>
        <v>14</v>
      </c>
      <c r="H141" s="11">
        <f t="shared" si="51"/>
        <v>3</v>
      </c>
      <c r="I141" s="11">
        <f t="shared" si="46"/>
        <v>13</v>
      </c>
      <c r="J141" s="21">
        <f t="shared" si="47"/>
        <v>4.94296577946768</v>
      </c>
      <c r="K141" s="21">
        <f t="shared" si="48"/>
        <v>95.0570342205323</v>
      </c>
      <c r="XEM141"/>
      <c r="XEN141"/>
      <c r="XEO141"/>
      <c r="XEP141"/>
    </row>
    <row r="142" s="1" customFormat="1" spans="1:16370">
      <c r="A142" s="4" t="s">
        <v>184</v>
      </c>
      <c r="B142" s="5"/>
      <c r="C142" s="25">
        <f t="shared" ref="C142:H142" si="52">C5+C9+C15+C27+C35+C39+C43+C48+C53+C59+C72+C76+C82+C85+C93+C99+C109+C114+C123+C129+C133+C141+C20</f>
        <v>4122</v>
      </c>
      <c r="D142" s="25">
        <f t="shared" si="52"/>
        <v>3525</v>
      </c>
      <c r="E142" s="25">
        <f t="shared" si="52"/>
        <v>588</v>
      </c>
      <c r="F142" s="25">
        <f t="shared" si="52"/>
        <v>142</v>
      </c>
      <c r="G142" s="25">
        <f t="shared" si="52"/>
        <v>99</v>
      </c>
      <c r="H142" s="25">
        <f t="shared" si="52"/>
        <v>86</v>
      </c>
      <c r="I142" s="25">
        <f t="shared" si="46"/>
        <v>261</v>
      </c>
      <c r="J142" s="27">
        <f t="shared" si="47"/>
        <v>6.33187772925764</v>
      </c>
      <c r="K142" s="27">
        <f t="shared" si="48"/>
        <v>93.6681222707424</v>
      </c>
      <c r="XEM142"/>
      <c r="XEN142"/>
      <c r="XEO142"/>
      <c r="XEP142"/>
    </row>
    <row r="143" s="1" customFormat="1" spans="1:16370">
      <c r="A143" s="2"/>
      <c r="B143" s="3"/>
      <c r="C143" s="2"/>
      <c r="D143" s="2"/>
      <c r="E143" s="2"/>
      <c r="XEM143"/>
      <c r="XEN143"/>
      <c r="XEO143"/>
      <c r="XEP143"/>
    </row>
    <row r="144" spans="1:1">
      <c r="A144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3:B93"/>
    <mergeCell ref="A99:B99"/>
    <mergeCell ref="A109:B109"/>
    <mergeCell ref="A114:B114"/>
    <mergeCell ref="A123:B123"/>
    <mergeCell ref="A129:B129"/>
    <mergeCell ref="A133:B133"/>
    <mergeCell ref="A141:B141"/>
    <mergeCell ref="A142:B142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4:A98"/>
    <mergeCell ref="A100:A108"/>
    <mergeCell ref="A110:A113"/>
    <mergeCell ref="A115:A122"/>
    <mergeCell ref="A124:A128"/>
    <mergeCell ref="A130:A132"/>
    <mergeCell ref="A134:A14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6"/>
  <sheetViews>
    <sheetView topLeftCell="A131" workbookViewId="0">
      <selection activeCell="A146" sqref="A146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f t="shared" ref="D2:D8" si="0">C2-E2</f>
        <v>3</v>
      </c>
      <c r="E2" s="10">
        <v>0</v>
      </c>
      <c r="F2" s="10"/>
      <c r="G2" s="10"/>
      <c r="H2" s="10"/>
      <c r="I2" s="10">
        <f t="shared" ref="I2:I65" si="1">E2-F2-G2-H2</f>
        <v>0</v>
      </c>
      <c r="J2" s="18">
        <f t="shared" ref="J2:J65" si="2">I2/C2*100</f>
        <v>0</v>
      </c>
      <c r="K2" s="18">
        <f t="shared" ref="K2:K65" si="3">100-J2</f>
        <v>100</v>
      </c>
      <c r="N2" s="19" t="s">
        <v>1</v>
      </c>
      <c r="O2" s="20">
        <f>K5</f>
        <v>93.8144329896907</v>
      </c>
    </row>
    <row r="3" s="1" customFormat="1" ht="12.75" spans="1:15">
      <c r="A3" s="7"/>
      <c r="B3" s="8" t="s">
        <v>40</v>
      </c>
      <c r="C3" s="9">
        <v>2</v>
      </c>
      <c r="D3" s="10">
        <f t="shared" si="0"/>
        <v>2</v>
      </c>
      <c r="E3" s="10">
        <v>0</v>
      </c>
      <c r="F3" s="10"/>
      <c r="G3" s="10"/>
      <c r="H3" s="10"/>
      <c r="I3" s="10">
        <f t="shared" si="1"/>
        <v>0</v>
      </c>
      <c r="J3" s="18">
        <f t="shared" si="2"/>
        <v>0</v>
      </c>
      <c r="K3" s="18">
        <f t="shared" si="3"/>
        <v>100</v>
      </c>
      <c r="N3" s="19" t="s">
        <v>2</v>
      </c>
      <c r="O3" s="20">
        <f>K9</f>
        <v>90.6077348066298</v>
      </c>
    </row>
    <row r="4" s="1" customFormat="1" ht="12.75" spans="1:15">
      <c r="A4" s="7"/>
      <c r="B4" s="8" t="s">
        <v>41</v>
      </c>
      <c r="C4" s="9">
        <v>92</v>
      </c>
      <c r="D4" s="10">
        <f t="shared" si="0"/>
        <v>80</v>
      </c>
      <c r="E4" s="10">
        <v>12</v>
      </c>
      <c r="F4" s="10">
        <v>1</v>
      </c>
      <c r="G4" s="10"/>
      <c r="H4" s="10">
        <v>5</v>
      </c>
      <c r="I4" s="10">
        <f t="shared" si="1"/>
        <v>6</v>
      </c>
      <c r="J4" s="18">
        <f t="shared" si="2"/>
        <v>6.52173913043478</v>
      </c>
      <c r="K4" s="18">
        <f t="shared" si="3"/>
        <v>93.4782608695652</v>
      </c>
      <c r="N4" s="19" t="s">
        <v>3</v>
      </c>
      <c r="O4" s="20">
        <f>K15</f>
        <v>93.859649122807</v>
      </c>
    </row>
    <row r="5" s="1" customFormat="1" ht="12.75" spans="1:15">
      <c r="A5" s="11" t="s">
        <v>38</v>
      </c>
      <c r="B5" s="12"/>
      <c r="C5" s="11">
        <f t="shared" ref="C5:H5" si="4">SUM(C2:C4)</f>
        <v>97</v>
      </c>
      <c r="D5" s="11">
        <f t="shared" si="4"/>
        <v>85</v>
      </c>
      <c r="E5" s="11">
        <f t="shared" si="4"/>
        <v>12</v>
      </c>
      <c r="F5" s="11">
        <f t="shared" si="4"/>
        <v>1</v>
      </c>
      <c r="G5" s="11">
        <f t="shared" si="4"/>
        <v>0</v>
      </c>
      <c r="H5" s="11">
        <f t="shared" si="4"/>
        <v>5</v>
      </c>
      <c r="I5" s="11">
        <f t="shared" si="1"/>
        <v>6</v>
      </c>
      <c r="J5" s="21">
        <f t="shared" si="2"/>
        <v>6.18556701030928</v>
      </c>
      <c r="K5" s="21">
        <f t="shared" si="3"/>
        <v>93.8144329896907</v>
      </c>
      <c r="N5" s="19" t="s">
        <v>4</v>
      </c>
      <c r="O5" s="20">
        <f>K20</f>
        <v>100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f t="shared" si="0"/>
        <v>7</v>
      </c>
      <c r="E6" s="10">
        <v>1</v>
      </c>
      <c r="F6" s="10"/>
      <c r="G6" s="10"/>
      <c r="H6" s="10">
        <v>1</v>
      </c>
      <c r="I6" s="10">
        <f t="shared" si="1"/>
        <v>0</v>
      </c>
      <c r="J6" s="18">
        <f t="shared" si="2"/>
        <v>0</v>
      </c>
      <c r="K6" s="18">
        <f t="shared" si="3"/>
        <v>100</v>
      </c>
      <c r="N6" s="19" t="s">
        <v>5</v>
      </c>
      <c r="O6" s="20">
        <f>K27</f>
        <v>95.6175298804781</v>
      </c>
    </row>
    <row r="7" s="1" customFormat="1" ht="12.75" spans="1:15">
      <c r="A7" s="7"/>
      <c r="B7" s="8" t="s">
        <v>44</v>
      </c>
      <c r="C7" s="7">
        <v>144</v>
      </c>
      <c r="D7" s="10">
        <f t="shared" si="0"/>
        <v>121</v>
      </c>
      <c r="E7" s="10">
        <v>23</v>
      </c>
      <c r="F7" s="10"/>
      <c r="G7" s="10"/>
      <c r="H7" s="10">
        <v>6</v>
      </c>
      <c r="I7" s="10">
        <f t="shared" si="1"/>
        <v>17</v>
      </c>
      <c r="J7" s="18">
        <f t="shared" si="2"/>
        <v>11.8055555555556</v>
      </c>
      <c r="K7" s="18">
        <f t="shared" si="3"/>
        <v>88.1944444444444</v>
      </c>
      <c r="N7" s="19" t="s">
        <v>6</v>
      </c>
      <c r="O7" s="20">
        <f>K35</f>
        <v>91.9117647058823</v>
      </c>
    </row>
    <row r="8" s="1" customFormat="1" ht="12.75" spans="1:15">
      <c r="A8" s="7"/>
      <c r="B8" s="8" t="s">
        <v>45</v>
      </c>
      <c r="C8" s="7">
        <v>29</v>
      </c>
      <c r="D8" s="10">
        <f t="shared" si="0"/>
        <v>29</v>
      </c>
      <c r="E8" s="10">
        <v>0</v>
      </c>
      <c r="F8" s="10"/>
      <c r="G8" s="10"/>
      <c r="H8" s="10"/>
      <c r="I8" s="10">
        <f t="shared" si="1"/>
        <v>0</v>
      </c>
      <c r="J8" s="18">
        <f t="shared" si="2"/>
        <v>0</v>
      </c>
      <c r="K8" s="18">
        <f t="shared" si="3"/>
        <v>100</v>
      </c>
      <c r="N8" s="19" t="s">
        <v>7</v>
      </c>
      <c r="O8" s="20">
        <f>K39</f>
        <v>92.6470588235294</v>
      </c>
    </row>
    <row r="9" s="1" customFormat="1" ht="12.75" spans="1:15">
      <c r="A9" s="11" t="s">
        <v>42</v>
      </c>
      <c r="B9" s="12"/>
      <c r="C9" s="11">
        <f t="shared" ref="C9:H9" si="5">SUM(C6:C8)</f>
        <v>181</v>
      </c>
      <c r="D9" s="11">
        <f t="shared" si="5"/>
        <v>157</v>
      </c>
      <c r="E9" s="11">
        <f t="shared" si="5"/>
        <v>24</v>
      </c>
      <c r="F9" s="11">
        <f t="shared" si="5"/>
        <v>0</v>
      </c>
      <c r="G9" s="11">
        <f t="shared" si="5"/>
        <v>0</v>
      </c>
      <c r="H9" s="11">
        <f t="shared" si="5"/>
        <v>7</v>
      </c>
      <c r="I9" s="11">
        <f t="shared" si="1"/>
        <v>17</v>
      </c>
      <c r="J9" s="21">
        <f t="shared" si="2"/>
        <v>9.39226519337017</v>
      </c>
      <c r="K9" s="21">
        <f t="shared" si="3"/>
        <v>90.6077348066298</v>
      </c>
      <c r="N9" s="19" t="s">
        <v>8</v>
      </c>
      <c r="O9" s="20">
        <f>K43</f>
        <v>92.4092409240924</v>
      </c>
    </row>
    <row r="10" s="1" customFormat="1" ht="12.75" spans="1:15">
      <c r="A10" s="7" t="s">
        <v>46</v>
      </c>
      <c r="B10" s="8" t="s">
        <v>47</v>
      </c>
      <c r="C10" s="7">
        <v>10</v>
      </c>
      <c r="D10" s="10">
        <f t="shared" ref="D10:D14" si="6">C10-E10</f>
        <v>10</v>
      </c>
      <c r="E10" s="10">
        <v>0</v>
      </c>
      <c r="F10" s="10"/>
      <c r="G10" s="10"/>
      <c r="H10" s="10"/>
      <c r="I10" s="10">
        <f t="shared" si="1"/>
        <v>0</v>
      </c>
      <c r="J10" s="18">
        <f t="shared" si="2"/>
        <v>0</v>
      </c>
      <c r="K10" s="18">
        <f t="shared" si="3"/>
        <v>100</v>
      </c>
      <c r="N10" s="19" t="s">
        <v>9</v>
      </c>
      <c r="O10" s="20">
        <f>K48</f>
        <v>100</v>
      </c>
    </row>
    <row r="11" s="1" customFormat="1" ht="12.75" spans="1:15">
      <c r="A11" s="7"/>
      <c r="B11" s="8" t="s">
        <v>46</v>
      </c>
      <c r="C11" s="7">
        <v>99</v>
      </c>
      <c r="D11" s="10">
        <f t="shared" si="6"/>
        <v>81</v>
      </c>
      <c r="E11" s="10">
        <v>18</v>
      </c>
      <c r="F11" s="10">
        <v>3</v>
      </c>
      <c r="G11" s="10"/>
      <c r="H11" s="10">
        <v>9</v>
      </c>
      <c r="I11" s="10">
        <f t="shared" si="1"/>
        <v>6</v>
      </c>
      <c r="J11" s="18">
        <f t="shared" si="2"/>
        <v>6.06060606060606</v>
      </c>
      <c r="K11" s="18">
        <f t="shared" si="3"/>
        <v>93.9393939393939</v>
      </c>
      <c r="N11" s="19" t="s">
        <v>10</v>
      </c>
      <c r="O11" s="20">
        <f>K53</f>
        <v>89.811320754717</v>
      </c>
    </row>
    <row r="12" s="1" customFormat="1" ht="12.75" spans="1:15">
      <c r="A12" s="7"/>
      <c r="B12" s="8" t="s">
        <v>48</v>
      </c>
      <c r="C12" s="7">
        <v>1</v>
      </c>
      <c r="D12" s="10">
        <f t="shared" si="6"/>
        <v>1</v>
      </c>
      <c r="E12" s="10">
        <v>0</v>
      </c>
      <c r="F12" s="10"/>
      <c r="G12" s="10"/>
      <c r="H12" s="10"/>
      <c r="I12" s="10">
        <f t="shared" si="1"/>
        <v>0</v>
      </c>
      <c r="J12" s="18">
        <f t="shared" si="2"/>
        <v>0</v>
      </c>
      <c r="K12" s="18">
        <f t="shared" si="3"/>
        <v>100</v>
      </c>
      <c r="N12" s="19" t="s">
        <v>11</v>
      </c>
      <c r="O12" s="20">
        <f>K59</f>
        <v>80</v>
      </c>
    </row>
    <row r="13" s="1" customFormat="1" ht="12.75" spans="1:15">
      <c r="A13" s="7"/>
      <c r="B13" s="8" t="s">
        <v>49</v>
      </c>
      <c r="C13" s="7">
        <v>2</v>
      </c>
      <c r="D13" s="10">
        <f t="shared" si="6"/>
        <v>1</v>
      </c>
      <c r="E13" s="10">
        <v>1</v>
      </c>
      <c r="F13" s="10"/>
      <c r="G13" s="10"/>
      <c r="H13" s="10"/>
      <c r="I13" s="10">
        <f t="shared" si="1"/>
        <v>1</v>
      </c>
      <c r="J13" s="18">
        <f t="shared" si="2"/>
        <v>50</v>
      </c>
      <c r="K13" s="18">
        <f t="shared" si="3"/>
        <v>50</v>
      </c>
      <c r="N13" s="19" t="s">
        <v>12</v>
      </c>
      <c r="O13" s="20">
        <f>K72</f>
        <v>94.2961165048544</v>
      </c>
    </row>
    <row r="14" s="1" customFormat="1" ht="12.75" spans="1:15">
      <c r="A14" s="7"/>
      <c r="B14" s="8" t="s">
        <v>50</v>
      </c>
      <c r="C14" s="7">
        <v>2</v>
      </c>
      <c r="D14" s="10">
        <f t="shared" si="6"/>
        <v>2</v>
      </c>
      <c r="E14" s="10">
        <v>0</v>
      </c>
      <c r="F14" s="10"/>
      <c r="G14" s="10"/>
      <c r="H14" s="10"/>
      <c r="I14" s="10">
        <f t="shared" si="1"/>
        <v>0</v>
      </c>
      <c r="J14" s="18">
        <f t="shared" si="2"/>
        <v>0</v>
      </c>
      <c r="K14" s="18">
        <f t="shared" si="3"/>
        <v>100</v>
      </c>
      <c r="N14" s="19" t="s">
        <v>13</v>
      </c>
      <c r="O14" s="20">
        <f>K76</f>
        <v>95.2380952380952</v>
      </c>
    </row>
    <row r="15" s="1" customFormat="1" ht="12.75" spans="1:15">
      <c r="A15" s="11" t="s">
        <v>51</v>
      </c>
      <c r="B15" s="12"/>
      <c r="C15" s="11">
        <f t="shared" ref="C15:H15" si="7">SUM(C10:C14)</f>
        <v>114</v>
      </c>
      <c r="D15" s="11">
        <f t="shared" si="7"/>
        <v>95</v>
      </c>
      <c r="E15" s="11">
        <f t="shared" si="7"/>
        <v>19</v>
      </c>
      <c r="F15" s="11">
        <f t="shared" si="7"/>
        <v>3</v>
      </c>
      <c r="G15" s="11">
        <f t="shared" si="7"/>
        <v>0</v>
      </c>
      <c r="H15" s="11">
        <f t="shared" si="7"/>
        <v>9</v>
      </c>
      <c r="I15" s="11">
        <f t="shared" si="1"/>
        <v>7</v>
      </c>
      <c r="J15" s="21">
        <f t="shared" si="2"/>
        <v>6.14035087719298</v>
      </c>
      <c r="K15" s="21">
        <f t="shared" si="3"/>
        <v>93.859649122807</v>
      </c>
      <c r="N15" s="19" t="s">
        <v>14</v>
      </c>
      <c r="O15" s="20">
        <f>K82</f>
        <v>98.936170212766</v>
      </c>
    </row>
    <row r="16" s="1" customFormat="1" ht="12.75" spans="1:15">
      <c r="A16" s="7" t="s">
        <v>52</v>
      </c>
      <c r="B16" s="8" t="s">
        <v>52</v>
      </c>
      <c r="C16" s="7">
        <v>2</v>
      </c>
      <c r="D16" s="10">
        <f t="shared" ref="D16:D19" si="8">C16-E16</f>
        <v>2</v>
      </c>
      <c r="E16" s="10">
        <v>0</v>
      </c>
      <c r="F16" s="10"/>
      <c r="G16" s="10"/>
      <c r="H16" s="10"/>
      <c r="I16" s="10">
        <f t="shared" si="1"/>
        <v>0</v>
      </c>
      <c r="J16" s="18">
        <f t="shared" si="2"/>
        <v>0</v>
      </c>
      <c r="K16" s="18">
        <f t="shared" si="3"/>
        <v>100</v>
      </c>
      <c r="N16" s="19" t="s">
        <v>15</v>
      </c>
      <c r="O16" s="20">
        <f>K85</f>
        <v>100</v>
      </c>
    </row>
    <row r="17" s="1" customFormat="1" ht="12.75" spans="1:15">
      <c r="A17" s="7"/>
      <c r="B17" s="8" t="s">
        <v>53</v>
      </c>
      <c r="C17" s="7">
        <v>2</v>
      </c>
      <c r="D17" s="10">
        <f t="shared" si="8"/>
        <v>2</v>
      </c>
      <c r="E17" s="10"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K94</f>
        <v>92.9292929292929</v>
      </c>
    </row>
    <row r="18" s="1" customFormat="1" ht="12.75" spans="1:15">
      <c r="A18" s="7"/>
      <c r="B18" s="8" t="s">
        <v>54</v>
      </c>
      <c r="C18" s="7">
        <v>3</v>
      </c>
      <c r="D18" s="10">
        <f t="shared" si="8"/>
        <v>3</v>
      </c>
      <c r="E18" s="10"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K100</f>
        <v>92.9078014184397</v>
      </c>
    </row>
    <row r="19" s="1" customFormat="1" ht="12.75" spans="1:15">
      <c r="A19" s="7"/>
      <c r="B19" s="8" t="s">
        <v>55</v>
      </c>
      <c r="C19" s="7">
        <v>1</v>
      </c>
      <c r="D19" s="10">
        <f t="shared" si="8"/>
        <v>1</v>
      </c>
      <c r="E19" s="10"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K110</f>
        <v>94.2477876106195</v>
      </c>
    </row>
    <row r="20" s="1" customFormat="1" ht="12.75" spans="1:15">
      <c r="A20" s="11" t="s">
        <v>52</v>
      </c>
      <c r="B20" s="12"/>
      <c r="C20" s="11">
        <f t="shared" ref="C20:H20" si="9">SUM(C16:C19)</f>
        <v>8</v>
      </c>
      <c r="D20" s="11">
        <f t="shared" si="9"/>
        <v>8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>
        <f t="shared" si="9"/>
        <v>0</v>
      </c>
      <c r="I20" s="11">
        <f t="shared" si="1"/>
        <v>0</v>
      </c>
      <c r="J20" s="21">
        <f t="shared" si="2"/>
        <v>0</v>
      </c>
      <c r="K20" s="21">
        <f t="shared" si="3"/>
        <v>100</v>
      </c>
      <c r="N20" s="19" t="s">
        <v>19</v>
      </c>
      <c r="O20" s="20">
        <f>K115</f>
        <v>92.9515418502203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f t="shared" ref="D21:D26" si="10">C21-E21</f>
        <v>114</v>
      </c>
      <c r="E21" s="10">
        <v>15</v>
      </c>
      <c r="F21" s="10">
        <v>2</v>
      </c>
      <c r="G21" s="10"/>
      <c r="H21" s="10">
        <v>5</v>
      </c>
      <c r="I21" s="10">
        <f t="shared" si="1"/>
        <v>8</v>
      </c>
      <c r="J21" s="18">
        <f t="shared" si="2"/>
        <v>6.2015503875969</v>
      </c>
      <c r="K21" s="18">
        <f t="shared" si="3"/>
        <v>93.7984496124031</v>
      </c>
      <c r="N21" s="19" t="s">
        <v>20</v>
      </c>
      <c r="O21" s="20">
        <f>K125</f>
        <v>91.82156133829</v>
      </c>
    </row>
    <row r="22" s="1" customFormat="1" ht="12.75" spans="1:15">
      <c r="A22" s="7"/>
      <c r="B22" s="8" t="s">
        <v>57</v>
      </c>
      <c r="C22" s="7">
        <v>114</v>
      </c>
      <c r="D22" s="10">
        <f t="shared" si="10"/>
        <v>109</v>
      </c>
      <c r="E22" s="10">
        <v>5</v>
      </c>
      <c r="F22" s="10"/>
      <c r="G22" s="10"/>
      <c r="H22" s="10">
        <v>2</v>
      </c>
      <c r="I22" s="10">
        <f t="shared" si="1"/>
        <v>3</v>
      </c>
      <c r="J22" s="18">
        <f t="shared" si="2"/>
        <v>2.63157894736842</v>
      </c>
      <c r="K22" s="18">
        <f t="shared" si="3"/>
        <v>97.3684210526316</v>
      </c>
      <c r="N22" s="19" t="s">
        <v>21</v>
      </c>
      <c r="O22" s="20">
        <f>K131</f>
        <v>86.6379310344828</v>
      </c>
    </row>
    <row r="23" s="1" customFormat="1" ht="12.75" spans="1:15">
      <c r="A23" s="7"/>
      <c r="B23" s="8" t="s">
        <v>58</v>
      </c>
      <c r="C23" s="7">
        <v>2</v>
      </c>
      <c r="D23" s="10">
        <f t="shared" si="10"/>
        <v>2</v>
      </c>
      <c r="E23" s="10">
        <v>0</v>
      </c>
      <c r="F23" s="10"/>
      <c r="G23" s="10"/>
      <c r="H23" s="10"/>
      <c r="I23" s="10">
        <f t="shared" si="1"/>
        <v>0</v>
      </c>
      <c r="J23" s="18">
        <f t="shared" si="2"/>
        <v>0</v>
      </c>
      <c r="K23" s="18">
        <f t="shared" si="3"/>
        <v>100</v>
      </c>
      <c r="N23" s="19" t="s">
        <v>22</v>
      </c>
      <c r="O23" s="20">
        <f>K135</f>
        <v>100</v>
      </c>
    </row>
    <row r="24" s="1" customFormat="1" ht="12.75" spans="1:15">
      <c r="A24" s="7"/>
      <c r="B24" s="8" t="s">
        <v>59</v>
      </c>
      <c r="C24" s="7">
        <v>3</v>
      </c>
      <c r="D24" s="10">
        <f t="shared" si="10"/>
        <v>2</v>
      </c>
      <c r="E24" s="10">
        <v>1</v>
      </c>
      <c r="F24" s="10"/>
      <c r="G24" s="10">
        <v>1</v>
      </c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K143</f>
        <v>94.7169811320755</v>
      </c>
    </row>
    <row r="25" s="1" customFormat="1" ht="12.75" spans="1:15">
      <c r="A25" s="7"/>
      <c r="B25" s="8" t="s">
        <v>60</v>
      </c>
      <c r="C25" s="7">
        <v>1</v>
      </c>
      <c r="D25" s="10">
        <f t="shared" si="10"/>
        <v>1</v>
      </c>
      <c r="E25" s="10">
        <v>0</v>
      </c>
      <c r="F25" s="10"/>
      <c r="G25" s="10"/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K144</f>
        <v>92.943405162207</v>
      </c>
    </row>
    <row r="26" s="1" customFormat="1" ht="12.75" spans="1:11">
      <c r="A26" s="7"/>
      <c r="B26" s="8" t="s">
        <v>62</v>
      </c>
      <c r="C26" s="7">
        <v>2</v>
      </c>
      <c r="D26" s="10">
        <f t="shared" si="10"/>
        <v>2</v>
      </c>
      <c r="E26" s="10"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11" t="s">
        <v>63</v>
      </c>
      <c r="B27" s="12"/>
      <c r="C27" s="11">
        <f t="shared" ref="C27:H27" si="11">SUM(C21:C26)</f>
        <v>251</v>
      </c>
      <c r="D27" s="11">
        <f t="shared" si="11"/>
        <v>230</v>
      </c>
      <c r="E27" s="11">
        <f t="shared" si="11"/>
        <v>21</v>
      </c>
      <c r="F27" s="11">
        <f t="shared" si="11"/>
        <v>2</v>
      </c>
      <c r="G27" s="11">
        <f t="shared" si="11"/>
        <v>1</v>
      </c>
      <c r="H27" s="11">
        <f t="shared" si="11"/>
        <v>7</v>
      </c>
      <c r="I27" s="11">
        <f t="shared" si="1"/>
        <v>11</v>
      </c>
      <c r="J27" s="21">
        <f t="shared" si="2"/>
        <v>4.38247011952191</v>
      </c>
      <c r="K27" s="21">
        <f t="shared" si="3"/>
        <v>95.6175298804781</v>
      </c>
    </row>
    <row r="28" s="1" customFormat="1" ht="12.75" spans="1:11">
      <c r="A28" s="13" t="s">
        <v>64</v>
      </c>
      <c r="B28" s="8" t="s">
        <v>65</v>
      </c>
      <c r="C28" s="7">
        <v>1</v>
      </c>
      <c r="D28" s="10">
        <f t="shared" ref="D28:D34" si="12">C28-E28</f>
        <v>1</v>
      </c>
      <c r="E28" s="10">
        <v>0</v>
      </c>
      <c r="F28" s="10"/>
      <c r="G28" s="10"/>
      <c r="H28" s="10"/>
      <c r="I28" s="10">
        <f t="shared" si="1"/>
        <v>0</v>
      </c>
      <c r="J28" s="18">
        <f t="shared" si="2"/>
        <v>0</v>
      </c>
      <c r="K28" s="18">
        <f t="shared" si="3"/>
        <v>100</v>
      </c>
    </row>
    <row r="29" s="1" customFormat="1" ht="12.75" spans="1:11">
      <c r="A29" s="14"/>
      <c r="B29" s="8" t="s">
        <v>66</v>
      </c>
      <c r="C29" s="7">
        <v>1</v>
      </c>
      <c r="D29" s="10">
        <f t="shared" si="12"/>
        <v>1</v>
      </c>
      <c r="E29" s="10"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64</v>
      </c>
      <c r="C30" s="7">
        <v>129</v>
      </c>
      <c r="D30" s="10">
        <f t="shared" si="12"/>
        <v>108</v>
      </c>
      <c r="E30" s="10">
        <v>21</v>
      </c>
      <c r="F30" s="10">
        <v>3</v>
      </c>
      <c r="G30" s="10"/>
      <c r="H30" s="10">
        <v>7</v>
      </c>
      <c r="I30" s="10">
        <f t="shared" si="1"/>
        <v>11</v>
      </c>
      <c r="J30" s="18">
        <f t="shared" si="2"/>
        <v>8.52713178294574</v>
      </c>
      <c r="K30" s="18">
        <f t="shared" si="3"/>
        <v>91.4728682170543</v>
      </c>
    </row>
    <row r="31" s="1" customFormat="1" ht="12.75" spans="1:11">
      <c r="A31" s="14"/>
      <c r="B31" s="8" t="s">
        <v>67</v>
      </c>
      <c r="C31" s="7">
        <v>1</v>
      </c>
      <c r="D31" s="10">
        <f t="shared" si="12"/>
        <v>1</v>
      </c>
      <c r="E31" s="10">
        <v>0</v>
      </c>
      <c r="F31" s="10"/>
      <c r="G31" s="10"/>
      <c r="H31" s="10"/>
      <c r="I31" s="10">
        <f t="shared" si="1"/>
        <v>0</v>
      </c>
      <c r="J31" s="18">
        <f t="shared" si="2"/>
        <v>0</v>
      </c>
      <c r="K31" s="18">
        <f t="shared" si="3"/>
        <v>100</v>
      </c>
    </row>
    <row r="32" s="1" customFormat="1" ht="12.75" spans="1:11">
      <c r="A32" s="14"/>
      <c r="B32" s="8" t="s">
        <v>68</v>
      </c>
      <c r="C32" s="7">
        <v>2</v>
      </c>
      <c r="D32" s="10">
        <f t="shared" si="12"/>
        <v>2</v>
      </c>
      <c r="E32" s="10"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69</v>
      </c>
      <c r="C33" s="7">
        <v>1</v>
      </c>
      <c r="D33" s="10">
        <f t="shared" si="12"/>
        <v>1</v>
      </c>
      <c r="E33" s="10"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5"/>
      <c r="B34" s="8" t="s">
        <v>70</v>
      </c>
      <c r="C34" s="7">
        <v>1</v>
      </c>
      <c r="D34" s="10">
        <f t="shared" si="12"/>
        <v>1</v>
      </c>
      <c r="E34" s="10"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1" t="s">
        <v>71</v>
      </c>
      <c r="B35" s="12"/>
      <c r="C35" s="11">
        <f t="shared" ref="C35:H35" si="13">SUM(C28:C34)</f>
        <v>136</v>
      </c>
      <c r="D35" s="11">
        <v>118</v>
      </c>
      <c r="E35" s="11">
        <f t="shared" si="13"/>
        <v>21</v>
      </c>
      <c r="F35" s="11">
        <f t="shared" si="13"/>
        <v>3</v>
      </c>
      <c r="G35" s="11">
        <f t="shared" si="13"/>
        <v>0</v>
      </c>
      <c r="H35" s="11">
        <f t="shared" si="13"/>
        <v>7</v>
      </c>
      <c r="I35" s="11">
        <f t="shared" si="1"/>
        <v>11</v>
      </c>
      <c r="J35" s="21">
        <f t="shared" si="2"/>
        <v>8.08823529411765</v>
      </c>
      <c r="K35" s="21">
        <f t="shared" si="3"/>
        <v>91.9117647058823</v>
      </c>
    </row>
    <row r="36" s="1" customFormat="1" ht="12.75" spans="1:11">
      <c r="A36" s="13" t="s">
        <v>72</v>
      </c>
      <c r="B36" s="8" t="s">
        <v>73</v>
      </c>
      <c r="C36" s="7">
        <v>55</v>
      </c>
      <c r="D36" s="10">
        <v>48</v>
      </c>
      <c r="E36" s="10">
        <v>10</v>
      </c>
      <c r="F36" s="10">
        <v>2</v>
      </c>
      <c r="G36" s="10"/>
      <c r="H36" s="10">
        <v>3</v>
      </c>
      <c r="I36" s="10">
        <f t="shared" si="1"/>
        <v>5</v>
      </c>
      <c r="J36" s="18">
        <f t="shared" si="2"/>
        <v>9.09090909090909</v>
      </c>
      <c r="K36" s="18">
        <f t="shared" si="3"/>
        <v>90.9090909090909</v>
      </c>
    </row>
    <row r="37" s="1" customFormat="1" ht="12.75" spans="1:11">
      <c r="A37" s="14"/>
      <c r="B37" s="8" t="s">
        <v>72</v>
      </c>
      <c r="C37" s="7">
        <v>78</v>
      </c>
      <c r="D37" s="10">
        <v>71</v>
      </c>
      <c r="E37" s="10">
        <v>11</v>
      </c>
      <c r="F37" s="10">
        <v>2</v>
      </c>
      <c r="G37" s="10"/>
      <c r="H37" s="10">
        <v>4</v>
      </c>
      <c r="I37" s="10">
        <f t="shared" si="1"/>
        <v>5</v>
      </c>
      <c r="J37" s="18">
        <f t="shared" si="2"/>
        <v>6.41025641025641</v>
      </c>
      <c r="K37" s="18">
        <f t="shared" si="3"/>
        <v>93.5897435897436</v>
      </c>
    </row>
    <row r="38" s="1" customFormat="1" ht="12.75" spans="1:11">
      <c r="A38" s="15"/>
      <c r="B38" s="8" t="s">
        <v>74</v>
      </c>
      <c r="C38" s="7">
        <v>3</v>
      </c>
      <c r="D38" s="10">
        <v>3</v>
      </c>
      <c r="E38" s="10">
        <v>0</v>
      </c>
      <c r="F38" s="10"/>
      <c r="G38" s="10"/>
      <c r="H38" s="10"/>
      <c r="I38" s="10">
        <f t="shared" si="1"/>
        <v>0</v>
      </c>
      <c r="J38" s="18">
        <f t="shared" si="2"/>
        <v>0</v>
      </c>
      <c r="K38" s="18">
        <f t="shared" si="3"/>
        <v>100</v>
      </c>
    </row>
    <row r="39" s="1" customFormat="1" ht="12.75" spans="1:11">
      <c r="A39" s="11" t="s">
        <v>75</v>
      </c>
      <c r="B39" s="12"/>
      <c r="C39" s="11">
        <f t="shared" ref="C39:H39" si="14">SUM(C36:C38)</f>
        <v>136</v>
      </c>
      <c r="D39" s="11">
        <f t="shared" si="14"/>
        <v>122</v>
      </c>
      <c r="E39" s="11">
        <f t="shared" si="14"/>
        <v>21</v>
      </c>
      <c r="F39" s="11">
        <f t="shared" si="14"/>
        <v>4</v>
      </c>
      <c r="G39" s="11">
        <f t="shared" si="14"/>
        <v>0</v>
      </c>
      <c r="H39" s="11">
        <f t="shared" si="14"/>
        <v>7</v>
      </c>
      <c r="I39" s="11">
        <f t="shared" si="1"/>
        <v>10</v>
      </c>
      <c r="J39" s="21">
        <f t="shared" si="2"/>
        <v>7.35294117647059</v>
      </c>
      <c r="K39" s="21">
        <f t="shared" si="3"/>
        <v>92.6470588235294</v>
      </c>
    </row>
    <row r="40" s="1" customFormat="1" ht="12.75" spans="1:11">
      <c r="A40" s="13" t="s">
        <v>76</v>
      </c>
      <c r="B40" s="8" t="s">
        <v>77</v>
      </c>
      <c r="C40" s="7">
        <v>88</v>
      </c>
      <c r="D40" s="10">
        <f t="shared" ref="D40:D42" si="15">C40-E40</f>
        <v>78</v>
      </c>
      <c r="E40" s="10">
        <v>10</v>
      </c>
      <c r="F40" s="10"/>
      <c r="G40" s="10">
        <v>1</v>
      </c>
      <c r="H40" s="10">
        <v>1</v>
      </c>
      <c r="I40" s="10">
        <f t="shared" si="1"/>
        <v>8</v>
      </c>
      <c r="J40" s="18">
        <f t="shared" si="2"/>
        <v>9.09090909090909</v>
      </c>
      <c r="K40" s="18">
        <f t="shared" si="3"/>
        <v>90.9090909090909</v>
      </c>
    </row>
    <row r="41" s="1" customFormat="1" ht="12.75" spans="1:11">
      <c r="A41" s="14"/>
      <c r="B41" s="8" t="s">
        <v>76</v>
      </c>
      <c r="C41" s="7">
        <v>118</v>
      </c>
      <c r="D41" s="10">
        <f t="shared" si="15"/>
        <v>95</v>
      </c>
      <c r="E41" s="10">
        <v>23</v>
      </c>
      <c r="F41" s="10">
        <v>7</v>
      </c>
      <c r="G41" s="10">
        <v>7</v>
      </c>
      <c r="H41" s="10">
        <v>1</v>
      </c>
      <c r="I41" s="10">
        <f t="shared" si="1"/>
        <v>8</v>
      </c>
      <c r="J41" s="18">
        <f t="shared" si="2"/>
        <v>6.77966101694915</v>
      </c>
      <c r="K41" s="18">
        <f t="shared" si="3"/>
        <v>93.2203389830509</v>
      </c>
    </row>
    <row r="42" s="1" customFormat="1" ht="12.75" spans="1:11">
      <c r="A42" s="15"/>
      <c r="B42" s="8" t="s">
        <v>78</v>
      </c>
      <c r="C42" s="7">
        <v>97</v>
      </c>
      <c r="D42" s="10">
        <f t="shared" si="15"/>
        <v>82</v>
      </c>
      <c r="E42" s="10">
        <v>15</v>
      </c>
      <c r="F42" s="10">
        <v>2</v>
      </c>
      <c r="G42" s="10">
        <v>6</v>
      </c>
      <c r="H42" s="10"/>
      <c r="I42" s="10">
        <f t="shared" si="1"/>
        <v>7</v>
      </c>
      <c r="J42" s="18">
        <f t="shared" si="2"/>
        <v>7.21649484536082</v>
      </c>
      <c r="K42" s="18">
        <f t="shared" si="3"/>
        <v>92.7835051546392</v>
      </c>
    </row>
    <row r="43" s="1" customFormat="1" ht="12.75" spans="1:11">
      <c r="A43" s="11" t="s">
        <v>79</v>
      </c>
      <c r="B43" s="12"/>
      <c r="C43" s="11">
        <f t="shared" ref="C43:H43" si="16">SUM(C40:C42)</f>
        <v>303</v>
      </c>
      <c r="D43" s="11">
        <f t="shared" si="16"/>
        <v>255</v>
      </c>
      <c r="E43" s="11">
        <f t="shared" si="16"/>
        <v>48</v>
      </c>
      <c r="F43" s="11">
        <f t="shared" si="16"/>
        <v>9</v>
      </c>
      <c r="G43" s="11">
        <f t="shared" si="16"/>
        <v>14</v>
      </c>
      <c r="H43" s="11">
        <f t="shared" si="16"/>
        <v>2</v>
      </c>
      <c r="I43" s="11">
        <f t="shared" si="1"/>
        <v>23</v>
      </c>
      <c r="J43" s="21">
        <f t="shared" si="2"/>
        <v>7.59075907590759</v>
      </c>
      <c r="K43" s="21">
        <f t="shared" si="3"/>
        <v>92.4092409240924</v>
      </c>
    </row>
    <row r="44" s="1" customFormat="1" ht="12.75" spans="1:11">
      <c r="A44" s="13" t="s">
        <v>80</v>
      </c>
      <c r="B44" s="8" t="s">
        <v>81</v>
      </c>
      <c r="C44" s="7">
        <v>1</v>
      </c>
      <c r="D44" s="10">
        <f t="shared" ref="D44:D47" si="17">C44-E44</f>
        <v>1</v>
      </c>
      <c r="E44" s="10">
        <v>0</v>
      </c>
      <c r="F44" s="10"/>
      <c r="G44" s="10"/>
      <c r="H44" s="10"/>
      <c r="I44" s="10">
        <f t="shared" si="1"/>
        <v>0</v>
      </c>
      <c r="J44" s="18">
        <f t="shared" si="2"/>
        <v>0</v>
      </c>
      <c r="K44" s="18">
        <f t="shared" si="3"/>
        <v>100</v>
      </c>
    </row>
    <row r="45" s="1" customFormat="1" ht="12.75" spans="1:11">
      <c r="A45" s="14"/>
      <c r="B45" s="8" t="s">
        <v>82</v>
      </c>
      <c r="C45" s="7">
        <v>2</v>
      </c>
      <c r="D45" s="10">
        <f t="shared" si="17"/>
        <v>2</v>
      </c>
      <c r="E45" s="10"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80</v>
      </c>
      <c r="C46" s="7">
        <v>1</v>
      </c>
      <c r="D46" s="10">
        <f t="shared" si="17"/>
        <v>1</v>
      </c>
      <c r="E46" s="10"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5"/>
      <c r="B47" s="8" t="s">
        <v>83</v>
      </c>
      <c r="C47" s="7">
        <v>3</v>
      </c>
      <c r="D47" s="10">
        <f t="shared" si="17"/>
        <v>3</v>
      </c>
      <c r="E47" s="10"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1" t="s">
        <v>84</v>
      </c>
      <c r="B48" s="12"/>
      <c r="C48" s="11">
        <f t="shared" ref="C48:H48" si="18">SUM(C44:C47)</f>
        <v>7</v>
      </c>
      <c r="D48" s="11">
        <f t="shared" si="18"/>
        <v>7</v>
      </c>
      <c r="E48" s="11">
        <f t="shared" si="18"/>
        <v>0</v>
      </c>
      <c r="F48" s="11">
        <f t="shared" si="18"/>
        <v>0</v>
      </c>
      <c r="G48" s="11">
        <f t="shared" si="18"/>
        <v>0</v>
      </c>
      <c r="H48" s="11">
        <f t="shared" si="18"/>
        <v>0</v>
      </c>
      <c r="I48" s="11">
        <f t="shared" si="1"/>
        <v>0</v>
      </c>
      <c r="J48" s="21">
        <f t="shared" si="2"/>
        <v>0</v>
      </c>
      <c r="K48" s="21">
        <f t="shared" si="3"/>
        <v>100</v>
      </c>
    </row>
    <row r="49" s="1" customFormat="1" ht="12.75" spans="1:11">
      <c r="A49" s="13" t="s">
        <v>85</v>
      </c>
      <c r="B49" s="8" t="s">
        <v>86</v>
      </c>
      <c r="C49" s="7">
        <v>76</v>
      </c>
      <c r="D49" s="10">
        <f t="shared" ref="D49:D52" si="19">C49-E49</f>
        <v>43</v>
      </c>
      <c r="E49" s="10">
        <v>33</v>
      </c>
      <c r="F49" s="10">
        <v>5</v>
      </c>
      <c r="G49" s="10">
        <v>3</v>
      </c>
      <c r="H49" s="10">
        <v>10</v>
      </c>
      <c r="I49" s="10">
        <f t="shared" si="1"/>
        <v>15</v>
      </c>
      <c r="J49" s="18">
        <f t="shared" si="2"/>
        <v>19.7368421052632</v>
      </c>
      <c r="K49" s="18">
        <f t="shared" si="3"/>
        <v>80.2631578947368</v>
      </c>
    </row>
    <row r="50" s="1" customFormat="1" ht="12.75" spans="1:11">
      <c r="A50" s="14"/>
      <c r="B50" s="8" t="s">
        <v>87</v>
      </c>
      <c r="C50" s="7">
        <v>66</v>
      </c>
      <c r="D50" s="10">
        <f t="shared" si="19"/>
        <v>54</v>
      </c>
      <c r="E50" s="10">
        <v>12</v>
      </c>
      <c r="F50" s="10">
        <v>2</v>
      </c>
      <c r="G50" s="10">
        <v>2</v>
      </c>
      <c r="H50" s="10">
        <v>5</v>
      </c>
      <c r="I50" s="10">
        <f t="shared" si="1"/>
        <v>3</v>
      </c>
      <c r="J50" s="18">
        <f t="shared" si="2"/>
        <v>4.54545454545455</v>
      </c>
      <c r="K50" s="18">
        <f t="shared" si="3"/>
        <v>95.4545454545455</v>
      </c>
    </row>
    <row r="51" s="1" customFormat="1" ht="12.75" spans="1:11">
      <c r="A51" s="14"/>
      <c r="B51" s="8" t="s">
        <v>88</v>
      </c>
      <c r="C51" s="7">
        <v>15</v>
      </c>
      <c r="D51" s="10">
        <f t="shared" si="19"/>
        <v>9</v>
      </c>
      <c r="E51" s="10">
        <v>6</v>
      </c>
      <c r="F51" s="10"/>
      <c r="G51" s="10"/>
      <c r="H51" s="10"/>
      <c r="I51" s="10">
        <f t="shared" si="1"/>
        <v>6</v>
      </c>
      <c r="J51" s="18">
        <f t="shared" si="2"/>
        <v>40</v>
      </c>
      <c r="K51" s="18">
        <f t="shared" si="3"/>
        <v>60</v>
      </c>
    </row>
    <row r="52" s="1" customFormat="1" ht="12.75" spans="1:11">
      <c r="A52" s="15"/>
      <c r="B52" s="8" t="s">
        <v>89</v>
      </c>
      <c r="C52" s="7">
        <v>108</v>
      </c>
      <c r="D52" s="10">
        <f t="shared" si="19"/>
        <v>86</v>
      </c>
      <c r="E52" s="10">
        <v>22</v>
      </c>
      <c r="F52" s="10">
        <v>7</v>
      </c>
      <c r="G52" s="10">
        <v>5</v>
      </c>
      <c r="H52" s="10">
        <v>7</v>
      </c>
      <c r="I52" s="10">
        <f t="shared" si="1"/>
        <v>3</v>
      </c>
      <c r="J52" s="18">
        <f t="shared" si="2"/>
        <v>2.77777777777778</v>
      </c>
      <c r="K52" s="18">
        <f t="shared" si="3"/>
        <v>97.2222222222222</v>
      </c>
    </row>
    <row r="53" s="1" customFormat="1" ht="12.75" spans="1:11">
      <c r="A53" s="11" t="s">
        <v>90</v>
      </c>
      <c r="B53" s="12"/>
      <c r="C53" s="11">
        <f t="shared" ref="C53:H53" si="20">SUM(C49:C52)</f>
        <v>265</v>
      </c>
      <c r="D53" s="11">
        <f t="shared" si="20"/>
        <v>192</v>
      </c>
      <c r="E53" s="11">
        <f t="shared" si="20"/>
        <v>73</v>
      </c>
      <c r="F53" s="11">
        <f t="shared" si="20"/>
        <v>14</v>
      </c>
      <c r="G53" s="11">
        <f t="shared" si="20"/>
        <v>10</v>
      </c>
      <c r="H53" s="11">
        <f t="shared" si="20"/>
        <v>22</v>
      </c>
      <c r="I53" s="11">
        <f t="shared" si="1"/>
        <v>27</v>
      </c>
      <c r="J53" s="21">
        <f t="shared" si="2"/>
        <v>10.188679245283</v>
      </c>
      <c r="K53" s="21">
        <f t="shared" si="3"/>
        <v>89.811320754717</v>
      </c>
    </row>
    <row r="54" s="1" customFormat="1" ht="12.75" spans="1:11">
      <c r="A54" s="13" t="s">
        <v>91</v>
      </c>
      <c r="B54" s="8" t="s">
        <v>92</v>
      </c>
      <c r="C54" s="7">
        <v>4</v>
      </c>
      <c r="D54" s="10">
        <f t="shared" ref="D54:D58" si="21">C54-E54</f>
        <v>2</v>
      </c>
      <c r="E54" s="10">
        <v>2</v>
      </c>
      <c r="F54" s="10"/>
      <c r="G54" s="10"/>
      <c r="H54" s="10"/>
      <c r="I54" s="10">
        <f t="shared" si="1"/>
        <v>2</v>
      </c>
      <c r="J54" s="18">
        <f t="shared" si="2"/>
        <v>50</v>
      </c>
      <c r="K54" s="18">
        <f t="shared" si="3"/>
        <v>50</v>
      </c>
    </row>
    <row r="55" s="1" customFormat="1" ht="12.75" spans="1:11">
      <c r="A55" s="14"/>
      <c r="B55" s="8" t="s">
        <v>93</v>
      </c>
      <c r="C55" s="7">
        <v>2</v>
      </c>
      <c r="D55" s="10">
        <f t="shared" si="21"/>
        <v>2</v>
      </c>
      <c r="E55" s="10">
        <v>0</v>
      </c>
      <c r="F55" s="10"/>
      <c r="G55" s="10"/>
      <c r="H55" s="10"/>
      <c r="I55" s="10">
        <f t="shared" si="1"/>
        <v>0</v>
      </c>
      <c r="J55" s="18">
        <f t="shared" si="2"/>
        <v>0</v>
      </c>
      <c r="K55" s="18">
        <f t="shared" si="3"/>
        <v>100</v>
      </c>
    </row>
    <row r="56" s="1" customFormat="1" ht="12.75" spans="1:11">
      <c r="A56" s="14"/>
      <c r="B56" s="8" t="s">
        <v>94</v>
      </c>
      <c r="C56" s="7">
        <v>2</v>
      </c>
      <c r="D56" s="10">
        <f t="shared" si="21"/>
        <v>2</v>
      </c>
      <c r="E56" s="10"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95</v>
      </c>
      <c r="C57" s="7">
        <v>2</v>
      </c>
      <c r="D57" s="10">
        <f t="shared" si="21"/>
        <v>2</v>
      </c>
      <c r="E57" s="10"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5"/>
      <c r="B58" s="8" t="s">
        <v>96</v>
      </c>
      <c r="C58" s="7">
        <v>5</v>
      </c>
      <c r="D58" s="10">
        <f t="shared" si="21"/>
        <v>4</v>
      </c>
      <c r="E58" s="10">
        <v>1</v>
      </c>
      <c r="F58" s="10"/>
      <c r="G58" s="10"/>
      <c r="H58" s="10"/>
      <c r="I58" s="10">
        <f t="shared" si="1"/>
        <v>1</v>
      </c>
      <c r="J58" s="18">
        <f t="shared" si="2"/>
        <v>20</v>
      </c>
      <c r="K58" s="18">
        <f t="shared" si="3"/>
        <v>80</v>
      </c>
    </row>
    <row r="59" s="1" customFormat="1" ht="12.75" spans="1:11">
      <c r="A59" s="11" t="s">
        <v>96</v>
      </c>
      <c r="B59" s="12"/>
      <c r="C59" s="11">
        <f t="shared" ref="C59:H59" si="22">SUM(C54:C58)</f>
        <v>15</v>
      </c>
      <c r="D59" s="11">
        <f t="shared" si="22"/>
        <v>12</v>
      </c>
      <c r="E59" s="11">
        <f t="shared" si="22"/>
        <v>3</v>
      </c>
      <c r="F59" s="11">
        <f t="shared" si="22"/>
        <v>0</v>
      </c>
      <c r="G59" s="11">
        <f t="shared" si="22"/>
        <v>0</v>
      </c>
      <c r="H59" s="11">
        <f t="shared" si="22"/>
        <v>0</v>
      </c>
      <c r="I59" s="11">
        <f t="shared" si="1"/>
        <v>3</v>
      </c>
      <c r="J59" s="21">
        <f t="shared" si="2"/>
        <v>20</v>
      </c>
      <c r="K59" s="21">
        <f t="shared" si="3"/>
        <v>80</v>
      </c>
    </row>
    <row r="60" s="1" customFormat="1" ht="12.75" spans="1:11">
      <c r="A60" s="13" t="s">
        <v>97</v>
      </c>
      <c r="B60" s="8" t="s">
        <v>98</v>
      </c>
      <c r="C60" s="7">
        <v>42</v>
      </c>
      <c r="D60" s="10">
        <f t="shared" ref="D60:D71" si="23">C60-E60</f>
        <v>35</v>
      </c>
      <c r="E60" s="10">
        <v>7</v>
      </c>
      <c r="F60" s="10">
        <v>2</v>
      </c>
      <c r="G60" s="10">
        <v>1</v>
      </c>
      <c r="H60" s="10">
        <v>1</v>
      </c>
      <c r="I60" s="10">
        <f t="shared" si="1"/>
        <v>3</v>
      </c>
      <c r="J60" s="18">
        <f t="shared" si="2"/>
        <v>7.14285714285714</v>
      </c>
      <c r="K60" s="18">
        <f t="shared" si="3"/>
        <v>92.8571428571429</v>
      </c>
    </row>
    <row r="61" s="1" customFormat="1" ht="12.75" spans="1:11">
      <c r="A61" s="14"/>
      <c r="B61" s="8" t="s">
        <v>99</v>
      </c>
      <c r="C61" s="7">
        <v>81</v>
      </c>
      <c r="D61" s="10">
        <f t="shared" si="23"/>
        <v>73</v>
      </c>
      <c r="E61" s="10">
        <v>8</v>
      </c>
      <c r="F61" s="10">
        <v>1</v>
      </c>
      <c r="G61" s="10"/>
      <c r="H61" s="10">
        <v>1</v>
      </c>
      <c r="I61" s="10">
        <f t="shared" si="1"/>
        <v>6</v>
      </c>
      <c r="J61" s="18">
        <f t="shared" si="2"/>
        <v>7.40740740740741</v>
      </c>
      <c r="K61" s="18">
        <f t="shared" si="3"/>
        <v>92.5925925925926</v>
      </c>
    </row>
    <row r="62" s="1" customFormat="1" ht="12.75" spans="1:11">
      <c r="A62" s="14"/>
      <c r="B62" s="8" t="s">
        <v>100</v>
      </c>
      <c r="C62" s="7">
        <v>50</v>
      </c>
      <c r="D62" s="10">
        <f t="shared" si="23"/>
        <v>47</v>
      </c>
      <c r="E62" s="10">
        <v>3</v>
      </c>
      <c r="F62" s="10"/>
      <c r="G62" s="10"/>
      <c r="H62" s="10"/>
      <c r="I62" s="10">
        <f t="shared" si="1"/>
        <v>3</v>
      </c>
      <c r="J62" s="18">
        <f t="shared" si="2"/>
        <v>6</v>
      </c>
      <c r="K62" s="18">
        <f t="shared" si="3"/>
        <v>94</v>
      </c>
    </row>
    <row r="63" s="1" customFormat="1" ht="12.75" spans="1:11">
      <c r="A63" s="14"/>
      <c r="B63" s="8" t="s">
        <v>101</v>
      </c>
      <c r="C63" s="7">
        <v>74</v>
      </c>
      <c r="D63" s="10">
        <f t="shared" si="23"/>
        <v>60</v>
      </c>
      <c r="E63" s="10">
        <v>14</v>
      </c>
      <c r="F63" s="10">
        <v>4</v>
      </c>
      <c r="G63" s="10"/>
      <c r="H63" s="10">
        <v>5</v>
      </c>
      <c r="I63" s="10">
        <f t="shared" si="1"/>
        <v>5</v>
      </c>
      <c r="J63" s="18">
        <f t="shared" si="2"/>
        <v>6.75675675675676</v>
      </c>
      <c r="K63" s="18">
        <f t="shared" si="3"/>
        <v>93.2432432432432</v>
      </c>
    </row>
    <row r="64" s="1" customFormat="1" ht="12.75" spans="1:11">
      <c r="A64" s="14"/>
      <c r="B64" s="8" t="s">
        <v>102</v>
      </c>
      <c r="C64" s="7">
        <v>52</v>
      </c>
      <c r="D64" s="10">
        <f t="shared" si="23"/>
        <v>45</v>
      </c>
      <c r="E64" s="10">
        <v>7</v>
      </c>
      <c r="F64" s="10">
        <v>3</v>
      </c>
      <c r="G64" s="10">
        <v>3</v>
      </c>
      <c r="H64" s="10"/>
      <c r="I64" s="10">
        <f t="shared" si="1"/>
        <v>1</v>
      </c>
      <c r="J64" s="18">
        <f t="shared" si="2"/>
        <v>1.92307692307692</v>
      </c>
      <c r="K64" s="18">
        <f t="shared" si="3"/>
        <v>98.0769230769231</v>
      </c>
    </row>
    <row r="65" s="1" customFormat="1" ht="12.75" spans="1:11">
      <c r="A65" s="14"/>
      <c r="B65" s="8" t="s">
        <v>103</v>
      </c>
      <c r="C65" s="7">
        <v>55</v>
      </c>
      <c r="D65" s="10">
        <f t="shared" si="23"/>
        <v>46</v>
      </c>
      <c r="E65" s="10">
        <v>9</v>
      </c>
      <c r="F65" s="10">
        <v>4</v>
      </c>
      <c r="G65" s="10"/>
      <c r="H65" s="10"/>
      <c r="I65" s="10">
        <f t="shared" si="1"/>
        <v>5</v>
      </c>
      <c r="J65" s="18">
        <f t="shared" si="2"/>
        <v>9.09090909090909</v>
      </c>
      <c r="K65" s="18">
        <f t="shared" si="3"/>
        <v>90.9090909090909</v>
      </c>
    </row>
    <row r="66" s="1" customFormat="1" ht="12.75" spans="1:11">
      <c r="A66" s="14"/>
      <c r="B66" s="8" t="s">
        <v>104</v>
      </c>
      <c r="C66" s="7">
        <v>179</v>
      </c>
      <c r="D66" s="10">
        <f t="shared" si="23"/>
        <v>154</v>
      </c>
      <c r="E66" s="10">
        <v>25</v>
      </c>
      <c r="F66" s="10">
        <v>4</v>
      </c>
      <c r="G66" s="10">
        <v>9</v>
      </c>
      <c r="H66" s="10">
        <v>2</v>
      </c>
      <c r="I66" s="10">
        <f t="shared" ref="I66:I87" si="24">E66-F66-G66-H66</f>
        <v>10</v>
      </c>
      <c r="J66" s="18">
        <f t="shared" ref="J66:J87" si="25">I66/C66*100</f>
        <v>5.58659217877095</v>
      </c>
      <c r="K66" s="18">
        <f t="shared" ref="K66:K87" si="26">100-J66</f>
        <v>94.413407821229</v>
      </c>
    </row>
    <row r="67" s="1" customFormat="1" ht="12.75" spans="1:11">
      <c r="A67" s="14"/>
      <c r="B67" s="8" t="s">
        <v>105</v>
      </c>
      <c r="C67" s="7">
        <v>41</v>
      </c>
      <c r="D67" s="10">
        <f t="shared" si="23"/>
        <v>35</v>
      </c>
      <c r="E67" s="10">
        <v>6</v>
      </c>
      <c r="F67" s="10">
        <v>1</v>
      </c>
      <c r="G67" s="10"/>
      <c r="H67" s="10">
        <v>1</v>
      </c>
      <c r="I67" s="10">
        <f t="shared" si="24"/>
        <v>4</v>
      </c>
      <c r="J67" s="18">
        <f t="shared" si="25"/>
        <v>9.75609756097561</v>
      </c>
      <c r="K67" s="18">
        <f t="shared" si="26"/>
        <v>90.2439024390244</v>
      </c>
    </row>
    <row r="68" s="1" customFormat="1" ht="12.75" spans="1:11">
      <c r="A68" s="14"/>
      <c r="B68" s="8" t="s">
        <v>106</v>
      </c>
      <c r="C68" s="7">
        <v>51</v>
      </c>
      <c r="D68" s="10">
        <f t="shared" si="23"/>
        <v>44</v>
      </c>
      <c r="E68" s="10">
        <v>7</v>
      </c>
      <c r="F68" s="10">
        <v>4</v>
      </c>
      <c r="G68" s="10"/>
      <c r="H68" s="10">
        <v>1</v>
      </c>
      <c r="I68" s="10">
        <f t="shared" si="24"/>
        <v>2</v>
      </c>
      <c r="J68" s="18">
        <f t="shared" si="25"/>
        <v>3.92156862745098</v>
      </c>
      <c r="K68" s="18">
        <f t="shared" si="26"/>
        <v>96.078431372549</v>
      </c>
    </row>
    <row r="69" s="1" customFormat="1" ht="12.75" spans="1:11">
      <c r="A69" s="14"/>
      <c r="B69" s="8" t="s">
        <v>107</v>
      </c>
      <c r="C69" s="7">
        <v>75</v>
      </c>
      <c r="D69" s="10">
        <f t="shared" si="23"/>
        <v>69</v>
      </c>
      <c r="E69" s="10">
        <v>6</v>
      </c>
      <c r="F69" s="10">
        <v>3</v>
      </c>
      <c r="G69" s="10">
        <v>1</v>
      </c>
      <c r="H69" s="10"/>
      <c r="I69" s="10">
        <f t="shared" si="24"/>
        <v>2</v>
      </c>
      <c r="J69" s="18">
        <f t="shared" si="25"/>
        <v>2.66666666666667</v>
      </c>
      <c r="K69" s="18">
        <f t="shared" si="26"/>
        <v>97.3333333333333</v>
      </c>
    </row>
    <row r="70" s="1" customFormat="1" ht="12.75" spans="1:11">
      <c r="A70" s="14"/>
      <c r="B70" s="8" t="s">
        <v>108</v>
      </c>
      <c r="C70" s="7">
        <v>78</v>
      </c>
      <c r="D70" s="10">
        <f t="shared" si="23"/>
        <v>67</v>
      </c>
      <c r="E70" s="10">
        <v>11</v>
      </c>
      <c r="F70" s="10">
        <v>5</v>
      </c>
      <c r="G70" s="10">
        <v>1</v>
      </c>
      <c r="H70" s="10">
        <v>1</v>
      </c>
      <c r="I70" s="10">
        <f t="shared" si="24"/>
        <v>4</v>
      </c>
      <c r="J70" s="18">
        <f t="shared" si="25"/>
        <v>5.12820512820513</v>
      </c>
      <c r="K70" s="18">
        <f t="shared" si="26"/>
        <v>94.8717948717949</v>
      </c>
    </row>
    <row r="71" s="1" customFormat="1" ht="12.75" spans="1:11">
      <c r="A71" s="15"/>
      <c r="B71" s="8" t="s">
        <v>109</v>
      </c>
      <c r="C71" s="7">
        <v>46</v>
      </c>
      <c r="D71" s="10">
        <f t="shared" si="23"/>
        <v>42</v>
      </c>
      <c r="E71" s="10">
        <v>4</v>
      </c>
      <c r="F71" s="10"/>
      <c r="G71" s="10"/>
      <c r="H71" s="10">
        <v>2</v>
      </c>
      <c r="I71" s="10">
        <f t="shared" si="24"/>
        <v>2</v>
      </c>
      <c r="J71" s="18">
        <f t="shared" si="25"/>
        <v>4.34782608695652</v>
      </c>
      <c r="K71" s="18">
        <f t="shared" si="26"/>
        <v>95.6521739130435</v>
      </c>
    </row>
    <row r="72" s="1" customFormat="1" ht="12.75" spans="1:11">
      <c r="A72" s="11" t="s">
        <v>110</v>
      </c>
      <c r="B72" s="12"/>
      <c r="C72" s="11">
        <f t="shared" ref="C72:H72" si="27">SUM(C60:C71)</f>
        <v>824</v>
      </c>
      <c r="D72" s="11">
        <f t="shared" si="27"/>
        <v>717</v>
      </c>
      <c r="E72" s="11">
        <f t="shared" si="27"/>
        <v>107</v>
      </c>
      <c r="F72" s="11">
        <f t="shared" si="27"/>
        <v>31</v>
      </c>
      <c r="G72" s="11">
        <f t="shared" si="27"/>
        <v>15</v>
      </c>
      <c r="H72" s="11">
        <f t="shared" si="27"/>
        <v>14</v>
      </c>
      <c r="I72" s="11">
        <f t="shared" si="24"/>
        <v>47</v>
      </c>
      <c r="J72" s="21">
        <f t="shared" si="25"/>
        <v>5.70388349514563</v>
      </c>
      <c r="K72" s="21">
        <f t="shared" si="26"/>
        <v>94.2961165048544</v>
      </c>
    </row>
    <row r="73" s="1" customFormat="1" ht="12.75" spans="1:11">
      <c r="A73" s="13" t="s">
        <v>111</v>
      </c>
      <c r="B73" s="8" t="s">
        <v>112</v>
      </c>
      <c r="C73" s="7">
        <v>9</v>
      </c>
      <c r="D73" s="10">
        <f t="shared" ref="D73:D75" si="28">C73-E73</f>
        <v>9</v>
      </c>
      <c r="E73" s="10">
        <v>0</v>
      </c>
      <c r="F73" s="10"/>
      <c r="G73" s="10"/>
      <c r="H73" s="10"/>
      <c r="I73" s="10">
        <f t="shared" si="24"/>
        <v>0</v>
      </c>
      <c r="J73" s="18">
        <f t="shared" si="25"/>
        <v>0</v>
      </c>
      <c r="K73" s="18">
        <f t="shared" si="26"/>
        <v>100</v>
      </c>
    </row>
    <row r="74" s="1" customFormat="1" ht="12.75" spans="1:11">
      <c r="A74" s="14"/>
      <c r="B74" s="8" t="s">
        <v>111</v>
      </c>
      <c r="C74" s="7">
        <v>4</v>
      </c>
      <c r="D74" s="10">
        <f t="shared" si="28"/>
        <v>4</v>
      </c>
      <c r="E74" s="10">
        <v>0</v>
      </c>
      <c r="F74" s="10"/>
      <c r="G74" s="10"/>
      <c r="H74" s="10"/>
      <c r="I74" s="10">
        <f t="shared" si="24"/>
        <v>0</v>
      </c>
      <c r="J74" s="18">
        <f t="shared" si="25"/>
        <v>0</v>
      </c>
      <c r="K74" s="18">
        <f t="shared" si="26"/>
        <v>100</v>
      </c>
    </row>
    <row r="75" s="1" customFormat="1" ht="12.75" spans="1:11">
      <c r="A75" s="15"/>
      <c r="B75" s="8" t="s">
        <v>113</v>
      </c>
      <c r="C75" s="7">
        <v>8</v>
      </c>
      <c r="D75" s="10">
        <f t="shared" si="28"/>
        <v>7</v>
      </c>
      <c r="E75" s="10">
        <v>1</v>
      </c>
      <c r="F75" s="10"/>
      <c r="G75" s="10"/>
      <c r="H75" s="10"/>
      <c r="I75" s="10">
        <f t="shared" si="24"/>
        <v>1</v>
      </c>
      <c r="J75" s="18">
        <f t="shared" si="25"/>
        <v>12.5</v>
      </c>
      <c r="K75" s="18">
        <f t="shared" si="26"/>
        <v>87.5</v>
      </c>
    </row>
    <row r="76" s="1" customFormat="1" ht="12.75" spans="1:11">
      <c r="A76" s="11" t="s">
        <v>114</v>
      </c>
      <c r="B76" s="12"/>
      <c r="C76" s="11">
        <f t="shared" ref="C76:H76" si="29">SUM(C73:C75)</f>
        <v>21</v>
      </c>
      <c r="D76" s="11">
        <f t="shared" si="29"/>
        <v>20</v>
      </c>
      <c r="E76" s="11">
        <f t="shared" si="29"/>
        <v>1</v>
      </c>
      <c r="F76" s="11">
        <f t="shared" si="29"/>
        <v>0</v>
      </c>
      <c r="G76" s="11">
        <f t="shared" si="29"/>
        <v>0</v>
      </c>
      <c r="H76" s="11">
        <f t="shared" si="29"/>
        <v>0</v>
      </c>
      <c r="I76" s="11">
        <f t="shared" si="24"/>
        <v>1</v>
      </c>
      <c r="J76" s="21">
        <f t="shared" si="25"/>
        <v>4.76190476190476</v>
      </c>
      <c r="K76" s="21">
        <f t="shared" si="26"/>
        <v>95.2380952380952</v>
      </c>
    </row>
    <row r="77" s="1" customFormat="1" ht="12.75" spans="1:11">
      <c r="A77" s="13" t="s">
        <v>115</v>
      </c>
      <c r="B77" s="8" t="s">
        <v>116</v>
      </c>
      <c r="C77" s="7">
        <v>2</v>
      </c>
      <c r="D77" s="10">
        <f t="shared" ref="D77:D81" si="30">C77-E77</f>
        <v>2</v>
      </c>
      <c r="E77" s="10">
        <v>0</v>
      </c>
      <c r="F77" s="10"/>
      <c r="G77" s="10"/>
      <c r="H77" s="10"/>
      <c r="I77" s="10">
        <f t="shared" si="24"/>
        <v>0</v>
      </c>
      <c r="J77" s="18">
        <f t="shared" si="25"/>
        <v>0</v>
      </c>
      <c r="K77" s="18">
        <f t="shared" si="26"/>
        <v>100</v>
      </c>
    </row>
    <row r="78" s="1" customFormat="1" ht="12.75" spans="1:11">
      <c r="A78" s="14"/>
      <c r="B78" s="8" t="s">
        <v>117</v>
      </c>
      <c r="C78" s="7">
        <v>31</v>
      </c>
      <c r="D78" s="10">
        <f t="shared" si="30"/>
        <v>28</v>
      </c>
      <c r="E78" s="10">
        <v>3</v>
      </c>
      <c r="F78" s="10">
        <v>1</v>
      </c>
      <c r="G78" s="10"/>
      <c r="H78" s="10">
        <v>1</v>
      </c>
      <c r="I78" s="10">
        <f t="shared" si="24"/>
        <v>1</v>
      </c>
      <c r="J78" s="18">
        <f t="shared" si="25"/>
        <v>3.2258064516129</v>
      </c>
      <c r="K78" s="18">
        <f t="shared" si="26"/>
        <v>96.7741935483871</v>
      </c>
    </row>
    <row r="79" s="1" customFormat="1" ht="12.75" spans="1:11">
      <c r="A79" s="14"/>
      <c r="B79" s="8" t="s">
        <v>118</v>
      </c>
      <c r="C79" s="7">
        <v>2</v>
      </c>
      <c r="D79" s="10">
        <f t="shared" si="30"/>
        <v>2</v>
      </c>
      <c r="E79" s="10">
        <v>0</v>
      </c>
      <c r="F79" s="10"/>
      <c r="G79" s="10"/>
      <c r="H79" s="10"/>
      <c r="I79" s="10">
        <f t="shared" si="24"/>
        <v>0</v>
      </c>
      <c r="J79" s="18">
        <f t="shared" si="25"/>
        <v>0</v>
      </c>
      <c r="K79" s="18">
        <f t="shared" si="26"/>
        <v>100</v>
      </c>
    </row>
    <row r="80" s="1" customFormat="1" ht="12.75" spans="1:11">
      <c r="A80" s="14"/>
      <c r="B80" s="8" t="s">
        <v>119</v>
      </c>
      <c r="C80" s="7">
        <v>2</v>
      </c>
      <c r="D80" s="10">
        <f t="shared" si="30"/>
        <v>2</v>
      </c>
      <c r="E80" s="10">
        <v>0</v>
      </c>
      <c r="F80" s="10"/>
      <c r="G80" s="10"/>
      <c r="H80" s="10"/>
      <c r="I80" s="10">
        <f t="shared" si="24"/>
        <v>0</v>
      </c>
      <c r="J80" s="18">
        <f t="shared" si="25"/>
        <v>0</v>
      </c>
      <c r="K80" s="18">
        <f t="shared" si="26"/>
        <v>100</v>
      </c>
    </row>
    <row r="81" s="1" customFormat="1" ht="12.75" spans="1:11">
      <c r="A81" s="15"/>
      <c r="B81" s="8" t="s">
        <v>115</v>
      </c>
      <c r="C81" s="7">
        <v>57</v>
      </c>
      <c r="D81" s="10">
        <f t="shared" si="30"/>
        <v>53</v>
      </c>
      <c r="E81" s="10">
        <v>4</v>
      </c>
      <c r="F81" s="10">
        <v>3</v>
      </c>
      <c r="G81" s="10"/>
      <c r="H81" s="10">
        <v>1</v>
      </c>
      <c r="I81" s="10">
        <f t="shared" si="24"/>
        <v>0</v>
      </c>
      <c r="J81" s="18">
        <f t="shared" si="25"/>
        <v>0</v>
      </c>
      <c r="K81" s="18">
        <f t="shared" si="26"/>
        <v>100</v>
      </c>
    </row>
    <row r="82" s="1" customFormat="1" ht="12.75" spans="1:11">
      <c r="A82" s="11" t="s">
        <v>120</v>
      </c>
      <c r="B82" s="12"/>
      <c r="C82" s="11">
        <f t="shared" ref="C82:H82" si="31">SUM(C77:C81)</f>
        <v>94</v>
      </c>
      <c r="D82" s="11">
        <f t="shared" si="31"/>
        <v>87</v>
      </c>
      <c r="E82" s="11">
        <f t="shared" si="31"/>
        <v>7</v>
      </c>
      <c r="F82" s="11">
        <f t="shared" si="31"/>
        <v>4</v>
      </c>
      <c r="G82" s="11">
        <f t="shared" si="31"/>
        <v>0</v>
      </c>
      <c r="H82" s="11">
        <f t="shared" si="31"/>
        <v>2</v>
      </c>
      <c r="I82" s="11">
        <f t="shared" si="24"/>
        <v>1</v>
      </c>
      <c r="J82" s="21">
        <f t="shared" si="25"/>
        <v>1.06382978723404</v>
      </c>
      <c r="K82" s="21">
        <f t="shared" si="26"/>
        <v>98.936170212766</v>
      </c>
    </row>
    <row r="83" s="1" customFormat="1" ht="12.75" spans="1:11">
      <c r="A83" s="13" t="s">
        <v>121</v>
      </c>
      <c r="B83" s="8" t="s">
        <v>121</v>
      </c>
      <c r="C83" s="7">
        <v>4</v>
      </c>
      <c r="D83" s="10">
        <f t="shared" ref="D83:D93" si="32">C83-E83</f>
        <v>4</v>
      </c>
      <c r="E83" s="10">
        <v>0</v>
      </c>
      <c r="F83" s="10"/>
      <c r="G83" s="10"/>
      <c r="H83" s="10"/>
      <c r="I83" s="10">
        <f t="shared" si="24"/>
        <v>0</v>
      </c>
      <c r="J83" s="18">
        <f t="shared" si="25"/>
        <v>0</v>
      </c>
      <c r="K83" s="18">
        <f t="shared" si="26"/>
        <v>100</v>
      </c>
    </row>
    <row r="84" s="1" customFormat="1" ht="12.75" spans="1:11">
      <c r="A84" s="15"/>
      <c r="B84" s="8" t="s">
        <v>122</v>
      </c>
      <c r="C84" s="7">
        <v>1</v>
      </c>
      <c r="D84" s="10">
        <f t="shared" si="32"/>
        <v>1</v>
      </c>
      <c r="E84" s="10">
        <v>0</v>
      </c>
      <c r="F84" s="10"/>
      <c r="G84" s="10"/>
      <c r="H84" s="10"/>
      <c r="I84" s="10">
        <f t="shared" si="24"/>
        <v>0</v>
      </c>
      <c r="J84" s="18">
        <f t="shared" si="25"/>
        <v>0</v>
      </c>
      <c r="K84" s="18">
        <f t="shared" si="26"/>
        <v>100</v>
      </c>
    </row>
    <row r="85" s="1" customFormat="1" ht="12.75" spans="1:11">
      <c r="A85" s="11" t="s">
        <v>123</v>
      </c>
      <c r="B85" s="12"/>
      <c r="C85" s="11">
        <f t="shared" ref="C85:H85" si="33">SUM(C83:C84)</f>
        <v>5</v>
      </c>
      <c r="D85" s="11">
        <f t="shared" si="33"/>
        <v>5</v>
      </c>
      <c r="E85" s="11">
        <f t="shared" si="33"/>
        <v>0</v>
      </c>
      <c r="F85" s="11">
        <f t="shared" si="33"/>
        <v>0</v>
      </c>
      <c r="G85" s="11">
        <f t="shared" si="33"/>
        <v>0</v>
      </c>
      <c r="H85" s="11">
        <f t="shared" si="33"/>
        <v>0</v>
      </c>
      <c r="I85" s="11">
        <f t="shared" si="24"/>
        <v>0</v>
      </c>
      <c r="J85" s="21">
        <f t="shared" si="25"/>
        <v>0</v>
      </c>
      <c r="K85" s="21">
        <f t="shared" si="26"/>
        <v>100</v>
      </c>
    </row>
    <row r="86" s="1" customFormat="1" ht="12.75" spans="1:11">
      <c r="A86" s="13" t="s">
        <v>124</v>
      </c>
      <c r="B86" s="8" t="s">
        <v>125</v>
      </c>
      <c r="C86" s="7">
        <v>1</v>
      </c>
      <c r="D86" s="10">
        <f t="shared" si="32"/>
        <v>1</v>
      </c>
      <c r="E86" s="10">
        <v>0</v>
      </c>
      <c r="F86" s="10"/>
      <c r="G86" s="10"/>
      <c r="H86" s="10"/>
      <c r="I86" s="10">
        <f t="shared" si="24"/>
        <v>0</v>
      </c>
      <c r="J86" s="18">
        <f t="shared" si="25"/>
        <v>0</v>
      </c>
      <c r="K86" s="18">
        <f t="shared" si="26"/>
        <v>100</v>
      </c>
    </row>
    <row r="87" s="1" customFormat="1" ht="12.75" spans="1:11">
      <c r="A87" s="14"/>
      <c r="B87" s="8" t="s">
        <v>126</v>
      </c>
      <c r="C87" s="7">
        <v>42</v>
      </c>
      <c r="D87" s="10">
        <f t="shared" si="32"/>
        <v>36</v>
      </c>
      <c r="E87" s="10">
        <v>6</v>
      </c>
      <c r="F87" s="10">
        <v>1</v>
      </c>
      <c r="G87" s="10">
        <v>1</v>
      </c>
      <c r="H87" s="10">
        <v>2</v>
      </c>
      <c r="I87" s="10">
        <f t="shared" si="24"/>
        <v>2</v>
      </c>
      <c r="J87" s="18">
        <f t="shared" si="25"/>
        <v>4.76190476190476</v>
      </c>
      <c r="K87" s="18">
        <f t="shared" si="26"/>
        <v>95.2380952380952</v>
      </c>
    </row>
    <row r="88" s="1" customFormat="1" ht="12.75" spans="1:11">
      <c r="A88" s="14"/>
      <c r="B88" s="8" t="s">
        <v>127</v>
      </c>
      <c r="C88" s="7">
        <v>69</v>
      </c>
      <c r="D88" s="10">
        <f t="shared" si="32"/>
        <v>64</v>
      </c>
      <c r="E88" s="10">
        <v>5</v>
      </c>
      <c r="F88" s="10"/>
      <c r="G88" s="10"/>
      <c r="H88" s="10">
        <v>3</v>
      </c>
      <c r="I88" s="10">
        <f t="shared" ref="I88:I93" si="34">E88-F88-G88-H88</f>
        <v>2</v>
      </c>
      <c r="J88" s="18">
        <f t="shared" ref="J88:J93" si="35">I88/C88*100</f>
        <v>2.89855072463768</v>
      </c>
      <c r="K88" s="18">
        <f t="shared" ref="K88:K93" si="36">100-J88</f>
        <v>97.1014492753623</v>
      </c>
    </row>
    <row r="89" s="1" customFormat="1" ht="12.75" spans="1:11">
      <c r="A89" s="14"/>
      <c r="B89" s="8" t="s">
        <v>128</v>
      </c>
      <c r="C89" s="7">
        <v>6</v>
      </c>
      <c r="D89" s="10">
        <f t="shared" si="32"/>
        <v>5</v>
      </c>
      <c r="E89" s="10">
        <v>1</v>
      </c>
      <c r="F89" s="10"/>
      <c r="G89" s="10"/>
      <c r="H89" s="10">
        <v>1</v>
      </c>
      <c r="I89" s="10">
        <f t="shared" si="34"/>
        <v>0</v>
      </c>
      <c r="J89" s="18">
        <f t="shared" si="35"/>
        <v>0</v>
      </c>
      <c r="K89" s="18">
        <f t="shared" si="36"/>
        <v>100</v>
      </c>
    </row>
    <row r="90" s="1" customFormat="1" ht="12.75" spans="1:11">
      <c r="A90" s="14"/>
      <c r="B90" s="8" t="s">
        <v>129</v>
      </c>
      <c r="C90" s="7">
        <v>1</v>
      </c>
      <c r="D90" s="10">
        <f t="shared" si="32"/>
        <v>0</v>
      </c>
      <c r="E90" s="10">
        <v>1</v>
      </c>
      <c r="F90" s="10">
        <v>1</v>
      </c>
      <c r="G90" s="10"/>
      <c r="H90" s="10"/>
      <c r="I90" s="10">
        <f t="shared" si="34"/>
        <v>0</v>
      </c>
      <c r="J90" s="18">
        <f t="shared" si="35"/>
        <v>0</v>
      </c>
      <c r="K90" s="18">
        <f t="shared" si="36"/>
        <v>100</v>
      </c>
    </row>
    <row r="91" s="1" customFormat="1" ht="12.75" spans="1:11">
      <c r="A91" s="14"/>
      <c r="B91" s="8" t="s">
        <v>130</v>
      </c>
      <c r="C91" s="7">
        <v>160</v>
      </c>
      <c r="D91" s="10">
        <f t="shared" si="32"/>
        <v>130</v>
      </c>
      <c r="E91" s="10">
        <v>30</v>
      </c>
      <c r="F91" s="10">
        <v>6</v>
      </c>
      <c r="G91" s="10">
        <v>5</v>
      </c>
      <c r="H91" s="10">
        <v>7</v>
      </c>
      <c r="I91" s="10">
        <f t="shared" si="34"/>
        <v>12</v>
      </c>
      <c r="J91" s="18">
        <f t="shared" si="35"/>
        <v>7.5</v>
      </c>
      <c r="K91" s="18">
        <f t="shared" si="36"/>
        <v>92.5</v>
      </c>
    </row>
    <row r="92" s="1" customFormat="1" ht="12.75" spans="1:11">
      <c r="A92" s="15"/>
      <c r="B92" s="8" t="s">
        <v>131</v>
      </c>
      <c r="C92" s="7">
        <v>116</v>
      </c>
      <c r="D92" s="10">
        <f t="shared" si="32"/>
        <v>88</v>
      </c>
      <c r="E92" s="10">
        <v>28</v>
      </c>
      <c r="F92" s="10">
        <v>10</v>
      </c>
      <c r="G92" s="10">
        <v>3</v>
      </c>
      <c r="H92" s="10">
        <v>3</v>
      </c>
      <c r="I92" s="10">
        <f t="shared" si="34"/>
        <v>12</v>
      </c>
      <c r="J92" s="18">
        <f t="shared" si="35"/>
        <v>10.3448275862069</v>
      </c>
      <c r="K92" s="18">
        <f t="shared" si="36"/>
        <v>89.6551724137931</v>
      </c>
    </row>
    <row r="93" s="1" customFormat="1" ht="12.75" spans="1:11">
      <c r="A93" s="15"/>
      <c r="B93" s="8" t="s">
        <v>191</v>
      </c>
      <c r="C93" s="7">
        <v>1</v>
      </c>
      <c r="D93" s="10">
        <f t="shared" si="32"/>
        <v>1</v>
      </c>
      <c r="E93" s="10"/>
      <c r="F93" s="10"/>
      <c r="G93" s="10"/>
      <c r="H93" s="10"/>
      <c r="I93" s="10">
        <f t="shared" si="34"/>
        <v>0</v>
      </c>
      <c r="J93" s="18">
        <f t="shared" si="35"/>
        <v>0</v>
      </c>
      <c r="K93" s="18">
        <f t="shared" si="36"/>
        <v>100</v>
      </c>
    </row>
    <row r="94" s="1" customFormat="1" ht="13.5" customHeight="1" spans="1:11">
      <c r="A94" s="11" t="s">
        <v>132</v>
      </c>
      <c r="B94" s="12"/>
      <c r="C94" s="11">
        <f t="shared" ref="C94:H94" si="37">SUM(C86:C93)</f>
        <v>396</v>
      </c>
      <c r="D94" s="11">
        <f t="shared" si="37"/>
        <v>325</v>
      </c>
      <c r="E94" s="11">
        <f t="shared" si="37"/>
        <v>71</v>
      </c>
      <c r="F94" s="11">
        <f t="shared" si="37"/>
        <v>18</v>
      </c>
      <c r="G94" s="11">
        <f t="shared" si="37"/>
        <v>9</v>
      </c>
      <c r="H94" s="11">
        <f t="shared" si="37"/>
        <v>16</v>
      </c>
      <c r="I94" s="11">
        <f t="shared" ref="I94:I131" si="38">E94-F94-G94-H94</f>
        <v>28</v>
      </c>
      <c r="J94" s="21">
        <f t="shared" ref="J94:J131" si="39">I94/C94*100</f>
        <v>7.07070707070707</v>
      </c>
      <c r="K94" s="21">
        <f t="shared" ref="K94:K131" si="40">100-J94</f>
        <v>92.9292929292929</v>
      </c>
    </row>
    <row r="95" s="1" customFormat="1" ht="12.75" spans="1:11">
      <c r="A95" s="13" t="s">
        <v>133</v>
      </c>
      <c r="B95" s="8" t="s">
        <v>134</v>
      </c>
      <c r="C95" s="7">
        <v>73</v>
      </c>
      <c r="D95" s="10">
        <f t="shared" ref="D95:D99" si="41">C95-E95</f>
        <v>58</v>
      </c>
      <c r="E95" s="10">
        <v>15</v>
      </c>
      <c r="F95" s="10">
        <v>9</v>
      </c>
      <c r="G95" s="10"/>
      <c r="H95" s="10">
        <v>4</v>
      </c>
      <c r="I95" s="10">
        <f t="shared" si="38"/>
        <v>2</v>
      </c>
      <c r="J95" s="18">
        <f t="shared" si="39"/>
        <v>2.73972602739726</v>
      </c>
      <c r="K95" s="18">
        <f t="shared" si="40"/>
        <v>97.2602739726027</v>
      </c>
    </row>
    <row r="96" s="1" customFormat="1" ht="12.75" spans="1:11">
      <c r="A96" s="14"/>
      <c r="B96" s="8" t="s">
        <v>135</v>
      </c>
      <c r="C96" s="7">
        <v>61</v>
      </c>
      <c r="D96" s="10">
        <f t="shared" si="41"/>
        <v>35</v>
      </c>
      <c r="E96" s="10">
        <v>26</v>
      </c>
      <c r="F96" s="10">
        <v>9</v>
      </c>
      <c r="G96" s="10">
        <v>4</v>
      </c>
      <c r="H96" s="10">
        <v>6</v>
      </c>
      <c r="I96" s="10">
        <f t="shared" si="38"/>
        <v>7</v>
      </c>
      <c r="J96" s="18">
        <f t="shared" si="39"/>
        <v>11.4754098360656</v>
      </c>
      <c r="K96" s="18">
        <f t="shared" si="40"/>
        <v>88.5245901639344</v>
      </c>
    </row>
    <row r="97" s="1" customFormat="1" ht="12.75" spans="1:11">
      <c r="A97" s="14"/>
      <c r="B97" s="8" t="s">
        <v>136</v>
      </c>
      <c r="C97" s="7">
        <v>1</v>
      </c>
      <c r="D97" s="10">
        <f t="shared" si="41"/>
        <v>0</v>
      </c>
      <c r="E97" s="10">
        <v>1</v>
      </c>
      <c r="F97" s="10"/>
      <c r="G97" s="10">
        <v>1</v>
      </c>
      <c r="H97" s="10"/>
      <c r="I97" s="10">
        <f t="shared" si="38"/>
        <v>0</v>
      </c>
      <c r="J97" s="18">
        <f t="shared" si="39"/>
        <v>0</v>
      </c>
      <c r="K97" s="18">
        <f t="shared" si="40"/>
        <v>100</v>
      </c>
    </row>
    <row r="98" s="1" customFormat="1" ht="12.75" spans="1:11">
      <c r="A98" s="14"/>
      <c r="B98" s="8" t="s">
        <v>137</v>
      </c>
      <c r="C98" s="7">
        <v>3</v>
      </c>
      <c r="D98" s="10">
        <f t="shared" si="41"/>
        <v>2</v>
      </c>
      <c r="E98" s="10">
        <v>1</v>
      </c>
      <c r="F98" s="10"/>
      <c r="G98" s="10"/>
      <c r="H98" s="10"/>
      <c r="I98" s="10">
        <f t="shared" si="38"/>
        <v>1</v>
      </c>
      <c r="J98" s="18">
        <f t="shared" si="39"/>
        <v>33.3333333333333</v>
      </c>
      <c r="K98" s="18">
        <f t="shared" si="40"/>
        <v>66.6666666666667</v>
      </c>
    </row>
    <row r="99" s="1" customFormat="1" ht="12.75" spans="1:11">
      <c r="A99" s="15"/>
      <c r="B99" s="8" t="s">
        <v>138</v>
      </c>
      <c r="C99" s="7">
        <v>3</v>
      </c>
      <c r="D99" s="10">
        <f t="shared" si="41"/>
        <v>3</v>
      </c>
      <c r="E99" s="10"/>
      <c r="F99" s="10"/>
      <c r="G99" s="10"/>
      <c r="H99" s="10"/>
      <c r="I99" s="10">
        <f t="shared" si="38"/>
        <v>0</v>
      </c>
      <c r="J99" s="18">
        <f t="shared" si="39"/>
        <v>0</v>
      </c>
      <c r="K99" s="18">
        <f t="shared" si="40"/>
        <v>100</v>
      </c>
    </row>
    <row r="100" s="1" customFormat="1" ht="12.75" spans="1:11">
      <c r="A100" s="11" t="s">
        <v>139</v>
      </c>
      <c r="B100" s="12"/>
      <c r="C100" s="11">
        <f t="shared" ref="C100:H100" si="42">SUM(C95:C99)</f>
        <v>141</v>
      </c>
      <c r="D100" s="11">
        <f t="shared" si="42"/>
        <v>98</v>
      </c>
      <c r="E100" s="11">
        <f t="shared" si="42"/>
        <v>43</v>
      </c>
      <c r="F100" s="11">
        <f t="shared" si="42"/>
        <v>18</v>
      </c>
      <c r="G100" s="11">
        <f t="shared" si="42"/>
        <v>5</v>
      </c>
      <c r="H100" s="11">
        <f t="shared" si="42"/>
        <v>10</v>
      </c>
      <c r="I100" s="11">
        <f t="shared" si="38"/>
        <v>10</v>
      </c>
      <c r="J100" s="21">
        <f t="shared" si="39"/>
        <v>7.09219858156028</v>
      </c>
      <c r="K100" s="21">
        <f t="shared" si="40"/>
        <v>92.9078014184397</v>
      </c>
    </row>
    <row r="101" s="1" customFormat="1" ht="12.75" spans="1:11">
      <c r="A101" s="13" t="s">
        <v>140</v>
      </c>
      <c r="B101" s="8" t="s">
        <v>141</v>
      </c>
      <c r="C101" s="7">
        <v>106</v>
      </c>
      <c r="D101" s="10">
        <f t="shared" ref="D101:D109" si="43">C101-E101</f>
        <v>86</v>
      </c>
      <c r="E101" s="10">
        <v>20</v>
      </c>
      <c r="F101" s="10">
        <v>8</v>
      </c>
      <c r="G101" s="10">
        <v>2</v>
      </c>
      <c r="H101" s="10">
        <v>7</v>
      </c>
      <c r="I101" s="10">
        <f t="shared" si="38"/>
        <v>3</v>
      </c>
      <c r="J101" s="18">
        <f t="shared" si="39"/>
        <v>2.83018867924528</v>
      </c>
      <c r="K101" s="18">
        <f t="shared" si="40"/>
        <v>97.1698113207547</v>
      </c>
    </row>
    <row r="102" s="1" customFormat="1" ht="12.75" spans="1:11">
      <c r="A102" s="14"/>
      <c r="B102" s="8" t="s">
        <v>142</v>
      </c>
      <c r="C102" s="7">
        <v>3</v>
      </c>
      <c r="D102" s="10">
        <f t="shared" si="43"/>
        <v>3</v>
      </c>
      <c r="E102" s="10">
        <v>0</v>
      </c>
      <c r="F102" s="10"/>
      <c r="G102" s="10"/>
      <c r="H102" s="10"/>
      <c r="I102" s="10">
        <f t="shared" si="38"/>
        <v>0</v>
      </c>
      <c r="J102" s="18">
        <f t="shared" si="39"/>
        <v>0</v>
      </c>
      <c r="K102" s="18">
        <f t="shared" si="40"/>
        <v>100</v>
      </c>
    </row>
    <row r="103" s="1" customFormat="1" ht="12.75" spans="1:11">
      <c r="A103" s="14"/>
      <c r="B103" s="8" t="s">
        <v>143</v>
      </c>
      <c r="C103" s="7">
        <v>1</v>
      </c>
      <c r="D103" s="10">
        <f t="shared" si="43"/>
        <v>1</v>
      </c>
      <c r="E103" s="10">
        <v>0</v>
      </c>
      <c r="F103" s="10"/>
      <c r="G103" s="10"/>
      <c r="H103" s="10"/>
      <c r="I103" s="10">
        <f t="shared" si="38"/>
        <v>0</v>
      </c>
      <c r="J103" s="18">
        <f t="shared" si="39"/>
        <v>0</v>
      </c>
      <c r="K103" s="18">
        <f t="shared" si="40"/>
        <v>100</v>
      </c>
    </row>
    <row r="104" s="1" customFormat="1" ht="12.75" spans="1:11">
      <c r="A104" s="14"/>
      <c r="B104" s="8" t="s">
        <v>144</v>
      </c>
      <c r="C104" s="7">
        <v>2</v>
      </c>
      <c r="D104" s="10">
        <f t="shared" si="43"/>
        <v>2</v>
      </c>
      <c r="E104" s="10">
        <v>0</v>
      </c>
      <c r="F104" s="10"/>
      <c r="G104" s="10"/>
      <c r="H104" s="10"/>
      <c r="I104" s="10">
        <f t="shared" si="38"/>
        <v>0</v>
      </c>
      <c r="J104" s="18">
        <f t="shared" si="39"/>
        <v>0</v>
      </c>
      <c r="K104" s="18">
        <f t="shared" si="40"/>
        <v>100</v>
      </c>
    </row>
    <row r="105" s="1" customFormat="1" ht="12.75" spans="1:11">
      <c r="A105" s="14"/>
      <c r="B105" s="8" t="s">
        <v>145</v>
      </c>
      <c r="C105" s="7">
        <v>2</v>
      </c>
      <c r="D105" s="10">
        <f t="shared" si="43"/>
        <v>1</v>
      </c>
      <c r="E105" s="10">
        <v>1</v>
      </c>
      <c r="F105" s="10"/>
      <c r="G105" s="10"/>
      <c r="H105" s="10"/>
      <c r="I105" s="10">
        <f t="shared" si="38"/>
        <v>1</v>
      </c>
      <c r="J105" s="18">
        <f t="shared" si="39"/>
        <v>50</v>
      </c>
      <c r="K105" s="18">
        <f t="shared" si="40"/>
        <v>50</v>
      </c>
    </row>
    <row r="106" s="1" customFormat="1" ht="12.75" spans="1:11">
      <c r="A106" s="14"/>
      <c r="B106" s="8" t="s">
        <v>146</v>
      </c>
      <c r="C106" s="7">
        <v>1</v>
      </c>
      <c r="D106" s="10">
        <f t="shared" si="43"/>
        <v>1</v>
      </c>
      <c r="E106" s="10">
        <v>0</v>
      </c>
      <c r="F106" s="10"/>
      <c r="G106" s="10"/>
      <c r="H106" s="10"/>
      <c r="I106" s="10">
        <f t="shared" si="38"/>
        <v>0</v>
      </c>
      <c r="J106" s="18">
        <f t="shared" si="39"/>
        <v>0</v>
      </c>
      <c r="K106" s="18">
        <f t="shared" si="40"/>
        <v>100</v>
      </c>
    </row>
    <row r="107" s="1" customFormat="1" ht="12.75" spans="1:11">
      <c r="A107" s="14"/>
      <c r="B107" s="8" t="s">
        <v>147</v>
      </c>
      <c r="C107" s="7">
        <v>1</v>
      </c>
      <c r="D107" s="10">
        <f t="shared" si="43"/>
        <v>1</v>
      </c>
      <c r="E107" s="10">
        <v>0</v>
      </c>
      <c r="F107" s="10"/>
      <c r="G107" s="10"/>
      <c r="H107" s="10"/>
      <c r="I107" s="10">
        <f t="shared" si="38"/>
        <v>0</v>
      </c>
      <c r="J107" s="18">
        <f t="shared" si="39"/>
        <v>0</v>
      </c>
      <c r="K107" s="18">
        <f t="shared" si="40"/>
        <v>100</v>
      </c>
    </row>
    <row r="108" s="1" customFormat="1" ht="12.75" spans="1:11">
      <c r="A108" s="14"/>
      <c r="B108" s="8" t="s">
        <v>148</v>
      </c>
      <c r="C108" s="7">
        <v>1</v>
      </c>
      <c r="D108" s="10">
        <f t="shared" si="43"/>
        <v>1</v>
      </c>
      <c r="E108" s="10">
        <v>0</v>
      </c>
      <c r="F108" s="10"/>
      <c r="G108" s="10"/>
      <c r="H108" s="10"/>
      <c r="I108" s="10">
        <f t="shared" si="38"/>
        <v>0</v>
      </c>
      <c r="J108" s="18">
        <f t="shared" si="39"/>
        <v>0</v>
      </c>
      <c r="K108" s="18">
        <f t="shared" si="40"/>
        <v>100</v>
      </c>
    </row>
    <row r="109" s="1" customFormat="1" ht="12.75" spans="1:11">
      <c r="A109" s="15"/>
      <c r="B109" s="8" t="s">
        <v>140</v>
      </c>
      <c r="C109" s="7">
        <v>109</v>
      </c>
      <c r="D109" s="10">
        <f t="shared" si="43"/>
        <v>84</v>
      </c>
      <c r="E109" s="10">
        <v>25</v>
      </c>
      <c r="F109" s="10">
        <v>12</v>
      </c>
      <c r="G109" s="10">
        <v>1</v>
      </c>
      <c r="H109" s="10">
        <v>3</v>
      </c>
      <c r="I109" s="10">
        <f t="shared" si="38"/>
        <v>9</v>
      </c>
      <c r="J109" s="18">
        <f t="shared" si="39"/>
        <v>8.25688073394496</v>
      </c>
      <c r="K109" s="18">
        <f t="shared" si="40"/>
        <v>91.743119266055</v>
      </c>
    </row>
    <row r="110" s="1" customFormat="1" ht="12.75" spans="1:11">
      <c r="A110" s="11" t="s">
        <v>149</v>
      </c>
      <c r="B110" s="12"/>
      <c r="C110" s="11">
        <f t="shared" ref="C110:H110" si="44">SUM(C101:C109)</f>
        <v>226</v>
      </c>
      <c r="D110" s="11">
        <f t="shared" si="44"/>
        <v>180</v>
      </c>
      <c r="E110" s="11">
        <f t="shared" si="44"/>
        <v>46</v>
      </c>
      <c r="F110" s="11">
        <f t="shared" si="44"/>
        <v>20</v>
      </c>
      <c r="G110" s="11">
        <f t="shared" si="44"/>
        <v>3</v>
      </c>
      <c r="H110" s="11">
        <f t="shared" si="44"/>
        <v>10</v>
      </c>
      <c r="I110" s="11">
        <f t="shared" si="38"/>
        <v>13</v>
      </c>
      <c r="J110" s="21">
        <f t="shared" si="39"/>
        <v>5.75221238938053</v>
      </c>
      <c r="K110" s="21">
        <f t="shared" si="40"/>
        <v>94.2477876106195</v>
      </c>
    </row>
    <row r="111" s="1" customFormat="1" ht="12.75" spans="1:11">
      <c r="A111" s="13" t="s">
        <v>150</v>
      </c>
      <c r="B111" s="8" t="s">
        <v>151</v>
      </c>
      <c r="C111" s="7">
        <v>83</v>
      </c>
      <c r="D111" s="10">
        <f t="shared" ref="D111:D114" si="45">C111-E111</f>
        <v>68</v>
      </c>
      <c r="E111" s="10">
        <v>15</v>
      </c>
      <c r="F111" s="10">
        <v>1</v>
      </c>
      <c r="G111" s="10"/>
      <c r="H111" s="10">
        <v>4</v>
      </c>
      <c r="I111" s="10">
        <f t="shared" si="38"/>
        <v>10</v>
      </c>
      <c r="J111" s="18">
        <f t="shared" si="39"/>
        <v>12.0481927710843</v>
      </c>
      <c r="K111" s="18">
        <f t="shared" si="40"/>
        <v>87.9518072289157</v>
      </c>
    </row>
    <row r="112" s="1" customFormat="1" ht="12.75" spans="1:11">
      <c r="A112" s="14"/>
      <c r="B112" s="8" t="s">
        <v>152</v>
      </c>
      <c r="C112" s="7">
        <v>68</v>
      </c>
      <c r="D112" s="10">
        <f t="shared" si="45"/>
        <v>60</v>
      </c>
      <c r="E112" s="10">
        <v>8</v>
      </c>
      <c r="F112" s="10">
        <v>2</v>
      </c>
      <c r="G112" s="10">
        <v>1</v>
      </c>
      <c r="H112" s="10">
        <v>2</v>
      </c>
      <c r="I112" s="10">
        <f t="shared" si="38"/>
        <v>3</v>
      </c>
      <c r="J112" s="18">
        <f t="shared" si="39"/>
        <v>4.41176470588235</v>
      </c>
      <c r="K112" s="18">
        <f t="shared" si="40"/>
        <v>95.5882352941177</v>
      </c>
    </row>
    <row r="113" s="1" customFormat="1" ht="12.75" spans="1:11">
      <c r="A113" s="14"/>
      <c r="B113" s="8" t="s">
        <v>150</v>
      </c>
      <c r="C113" s="7">
        <v>75</v>
      </c>
      <c r="D113" s="10">
        <f t="shared" si="45"/>
        <v>67</v>
      </c>
      <c r="E113" s="10">
        <v>8</v>
      </c>
      <c r="F113" s="10">
        <v>1</v>
      </c>
      <c r="G113" s="10">
        <v>1</v>
      </c>
      <c r="H113" s="10">
        <v>3</v>
      </c>
      <c r="I113" s="10">
        <f t="shared" si="38"/>
        <v>3</v>
      </c>
      <c r="J113" s="18">
        <f t="shared" si="39"/>
        <v>4</v>
      </c>
      <c r="K113" s="18">
        <f t="shared" si="40"/>
        <v>96</v>
      </c>
    </row>
    <row r="114" s="1" customFormat="1" ht="12.75" spans="1:11">
      <c r="A114" s="15"/>
      <c r="B114" s="8" t="s">
        <v>153</v>
      </c>
      <c r="C114" s="7">
        <v>1</v>
      </c>
      <c r="D114" s="10">
        <f t="shared" si="45"/>
        <v>0</v>
      </c>
      <c r="E114" s="10">
        <v>1</v>
      </c>
      <c r="F114" s="10"/>
      <c r="G114" s="10">
        <v>1</v>
      </c>
      <c r="H114" s="10"/>
      <c r="I114" s="10">
        <f t="shared" si="38"/>
        <v>0</v>
      </c>
      <c r="J114" s="18">
        <f t="shared" si="39"/>
        <v>0</v>
      </c>
      <c r="K114" s="18">
        <f t="shared" si="40"/>
        <v>100</v>
      </c>
    </row>
    <row r="115" s="1" customFormat="1" ht="12.75" spans="1:11">
      <c r="A115" s="11" t="s">
        <v>154</v>
      </c>
      <c r="B115" s="12"/>
      <c r="C115" s="11">
        <f t="shared" ref="C115:H115" si="46">SUM(C111:C114)</f>
        <v>227</v>
      </c>
      <c r="D115" s="11">
        <f t="shared" si="46"/>
        <v>195</v>
      </c>
      <c r="E115" s="11">
        <f t="shared" si="46"/>
        <v>32</v>
      </c>
      <c r="F115" s="11">
        <f t="shared" si="46"/>
        <v>4</v>
      </c>
      <c r="G115" s="11">
        <f t="shared" si="46"/>
        <v>3</v>
      </c>
      <c r="H115" s="11">
        <f t="shared" si="46"/>
        <v>9</v>
      </c>
      <c r="I115" s="11">
        <f t="shared" si="38"/>
        <v>16</v>
      </c>
      <c r="J115" s="21">
        <f t="shared" si="39"/>
        <v>7.04845814977974</v>
      </c>
      <c r="K115" s="21">
        <f t="shared" si="40"/>
        <v>92.9515418502203</v>
      </c>
    </row>
    <row r="116" s="1" customFormat="1" ht="12.75" spans="1:11">
      <c r="A116" s="13" t="s">
        <v>155</v>
      </c>
      <c r="B116" s="8" t="s">
        <v>156</v>
      </c>
      <c r="C116" s="7">
        <v>1</v>
      </c>
      <c r="D116" s="10">
        <f t="shared" ref="D116:D124" si="47">C116-E116</f>
        <v>1</v>
      </c>
      <c r="E116" s="10">
        <v>0</v>
      </c>
      <c r="F116" s="10"/>
      <c r="G116" s="10"/>
      <c r="H116" s="10"/>
      <c r="I116" s="10">
        <f t="shared" si="38"/>
        <v>0</v>
      </c>
      <c r="J116" s="18">
        <f t="shared" si="39"/>
        <v>0</v>
      </c>
      <c r="K116" s="18">
        <f t="shared" si="40"/>
        <v>100</v>
      </c>
    </row>
    <row r="117" s="1" customFormat="1" ht="12.75" spans="1:11">
      <c r="A117" s="14"/>
      <c r="B117" s="8" t="s">
        <v>157</v>
      </c>
      <c r="C117" s="7">
        <v>90</v>
      </c>
      <c r="D117" s="10">
        <f t="shared" si="47"/>
        <v>78</v>
      </c>
      <c r="E117" s="10">
        <v>12</v>
      </c>
      <c r="F117" s="10">
        <v>3</v>
      </c>
      <c r="G117" s="10">
        <v>1</v>
      </c>
      <c r="H117" s="10">
        <v>3</v>
      </c>
      <c r="I117" s="10">
        <f t="shared" si="38"/>
        <v>5</v>
      </c>
      <c r="J117" s="18">
        <f t="shared" si="39"/>
        <v>5.55555555555556</v>
      </c>
      <c r="K117" s="18">
        <f t="shared" si="40"/>
        <v>94.4444444444444</v>
      </c>
    </row>
    <row r="118" s="1" customFormat="1" ht="12.75" spans="1:11">
      <c r="A118" s="14"/>
      <c r="B118" s="8" t="s">
        <v>158</v>
      </c>
      <c r="C118" s="7">
        <v>2</v>
      </c>
      <c r="D118" s="10">
        <f t="shared" si="47"/>
        <v>1</v>
      </c>
      <c r="E118" s="10">
        <v>1</v>
      </c>
      <c r="F118" s="10"/>
      <c r="G118" s="10">
        <v>1</v>
      </c>
      <c r="H118" s="10"/>
      <c r="I118" s="10">
        <f t="shared" si="38"/>
        <v>0</v>
      </c>
      <c r="J118" s="18">
        <f t="shared" si="39"/>
        <v>0</v>
      </c>
      <c r="K118" s="18">
        <f t="shared" si="40"/>
        <v>100</v>
      </c>
    </row>
    <row r="119" s="1" customFormat="1" ht="12.75" spans="1:11">
      <c r="A119" s="14"/>
      <c r="B119" s="8" t="s">
        <v>159</v>
      </c>
      <c r="C119" s="7">
        <v>1</v>
      </c>
      <c r="D119" s="10">
        <f t="shared" si="47"/>
        <v>1</v>
      </c>
      <c r="E119" s="10">
        <v>0</v>
      </c>
      <c r="F119" s="10"/>
      <c r="G119" s="10"/>
      <c r="H119" s="10"/>
      <c r="I119" s="10">
        <f t="shared" si="38"/>
        <v>0</v>
      </c>
      <c r="J119" s="18">
        <f t="shared" si="39"/>
        <v>0</v>
      </c>
      <c r="K119" s="18">
        <f t="shared" si="40"/>
        <v>100</v>
      </c>
    </row>
    <row r="120" s="1" customFormat="1" ht="12.75" spans="1:11">
      <c r="A120" s="14"/>
      <c r="B120" s="8" t="s">
        <v>192</v>
      </c>
      <c r="C120" s="7">
        <v>1</v>
      </c>
      <c r="D120" s="10">
        <f t="shared" si="47"/>
        <v>1</v>
      </c>
      <c r="E120" s="10">
        <v>0</v>
      </c>
      <c r="F120" s="10"/>
      <c r="G120" s="10"/>
      <c r="H120" s="10"/>
      <c r="I120" s="10">
        <f t="shared" si="38"/>
        <v>0</v>
      </c>
      <c r="J120" s="18">
        <f t="shared" si="39"/>
        <v>0</v>
      </c>
      <c r="K120" s="18">
        <f t="shared" si="40"/>
        <v>100</v>
      </c>
    </row>
    <row r="121" s="1" customFormat="1" ht="12.75" spans="1:11">
      <c r="A121" s="14"/>
      <c r="B121" s="8" t="s">
        <v>160</v>
      </c>
      <c r="C121" s="7">
        <v>3</v>
      </c>
      <c r="D121" s="10">
        <f t="shared" si="47"/>
        <v>3</v>
      </c>
      <c r="E121" s="10">
        <v>0</v>
      </c>
      <c r="F121" s="10"/>
      <c r="G121" s="10"/>
      <c r="H121" s="10"/>
      <c r="I121" s="10">
        <f t="shared" si="38"/>
        <v>0</v>
      </c>
      <c r="J121" s="18">
        <f t="shared" si="39"/>
        <v>0</v>
      </c>
      <c r="K121" s="18">
        <f t="shared" si="40"/>
        <v>100</v>
      </c>
    </row>
    <row r="122" s="1" customFormat="1" ht="12.75" spans="1:11">
      <c r="A122" s="14"/>
      <c r="B122" s="8" t="s">
        <v>155</v>
      </c>
      <c r="C122" s="7">
        <v>109</v>
      </c>
      <c r="D122" s="10">
        <f t="shared" si="47"/>
        <v>78</v>
      </c>
      <c r="E122" s="10">
        <v>31</v>
      </c>
      <c r="F122" s="10">
        <v>4</v>
      </c>
      <c r="G122" s="10">
        <v>20</v>
      </c>
      <c r="H122" s="10">
        <v>3</v>
      </c>
      <c r="I122" s="10">
        <f t="shared" si="38"/>
        <v>4</v>
      </c>
      <c r="J122" s="18">
        <f t="shared" si="39"/>
        <v>3.6697247706422</v>
      </c>
      <c r="K122" s="18">
        <f t="shared" si="40"/>
        <v>96.3302752293578</v>
      </c>
    </row>
    <row r="123" s="1" customFormat="1" ht="12.75" spans="1:11">
      <c r="A123" s="14"/>
      <c r="B123" s="8" t="s">
        <v>161</v>
      </c>
      <c r="C123" s="7">
        <v>2</v>
      </c>
      <c r="D123" s="10">
        <f t="shared" si="47"/>
        <v>1</v>
      </c>
      <c r="E123" s="10">
        <v>1</v>
      </c>
      <c r="F123" s="10"/>
      <c r="G123" s="10">
        <v>1</v>
      </c>
      <c r="H123" s="10"/>
      <c r="I123" s="10">
        <f t="shared" si="38"/>
        <v>0</v>
      </c>
      <c r="J123" s="18">
        <f t="shared" si="39"/>
        <v>0</v>
      </c>
      <c r="K123" s="18">
        <f t="shared" si="40"/>
        <v>100</v>
      </c>
    </row>
    <row r="124" s="1" customFormat="1" ht="12.75" spans="1:11">
      <c r="A124" s="15"/>
      <c r="B124" s="8" t="s">
        <v>162</v>
      </c>
      <c r="C124" s="7">
        <v>60</v>
      </c>
      <c r="D124" s="10">
        <f t="shared" si="47"/>
        <v>44</v>
      </c>
      <c r="E124" s="10">
        <v>16</v>
      </c>
      <c r="F124" s="10">
        <v>2</v>
      </c>
      <c r="G124" s="10"/>
      <c r="H124" s="10">
        <v>1</v>
      </c>
      <c r="I124" s="10">
        <f t="shared" si="38"/>
        <v>13</v>
      </c>
      <c r="J124" s="18">
        <f t="shared" si="39"/>
        <v>21.6666666666667</v>
      </c>
      <c r="K124" s="18">
        <f t="shared" si="40"/>
        <v>78.3333333333333</v>
      </c>
    </row>
    <row r="125" s="1" customFormat="1" ht="12.75" spans="1:11">
      <c r="A125" s="11" t="s">
        <v>163</v>
      </c>
      <c r="B125" s="12"/>
      <c r="C125" s="11">
        <f t="shared" ref="C125:H125" si="48">SUM(C116:C124)</f>
        <v>269</v>
      </c>
      <c r="D125" s="11">
        <f t="shared" si="48"/>
        <v>208</v>
      </c>
      <c r="E125" s="11">
        <f t="shared" si="48"/>
        <v>61</v>
      </c>
      <c r="F125" s="11">
        <f t="shared" si="48"/>
        <v>9</v>
      </c>
      <c r="G125" s="11">
        <f t="shared" si="48"/>
        <v>23</v>
      </c>
      <c r="H125" s="11">
        <f t="shared" si="48"/>
        <v>7</v>
      </c>
      <c r="I125" s="11">
        <f t="shared" si="38"/>
        <v>22</v>
      </c>
      <c r="J125" s="21">
        <f t="shared" si="39"/>
        <v>8.17843866171004</v>
      </c>
      <c r="K125" s="21">
        <f t="shared" si="40"/>
        <v>91.82156133829</v>
      </c>
    </row>
    <row r="126" s="1" customFormat="1" ht="12.75" spans="1:11">
      <c r="A126" s="13" t="s">
        <v>164</v>
      </c>
      <c r="B126" s="8" t="s">
        <v>165</v>
      </c>
      <c r="C126" s="7">
        <v>2</v>
      </c>
      <c r="D126" s="10">
        <f t="shared" ref="D126:D130" si="49">C126-E126</f>
        <v>1</v>
      </c>
      <c r="E126" s="10">
        <v>1</v>
      </c>
      <c r="F126" s="10"/>
      <c r="G126" s="10"/>
      <c r="H126" s="10"/>
      <c r="I126" s="10">
        <f t="shared" si="38"/>
        <v>1</v>
      </c>
      <c r="J126" s="18">
        <f t="shared" si="39"/>
        <v>50</v>
      </c>
      <c r="K126" s="18">
        <f t="shared" si="40"/>
        <v>50</v>
      </c>
    </row>
    <row r="127" s="1" customFormat="1" ht="12.75" spans="1:11">
      <c r="A127" s="14"/>
      <c r="B127" s="8" t="s">
        <v>166</v>
      </c>
      <c r="C127" s="7">
        <v>77</v>
      </c>
      <c r="D127" s="10">
        <f t="shared" si="49"/>
        <v>64</v>
      </c>
      <c r="E127" s="10">
        <v>13</v>
      </c>
      <c r="F127" s="10">
        <v>3</v>
      </c>
      <c r="G127" s="10">
        <v>1</v>
      </c>
      <c r="H127" s="10">
        <v>1</v>
      </c>
      <c r="I127" s="10">
        <f t="shared" si="38"/>
        <v>8</v>
      </c>
      <c r="J127" s="18">
        <f t="shared" si="39"/>
        <v>10.3896103896104</v>
      </c>
      <c r="K127" s="18">
        <f t="shared" si="40"/>
        <v>89.6103896103896</v>
      </c>
    </row>
    <row r="128" s="1" customFormat="1" ht="12.75" spans="1:11">
      <c r="A128" s="14"/>
      <c r="B128" s="8" t="s">
        <v>167</v>
      </c>
      <c r="C128" s="7">
        <v>59</v>
      </c>
      <c r="D128" s="10">
        <f t="shared" si="49"/>
        <v>42</v>
      </c>
      <c r="E128" s="10">
        <v>17</v>
      </c>
      <c r="F128" s="10"/>
      <c r="G128" s="10"/>
      <c r="H128" s="10">
        <v>3</v>
      </c>
      <c r="I128" s="10">
        <f t="shared" si="38"/>
        <v>14</v>
      </c>
      <c r="J128" s="18">
        <f t="shared" si="39"/>
        <v>23.728813559322</v>
      </c>
      <c r="K128" s="18">
        <f t="shared" si="40"/>
        <v>76.271186440678</v>
      </c>
    </row>
    <row r="129" s="1" customFormat="1" ht="12.75" spans="1:11">
      <c r="A129" s="14"/>
      <c r="B129" s="8" t="s">
        <v>168</v>
      </c>
      <c r="C129" s="7">
        <v>2</v>
      </c>
      <c r="D129" s="10">
        <f t="shared" si="49"/>
        <v>2</v>
      </c>
      <c r="E129" s="10">
        <v>0</v>
      </c>
      <c r="F129" s="10"/>
      <c r="G129" s="10"/>
      <c r="H129" s="10"/>
      <c r="I129" s="10">
        <f t="shared" si="38"/>
        <v>0</v>
      </c>
      <c r="J129" s="18">
        <f t="shared" si="39"/>
        <v>0</v>
      </c>
      <c r="K129" s="18">
        <f t="shared" si="40"/>
        <v>100</v>
      </c>
    </row>
    <row r="130" s="1" customFormat="1" ht="12.75" spans="1:11">
      <c r="A130" s="15"/>
      <c r="B130" s="8" t="s">
        <v>169</v>
      </c>
      <c r="C130" s="7">
        <v>92</v>
      </c>
      <c r="D130" s="10">
        <f t="shared" si="49"/>
        <v>80</v>
      </c>
      <c r="E130" s="10">
        <v>12</v>
      </c>
      <c r="F130" s="10">
        <v>2</v>
      </c>
      <c r="G130" s="10"/>
      <c r="H130" s="10">
        <v>2</v>
      </c>
      <c r="I130" s="10">
        <f t="shared" si="38"/>
        <v>8</v>
      </c>
      <c r="J130" s="18">
        <f t="shared" si="39"/>
        <v>8.69565217391304</v>
      </c>
      <c r="K130" s="18">
        <f t="shared" si="40"/>
        <v>91.304347826087</v>
      </c>
    </row>
    <row r="131" s="1" customFormat="1" ht="12.75" spans="1:11">
      <c r="A131" s="11" t="s">
        <v>170</v>
      </c>
      <c r="B131" s="12"/>
      <c r="C131" s="11">
        <f t="shared" ref="C131:H131" si="50">SUM(C126:C130)</f>
        <v>232</v>
      </c>
      <c r="D131" s="11">
        <f t="shared" si="50"/>
        <v>189</v>
      </c>
      <c r="E131" s="11">
        <f t="shared" si="50"/>
        <v>43</v>
      </c>
      <c r="F131" s="11">
        <f t="shared" si="50"/>
        <v>5</v>
      </c>
      <c r="G131" s="11">
        <f t="shared" si="50"/>
        <v>1</v>
      </c>
      <c r="H131" s="11">
        <f t="shared" si="50"/>
        <v>6</v>
      </c>
      <c r="I131" s="11">
        <f t="shared" si="38"/>
        <v>31</v>
      </c>
      <c r="J131" s="21">
        <f t="shared" si="39"/>
        <v>13.3620689655172</v>
      </c>
      <c r="K131" s="21">
        <f t="shared" si="40"/>
        <v>86.6379310344828</v>
      </c>
    </row>
    <row r="132" s="1" customFormat="1" ht="12.75" spans="1:11">
      <c r="A132" s="13" t="s">
        <v>171</v>
      </c>
      <c r="B132" s="8" t="s">
        <v>172</v>
      </c>
      <c r="C132" s="7">
        <v>1</v>
      </c>
      <c r="D132" s="10">
        <f t="shared" ref="D132:D134" si="51">C132-E132</f>
        <v>0</v>
      </c>
      <c r="E132" s="10">
        <v>1</v>
      </c>
      <c r="F132" s="10"/>
      <c r="G132" s="10">
        <v>1</v>
      </c>
      <c r="H132" s="10"/>
      <c r="I132" s="10">
        <f t="shared" ref="I132:I144" si="52">E132-F132-G132-H132</f>
        <v>0</v>
      </c>
      <c r="J132" s="18">
        <f t="shared" ref="J132:J144" si="53">I132/C132*100</f>
        <v>0</v>
      </c>
      <c r="K132" s="18">
        <f t="shared" ref="K132:K144" si="54">100-J132</f>
        <v>100</v>
      </c>
    </row>
    <row r="133" s="1" customFormat="1" ht="12.75" spans="1:11">
      <c r="A133" s="14"/>
      <c r="B133" s="8" t="s">
        <v>173</v>
      </c>
      <c r="C133" s="7">
        <v>1</v>
      </c>
      <c r="D133" s="10">
        <f t="shared" si="51"/>
        <v>1</v>
      </c>
      <c r="E133" s="10"/>
      <c r="F133" s="10"/>
      <c r="G133" s="10"/>
      <c r="H133" s="10"/>
      <c r="I133" s="10">
        <f t="shared" si="52"/>
        <v>0</v>
      </c>
      <c r="J133" s="18">
        <f t="shared" si="53"/>
        <v>0</v>
      </c>
      <c r="K133" s="18">
        <f t="shared" si="54"/>
        <v>100</v>
      </c>
    </row>
    <row r="134" s="1" customFormat="1" ht="12.75" spans="1:11">
      <c r="A134" s="15"/>
      <c r="B134" s="8" t="s">
        <v>171</v>
      </c>
      <c r="C134" s="7">
        <v>8</v>
      </c>
      <c r="D134" s="10">
        <f t="shared" si="51"/>
        <v>7</v>
      </c>
      <c r="E134" s="10">
        <v>1</v>
      </c>
      <c r="F134" s="10">
        <v>1</v>
      </c>
      <c r="G134" s="10"/>
      <c r="H134" s="10"/>
      <c r="I134" s="10">
        <f t="shared" si="52"/>
        <v>0</v>
      </c>
      <c r="J134" s="18">
        <f t="shared" si="53"/>
        <v>0</v>
      </c>
      <c r="K134" s="18">
        <f t="shared" si="54"/>
        <v>100</v>
      </c>
    </row>
    <row r="135" s="1" customFormat="1" ht="12.75" spans="1:11">
      <c r="A135" s="11" t="s">
        <v>174</v>
      </c>
      <c r="B135" s="12"/>
      <c r="C135" s="11">
        <f t="shared" ref="C135:H135" si="55">SUM(C132:C134)</f>
        <v>10</v>
      </c>
      <c r="D135" s="11">
        <f t="shared" si="55"/>
        <v>8</v>
      </c>
      <c r="E135" s="11">
        <f t="shared" si="55"/>
        <v>2</v>
      </c>
      <c r="F135" s="11">
        <f t="shared" si="55"/>
        <v>1</v>
      </c>
      <c r="G135" s="11">
        <f t="shared" si="55"/>
        <v>1</v>
      </c>
      <c r="H135" s="11">
        <f t="shared" si="55"/>
        <v>0</v>
      </c>
      <c r="I135" s="11">
        <f t="shared" si="52"/>
        <v>0</v>
      </c>
      <c r="J135" s="21">
        <f t="shared" si="53"/>
        <v>0</v>
      </c>
      <c r="K135" s="21">
        <f t="shared" si="54"/>
        <v>100</v>
      </c>
    </row>
    <row r="136" s="1" customFormat="1" ht="12.75" spans="1:11">
      <c r="A136" s="13" t="s">
        <v>175</v>
      </c>
      <c r="B136" s="8" t="s">
        <v>176</v>
      </c>
      <c r="C136" s="7">
        <v>3</v>
      </c>
      <c r="D136" s="10">
        <f t="shared" ref="D136:D142" si="56">C136-E136</f>
        <v>2</v>
      </c>
      <c r="E136" s="10">
        <v>1</v>
      </c>
      <c r="F136" s="10"/>
      <c r="G136" s="10"/>
      <c r="H136" s="10"/>
      <c r="I136" s="10">
        <f t="shared" si="52"/>
        <v>1</v>
      </c>
      <c r="J136" s="18">
        <f t="shared" si="53"/>
        <v>33.3333333333333</v>
      </c>
      <c r="K136" s="18">
        <f t="shared" si="54"/>
        <v>66.6666666666667</v>
      </c>
    </row>
    <row r="137" s="1" customFormat="1" ht="12.75" spans="1:11">
      <c r="A137" s="14"/>
      <c r="B137" s="8" t="s">
        <v>177</v>
      </c>
      <c r="C137" s="7">
        <v>5</v>
      </c>
      <c r="D137" s="10">
        <f t="shared" si="56"/>
        <v>5</v>
      </c>
      <c r="E137" s="10">
        <v>0</v>
      </c>
      <c r="F137" s="10"/>
      <c r="G137" s="10"/>
      <c r="H137" s="10"/>
      <c r="I137" s="10">
        <f t="shared" si="52"/>
        <v>0</v>
      </c>
      <c r="J137" s="18">
        <f t="shared" si="53"/>
        <v>0</v>
      </c>
      <c r="K137" s="18">
        <f t="shared" si="54"/>
        <v>100</v>
      </c>
    </row>
    <row r="138" s="1" customFormat="1" ht="12.75" spans="1:11">
      <c r="A138" s="14"/>
      <c r="B138" s="8" t="s">
        <v>178</v>
      </c>
      <c r="C138" s="7">
        <v>2</v>
      </c>
      <c r="D138" s="10">
        <f t="shared" si="56"/>
        <v>0</v>
      </c>
      <c r="E138" s="10">
        <v>2</v>
      </c>
      <c r="F138" s="10">
        <v>1</v>
      </c>
      <c r="G138" s="10"/>
      <c r="H138" s="10"/>
      <c r="I138" s="10">
        <f t="shared" si="52"/>
        <v>1</v>
      </c>
      <c r="J138" s="18">
        <f t="shared" si="53"/>
        <v>50</v>
      </c>
      <c r="K138" s="18">
        <f t="shared" si="54"/>
        <v>50</v>
      </c>
    </row>
    <row r="139" s="1" customFormat="1" spans="1:16370">
      <c r="A139" s="14"/>
      <c r="B139" s="8" t="s">
        <v>179</v>
      </c>
      <c r="C139" s="7">
        <v>134</v>
      </c>
      <c r="D139" s="10">
        <f t="shared" si="56"/>
        <v>114</v>
      </c>
      <c r="E139" s="10">
        <v>20</v>
      </c>
      <c r="F139" s="10">
        <v>4</v>
      </c>
      <c r="G139" s="10">
        <v>9</v>
      </c>
      <c r="H139" s="10">
        <v>2</v>
      </c>
      <c r="I139" s="10">
        <f t="shared" si="52"/>
        <v>5</v>
      </c>
      <c r="J139" s="18">
        <f t="shared" si="53"/>
        <v>3.73134328358209</v>
      </c>
      <c r="K139" s="18">
        <f t="shared" si="54"/>
        <v>96.2686567164179</v>
      </c>
      <c r="XEM139"/>
      <c r="XEN139"/>
      <c r="XEO139"/>
      <c r="XEP139"/>
    </row>
    <row r="140" s="1" customFormat="1" spans="1:16370">
      <c r="A140" s="14"/>
      <c r="B140" s="8" t="s">
        <v>180</v>
      </c>
      <c r="C140" s="7">
        <v>117</v>
      </c>
      <c r="D140" s="10">
        <f t="shared" si="56"/>
        <v>94</v>
      </c>
      <c r="E140" s="10">
        <v>23</v>
      </c>
      <c r="F140" s="10">
        <v>5</v>
      </c>
      <c r="G140" s="10">
        <v>5</v>
      </c>
      <c r="H140" s="10">
        <v>6</v>
      </c>
      <c r="I140" s="10">
        <f t="shared" si="52"/>
        <v>7</v>
      </c>
      <c r="J140" s="18">
        <f t="shared" si="53"/>
        <v>5.98290598290598</v>
      </c>
      <c r="K140" s="18">
        <f t="shared" si="54"/>
        <v>94.017094017094</v>
      </c>
      <c r="XEM140"/>
      <c r="XEN140"/>
      <c r="XEO140"/>
      <c r="XEP140"/>
    </row>
    <row r="141" s="1" customFormat="1" spans="1:16370">
      <c r="A141" s="14"/>
      <c r="B141" s="8" t="s">
        <v>181</v>
      </c>
      <c r="C141" s="7">
        <v>2</v>
      </c>
      <c r="D141" s="10">
        <f t="shared" si="56"/>
        <v>2</v>
      </c>
      <c r="E141" s="10">
        <v>0</v>
      </c>
      <c r="F141" s="10"/>
      <c r="G141" s="10"/>
      <c r="H141" s="10"/>
      <c r="I141" s="10">
        <f t="shared" si="52"/>
        <v>0</v>
      </c>
      <c r="J141" s="18">
        <f t="shared" si="53"/>
        <v>0</v>
      </c>
      <c r="K141" s="18">
        <f t="shared" si="54"/>
        <v>100</v>
      </c>
      <c r="XEM141"/>
      <c r="XEN141"/>
      <c r="XEO141"/>
      <c r="XEP141"/>
    </row>
    <row r="142" s="1" customFormat="1" spans="1:16370">
      <c r="A142" s="15"/>
      <c r="B142" s="8" t="s">
        <v>182</v>
      </c>
      <c r="C142" s="7">
        <v>2</v>
      </c>
      <c r="D142" s="10">
        <f t="shared" si="56"/>
        <v>2</v>
      </c>
      <c r="E142" s="10">
        <v>0</v>
      </c>
      <c r="F142" s="10"/>
      <c r="G142" s="10"/>
      <c r="H142" s="10"/>
      <c r="I142" s="10">
        <f t="shared" si="52"/>
        <v>0</v>
      </c>
      <c r="J142" s="18">
        <f t="shared" si="53"/>
        <v>0</v>
      </c>
      <c r="K142" s="18">
        <f t="shared" si="54"/>
        <v>100</v>
      </c>
      <c r="XEM142"/>
      <c r="XEN142"/>
      <c r="XEO142"/>
      <c r="XEP142"/>
    </row>
    <row r="143" s="1" customFormat="1" spans="1:16370">
      <c r="A143" s="11" t="s">
        <v>183</v>
      </c>
      <c r="B143" s="12"/>
      <c r="C143" s="11">
        <f t="shared" ref="C143:H143" si="57">SUM(C136:C142)</f>
        <v>265</v>
      </c>
      <c r="D143" s="11">
        <f t="shared" si="57"/>
        <v>219</v>
      </c>
      <c r="E143" s="11">
        <f t="shared" si="57"/>
        <v>46</v>
      </c>
      <c r="F143" s="11">
        <f t="shared" si="57"/>
        <v>10</v>
      </c>
      <c r="G143" s="11">
        <f t="shared" si="57"/>
        <v>14</v>
      </c>
      <c r="H143" s="11">
        <f t="shared" si="57"/>
        <v>8</v>
      </c>
      <c r="I143" s="11">
        <f t="shared" si="52"/>
        <v>14</v>
      </c>
      <c r="J143" s="21">
        <f t="shared" si="53"/>
        <v>5.28301886792453</v>
      </c>
      <c r="K143" s="21">
        <f t="shared" si="54"/>
        <v>94.7169811320755</v>
      </c>
      <c r="XEM143"/>
      <c r="XEN143"/>
      <c r="XEO143"/>
      <c r="XEP143"/>
    </row>
    <row r="144" s="1" customFormat="1" spans="1:16370">
      <c r="A144" s="4" t="s">
        <v>184</v>
      </c>
      <c r="B144" s="5"/>
      <c r="C144" s="25">
        <f t="shared" ref="C144:H144" si="58">C5+C9+C15+C27+C35+C39+C43+C48+C53+C59+C72+C76+C82+C85+C94+C100+C110+C115+C125+C131+C135+C143+C20</f>
        <v>4223</v>
      </c>
      <c r="D144" s="25">
        <f t="shared" si="58"/>
        <v>3532</v>
      </c>
      <c r="E144" s="25">
        <f t="shared" si="58"/>
        <v>701</v>
      </c>
      <c r="F144" s="25">
        <f t="shared" si="58"/>
        <v>156</v>
      </c>
      <c r="G144" s="25">
        <f t="shared" si="58"/>
        <v>99</v>
      </c>
      <c r="H144" s="25">
        <f t="shared" si="58"/>
        <v>148</v>
      </c>
      <c r="I144" s="25">
        <f t="shared" si="52"/>
        <v>298</v>
      </c>
      <c r="J144" s="27">
        <f t="shared" si="53"/>
        <v>7.05659483779304</v>
      </c>
      <c r="K144" s="27">
        <f t="shared" si="54"/>
        <v>92.943405162207</v>
      </c>
      <c r="XEM144"/>
      <c r="XEN144"/>
      <c r="XEO144"/>
      <c r="XEP144"/>
    </row>
    <row r="145" s="1" customFormat="1" spans="1:16370">
      <c r="A145" s="2"/>
      <c r="B145" s="3"/>
      <c r="C145" s="2"/>
      <c r="D145" s="2"/>
      <c r="E145" s="2"/>
      <c r="XEM145"/>
      <c r="XEN145"/>
      <c r="XEO145"/>
      <c r="XEP145"/>
    </row>
    <row r="146" spans="1:1">
      <c r="A146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4:B94"/>
    <mergeCell ref="A100:B100"/>
    <mergeCell ref="A110:B110"/>
    <mergeCell ref="A115:B115"/>
    <mergeCell ref="A125:B125"/>
    <mergeCell ref="A131:B131"/>
    <mergeCell ref="A135:B135"/>
    <mergeCell ref="A143:B143"/>
    <mergeCell ref="A144:B144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5:A99"/>
    <mergeCell ref="A101:A109"/>
    <mergeCell ref="A111:A114"/>
    <mergeCell ref="A116:A124"/>
    <mergeCell ref="A126:A130"/>
    <mergeCell ref="A132:A134"/>
    <mergeCell ref="A136:A14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7"/>
  <sheetViews>
    <sheetView topLeftCell="A131" workbookViewId="0">
      <selection activeCell="A147" sqref="A147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f t="shared" ref="D2:D8" si="0">C2-E2</f>
        <v>3</v>
      </c>
      <c r="E2" s="10">
        <v>0</v>
      </c>
      <c r="F2" s="10"/>
      <c r="G2" s="10"/>
      <c r="H2" s="10"/>
      <c r="I2" s="10">
        <f t="shared" ref="I2:I65" si="1">E2-F2-G2-H2</f>
        <v>0</v>
      </c>
      <c r="J2" s="18">
        <f t="shared" ref="J2:J65" si="2">I2/C2*100</f>
        <v>0</v>
      </c>
      <c r="K2" s="18">
        <f t="shared" ref="K2:K65" si="3">100-J2</f>
        <v>100</v>
      </c>
      <c r="N2" s="19" t="s">
        <v>1</v>
      </c>
      <c r="O2" s="20">
        <f>K5</f>
        <v>95.8762886597938</v>
      </c>
    </row>
    <row r="3" s="1" customFormat="1" ht="12.75" spans="1:15">
      <c r="A3" s="7"/>
      <c r="B3" s="8" t="s">
        <v>40</v>
      </c>
      <c r="C3" s="9">
        <v>2</v>
      </c>
      <c r="D3" s="10">
        <f t="shared" si="0"/>
        <v>2</v>
      </c>
      <c r="E3" s="10">
        <v>0</v>
      </c>
      <c r="F3" s="10"/>
      <c r="G3" s="10"/>
      <c r="H3" s="10"/>
      <c r="I3" s="10">
        <f t="shared" si="1"/>
        <v>0</v>
      </c>
      <c r="J3" s="18">
        <f t="shared" si="2"/>
        <v>0</v>
      </c>
      <c r="K3" s="18">
        <f t="shared" si="3"/>
        <v>100</v>
      </c>
      <c r="N3" s="19" t="s">
        <v>2</v>
      </c>
      <c r="O3" s="20">
        <f>K9</f>
        <v>92.2651933701657</v>
      </c>
    </row>
    <row r="4" s="1" customFormat="1" ht="12.75" spans="1:15">
      <c r="A4" s="7"/>
      <c r="B4" s="8" t="s">
        <v>41</v>
      </c>
      <c r="C4" s="9">
        <v>92</v>
      </c>
      <c r="D4" s="10">
        <f t="shared" si="0"/>
        <v>83</v>
      </c>
      <c r="E4" s="10">
        <v>9</v>
      </c>
      <c r="F4" s="10">
        <v>1</v>
      </c>
      <c r="G4" s="10"/>
      <c r="H4" s="10">
        <v>4</v>
      </c>
      <c r="I4" s="10">
        <f t="shared" si="1"/>
        <v>4</v>
      </c>
      <c r="J4" s="18">
        <f t="shared" si="2"/>
        <v>4.34782608695652</v>
      </c>
      <c r="K4" s="18">
        <f t="shared" si="3"/>
        <v>95.6521739130435</v>
      </c>
      <c r="N4" s="19" t="s">
        <v>3</v>
      </c>
      <c r="O4" s="20">
        <f>K15</f>
        <v>93.859649122807</v>
      </c>
    </row>
    <row r="5" s="1" customFormat="1" ht="12.75" spans="1:15">
      <c r="A5" s="11" t="s">
        <v>38</v>
      </c>
      <c r="B5" s="12"/>
      <c r="C5" s="11">
        <f t="shared" ref="C5:H5" si="4">SUM(C2:C4)</f>
        <v>97</v>
      </c>
      <c r="D5" s="11">
        <f t="shared" si="4"/>
        <v>88</v>
      </c>
      <c r="E5" s="11">
        <f t="shared" si="4"/>
        <v>9</v>
      </c>
      <c r="F5" s="11">
        <f t="shared" si="4"/>
        <v>1</v>
      </c>
      <c r="G5" s="11">
        <f t="shared" si="4"/>
        <v>0</v>
      </c>
      <c r="H5" s="11">
        <f t="shared" si="4"/>
        <v>4</v>
      </c>
      <c r="I5" s="11">
        <f t="shared" si="1"/>
        <v>4</v>
      </c>
      <c r="J5" s="21">
        <f t="shared" si="2"/>
        <v>4.12371134020619</v>
      </c>
      <c r="K5" s="21">
        <f t="shared" si="3"/>
        <v>95.8762886597938</v>
      </c>
      <c r="N5" s="19" t="s">
        <v>4</v>
      </c>
      <c r="O5" s="20">
        <f>K20</f>
        <v>100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f t="shared" si="0"/>
        <v>7</v>
      </c>
      <c r="E6" s="10">
        <v>1</v>
      </c>
      <c r="F6" s="10"/>
      <c r="G6" s="10"/>
      <c r="H6" s="10">
        <v>1</v>
      </c>
      <c r="I6" s="10">
        <f t="shared" si="1"/>
        <v>0</v>
      </c>
      <c r="J6" s="18">
        <f t="shared" si="2"/>
        <v>0</v>
      </c>
      <c r="K6" s="18">
        <f t="shared" si="3"/>
        <v>100</v>
      </c>
      <c r="N6" s="19" t="s">
        <v>5</v>
      </c>
      <c r="O6" s="20">
        <f>K27</f>
        <v>96.0159362549801</v>
      </c>
    </row>
    <row r="7" s="1" customFormat="1" ht="12.75" spans="1:15">
      <c r="A7" s="7"/>
      <c r="B7" s="8" t="s">
        <v>44</v>
      </c>
      <c r="C7" s="7">
        <v>144</v>
      </c>
      <c r="D7" s="10">
        <f t="shared" si="0"/>
        <v>128</v>
      </c>
      <c r="E7" s="10">
        <v>16</v>
      </c>
      <c r="F7" s="10"/>
      <c r="G7" s="10"/>
      <c r="H7" s="10">
        <v>3</v>
      </c>
      <c r="I7" s="10">
        <f t="shared" si="1"/>
        <v>13</v>
      </c>
      <c r="J7" s="18">
        <f t="shared" si="2"/>
        <v>9.02777777777778</v>
      </c>
      <c r="K7" s="18">
        <f t="shared" si="3"/>
        <v>90.9722222222222</v>
      </c>
      <c r="N7" s="19" t="s">
        <v>6</v>
      </c>
      <c r="O7" s="20">
        <f>K35</f>
        <v>95.5882352941177</v>
      </c>
    </row>
    <row r="8" s="1" customFormat="1" ht="12.75" spans="1:15">
      <c r="A8" s="7"/>
      <c r="B8" s="8" t="s">
        <v>45</v>
      </c>
      <c r="C8" s="7">
        <v>29</v>
      </c>
      <c r="D8" s="10">
        <f t="shared" si="0"/>
        <v>28</v>
      </c>
      <c r="E8" s="10">
        <v>1</v>
      </c>
      <c r="F8" s="10"/>
      <c r="G8" s="10"/>
      <c r="H8" s="10"/>
      <c r="I8" s="10">
        <f t="shared" si="1"/>
        <v>1</v>
      </c>
      <c r="J8" s="18">
        <f t="shared" si="2"/>
        <v>3.44827586206897</v>
      </c>
      <c r="K8" s="18">
        <f t="shared" si="3"/>
        <v>96.551724137931</v>
      </c>
      <c r="N8" s="19" t="s">
        <v>7</v>
      </c>
      <c r="O8" s="20">
        <f>K39</f>
        <v>94.8529411764706</v>
      </c>
    </row>
    <row r="9" s="1" customFormat="1" ht="12.75" spans="1:15">
      <c r="A9" s="11" t="s">
        <v>42</v>
      </c>
      <c r="B9" s="12"/>
      <c r="C9" s="11">
        <f t="shared" ref="C9:H9" si="5">SUM(C6:C8)</f>
        <v>181</v>
      </c>
      <c r="D9" s="11">
        <f t="shared" si="5"/>
        <v>163</v>
      </c>
      <c r="E9" s="11">
        <f t="shared" si="5"/>
        <v>18</v>
      </c>
      <c r="F9" s="11">
        <f t="shared" si="5"/>
        <v>0</v>
      </c>
      <c r="G9" s="11">
        <f t="shared" si="5"/>
        <v>0</v>
      </c>
      <c r="H9" s="11">
        <f t="shared" si="5"/>
        <v>4</v>
      </c>
      <c r="I9" s="11">
        <f t="shared" si="1"/>
        <v>14</v>
      </c>
      <c r="J9" s="21">
        <f t="shared" si="2"/>
        <v>7.73480662983425</v>
      </c>
      <c r="K9" s="21">
        <f t="shared" si="3"/>
        <v>92.2651933701657</v>
      </c>
      <c r="N9" s="19" t="s">
        <v>8</v>
      </c>
      <c r="O9" s="20">
        <f>K43</f>
        <v>92.7392739273927</v>
      </c>
    </row>
    <row r="10" s="1" customFormat="1" ht="12.75" spans="1:15">
      <c r="A10" s="7" t="s">
        <v>46</v>
      </c>
      <c r="B10" s="8" t="s">
        <v>47</v>
      </c>
      <c r="C10" s="7">
        <v>10</v>
      </c>
      <c r="D10" s="10">
        <f t="shared" ref="D10:D14" si="6">C10-E10</f>
        <v>10</v>
      </c>
      <c r="E10" s="10">
        <v>0</v>
      </c>
      <c r="F10" s="10"/>
      <c r="G10" s="10"/>
      <c r="H10" s="10"/>
      <c r="I10" s="10">
        <f t="shared" si="1"/>
        <v>0</v>
      </c>
      <c r="J10" s="18">
        <f t="shared" si="2"/>
        <v>0</v>
      </c>
      <c r="K10" s="18">
        <f t="shared" si="3"/>
        <v>100</v>
      </c>
      <c r="N10" s="19" t="s">
        <v>9</v>
      </c>
      <c r="O10" s="20">
        <f>K48</f>
        <v>100</v>
      </c>
    </row>
    <row r="11" s="1" customFormat="1" ht="12.75" spans="1:15">
      <c r="A11" s="7"/>
      <c r="B11" s="8" t="s">
        <v>46</v>
      </c>
      <c r="C11" s="7">
        <v>99</v>
      </c>
      <c r="D11" s="10">
        <f t="shared" si="6"/>
        <v>89</v>
      </c>
      <c r="E11" s="10">
        <v>10</v>
      </c>
      <c r="F11" s="10">
        <v>2</v>
      </c>
      <c r="G11" s="10"/>
      <c r="H11" s="10">
        <v>2</v>
      </c>
      <c r="I11" s="10">
        <f t="shared" si="1"/>
        <v>6</v>
      </c>
      <c r="J11" s="18">
        <f t="shared" si="2"/>
        <v>6.06060606060606</v>
      </c>
      <c r="K11" s="18">
        <f t="shared" si="3"/>
        <v>93.9393939393939</v>
      </c>
      <c r="N11" s="19" t="s">
        <v>10</v>
      </c>
      <c r="O11" s="20">
        <f>K53</f>
        <v>92.8301886792453</v>
      </c>
    </row>
    <row r="12" s="1" customFormat="1" ht="12.75" spans="1:15">
      <c r="A12" s="7"/>
      <c r="B12" s="8" t="s">
        <v>48</v>
      </c>
      <c r="C12" s="7">
        <v>1</v>
      </c>
      <c r="D12" s="10">
        <f t="shared" si="6"/>
        <v>1</v>
      </c>
      <c r="E12" s="10">
        <v>0</v>
      </c>
      <c r="F12" s="10"/>
      <c r="G12" s="10"/>
      <c r="H12" s="10"/>
      <c r="I12" s="10">
        <f t="shared" si="1"/>
        <v>0</v>
      </c>
      <c r="J12" s="18">
        <f t="shared" si="2"/>
        <v>0</v>
      </c>
      <c r="K12" s="18">
        <f t="shared" si="3"/>
        <v>100</v>
      </c>
      <c r="N12" s="19" t="s">
        <v>11</v>
      </c>
      <c r="O12" s="20">
        <f>K59</f>
        <v>80</v>
      </c>
    </row>
    <row r="13" s="1" customFormat="1" ht="12.75" spans="1:15">
      <c r="A13" s="7"/>
      <c r="B13" s="8" t="s">
        <v>49</v>
      </c>
      <c r="C13" s="7">
        <v>2</v>
      </c>
      <c r="D13" s="10">
        <f t="shared" si="6"/>
        <v>1</v>
      </c>
      <c r="E13" s="10">
        <v>1</v>
      </c>
      <c r="F13" s="10"/>
      <c r="G13" s="10"/>
      <c r="H13" s="10"/>
      <c r="I13" s="10">
        <f t="shared" si="1"/>
        <v>1</v>
      </c>
      <c r="J13" s="18">
        <f t="shared" si="2"/>
        <v>50</v>
      </c>
      <c r="K13" s="18">
        <f t="shared" si="3"/>
        <v>50</v>
      </c>
      <c r="N13" s="19" t="s">
        <v>12</v>
      </c>
      <c r="O13" s="20">
        <f>K72</f>
        <v>96.4805825242718</v>
      </c>
    </row>
    <row r="14" s="1" customFormat="1" ht="12.75" spans="1:15">
      <c r="A14" s="7"/>
      <c r="B14" s="8" t="s">
        <v>50</v>
      </c>
      <c r="C14" s="7">
        <v>2</v>
      </c>
      <c r="D14" s="10">
        <f t="shared" si="6"/>
        <v>2</v>
      </c>
      <c r="E14" s="10">
        <v>0</v>
      </c>
      <c r="F14" s="10"/>
      <c r="G14" s="10"/>
      <c r="H14" s="10"/>
      <c r="I14" s="10">
        <f t="shared" si="1"/>
        <v>0</v>
      </c>
      <c r="J14" s="18">
        <f t="shared" si="2"/>
        <v>0</v>
      </c>
      <c r="K14" s="18">
        <f t="shared" si="3"/>
        <v>100</v>
      </c>
      <c r="N14" s="19" t="s">
        <v>13</v>
      </c>
      <c r="O14" s="20">
        <f>K76</f>
        <v>100</v>
      </c>
    </row>
    <row r="15" s="1" customFormat="1" ht="12.75" spans="1:15">
      <c r="A15" s="11" t="s">
        <v>51</v>
      </c>
      <c r="B15" s="12"/>
      <c r="C15" s="11">
        <f t="shared" ref="C15:H15" si="7">SUM(C10:C14)</f>
        <v>114</v>
      </c>
      <c r="D15" s="11">
        <f t="shared" si="7"/>
        <v>103</v>
      </c>
      <c r="E15" s="11">
        <f t="shared" si="7"/>
        <v>11</v>
      </c>
      <c r="F15" s="11">
        <f t="shared" si="7"/>
        <v>2</v>
      </c>
      <c r="G15" s="11">
        <f t="shared" si="7"/>
        <v>0</v>
      </c>
      <c r="H15" s="11">
        <f t="shared" si="7"/>
        <v>2</v>
      </c>
      <c r="I15" s="11">
        <f t="shared" si="1"/>
        <v>7</v>
      </c>
      <c r="J15" s="21">
        <f t="shared" si="2"/>
        <v>6.14035087719298</v>
      </c>
      <c r="K15" s="21">
        <f t="shared" si="3"/>
        <v>93.859649122807</v>
      </c>
      <c r="N15" s="19" t="s">
        <v>14</v>
      </c>
      <c r="O15" s="20">
        <f>K82</f>
        <v>97.8723404255319</v>
      </c>
    </row>
    <row r="16" s="1" customFormat="1" ht="12.75" spans="1:15">
      <c r="A16" s="7" t="s">
        <v>52</v>
      </c>
      <c r="B16" s="8" t="s">
        <v>52</v>
      </c>
      <c r="C16" s="7">
        <v>2</v>
      </c>
      <c r="D16" s="10">
        <f t="shared" ref="D16:D19" si="8">C16-E16</f>
        <v>2</v>
      </c>
      <c r="E16" s="10">
        <v>0</v>
      </c>
      <c r="F16" s="10"/>
      <c r="G16" s="10"/>
      <c r="H16" s="10"/>
      <c r="I16" s="10">
        <f t="shared" si="1"/>
        <v>0</v>
      </c>
      <c r="J16" s="18">
        <f t="shared" si="2"/>
        <v>0</v>
      </c>
      <c r="K16" s="18">
        <f t="shared" si="3"/>
        <v>100</v>
      </c>
      <c r="N16" s="19" t="s">
        <v>15</v>
      </c>
      <c r="O16" s="20">
        <f>K85</f>
        <v>100</v>
      </c>
    </row>
    <row r="17" s="1" customFormat="1" ht="12.75" spans="1:15">
      <c r="A17" s="7"/>
      <c r="B17" s="8" t="s">
        <v>53</v>
      </c>
      <c r="C17" s="7">
        <v>2</v>
      </c>
      <c r="D17" s="10">
        <f t="shared" si="8"/>
        <v>2</v>
      </c>
      <c r="E17" s="10"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K94</f>
        <v>92.1717171717172</v>
      </c>
    </row>
    <row r="18" s="1" customFormat="1" ht="12.75" spans="1:15">
      <c r="A18" s="7"/>
      <c r="B18" s="8" t="s">
        <v>54</v>
      </c>
      <c r="C18" s="7">
        <v>3</v>
      </c>
      <c r="D18" s="10">
        <f t="shared" si="8"/>
        <v>3</v>
      </c>
      <c r="E18" s="10"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K100</f>
        <v>88.6524822695036</v>
      </c>
    </row>
    <row r="19" s="1" customFormat="1" ht="12.75" spans="1:15">
      <c r="A19" s="7"/>
      <c r="B19" s="8" t="s">
        <v>55</v>
      </c>
      <c r="C19" s="7">
        <v>1</v>
      </c>
      <c r="D19" s="10">
        <f t="shared" si="8"/>
        <v>1</v>
      </c>
      <c r="E19" s="10"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K110</f>
        <v>93.3628318584071</v>
      </c>
    </row>
    <row r="20" s="1" customFormat="1" ht="12.75" spans="1:15">
      <c r="A20" s="11" t="s">
        <v>52</v>
      </c>
      <c r="B20" s="12"/>
      <c r="C20" s="11">
        <f t="shared" ref="C20:H20" si="9">SUM(C16:C19)</f>
        <v>8</v>
      </c>
      <c r="D20" s="11">
        <f t="shared" si="9"/>
        <v>8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>
        <f t="shared" si="9"/>
        <v>0</v>
      </c>
      <c r="I20" s="11">
        <f t="shared" si="1"/>
        <v>0</v>
      </c>
      <c r="J20" s="21">
        <f t="shared" si="2"/>
        <v>0</v>
      </c>
      <c r="K20" s="21">
        <f t="shared" si="3"/>
        <v>100</v>
      </c>
      <c r="N20" s="19" t="s">
        <v>19</v>
      </c>
      <c r="O20" s="20">
        <f>K115</f>
        <v>93.3920704845815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f t="shared" ref="D21:D26" si="10">C21-E21</f>
        <v>116</v>
      </c>
      <c r="E21" s="10">
        <v>13</v>
      </c>
      <c r="F21" s="10">
        <v>1</v>
      </c>
      <c r="G21" s="10"/>
      <c r="H21" s="10">
        <v>5</v>
      </c>
      <c r="I21" s="10">
        <f t="shared" si="1"/>
        <v>7</v>
      </c>
      <c r="J21" s="18">
        <f t="shared" si="2"/>
        <v>5.42635658914729</v>
      </c>
      <c r="K21" s="18">
        <f t="shared" si="3"/>
        <v>94.5736434108527</v>
      </c>
      <c r="N21" s="19" t="s">
        <v>20</v>
      </c>
      <c r="O21" s="20">
        <f>K125</f>
        <v>92.9368029739777</v>
      </c>
    </row>
    <row r="22" s="1" customFormat="1" ht="12.75" spans="1:15">
      <c r="A22" s="7"/>
      <c r="B22" s="8" t="s">
        <v>57</v>
      </c>
      <c r="C22" s="7">
        <v>114</v>
      </c>
      <c r="D22" s="10">
        <f t="shared" si="10"/>
        <v>109</v>
      </c>
      <c r="E22" s="10">
        <v>5</v>
      </c>
      <c r="F22" s="10"/>
      <c r="G22" s="10"/>
      <c r="H22" s="10">
        <v>2</v>
      </c>
      <c r="I22" s="10">
        <f t="shared" si="1"/>
        <v>3</v>
      </c>
      <c r="J22" s="18">
        <f t="shared" si="2"/>
        <v>2.63157894736842</v>
      </c>
      <c r="K22" s="18">
        <f t="shared" si="3"/>
        <v>97.3684210526316</v>
      </c>
      <c r="N22" s="19" t="s">
        <v>21</v>
      </c>
      <c r="O22" s="20">
        <f>K131</f>
        <v>91.3793103448276</v>
      </c>
    </row>
    <row r="23" s="1" customFormat="1" ht="12.75" spans="1:15">
      <c r="A23" s="7"/>
      <c r="B23" s="8" t="s">
        <v>58</v>
      </c>
      <c r="C23" s="7">
        <v>2</v>
      </c>
      <c r="D23" s="10">
        <f t="shared" si="10"/>
        <v>2</v>
      </c>
      <c r="E23" s="10">
        <v>0</v>
      </c>
      <c r="F23" s="10"/>
      <c r="G23" s="10"/>
      <c r="H23" s="10"/>
      <c r="I23" s="10">
        <f t="shared" si="1"/>
        <v>0</v>
      </c>
      <c r="J23" s="18">
        <f t="shared" si="2"/>
        <v>0</v>
      </c>
      <c r="K23" s="18">
        <f t="shared" si="3"/>
        <v>100</v>
      </c>
      <c r="N23" s="19" t="s">
        <v>22</v>
      </c>
      <c r="O23" s="20">
        <f>K135</f>
        <v>100</v>
      </c>
    </row>
    <row r="24" s="1" customFormat="1" ht="12.75" spans="1:15">
      <c r="A24" s="7"/>
      <c r="B24" s="8" t="s">
        <v>59</v>
      </c>
      <c r="C24" s="7">
        <v>3</v>
      </c>
      <c r="D24" s="10">
        <f t="shared" si="10"/>
        <v>2</v>
      </c>
      <c r="E24" s="10">
        <v>1</v>
      </c>
      <c r="F24" s="10"/>
      <c r="G24" s="10">
        <v>1</v>
      </c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K143</f>
        <v>95.0943396226415</v>
      </c>
    </row>
    <row r="25" s="1" customFormat="1" ht="12.75" spans="1:15">
      <c r="A25" s="7"/>
      <c r="B25" s="8" t="s">
        <v>60</v>
      </c>
      <c r="C25" s="7">
        <v>1</v>
      </c>
      <c r="D25" s="10">
        <f t="shared" si="10"/>
        <v>1</v>
      </c>
      <c r="E25" s="10">
        <v>0</v>
      </c>
      <c r="F25" s="10"/>
      <c r="G25" s="10"/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K144</f>
        <v>94.0326781908596</v>
      </c>
    </row>
    <row r="26" s="1" customFormat="1" ht="12.75" spans="1:11">
      <c r="A26" s="7"/>
      <c r="B26" s="8" t="s">
        <v>62</v>
      </c>
      <c r="C26" s="7">
        <v>2</v>
      </c>
      <c r="D26" s="10">
        <f t="shared" si="10"/>
        <v>2</v>
      </c>
      <c r="E26" s="10"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11" t="s">
        <v>63</v>
      </c>
      <c r="B27" s="12"/>
      <c r="C27" s="11">
        <f t="shared" ref="C27:H27" si="11">SUM(C21:C26)</f>
        <v>251</v>
      </c>
      <c r="D27" s="11">
        <f t="shared" si="11"/>
        <v>232</v>
      </c>
      <c r="E27" s="11">
        <f t="shared" si="11"/>
        <v>19</v>
      </c>
      <c r="F27" s="11">
        <f t="shared" si="11"/>
        <v>1</v>
      </c>
      <c r="G27" s="11">
        <f t="shared" si="11"/>
        <v>1</v>
      </c>
      <c r="H27" s="11">
        <f t="shared" si="11"/>
        <v>7</v>
      </c>
      <c r="I27" s="11">
        <f t="shared" si="1"/>
        <v>10</v>
      </c>
      <c r="J27" s="21">
        <f t="shared" si="2"/>
        <v>3.98406374501992</v>
      </c>
      <c r="K27" s="21">
        <f t="shared" si="3"/>
        <v>96.0159362549801</v>
      </c>
    </row>
    <row r="28" s="1" customFormat="1" ht="12.75" spans="1:11">
      <c r="A28" s="13" t="s">
        <v>64</v>
      </c>
      <c r="B28" s="8" t="s">
        <v>65</v>
      </c>
      <c r="C28" s="7">
        <v>1</v>
      </c>
      <c r="D28" s="10">
        <f t="shared" ref="D28:D34" si="12">C28-E28</f>
        <v>1</v>
      </c>
      <c r="E28" s="10">
        <v>0</v>
      </c>
      <c r="F28" s="10"/>
      <c r="G28" s="10"/>
      <c r="H28" s="10"/>
      <c r="I28" s="10">
        <f t="shared" si="1"/>
        <v>0</v>
      </c>
      <c r="J28" s="18">
        <f t="shared" si="2"/>
        <v>0</v>
      </c>
      <c r="K28" s="18">
        <f t="shared" si="3"/>
        <v>100</v>
      </c>
    </row>
    <row r="29" s="1" customFormat="1" ht="12.75" spans="1:11">
      <c r="A29" s="14"/>
      <c r="B29" s="8" t="s">
        <v>66</v>
      </c>
      <c r="C29" s="7">
        <v>1</v>
      </c>
      <c r="D29" s="10">
        <f t="shared" si="12"/>
        <v>1</v>
      </c>
      <c r="E29" s="10"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64</v>
      </c>
      <c r="C30" s="7">
        <v>129</v>
      </c>
      <c r="D30" s="10">
        <f t="shared" si="12"/>
        <v>114</v>
      </c>
      <c r="E30" s="10">
        <v>15</v>
      </c>
      <c r="F30" s="10">
        <v>5</v>
      </c>
      <c r="G30" s="10"/>
      <c r="H30" s="10">
        <v>4</v>
      </c>
      <c r="I30" s="10">
        <f t="shared" si="1"/>
        <v>6</v>
      </c>
      <c r="J30" s="18">
        <f t="shared" si="2"/>
        <v>4.65116279069767</v>
      </c>
      <c r="K30" s="18">
        <f t="shared" si="3"/>
        <v>95.3488372093023</v>
      </c>
    </row>
    <row r="31" s="1" customFormat="1" ht="12.75" spans="1:11">
      <c r="A31" s="14"/>
      <c r="B31" s="8" t="s">
        <v>67</v>
      </c>
      <c r="C31" s="7">
        <v>1</v>
      </c>
      <c r="D31" s="10">
        <f t="shared" si="12"/>
        <v>1</v>
      </c>
      <c r="E31" s="10">
        <v>0</v>
      </c>
      <c r="F31" s="10"/>
      <c r="G31" s="10"/>
      <c r="H31" s="10"/>
      <c r="I31" s="10">
        <f t="shared" si="1"/>
        <v>0</v>
      </c>
      <c r="J31" s="18">
        <f t="shared" si="2"/>
        <v>0</v>
      </c>
      <c r="K31" s="18">
        <f t="shared" si="3"/>
        <v>100</v>
      </c>
    </row>
    <row r="32" s="1" customFormat="1" ht="12.75" spans="1:11">
      <c r="A32" s="14"/>
      <c r="B32" s="8" t="s">
        <v>68</v>
      </c>
      <c r="C32" s="7">
        <v>2</v>
      </c>
      <c r="D32" s="10">
        <f t="shared" si="12"/>
        <v>2</v>
      </c>
      <c r="E32" s="10"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69</v>
      </c>
      <c r="C33" s="7">
        <v>1</v>
      </c>
      <c r="D33" s="10">
        <f t="shared" si="12"/>
        <v>1</v>
      </c>
      <c r="E33" s="10"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5"/>
      <c r="B34" s="8" t="s">
        <v>70</v>
      </c>
      <c r="C34" s="7">
        <v>1</v>
      </c>
      <c r="D34" s="10">
        <f t="shared" si="12"/>
        <v>1</v>
      </c>
      <c r="E34" s="10"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1" t="s">
        <v>71</v>
      </c>
      <c r="B35" s="12"/>
      <c r="C35" s="11">
        <f t="shared" ref="C35:H35" si="13">SUM(C28:C34)</f>
        <v>136</v>
      </c>
      <c r="D35" s="11">
        <v>118</v>
      </c>
      <c r="E35" s="11">
        <f t="shared" si="13"/>
        <v>15</v>
      </c>
      <c r="F35" s="11">
        <f t="shared" si="13"/>
        <v>5</v>
      </c>
      <c r="G35" s="11">
        <f t="shared" si="13"/>
        <v>0</v>
      </c>
      <c r="H35" s="11">
        <f t="shared" si="13"/>
        <v>4</v>
      </c>
      <c r="I35" s="11">
        <f t="shared" si="1"/>
        <v>6</v>
      </c>
      <c r="J35" s="21">
        <f t="shared" si="2"/>
        <v>4.41176470588235</v>
      </c>
      <c r="K35" s="21">
        <f t="shared" si="3"/>
        <v>95.5882352941177</v>
      </c>
    </row>
    <row r="36" s="1" customFormat="1" ht="12.75" spans="1:11">
      <c r="A36" s="13" t="s">
        <v>72</v>
      </c>
      <c r="B36" s="8" t="s">
        <v>73</v>
      </c>
      <c r="C36" s="7">
        <v>55</v>
      </c>
      <c r="D36" s="10">
        <v>48</v>
      </c>
      <c r="E36" s="10">
        <v>8</v>
      </c>
      <c r="F36" s="10">
        <v>1</v>
      </c>
      <c r="G36" s="10"/>
      <c r="H36" s="10">
        <v>2</v>
      </c>
      <c r="I36" s="10">
        <f t="shared" si="1"/>
        <v>5</v>
      </c>
      <c r="J36" s="18">
        <f t="shared" si="2"/>
        <v>9.09090909090909</v>
      </c>
      <c r="K36" s="18">
        <f t="shared" si="3"/>
        <v>90.9090909090909</v>
      </c>
    </row>
    <row r="37" s="1" customFormat="1" ht="12.75" spans="1:11">
      <c r="A37" s="14"/>
      <c r="B37" s="8" t="s">
        <v>72</v>
      </c>
      <c r="C37" s="7">
        <v>78</v>
      </c>
      <c r="D37" s="10">
        <v>71</v>
      </c>
      <c r="E37" s="10">
        <v>6</v>
      </c>
      <c r="F37" s="10">
        <v>1</v>
      </c>
      <c r="G37" s="10"/>
      <c r="H37" s="10">
        <v>3</v>
      </c>
      <c r="I37" s="10">
        <f t="shared" si="1"/>
        <v>2</v>
      </c>
      <c r="J37" s="18">
        <f t="shared" si="2"/>
        <v>2.56410256410256</v>
      </c>
      <c r="K37" s="18">
        <f t="shared" si="3"/>
        <v>97.4358974358974</v>
      </c>
    </row>
    <row r="38" s="1" customFormat="1" ht="12.75" spans="1:11">
      <c r="A38" s="15"/>
      <c r="B38" s="8" t="s">
        <v>74</v>
      </c>
      <c r="C38" s="7">
        <v>3</v>
      </c>
      <c r="D38" s="10">
        <v>3</v>
      </c>
      <c r="E38" s="10">
        <v>0</v>
      </c>
      <c r="F38" s="10"/>
      <c r="G38" s="10"/>
      <c r="H38" s="10"/>
      <c r="I38" s="10">
        <f t="shared" si="1"/>
        <v>0</v>
      </c>
      <c r="J38" s="18">
        <f t="shared" si="2"/>
        <v>0</v>
      </c>
      <c r="K38" s="18">
        <f t="shared" si="3"/>
        <v>100</v>
      </c>
    </row>
    <row r="39" s="1" customFormat="1" ht="12.75" spans="1:11">
      <c r="A39" s="11" t="s">
        <v>75</v>
      </c>
      <c r="B39" s="12"/>
      <c r="C39" s="11">
        <f t="shared" ref="C39:H39" si="14">SUM(C36:C38)</f>
        <v>136</v>
      </c>
      <c r="D39" s="11">
        <f t="shared" si="14"/>
        <v>122</v>
      </c>
      <c r="E39" s="11">
        <f t="shared" si="14"/>
        <v>14</v>
      </c>
      <c r="F39" s="11">
        <f t="shared" si="14"/>
        <v>2</v>
      </c>
      <c r="G39" s="11">
        <f t="shared" si="14"/>
        <v>0</v>
      </c>
      <c r="H39" s="11">
        <f t="shared" si="14"/>
        <v>5</v>
      </c>
      <c r="I39" s="11">
        <f t="shared" si="1"/>
        <v>7</v>
      </c>
      <c r="J39" s="21">
        <f t="shared" si="2"/>
        <v>5.14705882352941</v>
      </c>
      <c r="K39" s="21">
        <f t="shared" si="3"/>
        <v>94.8529411764706</v>
      </c>
    </row>
    <row r="40" s="1" customFormat="1" ht="12.75" spans="1:11">
      <c r="A40" s="13" t="s">
        <v>76</v>
      </c>
      <c r="B40" s="8" t="s">
        <v>77</v>
      </c>
      <c r="C40" s="7">
        <v>88</v>
      </c>
      <c r="D40" s="10">
        <f t="shared" ref="D40:D42" si="15">C40-E40</f>
        <v>78</v>
      </c>
      <c r="E40" s="10">
        <v>10</v>
      </c>
      <c r="F40" s="10"/>
      <c r="G40" s="10">
        <v>1</v>
      </c>
      <c r="H40" s="10">
        <v>2</v>
      </c>
      <c r="I40" s="10">
        <f t="shared" si="1"/>
        <v>7</v>
      </c>
      <c r="J40" s="18">
        <f t="shared" si="2"/>
        <v>7.95454545454545</v>
      </c>
      <c r="K40" s="18">
        <f t="shared" si="3"/>
        <v>92.0454545454545</v>
      </c>
    </row>
    <row r="41" s="1" customFormat="1" ht="12.75" spans="1:11">
      <c r="A41" s="14"/>
      <c r="B41" s="8" t="s">
        <v>76</v>
      </c>
      <c r="C41" s="7">
        <v>118</v>
      </c>
      <c r="D41" s="10">
        <f t="shared" si="15"/>
        <v>91</v>
      </c>
      <c r="E41" s="10">
        <v>27</v>
      </c>
      <c r="F41" s="10">
        <v>7</v>
      </c>
      <c r="G41" s="10">
        <v>7</v>
      </c>
      <c r="H41" s="10">
        <v>4</v>
      </c>
      <c r="I41" s="10">
        <f t="shared" si="1"/>
        <v>9</v>
      </c>
      <c r="J41" s="18">
        <f t="shared" si="2"/>
        <v>7.6271186440678</v>
      </c>
      <c r="K41" s="18">
        <f t="shared" si="3"/>
        <v>92.3728813559322</v>
      </c>
    </row>
    <row r="42" s="1" customFormat="1" ht="12.75" spans="1:11">
      <c r="A42" s="15"/>
      <c r="B42" s="8" t="s">
        <v>78</v>
      </c>
      <c r="C42" s="7">
        <v>97</v>
      </c>
      <c r="D42" s="10">
        <f t="shared" si="15"/>
        <v>83</v>
      </c>
      <c r="E42" s="10">
        <v>14</v>
      </c>
      <c r="F42" s="10">
        <v>2</v>
      </c>
      <c r="G42" s="10">
        <v>6</v>
      </c>
      <c r="H42" s="10"/>
      <c r="I42" s="10">
        <f t="shared" si="1"/>
        <v>6</v>
      </c>
      <c r="J42" s="18">
        <f t="shared" si="2"/>
        <v>6.18556701030928</v>
      </c>
      <c r="K42" s="18">
        <f t="shared" si="3"/>
        <v>93.8144329896907</v>
      </c>
    </row>
    <row r="43" s="1" customFormat="1" ht="12.75" spans="1:11">
      <c r="A43" s="11" t="s">
        <v>79</v>
      </c>
      <c r="B43" s="12"/>
      <c r="C43" s="11">
        <f t="shared" ref="C43:H43" si="16">SUM(C40:C42)</f>
        <v>303</v>
      </c>
      <c r="D43" s="11">
        <f t="shared" si="16"/>
        <v>252</v>
      </c>
      <c r="E43" s="11">
        <f t="shared" si="16"/>
        <v>51</v>
      </c>
      <c r="F43" s="11">
        <f t="shared" si="16"/>
        <v>9</v>
      </c>
      <c r="G43" s="11">
        <f t="shared" si="16"/>
        <v>14</v>
      </c>
      <c r="H43" s="11">
        <f t="shared" si="16"/>
        <v>6</v>
      </c>
      <c r="I43" s="11">
        <f t="shared" si="1"/>
        <v>22</v>
      </c>
      <c r="J43" s="21">
        <f t="shared" si="2"/>
        <v>7.26072607260726</v>
      </c>
      <c r="K43" s="21">
        <f t="shared" si="3"/>
        <v>92.7392739273927</v>
      </c>
    </row>
    <row r="44" s="1" customFormat="1" ht="12.75" spans="1:11">
      <c r="A44" s="13" t="s">
        <v>80</v>
      </c>
      <c r="B44" s="8" t="s">
        <v>81</v>
      </c>
      <c r="C44" s="7">
        <v>1</v>
      </c>
      <c r="D44" s="10">
        <f t="shared" ref="D44:D47" si="17">C44-E44</f>
        <v>1</v>
      </c>
      <c r="E44" s="10">
        <v>0</v>
      </c>
      <c r="F44" s="10"/>
      <c r="G44" s="10"/>
      <c r="H44" s="10"/>
      <c r="I44" s="10">
        <f t="shared" si="1"/>
        <v>0</v>
      </c>
      <c r="J44" s="18">
        <f t="shared" si="2"/>
        <v>0</v>
      </c>
      <c r="K44" s="18">
        <f t="shared" si="3"/>
        <v>100</v>
      </c>
    </row>
    <row r="45" s="1" customFormat="1" ht="12.75" spans="1:11">
      <c r="A45" s="14"/>
      <c r="B45" s="8" t="s">
        <v>82</v>
      </c>
      <c r="C45" s="7">
        <v>2</v>
      </c>
      <c r="D45" s="10">
        <f t="shared" si="17"/>
        <v>2</v>
      </c>
      <c r="E45" s="10"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80</v>
      </c>
      <c r="C46" s="7">
        <v>1</v>
      </c>
      <c r="D46" s="10">
        <f t="shared" si="17"/>
        <v>1</v>
      </c>
      <c r="E46" s="10"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5"/>
      <c r="B47" s="8" t="s">
        <v>83</v>
      </c>
      <c r="C47" s="7">
        <v>3</v>
      </c>
      <c r="D47" s="10">
        <f t="shared" si="17"/>
        <v>3</v>
      </c>
      <c r="E47" s="10"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1" t="s">
        <v>84</v>
      </c>
      <c r="B48" s="12"/>
      <c r="C48" s="11">
        <f t="shared" ref="C48:H48" si="18">SUM(C44:C47)</f>
        <v>7</v>
      </c>
      <c r="D48" s="11">
        <f t="shared" si="18"/>
        <v>7</v>
      </c>
      <c r="E48" s="11">
        <f t="shared" si="18"/>
        <v>0</v>
      </c>
      <c r="F48" s="11">
        <f t="shared" si="18"/>
        <v>0</v>
      </c>
      <c r="G48" s="11">
        <f t="shared" si="18"/>
        <v>0</v>
      </c>
      <c r="H48" s="11">
        <f t="shared" si="18"/>
        <v>0</v>
      </c>
      <c r="I48" s="11">
        <f t="shared" si="1"/>
        <v>0</v>
      </c>
      <c r="J48" s="21">
        <f t="shared" si="2"/>
        <v>0</v>
      </c>
      <c r="K48" s="21">
        <f t="shared" si="3"/>
        <v>100</v>
      </c>
    </row>
    <row r="49" s="1" customFormat="1" ht="12.75" spans="1:11">
      <c r="A49" s="13" t="s">
        <v>85</v>
      </c>
      <c r="B49" s="8" t="s">
        <v>86</v>
      </c>
      <c r="C49" s="7">
        <v>76</v>
      </c>
      <c r="D49" s="10">
        <f t="shared" ref="D49:D52" si="19">C49-E49</f>
        <v>54</v>
      </c>
      <c r="E49" s="10">
        <v>22</v>
      </c>
      <c r="F49" s="10">
        <v>5</v>
      </c>
      <c r="G49" s="10">
        <v>3</v>
      </c>
      <c r="H49" s="10">
        <v>8</v>
      </c>
      <c r="I49" s="10">
        <f t="shared" si="1"/>
        <v>6</v>
      </c>
      <c r="J49" s="18">
        <f t="shared" si="2"/>
        <v>7.89473684210526</v>
      </c>
      <c r="K49" s="18">
        <f t="shared" si="3"/>
        <v>92.1052631578947</v>
      </c>
    </row>
    <row r="50" s="1" customFormat="1" ht="12.75" spans="1:11">
      <c r="A50" s="14"/>
      <c r="B50" s="8" t="s">
        <v>87</v>
      </c>
      <c r="C50" s="7">
        <v>66</v>
      </c>
      <c r="D50" s="10">
        <f t="shared" si="19"/>
        <v>56</v>
      </c>
      <c r="E50" s="10">
        <v>10</v>
      </c>
      <c r="F50" s="10">
        <v>1</v>
      </c>
      <c r="G50" s="10">
        <v>3</v>
      </c>
      <c r="H50" s="10">
        <v>2</v>
      </c>
      <c r="I50" s="10">
        <f t="shared" si="1"/>
        <v>4</v>
      </c>
      <c r="J50" s="18">
        <f t="shared" si="2"/>
        <v>6.06060606060606</v>
      </c>
      <c r="K50" s="18">
        <f t="shared" si="3"/>
        <v>93.9393939393939</v>
      </c>
    </row>
    <row r="51" s="1" customFormat="1" ht="12.75" spans="1:11">
      <c r="A51" s="14"/>
      <c r="B51" s="8" t="s">
        <v>88</v>
      </c>
      <c r="C51" s="7">
        <v>15</v>
      </c>
      <c r="D51" s="10">
        <f t="shared" si="19"/>
        <v>10</v>
      </c>
      <c r="E51" s="10">
        <v>5</v>
      </c>
      <c r="F51" s="10"/>
      <c r="G51" s="10"/>
      <c r="H51" s="10"/>
      <c r="I51" s="10">
        <f t="shared" si="1"/>
        <v>5</v>
      </c>
      <c r="J51" s="18">
        <f t="shared" si="2"/>
        <v>33.3333333333333</v>
      </c>
      <c r="K51" s="18">
        <f t="shared" si="3"/>
        <v>66.6666666666667</v>
      </c>
    </row>
    <row r="52" s="1" customFormat="1" ht="12.75" spans="1:11">
      <c r="A52" s="15"/>
      <c r="B52" s="8" t="s">
        <v>89</v>
      </c>
      <c r="C52" s="7">
        <v>108</v>
      </c>
      <c r="D52" s="10">
        <f t="shared" si="19"/>
        <v>88</v>
      </c>
      <c r="E52" s="10">
        <v>20</v>
      </c>
      <c r="F52" s="10">
        <v>6</v>
      </c>
      <c r="G52" s="10">
        <v>5</v>
      </c>
      <c r="H52" s="10">
        <v>5</v>
      </c>
      <c r="I52" s="10">
        <f t="shared" si="1"/>
        <v>4</v>
      </c>
      <c r="J52" s="18">
        <f t="shared" si="2"/>
        <v>3.7037037037037</v>
      </c>
      <c r="K52" s="18">
        <f t="shared" si="3"/>
        <v>96.2962962962963</v>
      </c>
    </row>
    <row r="53" s="1" customFormat="1" ht="12.75" spans="1:11">
      <c r="A53" s="11" t="s">
        <v>90</v>
      </c>
      <c r="B53" s="12"/>
      <c r="C53" s="11">
        <f t="shared" ref="C53:H53" si="20">SUM(C49:C52)</f>
        <v>265</v>
      </c>
      <c r="D53" s="11">
        <f t="shared" si="20"/>
        <v>208</v>
      </c>
      <c r="E53" s="11">
        <f t="shared" si="20"/>
        <v>57</v>
      </c>
      <c r="F53" s="11">
        <f t="shared" si="20"/>
        <v>12</v>
      </c>
      <c r="G53" s="11">
        <f t="shared" si="20"/>
        <v>11</v>
      </c>
      <c r="H53" s="11">
        <f t="shared" si="20"/>
        <v>15</v>
      </c>
      <c r="I53" s="11">
        <f t="shared" si="1"/>
        <v>19</v>
      </c>
      <c r="J53" s="21">
        <f t="shared" si="2"/>
        <v>7.16981132075472</v>
      </c>
      <c r="K53" s="21">
        <f t="shared" si="3"/>
        <v>92.8301886792453</v>
      </c>
    </row>
    <row r="54" s="1" customFormat="1" ht="12.75" spans="1:11">
      <c r="A54" s="13" t="s">
        <v>91</v>
      </c>
      <c r="B54" s="8" t="s">
        <v>92</v>
      </c>
      <c r="C54" s="7">
        <v>4</v>
      </c>
      <c r="D54" s="10">
        <f t="shared" ref="D54:D58" si="21">C54-E54</f>
        <v>2</v>
      </c>
      <c r="E54" s="10">
        <v>2</v>
      </c>
      <c r="F54" s="10"/>
      <c r="G54" s="10"/>
      <c r="H54" s="10"/>
      <c r="I54" s="10">
        <f t="shared" si="1"/>
        <v>2</v>
      </c>
      <c r="J54" s="18">
        <f t="shared" si="2"/>
        <v>50</v>
      </c>
      <c r="K54" s="18">
        <f t="shared" si="3"/>
        <v>50</v>
      </c>
    </row>
    <row r="55" s="1" customFormat="1" ht="12.75" spans="1:11">
      <c r="A55" s="14"/>
      <c r="B55" s="8" t="s">
        <v>93</v>
      </c>
      <c r="C55" s="7">
        <v>2</v>
      </c>
      <c r="D55" s="10">
        <f t="shared" si="21"/>
        <v>2</v>
      </c>
      <c r="E55" s="10">
        <v>0</v>
      </c>
      <c r="F55" s="10"/>
      <c r="G55" s="10"/>
      <c r="H55" s="10"/>
      <c r="I55" s="10">
        <f t="shared" si="1"/>
        <v>0</v>
      </c>
      <c r="J55" s="18">
        <f t="shared" si="2"/>
        <v>0</v>
      </c>
      <c r="K55" s="18">
        <f t="shared" si="3"/>
        <v>100</v>
      </c>
    </row>
    <row r="56" s="1" customFormat="1" ht="12.75" spans="1:11">
      <c r="A56" s="14"/>
      <c r="B56" s="8" t="s">
        <v>94</v>
      </c>
      <c r="C56" s="7">
        <v>2</v>
      </c>
      <c r="D56" s="10">
        <f t="shared" si="21"/>
        <v>2</v>
      </c>
      <c r="E56" s="10"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95</v>
      </c>
      <c r="C57" s="7">
        <v>2</v>
      </c>
      <c r="D57" s="10">
        <f t="shared" si="21"/>
        <v>2</v>
      </c>
      <c r="E57" s="10"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5"/>
      <c r="B58" s="8" t="s">
        <v>96</v>
      </c>
      <c r="C58" s="7">
        <v>5</v>
      </c>
      <c r="D58" s="10">
        <f t="shared" si="21"/>
        <v>4</v>
      </c>
      <c r="E58" s="10">
        <v>1</v>
      </c>
      <c r="F58" s="10"/>
      <c r="G58" s="10"/>
      <c r="H58" s="10"/>
      <c r="I58" s="10">
        <f t="shared" si="1"/>
        <v>1</v>
      </c>
      <c r="J58" s="18">
        <f t="shared" si="2"/>
        <v>20</v>
      </c>
      <c r="K58" s="18">
        <f t="shared" si="3"/>
        <v>80</v>
      </c>
    </row>
    <row r="59" s="1" customFormat="1" ht="12.75" spans="1:11">
      <c r="A59" s="11" t="s">
        <v>96</v>
      </c>
      <c r="B59" s="12"/>
      <c r="C59" s="11">
        <f t="shared" ref="C59:H59" si="22">SUM(C54:C58)</f>
        <v>15</v>
      </c>
      <c r="D59" s="11">
        <f t="shared" si="22"/>
        <v>12</v>
      </c>
      <c r="E59" s="11">
        <f t="shared" si="22"/>
        <v>3</v>
      </c>
      <c r="F59" s="11">
        <f t="shared" si="22"/>
        <v>0</v>
      </c>
      <c r="G59" s="11">
        <f t="shared" si="22"/>
        <v>0</v>
      </c>
      <c r="H59" s="11">
        <f t="shared" si="22"/>
        <v>0</v>
      </c>
      <c r="I59" s="11">
        <f t="shared" si="1"/>
        <v>3</v>
      </c>
      <c r="J59" s="21">
        <f t="shared" si="2"/>
        <v>20</v>
      </c>
      <c r="K59" s="21">
        <f t="shared" si="3"/>
        <v>80</v>
      </c>
    </row>
    <row r="60" s="1" customFormat="1" ht="12.75" spans="1:11">
      <c r="A60" s="13" t="s">
        <v>97</v>
      </c>
      <c r="B60" s="8" t="s">
        <v>98</v>
      </c>
      <c r="C60" s="7">
        <v>42</v>
      </c>
      <c r="D60" s="10">
        <f t="shared" ref="D60:D71" si="23">C60-E60</f>
        <v>35</v>
      </c>
      <c r="E60" s="10">
        <v>7</v>
      </c>
      <c r="F60" s="10">
        <v>2</v>
      </c>
      <c r="G60" s="10">
        <v>1</v>
      </c>
      <c r="H60" s="10">
        <v>1</v>
      </c>
      <c r="I60" s="10">
        <f t="shared" si="1"/>
        <v>3</v>
      </c>
      <c r="J60" s="18">
        <f t="shared" si="2"/>
        <v>7.14285714285714</v>
      </c>
      <c r="K60" s="18">
        <f t="shared" si="3"/>
        <v>92.8571428571429</v>
      </c>
    </row>
    <row r="61" s="1" customFormat="1" ht="12.75" spans="1:11">
      <c r="A61" s="14"/>
      <c r="B61" s="8" t="s">
        <v>99</v>
      </c>
      <c r="C61" s="7">
        <v>81</v>
      </c>
      <c r="D61" s="10">
        <f t="shared" si="23"/>
        <v>78</v>
      </c>
      <c r="E61" s="10">
        <v>3</v>
      </c>
      <c r="F61" s="10">
        <v>1</v>
      </c>
      <c r="G61" s="10"/>
      <c r="H61" s="10"/>
      <c r="I61" s="10">
        <f t="shared" si="1"/>
        <v>2</v>
      </c>
      <c r="J61" s="18">
        <f t="shared" si="2"/>
        <v>2.46913580246914</v>
      </c>
      <c r="K61" s="18">
        <f t="shared" si="3"/>
        <v>97.5308641975309</v>
      </c>
    </row>
    <row r="62" s="1" customFormat="1" ht="12.75" spans="1:11">
      <c r="A62" s="14"/>
      <c r="B62" s="8" t="s">
        <v>100</v>
      </c>
      <c r="C62" s="7">
        <v>50</v>
      </c>
      <c r="D62" s="10">
        <f t="shared" si="23"/>
        <v>46</v>
      </c>
      <c r="E62" s="10">
        <v>4</v>
      </c>
      <c r="F62" s="10"/>
      <c r="G62" s="10"/>
      <c r="H62" s="10"/>
      <c r="I62" s="10">
        <f t="shared" si="1"/>
        <v>4</v>
      </c>
      <c r="J62" s="18">
        <f t="shared" si="2"/>
        <v>8</v>
      </c>
      <c r="K62" s="18">
        <f t="shared" si="3"/>
        <v>92</v>
      </c>
    </row>
    <row r="63" s="1" customFormat="1" ht="12.75" spans="1:11">
      <c r="A63" s="14"/>
      <c r="B63" s="8" t="s">
        <v>101</v>
      </c>
      <c r="C63" s="7">
        <v>74</v>
      </c>
      <c r="D63" s="10">
        <f t="shared" si="23"/>
        <v>65</v>
      </c>
      <c r="E63" s="10">
        <v>9</v>
      </c>
      <c r="F63" s="10">
        <v>3</v>
      </c>
      <c r="G63" s="10"/>
      <c r="H63" s="10">
        <v>4</v>
      </c>
      <c r="I63" s="10">
        <f t="shared" si="1"/>
        <v>2</v>
      </c>
      <c r="J63" s="18">
        <f t="shared" si="2"/>
        <v>2.7027027027027</v>
      </c>
      <c r="K63" s="18">
        <f t="shared" si="3"/>
        <v>97.2972972972973</v>
      </c>
    </row>
    <row r="64" s="1" customFormat="1" ht="12.75" spans="1:11">
      <c r="A64" s="14"/>
      <c r="B64" s="8" t="s">
        <v>102</v>
      </c>
      <c r="C64" s="7">
        <v>52</v>
      </c>
      <c r="D64" s="10">
        <f t="shared" si="23"/>
        <v>46</v>
      </c>
      <c r="E64" s="10">
        <v>6</v>
      </c>
      <c r="F64" s="10">
        <v>1</v>
      </c>
      <c r="G64" s="10">
        <v>3</v>
      </c>
      <c r="H64" s="10">
        <v>1</v>
      </c>
      <c r="I64" s="10">
        <f t="shared" si="1"/>
        <v>1</v>
      </c>
      <c r="J64" s="18">
        <f t="shared" si="2"/>
        <v>1.92307692307692</v>
      </c>
      <c r="K64" s="18">
        <f t="shared" si="3"/>
        <v>98.0769230769231</v>
      </c>
    </row>
    <row r="65" s="1" customFormat="1" ht="12.75" spans="1:11">
      <c r="A65" s="14"/>
      <c r="B65" s="8" t="s">
        <v>103</v>
      </c>
      <c r="C65" s="7">
        <v>55</v>
      </c>
      <c r="D65" s="10">
        <f t="shared" si="23"/>
        <v>48</v>
      </c>
      <c r="E65" s="10">
        <v>7</v>
      </c>
      <c r="F65" s="10">
        <v>5</v>
      </c>
      <c r="G65" s="10"/>
      <c r="H65" s="10"/>
      <c r="I65" s="10">
        <f t="shared" si="1"/>
        <v>2</v>
      </c>
      <c r="J65" s="18">
        <f t="shared" si="2"/>
        <v>3.63636363636364</v>
      </c>
      <c r="K65" s="18">
        <f t="shared" si="3"/>
        <v>96.3636363636364</v>
      </c>
    </row>
    <row r="66" s="1" customFormat="1" ht="12.75" spans="1:11">
      <c r="A66" s="14"/>
      <c r="B66" s="8" t="s">
        <v>104</v>
      </c>
      <c r="C66" s="7">
        <v>179</v>
      </c>
      <c r="D66" s="10">
        <f t="shared" si="23"/>
        <v>159</v>
      </c>
      <c r="E66" s="10">
        <v>20</v>
      </c>
      <c r="F66" s="10">
        <v>4</v>
      </c>
      <c r="G66" s="10">
        <v>9</v>
      </c>
      <c r="H66" s="10">
        <v>1</v>
      </c>
      <c r="I66" s="10">
        <f t="shared" ref="I66:I129" si="24">E66-F66-G66-H66</f>
        <v>6</v>
      </c>
      <c r="J66" s="18">
        <f t="shared" ref="J66:J129" si="25">I66/C66*100</f>
        <v>3.35195530726257</v>
      </c>
      <c r="K66" s="18">
        <f t="shared" ref="K66:K129" si="26">100-J66</f>
        <v>96.6480446927374</v>
      </c>
    </row>
    <row r="67" s="1" customFormat="1" ht="12.75" spans="1:11">
      <c r="A67" s="14"/>
      <c r="B67" s="8" t="s">
        <v>105</v>
      </c>
      <c r="C67" s="7">
        <v>41</v>
      </c>
      <c r="D67" s="10">
        <f t="shared" si="23"/>
        <v>38</v>
      </c>
      <c r="E67" s="10">
        <v>3</v>
      </c>
      <c r="F67" s="10">
        <v>1</v>
      </c>
      <c r="G67" s="10"/>
      <c r="H67" s="10"/>
      <c r="I67" s="10">
        <f t="shared" si="24"/>
        <v>2</v>
      </c>
      <c r="J67" s="18">
        <f t="shared" si="25"/>
        <v>4.8780487804878</v>
      </c>
      <c r="K67" s="18">
        <f t="shared" si="26"/>
        <v>95.1219512195122</v>
      </c>
    </row>
    <row r="68" s="1" customFormat="1" ht="12.75" spans="1:11">
      <c r="A68" s="14"/>
      <c r="B68" s="8" t="s">
        <v>106</v>
      </c>
      <c r="C68" s="7">
        <v>51</v>
      </c>
      <c r="D68" s="10">
        <f t="shared" si="23"/>
        <v>44</v>
      </c>
      <c r="E68" s="10">
        <v>7</v>
      </c>
      <c r="F68" s="10">
        <v>4</v>
      </c>
      <c r="G68" s="10"/>
      <c r="H68" s="10">
        <v>2</v>
      </c>
      <c r="I68" s="10">
        <f t="shared" si="24"/>
        <v>1</v>
      </c>
      <c r="J68" s="18">
        <f t="shared" si="25"/>
        <v>1.96078431372549</v>
      </c>
      <c r="K68" s="18">
        <f t="shared" si="26"/>
        <v>98.0392156862745</v>
      </c>
    </row>
    <row r="69" s="1" customFormat="1" ht="12.75" spans="1:11">
      <c r="A69" s="14"/>
      <c r="B69" s="8" t="s">
        <v>107</v>
      </c>
      <c r="C69" s="7">
        <v>75</v>
      </c>
      <c r="D69" s="10">
        <f t="shared" si="23"/>
        <v>67</v>
      </c>
      <c r="E69" s="10">
        <v>8</v>
      </c>
      <c r="F69" s="10">
        <v>4</v>
      </c>
      <c r="G69" s="10">
        <v>1</v>
      </c>
      <c r="H69" s="10"/>
      <c r="I69" s="10">
        <f t="shared" si="24"/>
        <v>3</v>
      </c>
      <c r="J69" s="18">
        <f t="shared" si="25"/>
        <v>4</v>
      </c>
      <c r="K69" s="18">
        <f t="shared" si="26"/>
        <v>96</v>
      </c>
    </row>
    <row r="70" s="1" customFormat="1" ht="12.75" spans="1:11">
      <c r="A70" s="14"/>
      <c r="B70" s="8" t="s">
        <v>108</v>
      </c>
      <c r="C70" s="7">
        <v>78</v>
      </c>
      <c r="D70" s="10">
        <f t="shared" si="23"/>
        <v>71</v>
      </c>
      <c r="E70" s="10">
        <v>7</v>
      </c>
      <c r="F70" s="10">
        <v>4</v>
      </c>
      <c r="G70" s="10">
        <v>1</v>
      </c>
      <c r="H70" s="10"/>
      <c r="I70" s="10">
        <f t="shared" si="24"/>
        <v>2</v>
      </c>
      <c r="J70" s="18">
        <f t="shared" si="25"/>
        <v>2.56410256410256</v>
      </c>
      <c r="K70" s="18">
        <f t="shared" si="26"/>
        <v>97.4358974358974</v>
      </c>
    </row>
    <row r="71" s="1" customFormat="1" ht="12.75" spans="1:11">
      <c r="A71" s="15"/>
      <c r="B71" s="8" t="s">
        <v>109</v>
      </c>
      <c r="C71" s="7">
        <v>46</v>
      </c>
      <c r="D71" s="10">
        <f t="shared" si="23"/>
        <v>42</v>
      </c>
      <c r="E71" s="10">
        <v>4</v>
      </c>
      <c r="F71" s="10">
        <v>1</v>
      </c>
      <c r="G71" s="10"/>
      <c r="H71" s="10">
        <v>2</v>
      </c>
      <c r="I71" s="10">
        <f t="shared" si="24"/>
        <v>1</v>
      </c>
      <c r="J71" s="18">
        <f t="shared" si="25"/>
        <v>2.17391304347826</v>
      </c>
      <c r="K71" s="18">
        <f t="shared" si="26"/>
        <v>97.8260869565217</v>
      </c>
    </row>
    <row r="72" s="1" customFormat="1" ht="12.75" spans="1:11">
      <c r="A72" s="11" t="s">
        <v>110</v>
      </c>
      <c r="B72" s="12"/>
      <c r="C72" s="11">
        <f t="shared" ref="C72:H72" si="27">SUM(C60:C71)</f>
        <v>824</v>
      </c>
      <c r="D72" s="11">
        <f t="shared" si="27"/>
        <v>739</v>
      </c>
      <c r="E72" s="11">
        <f t="shared" si="27"/>
        <v>85</v>
      </c>
      <c r="F72" s="11">
        <f t="shared" si="27"/>
        <v>30</v>
      </c>
      <c r="G72" s="11">
        <f t="shared" si="27"/>
        <v>15</v>
      </c>
      <c r="H72" s="11">
        <f t="shared" si="27"/>
        <v>11</v>
      </c>
      <c r="I72" s="11">
        <f t="shared" si="24"/>
        <v>29</v>
      </c>
      <c r="J72" s="21">
        <f t="shared" si="25"/>
        <v>3.51941747572816</v>
      </c>
      <c r="K72" s="21">
        <f t="shared" si="26"/>
        <v>96.4805825242718</v>
      </c>
    </row>
    <row r="73" s="1" customFormat="1" ht="12.75" spans="1:11">
      <c r="A73" s="13" t="s">
        <v>111</v>
      </c>
      <c r="B73" s="8" t="s">
        <v>112</v>
      </c>
      <c r="C73" s="7">
        <v>9</v>
      </c>
      <c r="D73" s="10">
        <f t="shared" ref="D73:D75" si="28">C73-E73</f>
        <v>9</v>
      </c>
      <c r="E73" s="10">
        <v>0</v>
      </c>
      <c r="F73" s="10"/>
      <c r="G73" s="10"/>
      <c r="H73" s="10"/>
      <c r="I73" s="10">
        <f t="shared" si="24"/>
        <v>0</v>
      </c>
      <c r="J73" s="18">
        <f t="shared" si="25"/>
        <v>0</v>
      </c>
      <c r="K73" s="18">
        <f t="shared" si="26"/>
        <v>100</v>
      </c>
    </row>
    <row r="74" s="1" customFormat="1" ht="12.75" spans="1:11">
      <c r="A74" s="14"/>
      <c r="B74" s="8" t="s">
        <v>111</v>
      </c>
      <c r="C74" s="7">
        <v>4</v>
      </c>
      <c r="D74" s="10">
        <f t="shared" si="28"/>
        <v>4</v>
      </c>
      <c r="E74" s="10">
        <v>0</v>
      </c>
      <c r="F74" s="10"/>
      <c r="G74" s="10"/>
      <c r="H74" s="10"/>
      <c r="I74" s="10">
        <f t="shared" si="24"/>
        <v>0</v>
      </c>
      <c r="J74" s="18">
        <f t="shared" si="25"/>
        <v>0</v>
      </c>
      <c r="K74" s="18">
        <f t="shared" si="26"/>
        <v>100</v>
      </c>
    </row>
    <row r="75" s="1" customFormat="1" ht="12.75" spans="1:11">
      <c r="A75" s="15"/>
      <c r="B75" s="8" t="s">
        <v>113</v>
      </c>
      <c r="C75" s="7">
        <v>8</v>
      </c>
      <c r="D75" s="10">
        <f t="shared" si="28"/>
        <v>7</v>
      </c>
      <c r="E75" s="10">
        <v>1</v>
      </c>
      <c r="F75" s="10"/>
      <c r="G75" s="10"/>
      <c r="H75" s="10">
        <v>1</v>
      </c>
      <c r="I75" s="10">
        <f t="shared" si="24"/>
        <v>0</v>
      </c>
      <c r="J75" s="18">
        <f t="shared" si="25"/>
        <v>0</v>
      </c>
      <c r="K75" s="18">
        <f t="shared" si="26"/>
        <v>100</v>
      </c>
    </row>
    <row r="76" s="1" customFormat="1" ht="12.75" spans="1:11">
      <c r="A76" s="11" t="s">
        <v>114</v>
      </c>
      <c r="B76" s="12"/>
      <c r="C76" s="11">
        <f t="shared" ref="C76:H76" si="29">SUM(C73:C75)</f>
        <v>21</v>
      </c>
      <c r="D76" s="11">
        <f t="shared" si="29"/>
        <v>20</v>
      </c>
      <c r="E76" s="11">
        <f t="shared" si="29"/>
        <v>1</v>
      </c>
      <c r="F76" s="11">
        <f t="shared" si="29"/>
        <v>0</v>
      </c>
      <c r="G76" s="11">
        <f t="shared" si="29"/>
        <v>0</v>
      </c>
      <c r="H76" s="11">
        <f t="shared" si="29"/>
        <v>1</v>
      </c>
      <c r="I76" s="11">
        <f t="shared" si="24"/>
        <v>0</v>
      </c>
      <c r="J76" s="21">
        <f t="shared" si="25"/>
        <v>0</v>
      </c>
      <c r="K76" s="21">
        <f t="shared" si="26"/>
        <v>100</v>
      </c>
    </row>
    <row r="77" s="1" customFormat="1" ht="12.75" spans="1:11">
      <c r="A77" s="13" t="s">
        <v>115</v>
      </c>
      <c r="B77" s="8" t="s">
        <v>116</v>
      </c>
      <c r="C77" s="7">
        <v>2</v>
      </c>
      <c r="D77" s="10">
        <f t="shared" ref="D77:D81" si="30">C77-E77</f>
        <v>2</v>
      </c>
      <c r="E77" s="10">
        <v>0</v>
      </c>
      <c r="F77" s="10"/>
      <c r="G77" s="10"/>
      <c r="H77" s="10"/>
      <c r="I77" s="10">
        <f t="shared" si="24"/>
        <v>0</v>
      </c>
      <c r="J77" s="18">
        <f t="shared" si="25"/>
        <v>0</v>
      </c>
      <c r="K77" s="18">
        <f t="shared" si="26"/>
        <v>100</v>
      </c>
    </row>
    <row r="78" s="1" customFormat="1" ht="12.75" spans="1:11">
      <c r="A78" s="14"/>
      <c r="B78" s="8" t="s">
        <v>117</v>
      </c>
      <c r="C78" s="7">
        <v>31</v>
      </c>
      <c r="D78" s="10">
        <f t="shared" si="30"/>
        <v>28</v>
      </c>
      <c r="E78" s="10">
        <v>3</v>
      </c>
      <c r="F78" s="10">
        <v>1</v>
      </c>
      <c r="G78" s="10"/>
      <c r="H78" s="10">
        <v>1</v>
      </c>
      <c r="I78" s="10">
        <f t="shared" si="24"/>
        <v>1</v>
      </c>
      <c r="J78" s="18">
        <f t="shared" si="25"/>
        <v>3.2258064516129</v>
      </c>
      <c r="K78" s="18">
        <f t="shared" si="26"/>
        <v>96.7741935483871</v>
      </c>
    </row>
    <row r="79" s="1" customFormat="1" ht="12.75" spans="1:11">
      <c r="A79" s="14"/>
      <c r="B79" s="8" t="s">
        <v>118</v>
      </c>
      <c r="C79" s="7">
        <v>2</v>
      </c>
      <c r="D79" s="10">
        <f t="shared" si="30"/>
        <v>2</v>
      </c>
      <c r="E79" s="10">
        <v>0</v>
      </c>
      <c r="F79" s="10"/>
      <c r="G79" s="10"/>
      <c r="H79" s="10"/>
      <c r="I79" s="10">
        <f t="shared" si="24"/>
        <v>0</v>
      </c>
      <c r="J79" s="18">
        <f t="shared" si="25"/>
        <v>0</v>
      </c>
      <c r="K79" s="18">
        <f t="shared" si="26"/>
        <v>100</v>
      </c>
    </row>
    <row r="80" s="1" customFormat="1" ht="12.75" spans="1:11">
      <c r="A80" s="14"/>
      <c r="B80" s="8" t="s">
        <v>119</v>
      </c>
      <c r="C80" s="7">
        <v>2</v>
      </c>
      <c r="D80" s="10">
        <f t="shared" si="30"/>
        <v>2</v>
      </c>
      <c r="E80" s="10">
        <v>0</v>
      </c>
      <c r="F80" s="10"/>
      <c r="G80" s="10"/>
      <c r="H80" s="10"/>
      <c r="I80" s="10">
        <f t="shared" si="24"/>
        <v>0</v>
      </c>
      <c r="J80" s="18">
        <f t="shared" si="25"/>
        <v>0</v>
      </c>
      <c r="K80" s="18">
        <f t="shared" si="26"/>
        <v>100</v>
      </c>
    </row>
    <row r="81" s="1" customFormat="1" ht="12.75" spans="1:11">
      <c r="A81" s="15"/>
      <c r="B81" s="8" t="s">
        <v>115</v>
      </c>
      <c r="C81" s="7">
        <v>57</v>
      </c>
      <c r="D81" s="10">
        <f t="shared" si="30"/>
        <v>52</v>
      </c>
      <c r="E81" s="10">
        <v>5</v>
      </c>
      <c r="F81" s="10">
        <v>3</v>
      </c>
      <c r="G81" s="10"/>
      <c r="H81" s="10">
        <v>1</v>
      </c>
      <c r="I81" s="10">
        <f t="shared" si="24"/>
        <v>1</v>
      </c>
      <c r="J81" s="18">
        <f t="shared" si="25"/>
        <v>1.75438596491228</v>
      </c>
      <c r="K81" s="18">
        <f t="shared" si="26"/>
        <v>98.2456140350877</v>
      </c>
    </row>
    <row r="82" s="1" customFormat="1" ht="12.75" spans="1:11">
      <c r="A82" s="11" t="s">
        <v>120</v>
      </c>
      <c r="B82" s="12"/>
      <c r="C82" s="11">
        <f t="shared" ref="C82:H82" si="31">SUM(C77:C81)</f>
        <v>94</v>
      </c>
      <c r="D82" s="11">
        <f t="shared" si="31"/>
        <v>86</v>
      </c>
      <c r="E82" s="11">
        <f t="shared" si="31"/>
        <v>8</v>
      </c>
      <c r="F82" s="11">
        <f t="shared" si="31"/>
        <v>4</v>
      </c>
      <c r="G82" s="11">
        <f t="shared" si="31"/>
        <v>0</v>
      </c>
      <c r="H82" s="11">
        <f t="shared" si="31"/>
        <v>2</v>
      </c>
      <c r="I82" s="11">
        <f t="shared" si="24"/>
        <v>2</v>
      </c>
      <c r="J82" s="21">
        <f t="shared" si="25"/>
        <v>2.12765957446808</v>
      </c>
      <c r="K82" s="21">
        <f t="shared" si="26"/>
        <v>97.8723404255319</v>
      </c>
    </row>
    <row r="83" s="1" customFormat="1" ht="12.75" spans="1:11">
      <c r="A83" s="13" t="s">
        <v>121</v>
      </c>
      <c r="B83" s="8" t="s">
        <v>121</v>
      </c>
      <c r="C83" s="7">
        <v>4</v>
      </c>
      <c r="D83" s="10">
        <f t="shared" ref="D83:D93" si="32">C83-E83</f>
        <v>4</v>
      </c>
      <c r="E83" s="10">
        <v>0</v>
      </c>
      <c r="F83" s="10"/>
      <c r="G83" s="10"/>
      <c r="H83" s="10"/>
      <c r="I83" s="10">
        <f t="shared" si="24"/>
        <v>0</v>
      </c>
      <c r="J83" s="18">
        <f t="shared" si="25"/>
        <v>0</v>
      </c>
      <c r="K83" s="18">
        <f t="shared" si="26"/>
        <v>100</v>
      </c>
    </row>
    <row r="84" s="1" customFormat="1" ht="12.75" spans="1:11">
      <c r="A84" s="15"/>
      <c r="B84" s="8" t="s">
        <v>122</v>
      </c>
      <c r="C84" s="7">
        <v>1</v>
      </c>
      <c r="D84" s="10">
        <f t="shared" si="32"/>
        <v>1</v>
      </c>
      <c r="E84" s="10">
        <v>0</v>
      </c>
      <c r="F84" s="10"/>
      <c r="G84" s="10"/>
      <c r="H84" s="10"/>
      <c r="I84" s="10">
        <f t="shared" si="24"/>
        <v>0</v>
      </c>
      <c r="J84" s="18">
        <f t="shared" si="25"/>
        <v>0</v>
      </c>
      <c r="K84" s="18">
        <f t="shared" si="26"/>
        <v>100</v>
      </c>
    </row>
    <row r="85" s="1" customFormat="1" ht="12.75" spans="1:11">
      <c r="A85" s="11" t="s">
        <v>123</v>
      </c>
      <c r="B85" s="12"/>
      <c r="C85" s="11">
        <f t="shared" ref="C85:H85" si="33">SUM(C83:C84)</f>
        <v>5</v>
      </c>
      <c r="D85" s="11">
        <f t="shared" si="33"/>
        <v>5</v>
      </c>
      <c r="E85" s="11">
        <f t="shared" si="33"/>
        <v>0</v>
      </c>
      <c r="F85" s="11">
        <f t="shared" si="33"/>
        <v>0</v>
      </c>
      <c r="G85" s="11">
        <f t="shared" si="33"/>
        <v>0</v>
      </c>
      <c r="H85" s="11">
        <f t="shared" si="33"/>
        <v>0</v>
      </c>
      <c r="I85" s="11">
        <f t="shared" si="24"/>
        <v>0</v>
      </c>
      <c r="J85" s="21">
        <f t="shared" si="25"/>
        <v>0</v>
      </c>
      <c r="K85" s="21">
        <f t="shared" si="26"/>
        <v>100</v>
      </c>
    </row>
    <row r="86" s="1" customFormat="1" ht="12.75" spans="1:11">
      <c r="A86" s="13" t="s">
        <v>124</v>
      </c>
      <c r="B86" s="8" t="s">
        <v>125</v>
      </c>
      <c r="C86" s="7">
        <v>1</v>
      </c>
      <c r="D86" s="10">
        <f t="shared" si="32"/>
        <v>1</v>
      </c>
      <c r="E86" s="10">
        <v>0</v>
      </c>
      <c r="F86" s="10"/>
      <c r="G86" s="10"/>
      <c r="H86" s="10"/>
      <c r="I86" s="10">
        <f t="shared" si="24"/>
        <v>0</v>
      </c>
      <c r="J86" s="18">
        <f t="shared" si="25"/>
        <v>0</v>
      </c>
      <c r="K86" s="18">
        <f t="shared" si="26"/>
        <v>100</v>
      </c>
    </row>
    <row r="87" s="1" customFormat="1" ht="12.75" spans="1:11">
      <c r="A87" s="14"/>
      <c r="B87" s="8" t="s">
        <v>126</v>
      </c>
      <c r="C87" s="7">
        <v>42</v>
      </c>
      <c r="D87" s="10">
        <f t="shared" si="32"/>
        <v>35</v>
      </c>
      <c r="E87" s="10">
        <v>7</v>
      </c>
      <c r="F87" s="10">
        <v>1</v>
      </c>
      <c r="G87" s="10">
        <v>1</v>
      </c>
      <c r="H87" s="10">
        <v>2</v>
      </c>
      <c r="I87" s="10">
        <f t="shared" si="24"/>
        <v>3</v>
      </c>
      <c r="J87" s="18">
        <f t="shared" si="25"/>
        <v>7.14285714285714</v>
      </c>
      <c r="K87" s="18">
        <f t="shared" si="26"/>
        <v>92.8571428571429</v>
      </c>
    </row>
    <row r="88" s="1" customFormat="1" ht="12.75" spans="1:11">
      <c r="A88" s="14"/>
      <c r="B88" s="8" t="s">
        <v>127</v>
      </c>
      <c r="C88" s="7">
        <v>69</v>
      </c>
      <c r="D88" s="10">
        <f t="shared" si="32"/>
        <v>64</v>
      </c>
      <c r="E88" s="10">
        <v>5</v>
      </c>
      <c r="F88" s="10"/>
      <c r="G88" s="10"/>
      <c r="H88" s="10">
        <v>3</v>
      </c>
      <c r="I88" s="10">
        <f t="shared" si="24"/>
        <v>2</v>
      </c>
      <c r="J88" s="18">
        <f t="shared" si="25"/>
        <v>2.89855072463768</v>
      </c>
      <c r="K88" s="18">
        <f t="shared" si="26"/>
        <v>97.1014492753623</v>
      </c>
    </row>
    <row r="89" s="1" customFormat="1" ht="12.75" spans="1:11">
      <c r="A89" s="14"/>
      <c r="B89" s="8" t="s">
        <v>128</v>
      </c>
      <c r="C89" s="7">
        <v>6</v>
      </c>
      <c r="D89" s="10">
        <f t="shared" si="32"/>
        <v>5</v>
      </c>
      <c r="E89" s="10">
        <v>1</v>
      </c>
      <c r="F89" s="10"/>
      <c r="G89" s="10"/>
      <c r="H89" s="10">
        <v>1</v>
      </c>
      <c r="I89" s="10">
        <f t="shared" si="24"/>
        <v>0</v>
      </c>
      <c r="J89" s="18">
        <f t="shared" si="25"/>
        <v>0</v>
      </c>
      <c r="K89" s="18">
        <f t="shared" si="26"/>
        <v>100</v>
      </c>
    </row>
    <row r="90" s="1" customFormat="1" ht="12.75" spans="1:11">
      <c r="A90" s="14"/>
      <c r="B90" s="8" t="s">
        <v>129</v>
      </c>
      <c r="C90" s="7">
        <v>1</v>
      </c>
      <c r="D90" s="10">
        <f t="shared" si="32"/>
        <v>0</v>
      </c>
      <c r="E90" s="10">
        <v>1</v>
      </c>
      <c r="F90" s="10">
        <v>1</v>
      </c>
      <c r="G90" s="10"/>
      <c r="H90" s="10"/>
      <c r="I90" s="10">
        <f t="shared" si="24"/>
        <v>0</v>
      </c>
      <c r="J90" s="18">
        <f t="shared" si="25"/>
        <v>0</v>
      </c>
      <c r="K90" s="18">
        <f t="shared" si="26"/>
        <v>100</v>
      </c>
    </row>
    <row r="91" s="1" customFormat="1" ht="12.75" spans="1:11">
      <c r="A91" s="14"/>
      <c r="B91" s="8" t="s">
        <v>130</v>
      </c>
      <c r="C91" s="7">
        <v>160</v>
      </c>
      <c r="D91" s="10">
        <f t="shared" si="32"/>
        <v>129</v>
      </c>
      <c r="E91" s="10">
        <v>31</v>
      </c>
      <c r="F91" s="10">
        <v>6</v>
      </c>
      <c r="G91" s="10">
        <v>5</v>
      </c>
      <c r="H91" s="10">
        <v>8</v>
      </c>
      <c r="I91" s="10">
        <f t="shared" si="24"/>
        <v>12</v>
      </c>
      <c r="J91" s="18">
        <f t="shared" si="25"/>
        <v>7.5</v>
      </c>
      <c r="K91" s="18">
        <f t="shared" si="26"/>
        <v>92.5</v>
      </c>
    </row>
    <row r="92" s="1" customFormat="1" ht="12.75" spans="1:11">
      <c r="A92" s="15"/>
      <c r="B92" s="8" t="s">
        <v>131</v>
      </c>
      <c r="C92" s="7">
        <v>116</v>
      </c>
      <c r="D92" s="10">
        <f t="shared" si="32"/>
        <v>87</v>
      </c>
      <c r="E92" s="10">
        <v>29</v>
      </c>
      <c r="F92" s="10">
        <v>8</v>
      </c>
      <c r="G92" s="10">
        <v>3</v>
      </c>
      <c r="H92" s="10">
        <v>4</v>
      </c>
      <c r="I92" s="10">
        <f t="shared" si="24"/>
        <v>14</v>
      </c>
      <c r="J92" s="18">
        <f t="shared" si="25"/>
        <v>12.0689655172414</v>
      </c>
      <c r="K92" s="18">
        <f t="shared" si="26"/>
        <v>87.9310344827586</v>
      </c>
    </row>
    <row r="93" s="1" customFormat="1" ht="12.75" spans="1:11">
      <c r="A93" s="15"/>
      <c r="B93" s="8" t="s">
        <v>191</v>
      </c>
      <c r="C93" s="7">
        <v>1</v>
      </c>
      <c r="D93" s="10">
        <f t="shared" si="32"/>
        <v>1</v>
      </c>
      <c r="E93" s="10"/>
      <c r="F93" s="10"/>
      <c r="G93" s="10"/>
      <c r="H93" s="10"/>
      <c r="I93" s="10">
        <f t="shared" si="24"/>
        <v>0</v>
      </c>
      <c r="J93" s="18">
        <f t="shared" si="25"/>
        <v>0</v>
      </c>
      <c r="K93" s="18">
        <f t="shared" si="26"/>
        <v>100</v>
      </c>
    </row>
    <row r="94" s="1" customFormat="1" ht="13.5" customHeight="1" spans="1:11">
      <c r="A94" s="11" t="s">
        <v>132</v>
      </c>
      <c r="B94" s="12"/>
      <c r="C94" s="11">
        <f t="shared" ref="C94:H94" si="34">SUM(C86:C93)</f>
        <v>396</v>
      </c>
      <c r="D94" s="11">
        <f t="shared" si="34"/>
        <v>322</v>
      </c>
      <c r="E94" s="11">
        <f t="shared" si="34"/>
        <v>74</v>
      </c>
      <c r="F94" s="11">
        <f t="shared" si="34"/>
        <v>16</v>
      </c>
      <c r="G94" s="11">
        <f t="shared" si="34"/>
        <v>9</v>
      </c>
      <c r="H94" s="11">
        <f t="shared" si="34"/>
        <v>18</v>
      </c>
      <c r="I94" s="11">
        <f t="shared" si="24"/>
        <v>31</v>
      </c>
      <c r="J94" s="21">
        <f t="shared" si="25"/>
        <v>7.82828282828283</v>
      </c>
      <c r="K94" s="21">
        <f t="shared" si="26"/>
        <v>92.1717171717172</v>
      </c>
    </row>
    <row r="95" s="1" customFormat="1" ht="12.75" spans="1:11">
      <c r="A95" s="13" t="s">
        <v>133</v>
      </c>
      <c r="B95" s="8" t="s">
        <v>134</v>
      </c>
      <c r="C95" s="7">
        <v>73</v>
      </c>
      <c r="D95" s="10">
        <f t="shared" ref="D95:D99" si="35">C95-E95</f>
        <v>57</v>
      </c>
      <c r="E95" s="10">
        <v>16</v>
      </c>
      <c r="F95" s="10">
        <v>8</v>
      </c>
      <c r="G95" s="10"/>
      <c r="H95" s="10">
        <v>5</v>
      </c>
      <c r="I95" s="10">
        <f t="shared" si="24"/>
        <v>3</v>
      </c>
      <c r="J95" s="18">
        <f t="shared" si="25"/>
        <v>4.10958904109589</v>
      </c>
      <c r="K95" s="18">
        <f t="shared" si="26"/>
        <v>95.8904109589041</v>
      </c>
    </row>
    <row r="96" s="1" customFormat="1" ht="12.75" spans="1:11">
      <c r="A96" s="14"/>
      <c r="B96" s="8" t="s">
        <v>135</v>
      </c>
      <c r="C96" s="7">
        <v>61</v>
      </c>
      <c r="D96" s="10">
        <f t="shared" si="35"/>
        <v>37</v>
      </c>
      <c r="E96" s="10">
        <v>24</v>
      </c>
      <c r="F96" s="10">
        <v>8</v>
      </c>
      <c r="G96" s="10">
        <v>2</v>
      </c>
      <c r="H96" s="10">
        <v>2</v>
      </c>
      <c r="I96" s="10">
        <f t="shared" si="24"/>
        <v>12</v>
      </c>
      <c r="J96" s="18">
        <f t="shared" si="25"/>
        <v>19.672131147541</v>
      </c>
      <c r="K96" s="18">
        <f t="shared" si="26"/>
        <v>80.327868852459</v>
      </c>
    </row>
    <row r="97" s="1" customFormat="1" ht="12.75" spans="1:11">
      <c r="A97" s="14"/>
      <c r="B97" s="8" t="s">
        <v>136</v>
      </c>
      <c r="C97" s="7">
        <v>1</v>
      </c>
      <c r="D97" s="10">
        <f t="shared" si="35"/>
        <v>0</v>
      </c>
      <c r="E97" s="10">
        <v>1</v>
      </c>
      <c r="F97" s="10"/>
      <c r="G97" s="10">
        <v>1</v>
      </c>
      <c r="H97" s="10"/>
      <c r="I97" s="10">
        <f t="shared" si="24"/>
        <v>0</v>
      </c>
      <c r="J97" s="18">
        <f t="shared" si="25"/>
        <v>0</v>
      </c>
      <c r="K97" s="18">
        <f t="shared" si="26"/>
        <v>100</v>
      </c>
    </row>
    <row r="98" s="1" customFormat="1" ht="12.75" spans="1:11">
      <c r="A98" s="14"/>
      <c r="B98" s="8" t="s">
        <v>137</v>
      </c>
      <c r="C98" s="7">
        <v>3</v>
      </c>
      <c r="D98" s="10">
        <f t="shared" si="35"/>
        <v>2</v>
      </c>
      <c r="E98" s="10">
        <v>1</v>
      </c>
      <c r="F98" s="10"/>
      <c r="G98" s="10"/>
      <c r="H98" s="10"/>
      <c r="I98" s="10">
        <f t="shared" si="24"/>
        <v>1</v>
      </c>
      <c r="J98" s="18">
        <f t="shared" si="25"/>
        <v>33.3333333333333</v>
      </c>
      <c r="K98" s="18">
        <f t="shared" si="26"/>
        <v>66.6666666666667</v>
      </c>
    </row>
    <row r="99" s="1" customFormat="1" ht="12.75" spans="1:11">
      <c r="A99" s="15"/>
      <c r="B99" s="8" t="s">
        <v>138</v>
      </c>
      <c r="C99" s="7">
        <v>3</v>
      </c>
      <c r="D99" s="10">
        <f t="shared" si="35"/>
        <v>3</v>
      </c>
      <c r="E99" s="10"/>
      <c r="F99" s="10"/>
      <c r="G99" s="10"/>
      <c r="H99" s="10"/>
      <c r="I99" s="10">
        <f t="shared" si="24"/>
        <v>0</v>
      </c>
      <c r="J99" s="18">
        <f t="shared" si="25"/>
        <v>0</v>
      </c>
      <c r="K99" s="18">
        <f t="shared" si="26"/>
        <v>100</v>
      </c>
    </row>
    <row r="100" s="1" customFormat="1" ht="12.75" spans="1:11">
      <c r="A100" s="11" t="s">
        <v>139</v>
      </c>
      <c r="B100" s="12"/>
      <c r="C100" s="11">
        <f t="shared" ref="C100:H100" si="36">SUM(C95:C99)</f>
        <v>141</v>
      </c>
      <c r="D100" s="11">
        <f t="shared" si="36"/>
        <v>99</v>
      </c>
      <c r="E100" s="11">
        <f t="shared" si="36"/>
        <v>42</v>
      </c>
      <c r="F100" s="11">
        <f t="shared" si="36"/>
        <v>16</v>
      </c>
      <c r="G100" s="11">
        <f t="shared" si="36"/>
        <v>3</v>
      </c>
      <c r="H100" s="11">
        <f t="shared" si="36"/>
        <v>7</v>
      </c>
      <c r="I100" s="11">
        <f t="shared" si="24"/>
        <v>16</v>
      </c>
      <c r="J100" s="21">
        <f t="shared" si="25"/>
        <v>11.3475177304965</v>
      </c>
      <c r="K100" s="21">
        <f t="shared" si="26"/>
        <v>88.6524822695036</v>
      </c>
    </row>
    <row r="101" s="1" customFormat="1" ht="12.75" spans="1:11">
      <c r="A101" s="13" t="s">
        <v>140</v>
      </c>
      <c r="B101" s="8" t="s">
        <v>141</v>
      </c>
      <c r="C101" s="7">
        <v>106</v>
      </c>
      <c r="D101" s="10">
        <f t="shared" ref="D101:D109" si="37">C101-E101</f>
        <v>87</v>
      </c>
      <c r="E101" s="10">
        <v>19</v>
      </c>
      <c r="F101" s="10">
        <v>7</v>
      </c>
      <c r="G101" s="10">
        <v>2</v>
      </c>
      <c r="H101" s="10">
        <v>3</v>
      </c>
      <c r="I101" s="10">
        <f t="shared" si="24"/>
        <v>7</v>
      </c>
      <c r="J101" s="18">
        <f t="shared" si="25"/>
        <v>6.60377358490566</v>
      </c>
      <c r="K101" s="18">
        <f t="shared" si="26"/>
        <v>93.3962264150943</v>
      </c>
    </row>
    <row r="102" s="1" customFormat="1" ht="12.75" spans="1:11">
      <c r="A102" s="14"/>
      <c r="B102" s="8" t="s">
        <v>142</v>
      </c>
      <c r="C102" s="7">
        <v>3</v>
      </c>
      <c r="D102" s="10">
        <f t="shared" si="37"/>
        <v>3</v>
      </c>
      <c r="E102" s="10">
        <v>0</v>
      </c>
      <c r="F102" s="10"/>
      <c r="G102" s="10"/>
      <c r="H102" s="10"/>
      <c r="I102" s="10">
        <f t="shared" si="24"/>
        <v>0</v>
      </c>
      <c r="J102" s="18">
        <f t="shared" si="25"/>
        <v>0</v>
      </c>
      <c r="K102" s="18">
        <f t="shared" si="26"/>
        <v>100</v>
      </c>
    </row>
    <row r="103" s="1" customFormat="1" ht="12.75" spans="1:11">
      <c r="A103" s="14"/>
      <c r="B103" s="8" t="s">
        <v>143</v>
      </c>
      <c r="C103" s="7">
        <v>1</v>
      </c>
      <c r="D103" s="10">
        <f t="shared" si="37"/>
        <v>1</v>
      </c>
      <c r="E103" s="10">
        <v>0</v>
      </c>
      <c r="F103" s="10"/>
      <c r="G103" s="10"/>
      <c r="H103" s="10"/>
      <c r="I103" s="10">
        <f t="shared" si="24"/>
        <v>0</v>
      </c>
      <c r="J103" s="18">
        <f t="shared" si="25"/>
        <v>0</v>
      </c>
      <c r="K103" s="18">
        <f t="shared" si="26"/>
        <v>100</v>
      </c>
    </row>
    <row r="104" s="1" customFormat="1" ht="12.75" spans="1:11">
      <c r="A104" s="14"/>
      <c r="B104" s="8" t="s">
        <v>144</v>
      </c>
      <c r="C104" s="7">
        <v>2</v>
      </c>
      <c r="D104" s="10">
        <f t="shared" si="37"/>
        <v>2</v>
      </c>
      <c r="E104" s="10">
        <v>0</v>
      </c>
      <c r="F104" s="10"/>
      <c r="G104" s="10"/>
      <c r="H104" s="10"/>
      <c r="I104" s="10">
        <f t="shared" si="24"/>
        <v>0</v>
      </c>
      <c r="J104" s="18">
        <f t="shared" si="25"/>
        <v>0</v>
      </c>
      <c r="K104" s="18">
        <f t="shared" si="26"/>
        <v>100</v>
      </c>
    </row>
    <row r="105" s="1" customFormat="1" ht="12.75" spans="1:11">
      <c r="A105" s="14"/>
      <c r="B105" s="8" t="s">
        <v>145</v>
      </c>
      <c r="C105" s="7">
        <v>2</v>
      </c>
      <c r="D105" s="10">
        <f t="shared" si="37"/>
        <v>1</v>
      </c>
      <c r="E105" s="10">
        <v>1</v>
      </c>
      <c r="F105" s="10"/>
      <c r="G105" s="10"/>
      <c r="H105" s="10"/>
      <c r="I105" s="10">
        <f t="shared" si="24"/>
        <v>1</v>
      </c>
      <c r="J105" s="18">
        <f t="shared" si="25"/>
        <v>50</v>
      </c>
      <c r="K105" s="18">
        <f t="shared" si="26"/>
        <v>50</v>
      </c>
    </row>
    <row r="106" s="1" customFormat="1" ht="12.75" spans="1:11">
      <c r="A106" s="14"/>
      <c r="B106" s="8" t="s">
        <v>146</v>
      </c>
      <c r="C106" s="7">
        <v>1</v>
      </c>
      <c r="D106" s="10">
        <f t="shared" si="37"/>
        <v>1</v>
      </c>
      <c r="E106" s="10">
        <v>0</v>
      </c>
      <c r="F106" s="10"/>
      <c r="G106" s="10"/>
      <c r="H106" s="10"/>
      <c r="I106" s="10">
        <f t="shared" si="24"/>
        <v>0</v>
      </c>
      <c r="J106" s="18">
        <f t="shared" si="25"/>
        <v>0</v>
      </c>
      <c r="K106" s="18">
        <f t="shared" si="26"/>
        <v>100</v>
      </c>
    </row>
    <row r="107" s="1" customFormat="1" ht="12.75" spans="1:11">
      <c r="A107" s="14"/>
      <c r="B107" s="8" t="s">
        <v>147</v>
      </c>
      <c r="C107" s="7">
        <v>1</v>
      </c>
      <c r="D107" s="10">
        <f t="shared" si="37"/>
        <v>1</v>
      </c>
      <c r="E107" s="10">
        <v>0</v>
      </c>
      <c r="F107" s="10"/>
      <c r="G107" s="10"/>
      <c r="H107" s="10"/>
      <c r="I107" s="10">
        <f t="shared" si="24"/>
        <v>0</v>
      </c>
      <c r="J107" s="18">
        <f t="shared" si="25"/>
        <v>0</v>
      </c>
      <c r="K107" s="18">
        <f t="shared" si="26"/>
        <v>100</v>
      </c>
    </row>
    <row r="108" s="1" customFormat="1" ht="12.75" spans="1:11">
      <c r="A108" s="14"/>
      <c r="B108" s="8" t="s">
        <v>148</v>
      </c>
      <c r="C108" s="7">
        <v>1</v>
      </c>
      <c r="D108" s="10">
        <f t="shared" si="37"/>
        <v>1</v>
      </c>
      <c r="E108" s="10">
        <v>0</v>
      </c>
      <c r="F108" s="10"/>
      <c r="G108" s="10"/>
      <c r="H108" s="10"/>
      <c r="I108" s="10">
        <f t="shared" si="24"/>
        <v>0</v>
      </c>
      <c r="J108" s="18">
        <f t="shared" si="25"/>
        <v>0</v>
      </c>
      <c r="K108" s="18">
        <f t="shared" si="26"/>
        <v>100</v>
      </c>
    </row>
    <row r="109" s="1" customFormat="1" ht="12.75" spans="1:11">
      <c r="A109" s="15"/>
      <c r="B109" s="8" t="s">
        <v>140</v>
      </c>
      <c r="C109" s="7">
        <v>109</v>
      </c>
      <c r="D109" s="10">
        <f t="shared" si="37"/>
        <v>84</v>
      </c>
      <c r="E109" s="10">
        <v>25</v>
      </c>
      <c r="F109" s="10">
        <v>14</v>
      </c>
      <c r="G109" s="10">
        <v>1</v>
      </c>
      <c r="H109" s="10">
        <v>3</v>
      </c>
      <c r="I109" s="10">
        <f t="shared" si="24"/>
        <v>7</v>
      </c>
      <c r="J109" s="18">
        <f t="shared" si="25"/>
        <v>6.42201834862385</v>
      </c>
      <c r="K109" s="18">
        <f t="shared" si="26"/>
        <v>93.5779816513761</v>
      </c>
    </row>
    <row r="110" s="1" customFormat="1" ht="12.75" spans="1:11">
      <c r="A110" s="11" t="s">
        <v>149</v>
      </c>
      <c r="B110" s="12"/>
      <c r="C110" s="11">
        <f t="shared" ref="C110:H110" si="38">SUM(C101:C109)</f>
        <v>226</v>
      </c>
      <c r="D110" s="11">
        <f t="shared" si="38"/>
        <v>181</v>
      </c>
      <c r="E110" s="11">
        <f t="shared" si="38"/>
        <v>45</v>
      </c>
      <c r="F110" s="11">
        <f t="shared" si="38"/>
        <v>21</v>
      </c>
      <c r="G110" s="11">
        <f t="shared" si="38"/>
        <v>3</v>
      </c>
      <c r="H110" s="11">
        <f t="shared" si="38"/>
        <v>6</v>
      </c>
      <c r="I110" s="11">
        <f t="shared" si="24"/>
        <v>15</v>
      </c>
      <c r="J110" s="21">
        <f t="shared" si="25"/>
        <v>6.63716814159292</v>
      </c>
      <c r="K110" s="21">
        <f t="shared" si="26"/>
        <v>93.3628318584071</v>
      </c>
    </row>
    <row r="111" s="1" customFormat="1" ht="12.75" spans="1:11">
      <c r="A111" s="13" t="s">
        <v>150</v>
      </c>
      <c r="B111" s="8" t="s">
        <v>151</v>
      </c>
      <c r="C111" s="7">
        <v>83</v>
      </c>
      <c r="D111" s="10">
        <f t="shared" ref="D111:D114" si="39">C111-E111</f>
        <v>70</v>
      </c>
      <c r="E111" s="10">
        <v>13</v>
      </c>
      <c r="F111" s="10">
        <v>1</v>
      </c>
      <c r="G111" s="10"/>
      <c r="H111" s="10">
        <v>4</v>
      </c>
      <c r="I111" s="10">
        <f t="shared" si="24"/>
        <v>8</v>
      </c>
      <c r="J111" s="18">
        <f t="shared" si="25"/>
        <v>9.63855421686747</v>
      </c>
      <c r="K111" s="18">
        <f t="shared" si="26"/>
        <v>90.3614457831325</v>
      </c>
    </row>
    <row r="112" s="1" customFormat="1" ht="12.75" spans="1:11">
      <c r="A112" s="14"/>
      <c r="B112" s="8" t="s">
        <v>152</v>
      </c>
      <c r="C112" s="7">
        <v>68</v>
      </c>
      <c r="D112" s="10">
        <f t="shared" si="39"/>
        <v>62</v>
      </c>
      <c r="E112" s="10">
        <v>6</v>
      </c>
      <c r="F112" s="10">
        <v>2</v>
      </c>
      <c r="G112" s="10">
        <v>1</v>
      </c>
      <c r="H112" s="10"/>
      <c r="I112" s="10">
        <f t="shared" si="24"/>
        <v>3</v>
      </c>
      <c r="J112" s="18">
        <f t="shared" si="25"/>
        <v>4.41176470588235</v>
      </c>
      <c r="K112" s="18">
        <f t="shared" si="26"/>
        <v>95.5882352941177</v>
      </c>
    </row>
    <row r="113" s="1" customFormat="1" ht="12.75" spans="1:11">
      <c r="A113" s="14"/>
      <c r="B113" s="8" t="s">
        <v>150</v>
      </c>
      <c r="C113" s="7">
        <v>75</v>
      </c>
      <c r="D113" s="10">
        <f t="shared" si="39"/>
        <v>65</v>
      </c>
      <c r="E113" s="10">
        <v>10</v>
      </c>
      <c r="F113" s="10">
        <v>1</v>
      </c>
      <c r="G113" s="10">
        <v>1</v>
      </c>
      <c r="H113" s="10">
        <v>4</v>
      </c>
      <c r="I113" s="10">
        <f t="shared" si="24"/>
        <v>4</v>
      </c>
      <c r="J113" s="18">
        <f t="shared" si="25"/>
        <v>5.33333333333333</v>
      </c>
      <c r="K113" s="18">
        <f t="shared" si="26"/>
        <v>94.6666666666667</v>
      </c>
    </row>
    <row r="114" s="1" customFormat="1" ht="12.75" spans="1:11">
      <c r="A114" s="15"/>
      <c r="B114" s="8" t="s">
        <v>153</v>
      </c>
      <c r="C114" s="7">
        <v>1</v>
      </c>
      <c r="D114" s="10">
        <f t="shared" si="39"/>
        <v>0</v>
      </c>
      <c r="E114" s="10">
        <v>1</v>
      </c>
      <c r="F114" s="10"/>
      <c r="G114" s="10">
        <v>1</v>
      </c>
      <c r="H114" s="10"/>
      <c r="I114" s="10">
        <f t="shared" si="24"/>
        <v>0</v>
      </c>
      <c r="J114" s="18">
        <f t="shared" si="25"/>
        <v>0</v>
      </c>
      <c r="K114" s="18">
        <f t="shared" si="26"/>
        <v>100</v>
      </c>
    </row>
    <row r="115" s="1" customFormat="1" ht="12.75" spans="1:11">
      <c r="A115" s="11" t="s">
        <v>154</v>
      </c>
      <c r="B115" s="12"/>
      <c r="C115" s="11">
        <f t="shared" ref="C115:H115" si="40">SUM(C111:C114)</f>
        <v>227</v>
      </c>
      <c r="D115" s="11">
        <f t="shared" si="40"/>
        <v>197</v>
      </c>
      <c r="E115" s="11">
        <f t="shared" si="40"/>
        <v>30</v>
      </c>
      <c r="F115" s="11">
        <f t="shared" si="40"/>
        <v>4</v>
      </c>
      <c r="G115" s="11">
        <f t="shared" si="40"/>
        <v>3</v>
      </c>
      <c r="H115" s="11">
        <f t="shared" si="40"/>
        <v>8</v>
      </c>
      <c r="I115" s="11">
        <f t="shared" si="24"/>
        <v>15</v>
      </c>
      <c r="J115" s="21">
        <f t="shared" si="25"/>
        <v>6.6079295154185</v>
      </c>
      <c r="K115" s="21">
        <f t="shared" si="26"/>
        <v>93.3920704845815</v>
      </c>
    </row>
    <row r="116" s="1" customFormat="1" ht="12.75" spans="1:11">
      <c r="A116" s="13" t="s">
        <v>155</v>
      </c>
      <c r="B116" s="8" t="s">
        <v>156</v>
      </c>
      <c r="C116" s="7">
        <v>1</v>
      </c>
      <c r="D116" s="10">
        <f t="shared" ref="D116:D124" si="41">C116-E116</f>
        <v>1</v>
      </c>
      <c r="E116" s="10">
        <v>0</v>
      </c>
      <c r="F116" s="10"/>
      <c r="G116" s="10"/>
      <c r="H116" s="10"/>
      <c r="I116" s="10">
        <f t="shared" si="24"/>
        <v>0</v>
      </c>
      <c r="J116" s="18">
        <f t="shared" si="25"/>
        <v>0</v>
      </c>
      <c r="K116" s="18">
        <f t="shared" si="26"/>
        <v>100</v>
      </c>
    </row>
    <row r="117" s="1" customFormat="1" ht="12.75" spans="1:11">
      <c r="A117" s="14"/>
      <c r="B117" s="8" t="s">
        <v>157</v>
      </c>
      <c r="C117" s="7">
        <v>90</v>
      </c>
      <c r="D117" s="10">
        <f t="shared" si="41"/>
        <v>80</v>
      </c>
      <c r="E117" s="10">
        <v>10</v>
      </c>
      <c r="F117" s="10">
        <v>2</v>
      </c>
      <c r="G117" s="10">
        <v>1</v>
      </c>
      <c r="H117" s="10">
        <v>3</v>
      </c>
      <c r="I117" s="10">
        <f t="shared" si="24"/>
        <v>4</v>
      </c>
      <c r="J117" s="18">
        <f t="shared" si="25"/>
        <v>4.44444444444444</v>
      </c>
      <c r="K117" s="18">
        <f t="shared" si="26"/>
        <v>95.5555555555556</v>
      </c>
    </row>
    <row r="118" s="1" customFormat="1" ht="12.75" spans="1:11">
      <c r="A118" s="14"/>
      <c r="B118" s="8" t="s">
        <v>158</v>
      </c>
      <c r="C118" s="7">
        <v>2</v>
      </c>
      <c r="D118" s="10">
        <f t="shared" si="41"/>
        <v>1</v>
      </c>
      <c r="E118" s="10">
        <v>1</v>
      </c>
      <c r="F118" s="10"/>
      <c r="G118" s="10">
        <v>1</v>
      </c>
      <c r="H118" s="10"/>
      <c r="I118" s="10">
        <f t="shared" si="24"/>
        <v>0</v>
      </c>
      <c r="J118" s="18">
        <f t="shared" si="25"/>
        <v>0</v>
      </c>
      <c r="K118" s="18">
        <f t="shared" si="26"/>
        <v>100</v>
      </c>
    </row>
    <row r="119" s="1" customFormat="1" ht="12.75" spans="1:11">
      <c r="A119" s="14"/>
      <c r="B119" s="8" t="s">
        <v>159</v>
      </c>
      <c r="C119" s="7">
        <v>1</v>
      </c>
      <c r="D119" s="10">
        <f t="shared" si="41"/>
        <v>1</v>
      </c>
      <c r="E119" s="10">
        <v>0</v>
      </c>
      <c r="F119" s="10"/>
      <c r="G119" s="10"/>
      <c r="H119" s="10"/>
      <c r="I119" s="10">
        <f t="shared" si="24"/>
        <v>0</v>
      </c>
      <c r="J119" s="18">
        <f t="shared" si="25"/>
        <v>0</v>
      </c>
      <c r="K119" s="18">
        <f t="shared" si="26"/>
        <v>100</v>
      </c>
    </row>
    <row r="120" s="1" customFormat="1" ht="12.75" spans="1:11">
      <c r="A120" s="14"/>
      <c r="B120" s="8" t="s">
        <v>192</v>
      </c>
      <c r="C120" s="7">
        <v>1</v>
      </c>
      <c r="D120" s="10">
        <f t="shared" si="41"/>
        <v>1</v>
      </c>
      <c r="E120" s="10">
        <v>0</v>
      </c>
      <c r="F120" s="10"/>
      <c r="G120" s="10"/>
      <c r="H120" s="10"/>
      <c r="I120" s="10">
        <f t="shared" si="24"/>
        <v>0</v>
      </c>
      <c r="J120" s="18">
        <f t="shared" si="25"/>
        <v>0</v>
      </c>
      <c r="K120" s="18">
        <f t="shared" si="26"/>
        <v>100</v>
      </c>
    </row>
    <row r="121" s="1" customFormat="1" ht="12.75" spans="1:11">
      <c r="A121" s="14"/>
      <c r="B121" s="8" t="s">
        <v>160</v>
      </c>
      <c r="C121" s="7">
        <v>3</v>
      </c>
      <c r="D121" s="10">
        <f t="shared" si="41"/>
        <v>3</v>
      </c>
      <c r="E121" s="10">
        <v>0</v>
      </c>
      <c r="F121" s="10"/>
      <c r="G121" s="10"/>
      <c r="H121" s="10"/>
      <c r="I121" s="10">
        <f t="shared" si="24"/>
        <v>0</v>
      </c>
      <c r="J121" s="18">
        <f t="shared" si="25"/>
        <v>0</v>
      </c>
      <c r="K121" s="18">
        <f t="shared" si="26"/>
        <v>100</v>
      </c>
    </row>
    <row r="122" s="1" customFormat="1" ht="12.75" spans="1:11">
      <c r="A122" s="14"/>
      <c r="B122" s="8" t="s">
        <v>155</v>
      </c>
      <c r="C122" s="7">
        <v>109</v>
      </c>
      <c r="D122" s="10">
        <f t="shared" si="41"/>
        <v>81</v>
      </c>
      <c r="E122" s="10">
        <v>28</v>
      </c>
      <c r="F122" s="10">
        <v>4</v>
      </c>
      <c r="G122" s="10">
        <v>20</v>
      </c>
      <c r="H122" s="10"/>
      <c r="I122" s="10">
        <f t="shared" si="24"/>
        <v>4</v>
      </c>
      <c r="J122" s="18">
        <f t="shared" si="25"/>
        <v>3.6697247706422</v>
      </c>
      <c r="K122" s="18">
        <f t="shared" si="26"/>
        <v>96.3302752293578</v>
      </c>
    </row>
    <row r="123" s="1" customFormat="1" ht="12.75" spans="1:11">
      <c r="A123" s="14"/>
      <c r="B123" s="8" t="s">
        <v>161</v>
      </c>
      <c r="C123" s="7">
        <v>2</v>
      </c>
      <c r="D123" s="10">
        <f t="shared" si="41"/>
        <v>1</v>
      </c>
      <c r="E123" s="10">
        <v>1</v>
      </c>
      <c r="F123" s="10"/>
      <c r="G123" s="10">
        <v>1</v>
      </c>
      <c r="H123" s="10"/>
      <c r="I123" s="10">
        <f t="shared" si="24"/>
        <v>0</v>
      </c>
      <c r="J123" s="18">
        <f t="shared" si="25"/>
        <v>0</v>
      </c>
      <c r="K123" s="18">
        <f t="shared" si="26"/>
        <v>100</v>
      </c>
    </row>
    <row r="124" s="1" customFormat="1" ht="12.75" spans="1:11">
      <c r="A124" s="15"/>
      <c r="B124" s="8" t="s">
        <v>162</v>
      </c>
      <c r="C124" s="7">
        <v>60</v>
      </c>
      <c r="D124" s="10">
        <f t="shared" si="41"/>
        <v>44</v>
      </c>
      <c r="E124" s="10">
        <v>16</v>
      </c>
      <c r="F124" s="10">
        <v>2</v>
      </c>
      <c r="G124" s="10"/>
      <c r="H124" s="10">
        <v>3</v>
      </c>
      <c r="I124" s="10">
        <f t="shared" si="24"/>
        <v>11</v>
      </c>
      <c r="J124" s="18">
        <f t="shared" si="25"/>
        <v>18.3333333333333</v>
      </c>
      <c r="K124" s="18">
        <f t="shared" si="26"/>
        <v>81.6666666666667</v>
      </c>
    </row>
    <row r="125" s="1" customFormat="1" ht="12.75" spans="1:11">
      <c r="A125" s="11" t="s">
        <v>163</v>
      </c>
      <c r="B125" s="12"/>
      <c r="C125" s="11">
        <f t="shared" ref="C125:H125" si="42">SUM(C116:C124)</f>
        <v>269</v>
      </c>
      <c r="D125" s="11">
        <f t="shared" si="42"/>
        <v>213</v>
      </c>
      <c r="E125" s="11">
        <f t="shared" si="42"/>
        <v>56</v>
      </c>
      <c r="F125" s="11">
        <f t="shared" si="42"/>
        <v>8</v>
      </c>
      <c r="G125" s="11">
        <f t="shared" si="42"/>
        <v>23</v>
      </c>
      <c r="H125" s="11">
        <f t="shared" si="42"/>
        <v>6</v>
      </c>
      <c r="I125" s="11">
        <f t="shared" si="24"/>
        <v>19</v>
      </c>
      <c r="J125" s="21">
        <f t="shared" si="25"/>
        <v>7.0631970260223</v>
      </c>
      <c r="K125" s="21">
        <f t="shared" si="26"/>
        <v>92.9368029739777</v>
      </c>
    </row>
    <row r="126" s="1" customFormat="1" ht="12.75" spans="1:11">
      <c r="A126" s="13" t="s">
        <v>164</v>
      </c>
      <c r="B126" s="8" t="s">
        <v>165</v>
      </c>
      <c r="C126" s="7">
        <v>2</v>
      </c>
      <c r="D126" s="10">
        <f t="shared" ref="D126:D130" si="43">C126-E126</f>
        <v>1</v>
      </c>
      <c r="E126" s="10">
        <v>1</v>
      </c>
      <c r="F126" s="10"/>
      <c r="G126" s="10"/>
      <c r="H126" s="10"/>
      <c r="I126" s="10">
        <f t="shared" si="24"/>
        <v>1</v>
      </c>
      <c r="J126" s="18">
        <f t="shared" si="25"/>
        <v>50</v>
      </c>
      <c r="K126" s="18">
        <f t="shared" si="26"/>
        <v>50</v>
      </c>
    </row>
    <row r="127" s="1" customFormat="1" ht="12.75" spans="1:11">
      <c r="A127" s="14"/>
      <c r="B127" s="8" t="s">
        <v>166</v>
      </c>
      <c r="C127" s="7">
        <v>77</v>
      </c>
      <c r="D127" s="10">
        <f t="shared" si="43"/>
        <v>69</v>
      </c>
      <c r="E127" s="10">
        <v>8</v>
      </c>
      <c r="F127" s="10">
        <v>3</v>
      </c>
      <c r="G127" s="10">
        <v>1</v>
      </c>
      <c r="H127" s="10">
        <v>2</v>
      </c>
      <c r="I127" s="10">
        <f t="shared" si="24"/>
        <v>2</v>
      </c>
      <c r="J127" s="18">
        <f t="shared" si="25"/>
        <v>2.5974025974026</v>
      </c>
      <c r="K127" s="18">
        <f t="shared" si="26"/>
        <v>97.4025974025974</v>
      </c>
    </row>
    <row r="128" s="1" customFormat="1" ht="12.75" spans="1:11">
      <c r="A128" s="14"/>
      <c r="B128" s="8" t="s">
        <v>167</v>
      </c>
      <c r="C128" s="7">
        <v>59</v>
      </c>
      <c r="D128" s="10">
        <f t="shared" si="43"/>
        <v>47</v>
      </c>
      <c r="E128" s="10">
        <v>12</v>
      </c>
      <c r="F128" s="10"/>
      <c r="G128" s="10"/>
      <c r="H128" s="10">
        <v>1</v>
      </c>
      <c r="I128" s="10">
        <f t="shared" si="24"/>
        <v>11</v>
      </c>
      <c r="J128" s="18">
        <f t="shared" si="25"/>
        <v>18.6440677966102</v>
      </c>
      <c r="K128" s="18">
        <f t="shared" si="26"/>
        <v>81.3559322033898</v>
      </c>
    </row>
    <row r="129" s="1" customFormat="1" ht="12.75" spans="1:11">
      <c r="A129" s="14"/>
      <c r="B129" s="8" t="s">
        <v>168</v>
      </c>
      <c r="C129" s="7">
        <v>2</v>
      </c>
      <c r="D129" s="10">
        <f t="shared" si="43"/>
        <v>2</v>
      </c>
      <c r="E129" s="10">
        <v>0</v>
      </c>
      <c r="F129" s="10"/>
      <c r="G129" s="10"/>
      <c r="H129" s="10"/>
      <c r="I129" s="10">
        <f t="shared" si="24"/>
        <v>0</v>
      </c>
      <c r="J129" s="18">
        <f t="shared" si="25"/>
        <v>0</v>
      </c>
      <c r="K129" s="18">
        <f t="shared" si="26"/>
        <v>100</v>
      </c>
    </row>
    <row r="130" s="1" customFormat="1" ht="12.75" spans="1:11">
      <c r="A130" s="15"/>
      <c r="B130" s="8" t="s">
        <v>169</v>
      </c>
      <c r="C130" s="7">
        <v>92</v>
      </c>
      <c r="D130" s="10">
        <f t="shared" si="43"/>
        <v>83</v>
      </c>
      <c r="E130" s="10">
        <v>9</v>
      </c>
      <c r="F130" s="10">
        <v>2</v>
      </c>
      <c r="G130" s="10"/>
      <c r="H130" s="10">
        <v>1</v>
      </c>
      <c r="I130" s="10">
        <f t="shared" ref="I130:I144" si="44">E130-F130-G130-H130</f>
        <v>6</v>
      </c>
      <c r="J130" s="18">
        <f t="shared" ref="J130:J144" si="45">I130/C130*100</f>
        <v>6.52173913043478</v>
      </c>
      <c r="K130" s="18">
        <f t="shared" ref="K130:K144" si="46">100-J130</f>
        <v>93.4782608695652</v>
      </c>
    </row>
    <row r="131" s="1" customFormat="1" ht="12.75" spans="1:11">
      <c r="A131" s="11" t="s">
        <v>170</v>
      </c>
      <c r="B131" s="12"/>
      <c r="C131" s="11">
        <f t="shared" ref="C131:H131" si="47">SUM(C126:C130)</f>
        <v>232</v>
      </c>
      <c r="D131" s="11">
        <f t="shared" si="47"/>
        <v>202</v>
      </c>
      <c r="E131" s="11">
        <f t="shared" si="47"/>
        <v>30</v>
      </c>
      <c r="F131" s="11">
        <f t="shared" si="47"/>
        <v>5</v>
      </c>
      <c r="G131" s="11">
        <f t="shared" si="47"/>
        <v>1</v>
      </c>
      <c r="H131" s="11">
        <f t="shared" si="47"/>
        <v>4</v>
      </c>
      <c r="I131" s="11">
        <f t="shared" si="44"/>
        <v>20</v>
      </c>
      <c r="J131" s="21">
        <f t="shared" si="45"/>
        <v>8.62068965517241</v>
      </c>
      <c r="K131" s="21">
        <f t="shared" si="46"/>
        <v>91.3793103448276</v>
      </c>
    </row>
    <row r="132" s="1" customFormat="1" ht="12.75" spans="1:11">
      <c r="A132" s="13" t="s">
        <v>171</v>
      </c>
      <c r="B132" s="8" t="s">
        <v>172</v>
      </c>
      <c r="C132" s="7">
        <v>1</v>
      </c>
      <c r="D132" s="10">
        <f t="shared" ref="D132:D134" si="48">C132-E132</f>
        <v>0</v>
      </c>
      <c r="E132" s="10">
        <v>1</v>
      </c>
      <c r="F132" s="10"/>
      <c r="G132" s="10">
        <v>1</v>
      </c>
      <c r="H132" s="10"/>
      <c r="I132" s="10">
        <f t="shared" si="44"/>
        <v>0</v>
      </c>
      <c r="J132" s="18">
        <f t="shared" si="45"/>
        <v>0</v>
      </c>
      <c r="K132" s="18">
        <f t="shared" si="46"/>
        <v>100</v>
      </c>
    </row>
    <row r="133" s="1" customFormat="1" ht="12.75" spans="1:11">
      <c r="A133" s="14"/>
      <c r="B133" s="8" t="s">
        <v>173</v>
      </c>
      <c r="C133" s="7">
        <v>1</v>
      </c>
      <c r="D133" s="10">
        <f t="shared" si="48"/>
        <v>1</v>
      </c>
      <c r="E133" s="10"/>
      <c r="F133" s="10"/>
      <c r="G133" s="10"/>
      <c r="H133" s="10"/>
      <c r="I133" s="10">
        <f t="shared" si="44"/>
        <v>0</v>
      </c>
      <c r="J133" s="18">
        <f t="shared" si="45"/>
        <v>0</v>
      </c>
      <c r="K133" s="18">
        <f t="shared" si="46"/>
        <v>100</v>
      </c>
    </row>
    <row r="134" s="1" customFormat="1" ht="12.75" spans="1:11">
      <c r="A134" s="15"/>
      <c r="B134" s="8" t="s">
        <v>171</v>
      </c>
      <c r="C134" s="7">
        <v>8</v>
      </c>
      <c r="D134" s="10">
        <f t="shared" si="48"/>
        <v>7</v>
      </c>
      <c r="E134" s="10">
        <v>1</v>
      </c>
      <c r="F134" s="10">
        <v>1</v>
      </c>
      <c r="G134" s="10"/>
      <c r="H134" s="10"/>
      <c r="I134" s="10">
        <f t="shared" si="44"/>
        <v>0</v>
      </c>
      <c r="J134" s="18">
        <f t="shared" si="45"/>
        <v>0</v>
      </c>
      <c r="K134" s="18">
        <f t="shared" si="46"/>
        <v>100</v>
      </c>
    </row>
    <row r="135" s="1" customFormat="1" ht="12.75" spans="1:11">
      <c r="A135" s="11" t="s">
        <v>174</v>
      </c>
      <c r="B135" s="12"/>
      <c r="C135" s="11">
        <f t="shared" ref="C135:H135" si="49">SUM(C132:C134)</f>
        <v>10</v>
      </c>
      <c r="D135" s="11">
        <f t="shared" si="49"/>
        <v>8</v>
      </c>
      <c r="E135" s="11">
        <f t="shared" si="49"/>
        <v>2</v>
      </c>
      <c r="F135" s="11">
        <f t="shared" si="49"/>
        <v>1</v>
      </c>
      <c r="G135" s="11">
        <f t="shared" si="49"/>
        <v>1</v>
      </c>
      <c r="H135" s="11">
        <f t="shared" si="49"/>
        <v>0</v>
      </c>
      <c r="I135" s="11">
        <f t="shared" si="44"/>
        <v>0</v>
      </c>
      <c r="J135" s="21">
        <f t="shared" si="45"/>
        <v>0</v>
      </c>
      <c r="K135" s="21">
        <f t="shared" si="46"/>
        <v>100</v>
      </c>
    </row>
    <row r="136" s="1" customFormat="1" ht="12.75" spans="1:11">
      <c r="A136" s="13" t="s">
        <v>175</v>
      </c>
      <c r="B136" s="8" t="s">
        <v>176</v>
      </c>
      <c r="C136" s="7">
        <v>3</v>
      </c>
      <c r="D136" s="10">
        <f t="shared" ref="D136:D142" si="50">C136-E136</f>
        <v>2</v>
      </c>
      <c r="E136" s="10">
        <v>1</v>
      </c>
      <c r="F136" s="10"/>
      <c r="G136" s="10"/>
      <c r="H136" s="10"/>
      <c r="I136" s="10">
        <f t="shared" si="44"/>
        <v>1</v>
      </c>
      <c r="J136" s="18">
        <f t="shared" si="45"/>
        <v>33.3333333333333</v>
      </c>
      <c r="K136" s="18">
        <f t="shared" si="46"/>
        <v>66.6666666666667</v>
      </c>
    </row>
    <row r="137" s="1" customFormat="1" ht="12.75" spans="1:11">
      <c r="A137" s="14"/>
      <c r="B137" s="8" t="s">
        <v>177</v>
      </c>
      <c r="C137" s="7">
        <v>5</v>
      </c>
      <c r="D137" s="10">
        <f t="shared" si="50"/>
        <v>5</v>
      </c>
      <c r="E137" s="10">
        <v>0</v>
      </c>
      <c r="F137" s="10"/>
      <c r="G137" s="10"/>
      <c r="H137" s="10"/>
      <c r="I137" s="10">
        <f t="shared" si="44"/>
        <v>0</v>
      </c>
      <c r="J137" s="18">
        <f t="shared" si="45"/>
        <v>0</v>
      </c>
      <c r="K137" s="18">
        <f t="shared" si="46"/>
        <v>100</v>
      </c>
    </row>
    <row r="138" s="1" customFormat="1" ht="12.75" spans="1:11">
      <c r="A138" s="14"/>
      <c r="B138" s="8" t="s">
        <v>178</v>
      </c>
      <c r="C138" s="7">
        <v>2</v>
      </c>
      <c r="D138" s="10">
        <f t="shared" si="50"/>
        <v>0</v>
      </c>
      <c r="E138" s="10">
        <v>2</v>
      </c>
      <c r="F138" s="10">
        <v>1</v>
      </c>
      <c r="G138" s="10"/>
      <c r="H138" s="10"/>
      <c r="I138" s="10">
        <f t="shared" si="44"/>
        <v>1</v>
      </c>
      <c r="J138" s="18">
        <f t="shared" si="45"/>
        <v>50</v>
      </c>
      <c r="K138" s="18">
        <f t="shared" si="46"/>
        <v>50</v>
      </c>
    </row>
    <row r="139" s="1" customFormat="1" spans="1:16370">
      <c r="A139" s="14"/>
      <c r="B139" s="8" t="s">
        <v>179</v>
      </c>
      <c r="C139" s="7">
        <v>134</v>
      </c>
      <c r="D139" s="10">
        <f t="shared" si="50"/>
        <v>114</v>
      </c>
      <c r="E139" s="10">
        <v>20</v>
      </c>
      <c r="F139" s="10">
        <v>4</v>
      </c>
      <c r="G139" s="10">
        <v>8</v>
      </c>
      <c r="H139" s="10"/>
      <c r="I139" s="10">
        <f t="shared" si="44"/>
        <v>8</v>
      </c>
      <c r="J139" s="18">
        <f t="shared" si="45"/>
        <v>5.97014925373134</v>
      </c>
      <c r="K139" s="18">
        <f t="shared" si="46"/>
        <v>94.0298507462687</v>
      </c>
      <c r="XEM139"/>
      <c r="XEN139"/>
      <c r="XEO139"/>
      <c r="XEP139"/>
    </row>
    <row r="140" s="1" customFormat="1" spans="1:16370">
      <c r="A140" s="14"/>
      <c r="B140" s="8" t="s">
        <v>180</v>
      </c>
      <c r="C140" s="7">
        <v>117</v>
      </c>
      <c r="D140" s="10">
        <f t="shared" si="50"/>
        <v>99</v>
      </c>
      <c r="E140" s="10">
        <v>18</v>
      </c>
      <c r="F140" s="10">
        <v>5</v>
      </c>
      <c r="G140" s="10">
        <v>5</v>
      </c>
      <c r="H140" s="10">
        <v>5</v>
      </c>
      <c r="I140" s="10">
        <f t="shared" si="44"/>
        <v>3</v>
      </c>
      <c r="J140" s="18">
        <f t="shared" si="45"/>
        <v>2.56410256410256</v>
      </c>
      <c r="K140" s="18">
        <f t="shared" si="46"/>
        <v>97.4358974358974</v>
      </c>
      <c r="XEM140"/>
      <c r="XEN140"/>
      <c r="XEO140"/>
      <c r="XEP140"/>
    </row>
    <row r="141" s="1" customFormat="1" spans="1:16370">
      <c r="A141" s="14"/>
      <c r="B141" s="8" t="s">
        <v>181</v>
      </c>
      <c r="C141" s="7">
        <v>2</v>
      </c>
      <c r="D141" s="10">
        <f t="shared" si="50"/>
        <v>2</v>
      </c>
      <c r="E141" s="10">
        <v>0</v>
      </c>
      <c r="F141" s="10"/>
      <c r="G141" s="10"/>
      <c r="H141" s="10"/>
      <c r="I141" s="10">
        <f t="shared" si="44"/>
        <v>0</v>
      </c>
      <c r="J141" s="18">
        <f t="shared" si="45"/>
        <v>0</v>
      </c>
      <c r="K141" s="18">
        <f t="shared" si="46"/>
        <v>100</v>
      </c>
      <c r="XEM141"/>
      <c r="XEN141"/>
      <c r="XEO141"/>
      <c r="XEP141"/>
    </row>
    <row r="142" s="1" customFormat="1" spans="1:16370">
      <c r="A142" s="15"/>
      <c r="B142" s="8" t="s">
        <v>182</v>
      </c>
      <c r="C142" s="7">
        <v>2</v>
      </c>
      <c r="D142" s="10">
        <f t="shared" si="50"/>
        <v>2</v>
      </c>
      <c r="E142" s="10">
        <v>0</v>
      </c>
      <c r="F142" s="10"/>
      <c r="G142" s="10"/>
      <c r="H142" s="10"/>
      <c r="I142" s="10">
        <f t="shared" si="44"/>
        <v>0</v>
      </c>
      <c r="J142" s="18">
        <f t="shared" si="45"/>
        <v>0</v>
      </c>
      <c r="K142" s="18">
        <f t="shared" si="46"/>
        <v>100</v>
      </c>
      <c r="XEM142"/>
      <c r="XEN142"/>
      <c r="XEO142"/>
      <c r="XEP142"/>
    </row>
    <row r="143" s="1" customFormat="1" spans="1:16370">
      <c r="A143" s="11" t="s">
        <v>183</v>
      </c>
      <c r="B143" s="12"/>
      <c r="C143" s="11">
        <f t="shared" ref="C143:H143" si="51">SUM(C136:C142)</f>
        <v>265</v>
      </c>
      <c r="D143" s="11">
        <f t="shared" si="51"/>
        <v>224</v>
      </c>
      <c r="E143" s="11">
        <f t="shared" si="51"/>
        <v>41</v>
      </c>
      <c r="F143" s="11">
        <f t="shared" si="51"/>
        <v>10</v>
      </c>
      <c r="G143" s="11">
        <f t="shared" si="51"/>
        <v>13</v>
      </c>
      <c r="H143" s="11">
        <f t="shared" si="51"/>
        <v>5</v>
      </c>
      <c r="I143" s="11">
        <f t="shared" si="44"/>
        <v>13</v>
      </c>
      <c r="J143" s="21">
        <f t="shared" si="45"/>
        <v>4.90566037735849</v>
      </c>
      <c r="K143" s="21">
        <f t="shared" si="46"/>
        <v>95.0943396226415</v>
      </c>
      <c r="XEM143"/>
      <c r="XEN143"/>
      <c r="XEO143"/>
      <c r="XEP143"/>
    </row>
    <row r="144" s="1" customFormat="1" spans="1:16370">
      <c r="A144" s="4" t="s">
        <v>184</v>
      </c>
      <c r="B144" s="5"/>
      <c r="C144" s="25">
        <f t="shared" ref="C144:H144" si="52">C5+C9+C15+C27+C35+C39+C43+C48+C53+C59+C72+C76+C82+C85+C94+C100+C110+C115+C125+C131+C135+C143+C20</f>
        <v>4223</v>
      </c>
      <c r="D144" s="25">
        <f t="shared" si="52"/>
        <v>3609</v>
      </c>
      <c r="E144" s="25">
        <f t="shared" si="52"/>
        <v>611</v>
      </c>
      <c r="F144" s="25">
        <f t="shared" si="52"/>
        <v>147</v>
      </c>
      <c r="G144" s="25">
        <f t="shared" si="52"/>
        <v>97</v>
      </c>
      <c r="H144" s="25">
        <f t="shared" si="52"/>
        <v>115</v>
      </c>
      <c r="I144" s="25">
        <f t="shared" si="44"/>
        <v>252</v>
      </c>
      <c r="J144" s="27">
        <f t="shared" si="45"/>
        <v>5.96732180914042</v>
      </c>
      <c r="K144" s="27">
        <f t="shared" si="46"/>
        <v>94.0326781908596</v>
      </c>
      <c r="XEM144"/>
      <c r="XEN144"/>
      <c r="XEO144"/>
      <c r="XEP144"/>
    </row>
    <row r="145" s="1" customFormat="1" spans="1:16370">
      <c r="A145" s="2"/>
      <c r="B145" s="3"/>
      <c r="C145" s="2"/>
      <c r="D145" s="2"/>
      <c r="E145" s="2"/>
      <c r="XEM145"/>
      <c r="XEN145"/>
      <c r="XEO145"/>
      <c r="XEP145"/>
    </row>
    <row r="147" spans="1:1">
      <c r="A147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4:B94"/>
    <mergeCell ref="A100:B100"/>
    <mergeCell ref="A110:B110"/>
    <mergeCell ref="A115:B115"/>
    <mergeCell ref="A125:B125"/>
    <mergeCell ref="A131:B131"/>
    <mergeCell ref="A135:B135"/>
    <mergeCell ref="A143:B143"/>
    <mergeCell ref="A144:B144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5:A99"/>
    <mergeCell ref="A101:A109"/>
    <mergeCell ref="A111:A114"/>
    <mergeCell ref="A116:A124"/>
    <mergeCell ref="A126:A130"/>
    <mergeCell ref="A132:A134"/>
    <mergeCell ref="A136:A14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6"/>
  <sheetViews>
    <sheetView topLeftCell="A133" workbookViewId="0">
      <selection activeCell="A146" sqref="A146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f t="shared" ref="D2:D8" si="0">C2-E2</f>
        <v>3</v>
      </c>
      <c r="E2" s="10">
        <v>0</v>
      </c>
      <c r="F2" s="10"/>
      <c r="G2" s="10"/>
      <c r="H2" s="10"/>
      <c r="I2" s="10">
        <f t="shared" ref="I2:I65" si="1">E2-F2-G2-H2</f>
        <v>0</v>
      </c>
      <c r="J2" s="18">
        <f t="shared" ref="J2:J65" si="2">I2/C2*100</f>
        <v>0</v>
      </c>
      <c r="K2" s="18">
        <f t="shared" ref="K2:K65" si="3">100-J2</f>
        <v>100</v>
      </c>
      <c r="N2" s="19" t="s">
        <v>1</v>
      </c>
      <c r="O2" s="20">
        <f>K5</f>
        <v>95.8762886597938</v>
      </c>
    </row>
    <row r="3" s="1" customFormat="1" ht="12.75" spans="1:15">
      <c r="A3" s="7"/>
      <c r="B3" s="8" t="s">
        <v>40</v>
      </c>
      <c r="C3" s="9">
        <v>2</v>
      </c>
      <c r="D3" s="10">
        <f t="shared" si="0"/>
        <v>2</v>
      </c>
      <c r="E3" s="10">
        <v>0</v>
      </c>
      <c r="F3" s="10"/>
      <c r="G3" s="10"/>
      <c r="H3" s="10"/>
      <c r="I3" s="10">
        <f t="shared" si="1"/>
        <v>0</v>
      </c>
      <c r="J3" s="18">
        <f t="shared" si="2"/>
        <v>0</v>
      </c>
      <c r="K3" s="18">
        <f t="shared" si="3"/>
        <v>100</v>
      </c>
      <c r="N3" s="19" t="s">
        <v>2</v>
      </c>
      <c r="O3" s="20">
        <f>K9</f>
        <v>91.7127071823204</v>
      </c>
    </row>
    <row r="4" s="1" customFormat="1" ht="12.75" spans="1:15">
      <c r="A4" s="7"/>
      <c r="B4" s="8" t="s">
        <v>41</v>
      </c>
      <c r="C4" s="9">
        <v>92</v>
      </c>
      <c r="D4" s="10">
        <f t="shared" si="0"/>
        <v>81</v>
      </c>
      <c r="E4" s="10">
        <v>11</v>
      </c>
      <c r="F4" s="10">
        <v>1</v>
      </c>
      <c r="G4" s="10"/>
      <c r="H4" s="10">
        <v>6</v>
      </c>
      <c r="I4" s="10">
        <f t="shared" si="1"/>
        <v>4</v>
      </c>
      <c r="J4" s="18">
        <f t="shared" si="2"/>
        <v>4.34782608695652</v>
      </c>
      <c r="K4" s="18">
        <f t="shared" si="3"/>
        <v>95.6521739130435</v>
      </c>
      <c r="N4" s="19" t="s">
        <v>3</v>
      </c>
      <c r="O4" s="20">
        <f>K15</f>
        <v>94.7368421052632</v>
      </c>
    </row>
    <row r="5" s="1" customFormat="1" ht="12.75" spans="1:15">
      <c r="A5" s="11" t="s">
        <v>38</v>
      </c>
      <c r="B5" s="12"/>
      <c r="C5" s="11">
        <f t="shared" ref="C5:H5" si="4">SUM(C2:C4)</f>
        <v>97</v>
      </c>
      <c r="D5" s="11">
        <f t="shared" si="4"/>
        <v>86</v>
      </c>
      <c r="E5" s="11">
        <f t="shared" si="4"/>
        <v>11</v>
      </c>
      <c r="F5" s="11">
        <f t="shared" si="4"/>
        <v>1</v>
      </c>
      <c r="G5" s="11">
        <f t="shared" si="4"/>
        <v>0</v>
      </c>
      <c r="H5" s="11">
        <f t="shared" si="4"/>
        <v>6</v>
      </c>
      <c r="I5" s="11">
        <f t="shared" si="1"/>
        <v>4</v>
      </c>
      <c r="J5" s="21">
        <f t="shared" si="2"/>
        <v>4.12371134020619</v>
      </c>
      <c r="K5" s="21">
        <f t="shared" si="3"/>
        <v>95.8762886597938</v>
      </c>
      <c r="N5" s="19" t="s">
        <v>4</v>
      </c>
      <c r="O5" s="20">
        <f>K20</f>
        <v>100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f t="shared" si="0"/>
        <v>7</v>
      </c>
      <c r="E6" s="10">
        <v>1</v>
      </c>
      <c r="F6" s="10"/>
      <c r="G6" s="10"/>
      <c r="H6" s="10">
        <v>1</v>
      </c>
      <c r="I6" s="10">
        <f t="shared" si="1"/>
        <v>0</v>
      </c>
      <c r="J6" s="18">
        <f t="shared" si="2"/>
        <v>0</v>
      </c>
      <c r="K6" s="18">
        <f t="shared" si="3"/>
        <v>100</v>
      </c>
      <c r="N6" s="19" t="s">
        <v>5</v>
      </c>
      <c r="O6" s="20">
        <f>K27</f>
        <v>95.6175298804781</v>
      </c>
    </row>
    <row r="7" s="1" customFormat="1" ht="12.75" spans="1:15">
      <c r="A7" s="7"/>
      <c r="B7" s="8" t="s">
        <v>44</v>
      </c>
      <c r="C7" s="7">
        <v>144</v>
      </c>
      <c r="D7" s="10">
        <f t="shared" si="0"/>
        <v>130</v>
      </c>
      <c r="E7" s="10">
        <v>14</v>
      </c>
      <c r="F7" s="10"/>
      <c r="G7" s="10"/>
      <c r="H7" s="10">
        <v>1</v>
      </c>
      <c r="I7" s="10">
        <f t="shared" si="1"/>
        <v>13</v>
      </c>
      <c r="J7" s="18">
        <f t="shared" si="2"/>
        <v>9.02777777777778</v>
      </c>
      <c r="K7" s="18">
        <f t="shared" si="3"/>
        <v>90.9722222222222</v>
      </c>
      <c r="N7" s="19" t="s">
        <v>6</v>
      </c>
      <c r="O7" s="20">
        <f>K35</f>
        <v>96.3235294117647</v>
      </c>
    </row>
    <row r="8" s="1" customFormat="1" ht="12.75" spans="1:15">
      <c r="A8" s="7"/>
      <c r="B8" s="8" t="s">
        <v>45</v>
      </c>
      <c r="C8" s="7">
        <v>29</v>
      </c>
      <c r="D8" s="10">
        <f t="shared" si="0"/>
        <v>27</v>
      </c>
      <c r="E8" s="10">
        <v>2</v>
      </c>
      <c r="F8" s="10"/>
      <c r="G8" s="10"/>
      <c r="H8" s="10"/>
      <c r="I8" s="10">
        <f t="shared" si="1"/>
        <v>2</v>
      </c>
      <c r="J8" s="18">
        <f t="shared" si="2"/>
        <v>6.89655172413793</v>
      </c>
      <c r="K8" s="18">
        <f t="shared" si="3"/>
        <v>93.1034482758621</v>
      </c>
      <c r="N8" s="19" t="s">
        <v>7</v>
      </c>
      <c r="O8" s="20">
        <f>K39</f>
        <v>94.1176470588235</v>
      </c>
    </row>
    <row r="9" s="1" customFormat="1" ht="12.75" spans="1:15">
      <c r="A9" s="11" t="s">
        <v>42</v>
      </c>
      <c r="B9" s="12"/>
      <c r="C9" s="11">
        <f t="shared" ref="C9:H9" si="5">SUM(C6:C8)</f>
        <v>181</v>
      </c>
      <c r="D9" s="11">
        <f t="shared" si="5"/>
        <v>164</v>
      </c>
      <c r="E9" s="11">
        <f t="shared" si="5"/>
        <v>17</v>
      </c>
      <c r="F9" s="11">
        <f t="shared" si="5"/>
        <v>0</v>
      </c>
      <c r="G9" s="11">
        <f t="shared" si="5"/>
        <v>0</v>
      </c>
      <c r="H9" s="11">
        <f t="shared" si="5"/>
        <v>2</v>
      </c>
      <c r="I9" s="11">
        <f t="shared" si="1"/>
        <v>15</v>
      </c>
      <c r="J9" s="21">
        <f t="shared" si="2"/>
        <v>8.28729281767956</v>
      </c>
      <c r="K9" s="21">
        <f t="shared" si="3"/>
        <v>91.7127071823204</v>
      </c>
      <c r="N9" s="19" t="s">
        <v>8</v>
      </c>
      <c r="O9" s="20">
        <f>K43</f>
        <v>93.3993399339934</v>
      </c>
    </row>
    <row r="10" s="1" customFormat="1" ht="12.75" spans="1:15">
      <c r="A10" s="7" t="s">
        <v>46</v>
      </c>
      <c r="B10" s="8" t="s">
        <v>47</v>
      </c>
      <c r="C10" s="7">
        <v>10</v>
      </c>
      <c r="D10" s="10">
        <f t="shared" ref="D10:D14" si="6">C10-E10</f>
        <v>10</v>
      </c>
      <c r="E10" s="10">
        <v>0</v>
      </c>
      <c r="F10" s="10"/>
      <c r="G10" s="10"/>
      <c r="H10" s="10"/>
      <c r="I10" s="10">
        <f t="shared" si="1"/>
        <v>0</v>
      </c>
      <c r="J10" s="18">
        <f t="shared" si="2"/>
        <v>0</v>
      </c>
      <c r="K10" s="18">
        <f t="shared" si="3"/>
        <v>100</v>
      </c>
      <c r="N10" s="19" t="s">
        <v>9</v>
      </c>
      <c r="O10" s="20">
        <f>K48</f>
        <v>100</v>
      </c>
    </row>
    <row r="11" s="1" customFormat="1" ht="12.75" spans="1:15">
      <c r="A11" s="7"/>
      <c r="B11" s="8" t="s">
        <v>46</v>
      </c>
      <c r="C11" s="7">
        <v>99</v>
      </c>
      <c r="D11" s="10">
        <f t="shared" si="6"/>
        <v>87</v>
      </c>
      <c r="E11" s="10">
        <v>12</v>
      </c>
      <c r="F11" s="10">
        <v>2</v>
      </c>
      <c r="G11" s="10"/>
      <c r="H11" s="10">
        <v>5</v>
      </c>
      <c r="I11" s="10">
        <f t="shared" si="1"/>
        <v>5</v>
      </c>
      <c r="J11" s="18">
        <f t="shared" si="2"/>
        <v>5.05050505050505</v>
      </c>
      <c r="K11" s="18">
        <f t="shared" si="3"/>
        <v>94.9494949494949</v>
      </c>
      <c r="N11" s="19" t="s">
        <v>10</v>
      </c>
      <c r="O11" s="20">
        <f>K53</f>
        <v>91.3207547169811</v>
      </c>
    </row>
    <row r="12" s="1" customFormat="1" ht="12.75" spans="1:15">
      <c r="A12" s="7"/>
      <c r="B12" s="8" t="s">
        <v>48</v>
      </c>
      <c r="C12" s="7">
        <v>1</v>
      </c>
      <c r="D12" s="10">
        <f t="shared" si="6"/>
        <v>1</v>
      </c>
      <c r="E12" s="10">
        <v>0</v>
      </c>
      <c r="F12" s="10"/>
      <c r="G12" s="10"/>
      <c r="H12" s="10"/>
      <c r="I12" s="10">
        <f t="shared" si="1"/>
        <v>0</v>
      </c>
      <c r="J12" s="18">
        <f t="shared" si="2"/>
        <v>0</v>
      </c>
      <c r="K12" s="18">
        <f t="shared" si="3"/>
        <v>100</v>
      </c>
      <c r="N12" s="19" t="s">
        <v>11</v>
      </c>
      <c r="O12" s="20">
        <f>K59</f>
        <v>80</v>
      </c>
    </row>
    <row r="13" s="1" customFormat="1" ht="12.75" spans="1:15">
      <c r="A13" s="7"/>
      <c r="B13" s="8" t="s">
        <v>49</v>
      </c>
      <c r="C13" s="7">
        <v>2</v>
      </c>
      <c r="D13" s="10">
        <f t="shared" si="6"/>
        <v>1</v>
      </c>
      <c r="E13" s="10">
        <v>1</v>
      </c>
      <c r="F13" s="10"/>
      <c r="G13" s="10"/>
      <c r="H13" s="10"/>
      <c r="I13" s="10">
        <f t="shared" si="1"/>
        <v>1</v>
      </c>
      <c r="J13" s="18">
        <f t="shared" si="2"/>
        <v>50</v>
      </c>
      <c r="K13" s="18">
        <f t="shared" si="3"/>
        <v>50</v>
      </c>
      <c r="N13" s="19" t="s">
        <v>12</v>
      </c>
      <c r="O13" s="20">
        <f>K72</f>
        <v>96.7233009708738</v>
      </c>
    </row>
    <row r="14" s="1" customFormat="1" ht="12.75" spans="1:15">
      <c r="A14" s="7"/>
      <c r="B14" s="8" t="s">
        <v>50</v>
      </c>
      <c r="C14" s="7">
        <v>2</v>
      </c>
      <c r="D14" s="10">
        <f t="shared" si="6"/>
        <v>2</v>
      </c>
      <c r="E14" s="10">
        <v>0</v>
      </c>
      <c r="F14" s="10"/>
      <c r="G14" s="10"/>
      <c r="H14" s="10"/>
      <c r="I14" s="10">
        <f t="shared" si="1"/>
        <v>0</v>
      </c>
      <c r="J14" s="18">
        <f t="shared" si="2"/>
        <v>0</v>
      </c>
      <c r="K14" s="18">
        <f t="shared" si="3"/>
        <v>100</v>
      </c>
      <c r="N14" s="19" t="s">
        <v>13</v>
      </c>
      <c r="O14" s="20">
        <f>K76</f>
        <v>100</v>
      </c>
    </row>
    <row r="15" s="1" customFormat="1" ht="12.75" spans="1:15">
      <c r="A15" s="11" t="s">
        <v>51</v>
      </c>
      <c r="B15" s="12"/>
      <c r="C15" s="11">
        <f t="shared" ref="C15:H15" si="7">SUM(C10:C14)</f>
        <v>114</v>
      </c>
      <c r="D15" s="11">
        <f t="shared" si="7"/>
        <v>101</v>
      </c>
      <c r="E15" s="11">
        <f t="shared" si="7"/>
        <v>13</v>
      </c>
      <c r="F15" s="11">
        <f t="shared" si="7"/>
        <v>2</v>
      </c>
      <c r="G15" s="11">
        <f t="shared" si="7"/>
        <v>0</v>
      </c>
      <c r="H15" s="11">
        <f t="shared" si="7"/>
        <v>5</v>
      </c>
      <c r="I15" s="11">
        <f t="shared" si="1"/>
        <v>6</v>
      </c>
      <c r="J15" s="21">
        <f t="shared" si="2"/>
        <v>5.26315789473684</v>
      </c>
      <c r="K15" s="21">
        <f t="shared" si="3"/>
        <v>94.7368421052632</v>
      </c>
      <c r="N15" s="19" t="s">
        <v>14</v>
      </c>
      <c r="O15" s="20">
        <f>K82</f>
        <v>98.936170212766</v>
      </c>
    </row>
    <row r="16" s="1" customFormat="1" ht="12.75" spans="1:15">
      <c r="A16" s="7" t="s">
        <v>52</v>
      </c>
      <c r="B16" s="8" t="s">
        <v>52</v>
      </c>
      <c r="C16" s="7">
        <v>2</v>
      </c>
      <c r="D16" s="10">
        <f t="shared" ref="D16:D19" si="8">C16-E16</f>
        <v>2</v>
      </c>
      <c r="E16" s="10">
        <v>0</v>
      </c>
      <c r="F16" s="10"/>
      <c r="G16" s="10"/>
      <c r="H16" s="10"/>
      <c r="I16" s="10">
        <f t="shared" si="1"/>
        <v>0</v>
      </c>
      <c r="J16" s="18">
        <f t="shared" si="2"/>
        <v>0</v>
      </c>
      <c r="K16" s="18">
        <f t="shared" si="3"/>
        <v>100</v>
      </c>
      <c r="N16" s="19" t="s">
        <v>15</v>
      </c>
      <c r="O16" s="20">
        <f>K85</f>
        <v>100</v>
      </c>
    </row>
    <row r="17" s="1" customFormat="1" ht="12.75" spans="1:15">
      <c r="A17" s="7"/>
      <c r="B17" s="8" t="s">
        <v>53</v>
      </c>
      <c r="C17" s="7">
        <v>2</v>
      </c>
      <c r="D17" s="10">
        <f t="shared" si="8"/>
        <v>2</v>
      </c>
      <c r="E17" s="10"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K94</f>
        <v>89.3939393939394</v>
      </c>
    </row>
    <row r="18" s="1" customFormat="1" ht="12.75" spans="1:15">
      <c r="A18" s="7"/>
      <c r="B18" s="8" t="s">
        <v>54</v>
      </c>
      <c r="C18" s="7">
        <v>3</v>
      </c>
      <c r="D18" s="10">
        <f t="shared" si="8"/>
        <v>3</v>
      </c>
      <c r="E18" s="10"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K100</f>
        <v>87.2340425531915</v>
      </c>
    </row>
    <row r="19" s="1" customFormat="1" ht="12.75" spans="1:15">
      <c r="A19" s="7"/>
      <c r="B19" s="8" t="s">
        <v>55</v>
      </c>
      <c r="C19" s="7">
        <v>1</v>
      </c>
      <c r="D19" s="10">
        <f t="shared" si="8"/>
        <v>1</v>
      </c>
      <c r="E19" s="10"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K110</f>
        <v>95.1327433628319</v>
      </c>
    </row>
    <row r="20" s="1" customFormat="1" ht="12.75" spans="1:15">
      <c r="A20" s="11" t="s">
        <v>52</v>
      </c>
      <c r="B20" s="12"/>
      <c r="C20" s="11">
        <f t="shared" ref="C20:H20" si="9">SUM(C16:C19)</f>
        <v>8</v>
      </c>
      <c r="D20" s="11">
        <f t="shared" si="9"/>
        <v>8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>
        <f t="shared" si="9"/>
        <v>0</v>
      </c>
      <c r="I20" s="11">
        <f t="shared" si="1"/>
        <v>0</v>
      </c>
      <c r="J20" s="21">
        <f t="shared" si="2"/>
        <v>0</v>
      </c>
      <c r="K20" s="21">
        <f t="shared" si="3"/>
        <v>100</v>
      </c>
      <c r="N20" s="19" t="s">
        <v>19</v>
      </c>
      <c r="O20" s="20">
        <f>K115</f>
        <v>93.8325991189427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f t="shared" ref="D21:D26" si="10">C21-E21</f>
        <v>110</v>
      </c>
      <c r="E21" s="10">
        <v>19</v>
      </c>
      <c r="F21" s="10">
        <v>3</v>
      </c>
      <c r="G21" s="10"/>
      <c r="H21" s="10">
        <v>8</v>
      </c>
      <c r="I21" s="10">
        <f t="shared" si="1"/>
        <v>8</v>
      </c>
      <c r="J21" s="18">
        <f t="shared" si="2"/>
        <v>6.2015503875969</v>
      </c>
      <c r="K21" s="18">
        <f t="shared" si="3"/>
        <v>93.7984496124031</v>
      </c>
      <c r="N21" s="19" t="s">
        <v>20</v>
      </c>
      <c r="O21" s="20">
        <f>K125</f>
        <v>96.2825278810409</v>
      </c>
    </row>
    <row r="22" s="1" customFormat="1" ht="12.75" spans="1:15">
      <c r="A22" s="7"/>
      <c r="B22" s="8" t="s">
        <v>57</v>
      </c>
      <c r="C22" s="7">
        <v>114</v>
      </c>
      <c r="D22" s="10">
        <f t="shared" si="10"/>
        <v>108</v>
      </c>
      <c r="E22" s="10">
        <v>6</v>
      </c>
      <c r="F22" s="10"/>
      <c r="G22" s="10"/>
      <c r="H22" s="10">
        <v>3</v>
      </c>
      <c r="I22" s="10">
        <f t="shared" si="1"/>
        <v>3</v>
      </c>
      <c r="J22" s="18">
        <f t="shared" si="2"/>
        <v>2.63157894736842</v>
      </c>
      <c r="K22" s="18">
        <f t="shared" si="3"/>
        <v>97.3684210526316</v>
      </c>
      <c r="N22" s="19" t="s">
        <v>21</v>
      </c>
      <c r="O22" s="20">
        <f>K131</f>
        <v>90.0862068965517</v>
      </c>
    </row>
    <row r="23" s="1" customFormat="1" ht="12.75" spans="1:15">
      <c r="A23" s="7"/>
      <c r="B23" s="8" t="s">
        <v>58</v>
      </c>
      <c r="C23" s="7">
        <v>2</v>
      </c>
      <c r="D23" s="10">
        <f t="shared" si="10"/>
        <v>2</v>
      </c>
      <c r="E23" s="10">
        <v>0</v>
      </c>
      <c r="F23" s="10"/>
      <c r="G23" s="10"/>
      <c r="H23" s="10"/>
      <c r="I23" s="10">
        <f t="shared" si="1"/>
        <v>0</v>
      </c>
      <c r="J23" s="18">
        <f t="shared" si="2"/>
        <v>0</v>
      </c>
      <c r="K23" s="18">
        <f t="shared" si="3"/>
        <v>100</v>
      </c>
      <c r="N23" s="19" t="s">
        <v>22</v>
      </c>
      <c r="O23" s="20">
        <f>K135</f>
        <v>100</v>
      </c>
    </row>
    <row r="24" s="1" customFormat="1" ht="12.75" spans="1:15">
      <c r="A24" s="7"/>
      <c r="B24" s="8" t="s">
        <v>59</v>
      </c>
      <c r="C24" s="7">
        <v>3</v>
      </c>
      <c r="D24" s="10">
        <f t="shared" si="10"/>
        <v>2</v>
      </c>
      <c r="E24" s="10">
        <v>1</v>
      </c>
      <c r="F24" s="10"/>
      <c r="G24" s="10">
        <v>1</v>
      </c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K143</f>
        <v>93.9622641509434</v>
      </c>
    </row>
    <row r="25" s="1" customFormat="1" ht="12.75" spans="1:15">
      <c r="A25" s="7"/>
      <c r="B25" s="8" t="s">
        <v>60</v>
      </c>
      <c r="C25" s="7">
        <v>1</v>
      </c>
      <c r="D25" s="10">
        <f t="shared" si="10"/>
        <v>1</v>
      </c>
      <c r="E25" s="10">
        <v>0</v>
      </c>
      <c r="F25" s="10"/>
      <c r="G25" s="10"/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K144</f>
        <v>93.9142789486147</v>
      </c>
    </row>
    <row r="26" s="1" customFormat="1" ht="12.75" spans="1:11">
      <c r="A26" s="7"/>
      <c r="B26" s="8" t="s">
        <v>62</v>
      </c>
      <c r="C26" s="7">
        <v>2</v>
      </c>
      <c r="D26" s="10">
        <f t="shared" si="10"/>
        <v>2</v>
      </c>
      <c r="E26" s="10"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11" t="s">
        <v>63</v>
      </c>
      <c r="B27" s="12"/>
      <c r="C27" s="11">
        <f t="shared" ref="C27:H27" si="11">SUM(C21:C26)</f>
        <v>251</v>
      </c>
      <c r="D27" s="11">
        <f t="shared" si="11"/>
        <v>225</v>
      </c>
      <c r="E27" s="11">
        <f t="shared" si="11"/>
        <v>26</v>
      </c>
      <c r="F27" s="11">
        <f t="shared" si="11"/>
        <v>3</v>
      </c>
      <c r="G27" s="11">
        <f t="shared" si="11"/>
        <v>1</v>
      </c>
      <c r="H27" s="11">
        <f t="shared" si="11"/>
        <v>11</v>
      </c>
      <c r="I27" s="11">
        <f t="shared" si="1"/>
        <v>11</v>
      </c>
      <c r="J27" s="21">
        <f t="shared" si="2"/>
        <v>4.38247011952191</v>
      </c>
      <c r="K27" s="21">
        <f t="shared" si="3"/>
        <v>95.6175298804781</v>
      </c>
    </row>
    <row r="28" s="1" customFormat="1" ht="12.75" spans="1:11">
      <c r="A28" s="13" t="s">
        <v>64</v>
      </c>
      <c r="B28" s="8" t="s">
        <v>65</v>
      </c>
      <c r="C28" s="7">
        <v>1</v>
      </c>
      <c r="D28" s="10">
        <f t="shared" ref="D28:D34" si="12">C28-E28</f>
        <v>1</v>
      </c>
      <c r="E28" s="10">
        <v>0</v>
      </c>
      <c r="F28" s="10"/>
      <c r="G28" s="10"/>
      <c r="H28" s="10"/>
      <c r="I28" s="10">
        <f t="shared" si="1"/>
        <v>0</v>
      </c>
      <c r="J28" s="18">
        <f t="shared" si="2"/>
        <v>0</v>
      </c>
      <c r="K28" s="18">
        <f t="shared" si="3"/>
        <v>100</v>
      </c>
    </row>
    <row r="29" s="1" customFormat="1" ht="12.75" spans="1:11">
      <c r="A29" s="14"/>
      <c r="B29" s="8" t="s">
        <v>66</v>
      </c>
      <c r="C29" s="7">
        <v>1</v>
      </c>
      <c r="D29" s="10">
        <f t="shared" si="12"/>
        <v>1</v>
      </c>
      <c r="E29" s="10"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64</v>
      </c>
      <c r="C30" s="7">
        <v>129</v>
      </c>
      <c r="D30" s="10">
        <f t="shared" si="12"/>
        <v>110</v>
      </c>
      <c r="E30" s="10">
        <v>19</v>
      </c>
      <c r="F30" s="10">
        <v>7</v>
      </c>
      <c r="G30" s="10"/>
      <c r="H30" s="10">
        <v>7</v>
      </c>
      <c r="I30" s="10">
        <f t="shared" si="1"/>
        <v>5</v>
      </c>
      <c r="J30" s="18">
        <f t="shared" si="2"/>
        <v>3.87596899224806</v>
      </c>
      <c r="K30" s="18">
        <f t="shared" si="3"/>
        <v>96.1240310077519</v>
      </c>
    </row>
    <row r="31" s="1" customFormat="1" ht="12.75" spans="1:11">
      <c r="A31" s="14"/>
      <c r="B31" s="8" t="s">
        <v>67</v>
      </c>
      <c r="C31" s="7">
        <v>1</v>
      </c>
      <c r="D31" s="10">
        <f t="shared" si="12"/>
        <v>1</v>
      </c>
      <c r="E31" s="10">
        <v>0</v>
      </c>
      <c r="F31" s="10"/>
      <c r="G31" s="10"/>
      <c r="H31" s="10"/>
      <c r="I31" s="10">
        <f t="shared" si="1"/>
        <v>0</v>
      </c>
      <c r="J31" s="18">
        <f t="shared" si="2"/>
        <v>0</v>
      </c>
      <c r="K31" s="18">
        <f t="shared" si="3"/>
        <v>100</v>
      </c>
    </row>
    <row r="32" s="1" customFormat="1" ht="12.75" spans="1:11">
      <c r="A32" s="14"/>
      <c r="B32" s="8" t="s">
        <v>68</v>
      </c>
      <c r="C32" s="7">
        <v>2</v>
      </c>
      <c r="D32" s="10">
        <f t="shared" si="12"/>
        <v>2</v>
      </c>
      <c r="E32" s="10"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69</v>
      </c>
      <c r="C33" s="7">
        <v>1</v>
      </c>
      <c r="D33" s="10">
        <f t="shared" si="12"/>
        <v>1</v>
      </c>
      <c r="E33" s="10"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5"/>
      <c r="B34" s="8" t="s">
        <v>70</v>
      </c>
      <c r="C34" s="7">
        <v>1</v>
      </c>
      <c r="D34" s="10">
        <f t="shared" si="12"/>
        <v>1</v>
      </c>
      <c r="E34" s="10"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1" t="s">
        <v>71</v>
      </c>
      <c r="B35" s="12"/>
      <c r="C35" s="11">
        <f t="shared" ref="C35:H35" si="13">SUM(C28:C34)</f>
        <v>136</v>
      </c>
      <c r="D35" s="11">
        <v>118</v>
      </c>
      <c r="E35" s="11">
        <f t="shared" si="13"/>
        <v>19</v>
      </c>
      <c r="F35" s="11">
        <f t="shared" si="13"/>
        <v>7</v>
      </c>
      <c r="G35" s="11">
        <f t="shared" si="13"/>
        <v>0</v>
      </c>
      <c r="H35" s="11">
        <f t="shared" si="13"/>
        <v>7</v>
      </c>
      <c r="I35" s="11">
        <f t="shared" si="1"/>
        <v>5</v>
      </c>
      <c r="J35" s="21">
        <f t="shared" si="2"/>
        <v>3.67647058823529</v>
      </c>
      <c r="K35" s="21">
        <f t="shared" si="3"/>
        <v>96.3235294117647</v>
      </c>
    </row>
    <row r="36" s="1" customFormat="1" ht="12.75" spans="1:11">
      <c r="A36" s="13" t="s">
        <v>72</v>
      </c>
      <c r="B36" s="8" t="s">
        <v>73</v>
      </c>
      <c r="C36" s="7">
        <v>55</v>
      </c>
      <c r="D36" s="10">
        <v>48</v>
      </c>
      <c r="E36" s="10">
        <v>10</v>
      </c>
      <c r="F36" s="10">
        <v>1</v>
      </c>
      <c r="G36" s="10"/>
      <c r="H36" s="10">
        <v>2</v>
      </c>
      <c r="I36" s="10">
        <f t="shared" si="1"/>
        <v>7</v>
      </c>
      <c r="J36" s="18">
        <f t="shared" si="2"/>
        <v>12.7272727272727</v>
      </c>
      <c r="K36" s="18">
        <f t="shared" si="3"/>
        <v>87.2727272727273</v>
      </c>
    </row>
    <row r="37" s="1" customFormat="1" ht="12.75" spans="1:11">
      <c r="A37" s="14"/>
      <c r="B37" s="8" t="s">
        <v>72</v>
      </c>
      <c r="C37" s="7">
        <v>78</v>
      </c>
      <c r="D37" s="10">
        <v>71</v>
      </c>
      <c r="E37" s="10">
        <v>3</v>
      </c>
      <c r="F37" s="10">
        <v>1</v>
      </c>
      <c r="G37" s="10"/>
      <c r="H37" s="10">
        <v>1</v>
      </c>
      <c r="I37" s="10">
        <f t="shared" si="1"/>
        <v>1</v>
      </c>
      <c r="J37" s="18">
        <f t="shared" si="2"/>
        <v>1.28205128205128</v>
      </c>
      <c r="K37" s="18">
        <f t="shared" si="3"/>
        <v>98.7179487179487</v>
      </c>
    </row>
    <row r="38" s="1" customFormat="1" ht="12.75" spans="1:11">
      <c r="A38" s="15"/>
      <c r="B38" s="8" t="s">
        <v>74</v>
      </c>
      <c r="C38" s="7">
        <v>3</v>
      </c>
      <c r="D38" s="10">
        <v>3</v>
      </c>
      <c r="E38" s="10">
        <v>0</v>
      </c>
      <c r="F38" s="10"/>
      <c r="G38" s="10"/>
      <c r="H38" s="10"/>
      <c r="I38" s="10">
        <f t="shared" si="1"/>
        <v>0</v>
      </c>
      <c r="J38" s="18">
        <f t="shared" si="2"/>
        <v>0</v>
      </c>
      <c r="K38" s="18">
        <f t="shared" si="3"/>
        <v>100</v>
      </c>
    </row>
    <row r="39" s="1" customFormat="1" ht="12.75" spans="1:11">
      <c r="A39" s="11" t="s">
        <v>75</v>
      </c>
      <c r="B39" s="12"/>
      <c r="C39" s="11">
        <f t="shared" ref="C39:H39" si="14">SUM(C36:C38)</f>
        <v>136</v>
      </c>
      <c r="D39" s="11">
        <f t="shared" si="14"/>
        <v>122</v>
      </c>
      <c r="E39" s="11">
        <f t="shared" si="14"/>
        <v>13</v>
      </c>
      <c r="F39" s="11">
        <f t="shared" si="14"/>
        <v>2</v>
      </c>
      <c r="G39" s="11">
        <f t="shared" si="14"/>
        <v>0</v>
      </c>
      <c r="H39" s="11">
        <f t="shared" si="14"/>
        <v>3</v>
      </c>
      <c r="I39" s="11">
        <f t="shared" si="1"/>
        <v>8</v>
      </c>
      <c r="J39" s="21">
        <f t="shared" si="2"/>
        <v>5.88235294117647</v>
      </c>
      <c r="K39" s="21">
        <f t="shared" si="3"/>
        <v>94.1176470588235</v>
      </c>
    </row>
    <row r="40" s="1" customFormat="1" ht="12.75" spans="1:11">
      <c r="A40" s="13" t="s">
        <v>76</v>
      </c>
      <c r="B40" s="8" t="s">
        <v>77</v>
      </c>
      <c r="C40" s="7">
        <v>88</v>
      </c>
      <c r="D40" s="10">
        <f t="shared" ref="D40:D42" si="15">C40-E40</f>
        <v>80</v>
      </c>
      <c r="E40" s="10">
        <v>8</v>
      </c>
      <c r="F40" s="10"/>
      <c r="G40" s="10">
        <v>1</v>
      </c>
      <c r="H40" s="10">
        <v>2</v>
      </c>
      <c r="I40" s="10">
        <f t="shared" si="1"/>
        <v>5</v>
      </c>
      <c r="J40" s="18">
        <f t="shared" si="2"/>
        <v>5.68181818181818</v>
      </c>
      <c r="K40" s="18">
        <f t="shared" si="3"/>
        <v>94.3181818181818</v>
      </c>
    </row>
    <row r="41" s="1" customFormat="1" ht="12.75" spans="1:11">
      <c r="A41" s="14"/>
      <c r="B41" s="8" t="s">
        <v>76</v>
      </c>
      <c r="C41" s="7">
        <v>118</v>
      </c>
      <c r="D41" s="10">
        <f t="shared" si="15"/>
        <v>92</v>
      </c>
      <c r="E41" s="10">
        <v>26</v>
      </c>
      <c r="F41" s="10">
        <v>7</v>
      </c>
      <c r="G41" s="10">
        <v>7</v>
      </c>
      <c r="H41" s="10">
        <v>4</v>
      </c>
      <c r="I41" s="10">
        <f t="shared" si="1"/>
        <v>8</v>
      </c>
      <c r="J41" s="18">
        <f t="shared" si="2"/>
        <v>6.77966101694915</v>
      </c>
      <c r="K41" s="18">
        <f t="shared" si="3"/>
        <v>93.2203389830509</v>
      </c>
    </row>
    <row r="42" s="1" customFormat="1" ht="12.75" spans="1:11">
      <c r="A42" s="15"/>
      <c r="B42" s="8" t="s">
        <v>78</v>
      </c>
      <c r="C42" s="7">
        <v>97</v>
      </c>
      <c r="D42" s="10">
        <f t="shared" si="15"/>
        <v>83</v>
      </c>
      <c r="E42" s="10">
        <v>14</v>
      </c>
      <c r="F42" s="10">
        <v>2</v>
      </c>
      <c r="G42" s="10">
        <v>5</v>
      </c>
      <c r="H42" s="10"/>
      <c r="I42" s="10">
        <f t="shared" si="1"/>
        <v>7</v>
      </c>
      <c r="J42" s="18">
        <f t="shared" si="2"/>
        <v>7.21649484536082</v>
      </c>
      <c r="K42" s="18">
        <f t="shared" si="3"/>
        <v>92.7835051546392</v>
      </c>
    </row>
    <row r="43" s="1" customFormat="1" ht="12.75" spans="1:11">
      <c r="A43" s="11" t="s">
        <v>79</v>
      </c>
      <c r="B43" s="12"/>
      <c r="C43" s="11">
        <f t="shared" ref="C43:H43" si="16">SUM(C40:C42)</f>
        <v>303</v>
      </c>
      <c r="D43" s="11">
        <f t="shared" si="16"/>
        <v>255</v>
      </c>
      <c r="E43" s="11">
        <f t="shared" si="16"/>
        <v>48</v>
      </c>
      <c r="F43" s="11">
        <f t="shared" si="16"/>
        <v>9</v>
      </c>
      <c r="G43" s="11">
        <f t="shared" si="16"/>
        <v>13</v>
      </c>
      <c r="H43" s="11">
        <f t="shared" si="16"/>
        <v>6</v>
      </c>
      <c r="I43" s="11">
        <f t="shared" si="1"/>
        <v>20</v>
      </c>
      <c r="J43" s="21">
        <f t="shared" si="2"/>
        <v>6.6006600660066</v>
      </c>
      <c r="K43" s="21">
        <f t="shared" si="3"/>
        <v>93.3993399339934</v>
      </c>
    </row>
    <row r="44" s="1" customFormat="1" ht="12.75" spans="1:11">
      <c r="A44" s="13" t="s">
        <v>80</v>
      </c>
      <c r="B44" s="8" t="s">
        <v>81</v>
      </c>
      <c r="C44" s="7">
        <v>1</v>
      </c>
      <c r="D44" s="10">
        <f t="shared" ref="D44:D47" si="17">C44-E44</f>
        <v>1</v>
      </c>
      <c r="E44" s="10">
        <v>0</v>
      </c>
      <c r="F44" s="10"/>
      <c r="G44" s="10"/>
      <c r="H44" s="10"/>
      <c r="I44" s="10">
        <f t="shared" si="1"/>
        <v>0</v>
      </c>
      <c r="J44" s="18">
        <f t="shared" si="2"/>
        <v>0</v>
      </c>
      <c r="K44" s="18">
        <f t="shared" si="3"/>
        <v>100</v>
      </c>
    </row>
    <row r="45" s="1" customFormat="1" ht="12.75" spans="1:11">
      <c r="A45" s="14"/>
      <c r="B45" s="8" t="s">
        <v>82</v>
      </c>
      <c r="C45" s="7">
        <v>2</v>
      </c>
      <c r="D45" s="10">
        <f t="shared" si="17"/>
        <v>2</v>
      </c>
      <c r="E45" s="10"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80</v>
      </c>
      <c r="C46" s="7">
        <v>1</v>
      </c>
      <c r="D46" s="10">
        <f t="shared" si="17"/>
        <v>1</v>
      </c>
      <c r="E46" s="10"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5"/>
      <c r="B47" s="8" t="s">
        <v>83</v>
      </c>
      <c r="C47" s="7">
        <v>3</v>
      </c>
      <c r="D47" s="10">
        <f t="shared" si="17"/>
        <v>3</v>
      </c>
      <c r="E47" s="10"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1" t="s">
        <v>84</v>
      </c>
      <c r="B48" s="12"/>
      <c r="C48" s="11">
        <f t="shared" ref="C48:H48" si="18">SUM(C44:C47)</f>
        <v>7</v>
      </c>
      <c r="D48" s="11">
        <f t="shared" si="18"/>
        <v>7</v>
      </c>
      <c r="E48" s="11">
        <f t="shared" si="18"/>
        <v>0</v>
      </c>
      <c r="F48" s="11">
        <f t="shared" si="18"/>
        <v>0</v>
      </c>
      <c r="G48" s="11">
        <f t="shared" si="18"/>
        <v>0</v>
      </c>
      <c r="H48" s="11">
        <f t="shared" si="18"/>
        <v>0</v>
      </c>
      <c r="I48" s="11">
        <f t="shared" si="1"/>
        <v>0</v>
      </c>
      <c r="J48" s="21">
        <f t="shared" si="2"/>
        <v>0</v>
      </c>
      <c r="K48" s="21">
        <f t="shared" si="3"/>
        <v>100</v>
      </c>
    </row>
    <row r="49" s="1" customFormat="1" ht="12.75" spans="1:11">
      <c r="A49" s="13" t="s">
        <v>85</v>
      </c>
      <c r="B49" s="8" t="s">
        <v>86</v>
      </c>
      <c r="C49" s="7">
        <v>76</v>
      </c>
      <c r="D49" s="10">
        <f t="shared" ref="D49:D52" si="19">C49-E49</f>
        <v>57</v>
      </c>
      <c r="E49" s="10">
        <v>19</v>
      </c>
      <c r="F49" s="10">
        <v>5</v>
      </c>
      <c r="G49" s="10">
        <v>3</v>
      </c>
      <c r="H49" s="10">
        <v>6</v>
      </c>
      <c r="I49" s="10">
        <f t="shared" si="1"/>
        <v>5</v>
      </c>
      <c r="J49" s="18">
        <f t="shared" si="2"/>
        <v>6.57894736842105</v>
      </c>
      <c r="K49" s="18">
        <f t="shared" si="3"/>
        <v>93.4210526315789</v>
      </c>
    </row>
    <row r="50" s="1" customFormat="1" ht="12.75" spans="1:11">
      <c r="A50" s="14"/>
      <c r="B50" s="8" t="s">
        <v>87</v>
      </c>
      <c r="C50" s="7">
        <v>66</v>
      </c>
      <c r="D50" s="10">
        <f t="shared" si="19"/>
        <v>54</v>
      </c>
      <c r="E50" s="10">
        <v>12</v>
      </c>
      <c r="F50" s="10">
        <v>1</v>
      </c>
      <c r="G50" s="10">
        <v>3</v>
      </c>
      <c r="H50" s="10">
        <v>2</v>
      </c>
      <c r="I50" s="10">
        <f t="shared" si="1"/>
        <v>6</v>
      </c>
      <c r="J50" s="18">
        <f t="shared" si="2"/>
        <v>9.09090909090909</v>
      </c>
      <c r="K50" s="18">
        <f t="shared" si="3"/>
        <v>90.9090909090909</v>
      </c>
    </row>
    <row r="51" s="1" customFormat="1" ht="12.75" spans="1:11">
      <c r="A51" s="14"/>
      <c r="B51" s="8" t="s">
        <v>88</v>
      </c>
      <c r="C51" s="7">
        <v>15</v>
      </c>
      <c r="D51" s="10">
        <f t="shared" si="19"/>
        <v>9</v>
      </c>
      <c r="E51" s="10">
        <v>6</v>
      </c>
      <c r="F51" s="10"/>
      <c r="G51" s="10"/>
      <c r="H51" s="10"/>
      <c r="I51" s="10">
        <f t="shared" si="1"/>
        <v>6</v>
      </c>
      <c r="J51" s="18">
        <f t="shared" si="2"/>
        <v>40</v>
      </c>
      <c r="K51" s="18">
        <f t="shared" si="3"/>
        <v>60</v>
      </c>
    </row>
    <row r="52" s="1" customFormat="1" ht="12.75" spans="1:11">
      <c r="A52" s="15"/>
      <c r="B52" s="8" t="s">
        <v>89</v>
      </c>
      <c r="C52" s="7">
        <v>108</v>
      </c>
      <c r="D52" s="10">
        <f t="shared" si="19"/>
        <v>91</v>
      </c>
      <c r="E52" s="10">
        <v>17</v>
      </c>
      <c r="F52" s="10">
        <v>6</v>
      </c>
      <c r="G52" s="10">
        <v>5</v>
      </c>
      <c r="H52" s="10"/>
      <c r="I52" s="10">
        <f t="shared" si="1"/>
        <v>6</v>
      </c>
      <c r="J52" s="18">
        <f t="shared" si="2"/>
        <v>5.55555555555556</v>
      </c>
      <c r="K52" s="18">
        <f t="shared" si="3"/>
        <v>94.4444444444444</v>
      </c>
    </row>
    <row r="53" s="1" customFormat="1" ht="12.75" spans="1:11">
      <c r="A53" s="11" t="s">
        <v>90</v>
      </c>
      <c r="B53" s="12"/>
      <c r="C53" s="11">
        <f t="shared" ref="C53:H53" si="20">SUM(C49:C52)</f>
        <v>265</v>
      </c>
      <c r="D53" s="11">
        <f t="shared" si="20"/>
        <v>211</v>
      </c>
      <c r="E53" s="11">
        <f t="shared" si="20"/>
        <v>54</v>
      </c>
      <c r="F53" s="11">
        <f t="shared" si="20"/>
        <v>12</v>
      </c>
      <c r="G53" s="11">
        <f t="shared" si="20"/>
        <v>11</v>
      </c>
      <c r="H53" s="11">
        <f t="shared" si="20"/>
        <v>8</v>
      </c>
      <c r="I53" s="11">
        <f t="shared" si="1"/>
        <v>23</v>
      </c>
      <c r="J53" s="21">
        <f t="shared" si="2"/>
        <v>8.67924528301887</v>
      </c>
      <c r="K53" s="21">
        <f t="shared" si="3"/>
        <v>91.3207547169811</v>
      </c>
    </row>
    <row r="54" s="1" customFormat="1" ht="12.75" spans="1:11">
      <c r="A54" s="13" t="s">
        <v>91</v>
      </c>
      <c r="B54" s="8" t="s">
        <v>92</v>
      </c>
      <c r="C54" s="7">
        <v>4</v>
      </c>
      <c r="D54" s="10">
        <f t="shared" ref="D54:D58" si="21">C54-E54</f>
        <v>2</v>
      </c>
      <c r="E54" s="10">
        <v>2</v>
      </c>
      <c r="F54" s="10"/>
      <c r="G54" s="10"/>
      <c r="H54" s="10"/>
      <c r="I54" s="10">
        <f t="shared" si="1"/>
        <v>2</v>
      </c>
      <c r="J54" s="18">
        <f t="shared" si="2"/>
        <v>50</v>
      </c>
      <c r="K54" s="18">
        <f t="shared" si="3"/>
        <v>50</v>
      </c>
    </row>
    <row r="55" s="1" customFormat="1" ht="12.75" spans="1:11">
      <c r="A55" s="14"/>
      <c r="B55" s="8" t="s">
        <v>93</v>
      </c>
      <c r="C55" s="7">
        <v>2</v>
      </c>
      <c r="D55" s="10">
        <f t="shared" si="21"/>
        <v>2</v>
      </c>
      <c r="E55" s="10">
        <v>0</v>
      </c>
      <c r="F55" s="10"/>
      <c r="G55" s="10"/>
      <c r="H55" s="10"/>
      <c r="I55" s="10">
        <f t="shared" si="1"/>
        <v>0</v>
      </c>
      <c r="J55" s="18">
        <f t="shared" si="2"/>
        <v>0</v>
      </c>
      <c r="K55" s="18">
        <f t="shared" si="3"/>
        <v>100</v>
      </c>
    </row>
    <row r="56" s="1" customFormat="1" ht="12.75" spans="1:11">
      <c r="A56" s="14"/>
      <c r="B56" s="8" t="s">
        <v>94</v>
      </c>
      <c r="C56" s="7">
        <v>2</v>
      </c>
      <c r="D56" s="10">
        <f t="shared" si="21"/>
        <v>2</v>
      </c>
      <c r="E56" s="10"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95</v>
      </c>
      <c r="C57" s="7">
        <v>2</v>
      </c>
      <c r="D57" s="10">
        <f t="shared" si="21"/>
        <v>2</v>
      </c>
      <c r="E57" s="10"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5"/>
      <c r="B58" s="8" t="s">
        <v>96</v>
      </c>
      <c r="C58" s="7">
        <v>5</v>
      </c>
      <c r="D58" s="10">
        <f t="shared" si="21"/>
        <v>4</v>
      </c>
      <c r="E58" s="10">
        <v>1</v>
      </c>
      <c r="F58" s="10"/>
      <c r="G58" s="10"/>
      <c r="H58" s="10"/>
      <c r="I58" s="10">
        <f t="shared" si="1"/>
        <v>1</v>
      </c>
      <c r="J58" s="18">
        <f t="shared" si="2"/>
        <v>20</v>
      </c>
      <c r="K58" s="18">
        <f t="shared" si="3"/>
        <v>80</v>
      </c>
    </row>
    <row r="59" s="1" customFormat="1" ht="12.75" spans="1:11">
      <c r="A59" s="11" t="s">
        <v>96</v>
      </c>
      <c r="B59" s="12"/>
      <c r="C59" s="11">
        <f t="shared" ref="C59:H59" si="22">SUM(C54:C58)</f>
        <v>15</v>
      </c>
      <c r="D59" s="11">
        <f t="shared" si="22"/>
        <v>12</v>
      </c>
      <c r="E59" s="11">
        <f t="shared" si="22"/>
        <v>3</v>
      </c>
      <c r="F59" s="11">
        <f t="shared" si="22"/>
        <v>0</v>
      </c>
      <c r="G59" s="11">
        <f t="shared" si="22"/>
        <v>0</v>
      </c>
      <c r="H59" s="11">
        <f t="shared" si="22"/>
        <v>0</v>
      </c>
      <c r="I59" s="11">
        <f t="shared" si="1"/>
        <v>3</v>
      </c>
      <c r="J59" s="21">
        <f t="shared" si="2"/>
        <v>20</v>
      </c>
      <c r="K59" s="21">
        <f t="shared" si="3"/>
        <v>80</v>
      </c>
    </row>
    <row r="60" s="1" customFormat="1" ht="12.75" spans="1:11">
      <c r="A60" s="13" t="s">
        <v>97</v>
      </c>
      <c r="B60" s="8" t="s">
        <v>98</v>
      </c>
      <c r="C60" s="7">
        <v>42</v>
      </c>
      <c r="D60" s="10">
        <f t="shared" ref="D60:D71" si="23">C60-E60</f>
        <v>40</v>
      </c>
      <c r="E60" s="10">
        <v>2</v>
      </c>
      <c r="F60" s="10"/>
      <c r="G60" s="10">
        <v>1</v>
      </c>
      <c r="H60" s="10"/>
      <c r="I60" s="10">
        <f t="shared" si="1"/>
        <v>1</v>
      </c>
      <c r="J60" s="18">
        <f t="shared" si="2"/>
        <v>2.38095238095238</v>
      </c>
      <c r="K60" s="18">
        <f t="shared" si="3"/>
        <v>97.6190476190476</v>
      </c>
    </row>
    <row r="61" s="1" customFormat="1" ht="12.75" spans="1:11">
      <c r="A61" s="14"/>
      <c r="B61" s="8" t="s">
        <v>99</v>
      </c>
      <c r="C61" s="7">
        <v>81</v>
      </c>
      <c r="D61" s="10">
        <f t="shared" si="23"/>
        <v>78</v>
      </c>
      <c r="E61" s="10">
        <v>3</v>
      </c>
      <c r="F61" s="10">
        <v>2</v>
      </c>
      <c r="G61" s="10"/>
      <c r="H61" s="10"/>
      <c r="I61" s="10">
        <f t="shared" si="1"/>
        <v>1</v>
      </c>
      <c r="J61" s="18">
        <f t="shared" si="2"/>
        <v>1.23456790123457</v>
      </c>
      <c r="K61" s="18">
        <f t="shared" si="3"/>
        <v>98.7654320987654</v>
      </c>
    </row>
    <row r="62" s="1" customFormat="1" ht="12.75" spans="1:11">
      <c r="A62" s="14"/>
      <c r="B62" s="8" t="s">
        <v>100</v>
      </c>
      <c r="C62" s="7">
        <v>50</v>
      </c>
      <c r="D62" s="10">
        <f t="shared" si="23"/>
        <v>46</v>
      </c>
      <c r="E62" s="10">
        <v>4</v>
      </c>
      <c r="F62" s="10"/>
      <c r="G62" s="10"/>
      <c r="H62" s="10"/>
      <c r="I62" s="10">
        <f t="shared" si="1"/>
        <v>4</v>
      </c>
      <c r="J62" s="18">
        <f t="shared" si="2"/>
        <v>8</v>
      </c>
      <c r="K62" s="18">
        <f t="shared" si="3"/>
        <v>92</v>
      </c>
    </row>
    <row r="63" s="1" customFormat="1" ht="12.75" spans="1:11">
      <c r="A63" s="14"/>
      <c r="B63" s="8" t="s">
        <v>101</v>
      </c>
      <c r="C63" s="7">
        <v>74</v>
      </c>
      <c r="D63" s="10">
        <f t="shared" si="23"/>
        <v>63</v>
      </c>
      <c r="E63" s="10">
        <v>11</v>
      </c>
      <c r="F63" s="10">
        <v>2</v>
      </c>
      <c r="G63" s="10"/>
      <c r="H63" s="10">
        <v>6</v>
      </c>
      <c r="I63" s="10">
        <f t="shared" si="1"/>
        <v>3</v>
      </c>
      <c r="J63" s="18">
        <f t="shared" si="2"/>
        <v>4.05405405405405</v>
      </c>
      <c r="K63" s="18">
        <f t="shared" si="3"/>
        <v>95.945945945946</v>
      </c>
    </row>
    <row r="64" s="1" customFormat="1" ht="12.75" spans="1:11">
      <c r="A64" s="14"/>
      <c r="B64" s="8" t="s">
        <v>102</v>
      </c>
      <c r="C64" s="7">
        <v>52</v>
      </c>
      <c r="D64" s="10">
        <f t="shared" si="23"/>
        <v>44</v>
      </c>
      <c r="E64" s="10">
        <v>8</v>
      </c>
      <c r="F64" s="10">
        <v>3</v>
      </c>
      <c r="G64" s="10">
        <v>3</v>
      </c>
      <c r="H64" s="10">
        <v>1</v>
      </c>
      <c r="I64" s="10">
        <f t="shared" si="1"/>
        <v>1</v>
      </c>
      <c r="J64" s="18">
        <f t="shared" si="2"/>
        <v>1.92307692307692</v>
      </c>
      <c r="K64" s="18">
        <f t="shared" si="3"/>
        <v>98.0769230769231</v>
      </c>
    </row>
    <row r="65" s="1" customFormat="1" ht="12.75" spans="1:11">
      <c r="A65" s="14"/>
      <c r="B65" s="8" t="s">
        <v>103</v>
      </c>
      <c r="C65" s="7">
        <v>55</v>
      </c>
      <c r="D65" s="10">
        <f t="shared" si="23"/>
        <v>46</v>
      </c>
      <c r="E65" s="10">
        <v>9</v>
      </c>
      <c r="F65" s="10">
        <v>5</v>
      </c>
      <c r="G65" s="10"/>
      <c r="H65" s="10">
        <v>1</v>
      </c>
      <c r="I65" s="10">
        <f t="shared" si="1"/>
        <v>3</v>
      </c>
      <c r="J65" s="18">
        <f t="shared" si="2"/>
        <v>5.45454545454545</v>
      </c>
      <c r="K65" s="18">
        <f t="shared" si="3"/>
        <v>94.5454545454545</v>
      </c>
    </row>
    <row r="66" s="1" customFormat="1" ht="12.75" spans="1:11">
      <c r="A66" s="14"/>
      <c r="B66" s="8" t="s">
        <v>104</v>
      </c>
      <c r="C66" s="7">
        <v>179</v>
      </c>
      <c r="D66" s="10">
        <f t="shared" si="23"/>
        <v>160</v>
      </c>
      <c r="E66" s="10">
        <v>19</v>
      </c>
      <c r="F66" s="10">
        <v>4</v>
      </c>
      <c r="G66" s="10">
        <v>7</v>
      </c>
      <c r="H66" s="10"/>
      <c r="I66" s="10">
        <f t="shared" ref="I66:I129" si="24">E66-F66-G66-H66</f>
        <v>8</v>
      </c>
      <c r="J66" s="18">
        <f t="shared" ref="J66:J129" si="25">I66/C66*100</f>
        <v>4.46927374301676</v>
      </c>
      <c r="K66" s="18">
        <f t="shared" ref="K66:K129" si="26">100-J66</f>
        <v>95.5307262569832</v>
      </c>
    </row>
    <row r="67" s="1" customFormat="1" ht="12.75" spans="1:11">
      <c r="A67" s="14"/>
      <c r="B67" s="8" t="s">
        <v>105</v>
      </c>
      <c r="C67" s="7">
        <v>41</v>
      </c>
      <c r="D67" s="10">
        <f t="shared" si="23"/>
        <v>38</v>
      </c>
      <c r="E67" s="10">
        <v>3</v>
      </c>
      <c r="F67" s="10">
        <v>1</v>
      </c>
      <c r="G67" s="10"/>
      <c r="H67" s="10">
        <v>1</v>
      </c>
      <c r="I67" s="10">
        <f t="shared" si="24"/>
        <v>1</v>
      </c>
      <c r="J67" s="18">
        <f t="shared" si="25"/>
        <v>2.4390243902439</v>
      </c>
      <c r="K67" s="18">
        <f t="shared" si="26"/>
        <v>97.5609756097561</v>
      </c>
    </row>
    <row r="68" s="1" customFormat="1" ht="12.75" spans="1:11">
      <c r="A68" s="14"/>
      <c r="B68" s="8" t="s">
        <v>106</v>
      </c>
      <c r="C68" s="7">
        <v>51</v>
      </c>
      <c r="D68" s="10">
        <f t="shared" si="23"/>
        <v>45</v>
      </c>
      <c r="E68" s="10">
        <v>6</v>
      </c>
      <c r="F68" s="10">
        <v>4</v>
      </c>
      <c r="G68" s="10"/>
      <c r="H68" s="10">
        <v>1</v>
      </c>
      <c r="I68" s="10">
        <f t="shared" si="24"/>
        <v>1</v>
      </c>
      <c r="J68" s="18">
        <f t="shared" si="25"/>
        <v>1.96078431372549</v>
      </c>
      <c r="K68" s="18">
        <f t="shared" si="26"/>
        <v>98.0392156862745</v>
      </c>
    </row>
    <row r="69" s="1" customFormat="1" ht="12.75" spans="1:11">
      <c r="A69" s="14"/>
      <c r="B69" s="8" t="s">
        <v>107</v>
      </c>
      <c r="C69" s="7">
        <v>75</v>
      </c>
      <c r="D69" s="10">
        <f t="shared" si="23"/>
        <v>65</v>
      </c>
      <c r="E69" s="10">
        <v>10</v>
      </c>
      <c r="F69" s="10">
        <v>8</v>
      </c>
      <c r="G69" s="10">
        <v>1</v>
      </c>
      <c r="H69" s="10"/>
      <c r="I69" s="10">
        <f t="shared" si="24"/>
        <v>1</v>
      </c>
      <c r="J69" s="18">
        <f t="shared" si="25"/>
        <v>1.33333333333333</v>
      </c>
      <c r="K69" s="18">
        <f t="shared" si="26"/>
        <v>98.6666666666667</v>
      </c>
    </row>
    <row r="70" s="1" customFormat="1" ht="12.75" spans="1:11">
      <c r="A70" s="14"/>
      <c r="B70" s="8" t="s">
        <v>108</v>
      </c>
      <c r="C70" s="7">
        <v>78</v>
      </c>
      <c r="D70" s="10">
        <f t="shared" si="23"/>
        <v>69</v>
      </c>
      <c r="E70" s="10">
        <v>9</v>
      </c>
      <c r="F70" s="10">
        <v>7</v>
      </c>
      <c r="G70" s="10">
        <v>1</v>
      </c>
      <c r="H70" s="10"/>
      <c r="I70" s="10">
        <f t="shared" si="24"/>
        <v>1</v>
      </c>
      <c r="J70" s="18">
        <f t="shared" si="25"/>
        <v>1.28205128205128</v>
      </c>
      <c r="K70" s="18">
        <f t="shared" si="26"/>
        <v>98.7179487179487</v>
      </c>
    </row>
    <row r="71" s="1" customFormat="1" ht="12.75" spans="1:11">
      <c r="A71" s="15"/>
      <c r="B71" s="8" t="s">
        <v>109</v>
      </c>
      <c r="C71" s="7">
        <v>46</v>
      </c>
      <c r="D71" s="10">
        <f t="shared" si="23"/>
        <v>41</v>
      </c>
      <c r="E71" s="10">
        <v>5</v>
      </c>
      <c r="F71" s="10">
        <v>1</v>
      </c>
      <c r="G71" s="10"/>
      <c r="H71" s="10">
        <v>2</v>
      </c>
      <c r="I71" s="10">
        <f t="shared" si="24"/>
        <v>2</v>
      </c>
      <c r="J71" s="18">
        <f t="shared" si="25"/>
        <v>4.34782608695652</v>
      </c>
      <c r="K71" s="18">
        <f t="shared" si="26"/>
        <v>95.6521739130435</v>
      </c>
    </row>
    <row r="72" s="1" customFormat="1" ht="12.75" spans="1:11">
      <c r="A72" s="11" t="s">
        <v>110</v>
      </c>
      <c r="B72" s="12"/>
      <c r="C72" s="11">
        <f t="shared" ref="C72:H72" si="27">SUM(C60:C71)</f>
        <v>824</v>
      </c>
      <c r="D72" s="11">
        <f t="shared" si="27"/>
        <v>735</v>
      </c>
      <c r="E72" s="11">
        <f t="shared" si="27"/>
        <v>89</v>
      </c>
      <c r="F72" s="11">
        <f t="shared" si="27"/>
        <v>37</v>
      </c>
      <c r="G72" s="11">
        <f t="shared" si="27"/>
        <v>13</v>
      </c>
      <c r="H72" s="11">
        <f t="shared" si="27"/>
        <v>12</v>
      </c>
      <c r="I72" s="11">
        <f t="shared" si="24"/>
        <v>27</v>
      </c>
      <c r="J72" s="21">
        <f t="shared" si="25"/>
        <v>3.27669902912621</v>
      </c>
      <c r="K72" s="21">
        <f t="shared" si="26"/>
        <v>96.7233009708738</v>
      </c>
    </row>
    <row r="73" s="1" customFormat="1" ht="12.75" spans="1:11">
      <c r="A73" s="13" t="s">
        <v>111</v>
      </c>
      <c r="B73" s="8" t="s">
        <v>112</v>
      </c>
      <c r="C73" s="7">
        <v>9</v>
      </c>
      <c r="D73" s="10">
        <f t="shared" ref="D73:D75" si="28">C73-E73</f>
        <v>9</v>
      </c>
      <c r="E73" s="10">
        <v>0</v>
      </c>
      <c r="F73" s="10"/>
      <c r="G73" s="10"/>
      <c r="H73" s="10"/>
      <c r="I73" s="10">
        <f t="shared" si="24"/>
        <v>0</v>
      </c>
      <c r="J73" s="18">
        <f t="shared" si="25"/>
        <v>0</v>
      </c>
      <c r="K73" s="18">
        <f t="shared" si="26"/>
        <v>100</v>
      </c>
    </row>
    <row r="74" s="1" customFormat="1" ht="12.75" spans="1:11">
      <c r="A74" s="14"/>
      <c r="B74" s="8" t="s">
        <v>111</v>
      </c>
      <c r="C74" s="7">
        <v>4</v>
      </c>
      <c r="D74" s="10">
        <f t="shared" si="28"/>
        <v>4</v>
      </c>
      <c r="E74" s="10">
        <v>0</v>
      </c>
      <c r="F74" s="10"/>
      <c r="G74" s="10"/>
      <c r="H74" s="10"/>
      <c r="I74" s="10">
        <f t="shared" si="24"/>
        <v>0</v>
      </c>
      <c r="J74" s="18">
        <f t="shared" si="25"/>
        <v>0</v>
      </c>
      <c r="K74" s="18">
        <f t="shared" si="26"/>
        <v>100</v>
      </c>
    </row>
    <row r="75" s="1" customFormat="1" ht="12.75" spans="1:11">
      <c r="A75" s="15"/>
      <c r="B75" s="8" t="s">
        <v>113</v>
      </c>
      <c r="C75" s="7">
        <v>8</v>
      </c>
      <c r="D75" s="10">
        <f t="shared" si="28"/>
        <v>7</v>
      </c>
      <c r="E75" s="10">
        <v>1</v>
      </c>
      <c r="F75" s="10"/>
      <c r="G75" s="10"/>
      <c r="H75" s="10">
        <v>1</v>
      </c>
      <c r="I75" s="10">
        <f t="shared" si="24"/>
        <v>0</v>
      </c>
      <c r="J75" s="18">
        <f t="shared" si="25"/>
        <v>0</v>
      </c>
      <c r="K75" s="18">
        <f t="shared" si="26"/>
        <v>100</v>
      </c>
    </row>
    <row r="76" s="1" customFormat="1" ht="12.75" spans="1:11">
      <c r="A76" s="11" t="s">
        <v>114</v>
      </c>
      <c r="B76" s="12"/>
      <c r="C76" s="11">
        <f t="shared" ref="C76:H76" si="29">SUM(C73:C75)</f>
        <v>21</v>
      </c>
      <c r="D76" s="11">
        <f t="shared" si="29"/>
        <v>20</v>
      </c>
      <c r="E76" s="11">
        <f t="shared" si="29"/>
        <v>1</v>
      </c>
      <c r="F76" s="11">
        <f t="shared" si="29"/>
        <v>0</v>
      </c>
      <c r="G76" s="11">
        <f t="shared" si="29"/>
        <v>0</v>
      </c>
      <c r="H76" s="11">
        <f t="shared" si="29"/>
        <v>1</v>
      </c>
      <c r="I76" s="11">
        <f t="shared" si="24"/>
        <v>0</v>
      </c>
      <c r="J76" s="21">
        <f t="shared" si="25"/>
        <v>0</v>
      </c>
      <c r="K76" s="21">
        <f t="shared" si="26"/>
        <v>100</v>
      </c>
    </row>
    <row r="77" s="1" customFormat="1" ht="12.75" spans="1:11">
      <c r="A77" s="13" t="s">
        <v>115</v>
      </c>
      <c r="B77" s="8" t="s">
        <v>116</v>
      </c>
      <c r="C77" s="7">
        <v>2</v>
      </c>
      <c r="D77" s="10">
        <f t="shared" ref="D77:D81" si="30">C77-E77</f>
        <v>2</v>
      </c>
      <c r="E77" s="10">
        <v>0</v>
      </c>
      <c r="F77" s="10"/>
      <c r="G77" s="10"/>
      <c r="H77" s="10"/>
      <c r="I77" s="10">
        <f t="shared" si="24"/>
        <v>0</v>
      </c>
      <c r="J77" s="18">
        <f t="shared" si="25"/>
        <v>0</v>
      </c>
      <c r="K77" s="18">
        <f t="shared" si="26"/>
        <v>100</v>
      </c>
    </row>
    <row r="78" s="1" customFormat="1" ht="12.75" spans="1:11">
      <c r="A78" s="14"/>
      <c r="B78" s="8" t="s">
        <v>117</v>
      </c>
      <c r="C78" s="7">
        <v>31</v>
      </c>
      <c r="D78" s="10">
        <f t="shared" si="30"/>
        <v>29</v>
      </c>
      <c r="E78" s="10">
        <v>2</v>
      </c>
      <c r="F78" s="10">
        <v>1</v>
      </c>
      <c r="G78" s="10"/>
      <c r="H78" s="10">
        <v>1</v>
      </c>
      <c r="I78" s="10">
        <f t="shared" si="24"/>
        <v>0</v>
      </c>
      <c r="J78" s="18">
        <f t="shared" si="25"/>
        <v>0</v>
      </c>
      <c r="K78" s="18">
        <f t="shared" si="26"/>
        <v>100</v>
      </c>
    </row>
    <row r="79" s="1" customFormat="1" ht="12.75" spans="1:11">
      <c r="A79" s="14"/>
      <c r="B79" s="8" t="s">
        <v>118</v>
      </c>
      <c r="C79" s="7">
        <v>2</v>
      </c>
      <c r="D79" s="10">
        <f t="shared" si="30"/>
        <v>2</v>
      </c>
      <c r="E79" s="10">
        <v>0</v>
      </c>
      <c r="F79" s="10"/>
      <c r="G79" s="10"/>
      <c r="H79" s="10"/>
      <c r="I79" s="10">
        <f t="shared" si="24"/>
        <v>0</v>
      </c>
      <c r="J79" s="18">
        <f t="shared" si="25"/>
        <v>0</v>
      </c>
      <c r="K79" s="18">
        <f t="shared" si="26"/>
        <v>100</v>
      </c>
    </row>
    <row r="80" s="1" customFormat="1" ht="12.75" spans="1:11">
      <c r="A80" s="14"/>
      <c r="B80" s="8" t="s">
        <v>119</v>
      </c>
      <c r="C80" s="7">
        <v>2</v>
      </c>
      <c r="D80" s="10">
        <f t="shared" si="30"/>
        <v>2</v>
      </c>
      <c r="E80" s="10">
        <v>0</v>
      </c>
      <c r="F80" s="10"/>
      <c r="G80" s="10"/>
      <c r="H80" s="10"/>
      <c r="I80" s="10">
        <f t="shared" si="24"/>
        <v>0</v>
      </c>
      <c r="J80" s="18">
        <f t="shared" si="25"/>
        <v>0</v>
      </c>
      <c r="K80" s="18">
        <f t="shared" si="26"/>
        <v>100</v>
      </c>
    </row>
    <row r="81" s="1" customFormat="1" ht="12.75" spans="1:11">
      <c r="A81" s="15"/>
      <c r="B81" s="8" t="s">
        <v>115</v>
      </c>
      <c r="C81" s="7">
        <v>57</v>
      </c>
      <c r="D81" s="10">
        <f t="shared" si="30"/>
        <v>53</v>
      </c>
      <c r="E81" s="10">
        <v>4</v>
      </c>
      <c r="F81" s="10">
        <v>2</v>
      </c>
      <c r="G81" s="10"/>
      <c r="H81" s="10">
        <v>1</v>
      </c>
      <c r="I81" s="10">
        <f t="shared" si="24"/>
        <v>1</v>
      </c>
      <c r="J81" s="18">
        <f t="shared" si="25"/>
        <v>1.75438596491228</v>
      </c>
      <c r="K81" s="18">
        <f t="shared" si="26"/>
        <v>98.2456140350877</v>
      </c>
    </row>
    <row r="82" s="1" customFormat="1" ht="12.75" spans="1:11">
      <c r="A82" s="11" t="s">
        <v>120</v>
      </c>
      <c r="B82" s="12"/>
      <c r="C82" s="11">
        <f t="shared" ref="C82:H82" si="31">SUM(C77:C81)</f>
        <v>94</v>
      </c>
      <c r="D82" s="11">
        <f t="shared" si="31"/>
        <v>88</v>
      </c>
      <c r="E82" s="11">
        <f t="shared" si="31"/>
        <v>6</v>
      </c>
      <c r="F82" s="11">
        <f t="shared" si="31"/>
        <v>3</v>
      </c>
      <c r="G82" s="11">
        <f t="shared" si="31"/>
        <v>0</v>
      </c>
      <c r="H82" s="11">
        <f t="shared" si="31"/>
        <v>2</v>
      </c>
      <c r="I82" s="11">
        <f t="shared" si="24"/>
        <v>1</v>
      </c>
      <c r="J82" s="21">
        <f t="shared" si="25"/>
        <v>1.06382978723404</v>
      </c>
      <c r="K82" s="21">
        <f t="shared" si="26"/>
        <v>98.936170212766</v>
      </c>
    </row>
    <row r="83" s="1" customFormat="1" ht="12.75" spans="1:11">
      <c r="A83" s="13" t="s">
        <v>121</v>
      </c>
      <c r="B83" s="8" t="s">
        <v>121</v>
      </c>
      <c r="C83" s="7">
        <v>4</v>
      </c>
      <c r="D83" s="10">
        <f t="shared" ref="D83:D93" si="32">C83-E83</f>
        <v>4</v>
      </c>
      <c r="E83" s="10">
        <v>0</v>
      </c>
      <c r="F83" s="10"/>
      <c r="G83" s="10"/>
      <c r="H83" s="10"/>
      <c r="I83" s="10">
        <f t="shared" si="24"/>
        <v>0</v>
      </c>
      <c r="J83" s="18">
        <f t="shared" si="25"/>
        <v>0</v>
      </c>
      <c r="K83" s="18">
        <f t="shared" si="26"/>
        <v>100</v>
      </c>
    </row>
    <row r="84" s="1" customFormat="1" ht="12.75" spans="1:11">
      <c r="A84" s="15"/>
      <c r="B84" s="8" t="s">
        <v>122</v>
      </c>
      <c r="C84" s="7">
        <v>1</v>
      </c>
      <c r="D84" s="10">
        <f t="shared" si="32"/>
        <v>1</v>
      </c>
      <c r="E84" s="10">
        <v>0</v>
      </c>
      <c r="F84" s="10"/>
      <c r="G84" s="10"/>
      <c r="H84" s="10"/>
      <c r="I84" s="10">
        <f t="shared" si="24"/>
        <v>0</v>
      </c>
      <c r="J84" s="18">
        <f t="shared" si="25"/>
        <v>0</v>
      </c>
      <c r="K84" s="18">
        <f t="shared" si="26"/>
        <v>100</v>
      </c>
    </row>
    <row r="85" s="1" customFormat="1" ht="12.75" spans="1:11">
      <c r="A85" s="11" t="s">
        <v>123</v>
      </c>
      <c r="B85" s="12"/>
      <c r="C85" s="11">
        <f t="shared" ref="C85:H85" si="33">SUM(C83:C84)</f>
        <v>5</v>
      </c>
      <c r="D85" s="11">
        <f t="shared" si="33"/>
        <v>5</v>
      </c>
      <c r="E85" s="11">
        <f t="shared" si="33"/>
        <v>0</v>
      </c>
      <c r="F85" s="11">
        <f t="shared" si="33"/>
        <v>0</v>
      </c>
      <c r="G85" s="11">
        <f t="shared" si="33"/>
        <v>0</v>
      </c>
      <c r="H85" s="11">
        <f t="shared" si="33"/>
        <v>0</v>
      </c>
      <c r="I85" s="11">
        <f t="shared" si="24"/>
        <v>0</v>
      </c>
      <c r="J85" s="21">
        <f t="shared" si="25"/>
        <v>0</v>
      </c>
      <c r="K85" s="21">
        <f t="shared" si="26"/>
        <v>100</v>
      </c>
    </row>
    <row r="86" s="1" customFormat="1" ht="12.75" spans="1:11">
      <c r="A86" s="13" t="s">
        <v>124</v>
      </c>
      <c r="B86" s="8" t="s">
        <v>125</v>
      </c>
      <c r="C86" s="7">
        <v>1</v>
      </c>
      <c r="D86" s="10">
        <f t="shared" si="32"/>
        <v>1</v>
      </c>
      <c r="E86" s="10">
        <v>0</v>
      </c>
      <c r="F86" s="10"/>
      <c r="G86" s="10"/>
      <c r="H86" s="10"/>
      <c r="I86" s="10">
        <f t="shared" si="24"/>
        <v>0</v>
      </c>
      <c r="J86" s="18">
        <f t="shared" si="25"/>
        <v>0</v>
      </c>
      <c r="K86" s="18">
        <f t="shared" si="26"/>
        <v>100</v>
      </c>
    </row>
    <row r="87" s="1" customFormat="1" ht="12.75" spans="1:11">
      <c r="A87" s="14"/>
      <c r="B87" s="8" t="s">
        <v>126</v>
      </c>
      <c r="C87" s="7">
        <v>42</v>
      </c>
      <c r="D87" s="10">
        <f t="shared" si="32"/>
        <v>33</v>
      </c>
      <c r="E87" s="10">
        <v>9</v>
      </c>
      <c r="F87" s="10">
        <v>1</v>
      </c>
      <c r="G87" s="10">
        <v>1</v>
      </c>
      <c r="H87" s="10">
        <v>1</v>
      </c>
      <c r="I87" s="10">
        <f t="shared" si="24"/>
        <v>6</v>
      </c>
      <c r="J87" s="18">
        <f t="shared" si="25"/>
        <v>14.2857142857143</v>
      </c>
      <c r="K87" s="18">
        <f t="shared" si="26"/>
        <v>85.7142857142857</v>
      </c>
    </row>
    <row r="88" s="1" customFormat="1" ht="12.75" spans="1:11">
      <c r="A88" s="14"/>
      <c r="B88" s="8" t="s">
        <v>127</v>
      </c>
      <c r="C88" s="7">
        <v>69</v>
      </c>
      <c r="D88" s="10">
        <f t="shared" si="32"/>
        <v>64</v>
      </c>
      <c r="E88" s="10">
        <v>5</v>
      </c>
      <c r="F88" s="10"/>
      <c r="G88" s="10"/>
      <c r="H88" s="10">
        <v>2</v>
      </c>
      <c r="I88" s="10">
        <f t="shared" si="24"/>
        <v>3</v>
      </c>
      <c r="J88" s="18">
        <f t="shared" si="25"/>
        <v>4.34782608695652</v>
      </c>
      <c r="K88" s="18">
        <f t="shared" si="26"/>
        <v>95.6521739130435</v>
      </c>
    </row>
    <row r="89" s="1" customFormat="1" ht="12.75" spans="1:11">
      <c r="A89" s="14"/>
      <c r="B89" s="8" t="s">
        <v>128</v>
      </c>
      <c r="C89" s="7">
        <v>6</v>
      </c>
      <c r="D89" s="10">
        <f t="shared" si="32"/>
        <v>4</v>
      </c>
      <c r="E89" s="10">
        <v>2</v>
      </c>
      <c r="F89" s="10"/>
      <c r="G89" s="10"/>
      <c r="H89" s="10">
        <v>1</v>
      </c>
      <c r="I89" s="10">
        <f t="shared" si="24"/>
        <v>1</v>
      </c>
      <c r="J89" s="18">
        <f t="shared" si="25"/>
        <v>16.6666666666667</v>
      </c>
      <c r="K89" s="18">
        <f t="shared" si="26"/>
        <v>83.3333333333333</v>
      </c>
    </row>
    <row r="90" s="1" customFormat="1" ht="12.75" spans="1:11">
      <c r="A90" s="14"/>
      <c r="B90" s="8" t="s">
        <v>129</v>
      </c>
      <c r="C90" s="7">
        <v>1</v>
      </c>
      <c r="D90" s="10">
        <f t="shared" si="32"/>
        <v>0</v>
      </c>
      <c r="E90" s="10">
        <v>1</v>
      </c>
      <c r="F90" s="10">
        <v>1</v>
      </c>
      <c r="G90" s="10"/>
      <c r="H90" s="10"/>
      <c r="I90" s="10">
        <f t="shared" si="24"/>
        <v>0</v>
      </c>
      <c r="J90" s="18">
        <f t="shared" si="25"/>
        <v>0</v>
      </c>
      <c r="K90" s="18">
        <f t="shared" si="26"/>
        <v>100</v>
      </c>
    </row>
    <row r="91" s="1" customFormat="1" ht="12.75" spans="1:11">
      <c r="A91" s="14"/>
      <c r="B91" s="8" t="s">
        <v>130</v>
      </c>
      <c r="C91" s="7">
        <v>160</v>
      </c>
      <c r="D91" s="10">
        <f t="shared" si="32"/>
        <v>130</v>
      </c>
      <c r="E91" s="10">
        <v>30</v>
      </c>
      <c r="F91" s="10">
        <v>5</v>
      </c>
      <c r="G91" s="10">
        <v>5</v>
      </c>
      <c r="H91" s="10">
        <v>5</v>
      </c>
      <c r="I91" s="10">
        <f t="shared" si="24"/>
        <v>15</v>
      </c>
      <c r="J91" s="18">
        <f t="shared" si="25"/>
        <v>9.375</v>
      </c>
      <c r="K91" s="18">
        <f t="shared" si="26"/>
        <v>90.625</v>
      </c>
    </row>
    <row r="92" s="1" customFormat="1" ht="12.75" spans="1:11">
      <c r="A92" s="15"/>
      <c r="B92" s="8" t="s">
        <v>131</v>
      </c>
      <c r="C92" s="7">
        <v>116</v>
      </c>
      <c r="D92" s="10">
        <f t="shared" si="32"/>
        <v>81</v>
      </c>
      <c r="E92" s="10">
        <v>35</v>
      </c>
      <c r="F92" s="10">
        <v>8</v>
      </c>
      <c r="G92" s="10">
        <v>3</v>
      </c>
      <c r="H92" s="10">
        <v>7</v>
      </c>
      <c r="I92" s="10">
        <f t="shared" si="24"/>
        <v>17</v>
      </c>
      <c r="J92" s="18">
        <f t="shared" si="25"/>
        <v>14.6551724137931</v>
      </c>
      <c r="K92" s="18">
        <f t="shared" si="26"/>
        <v>85.3448275862069</v>
      </c>
    </row>
    <row r="93" s="1" customFormat="1" ht="12.75" spans="1:11">
      <c r="A93" s="15"/>
      <c r="B93" s="8" t="s">
        <v>191</v>
      </c>
      <c r="C93" s="7">
        <v>1</v>
      </c>
      <c r="D93" s="10">
        <f t="shared" si="32"/>
        <v>1</v>
      </c>
      <c r="E93" s="10">
        <v>0</v>
      </c>
      <c r="F93" s="10"/>
      <c r="G93" s="10"/>
      <c r="H93" s="10"/>
      <c r="I93" s="10">
        <f t="shared" si="24"/>
        <v>0</v>
      </c>
      <c r="J93" s="18">
        <f t="shared" si="25"/>
        <v>0</v>
      </c>
      <c r="K93" s="18">
        <f t="shared" si="26"/>
        <v>100</v>
      </c>
    </row>
    <row r="94" s="1" customFormat="1" ht="13.5" customHeight="1" spans="1:11">
      <c r="A94" s="11" t="s">
        <v>132</v>
      </c>
      <c r="B94" s="12"/>
      <c r="C94" s="11">
        <f t="shared" ref="C94:H94" si="34">SUM(C86:C93)</f>
        <v>396</v>
      </c>
      <c r="D94" s="11">
        <f t="shared" si="34"/>
        <v>314</v>
      </c>
      <c r="E94" s="11">
        <f t="shared" si="34"/>
        <v>82</v>
      </c>
      <c r="F94" s="11">
        <f t="shared" si="34"/>
        <v>15</v>
      </c>
      <c r="G94" s="11">
        <f t="shared" si="34"/>
        <v>9</v>
      </c>
      <c r="H94" s="11">
        <f t="shared" si="34"/>
        <v>16</v>
      </c>
      <c r="I94" s="11">
        <f t="shared" si="24"/>
        <v>42</v>
      </c>
      <c r="J94" s="21">
        <f t="shared" si="25"/>
        <v>10.6060606060606</v>
      </c>
      <c r="K94" s="21">
        <f t="shared" si="26"/>
        <v>89.3939393939394</v>
      </c>
    </row>
    <row r="95" s="1" customFormat="1" ht="12.75" spans="1:11">
      <c r="A95" s="13" t="s">
        <v>133</v>
      </c>
      <c r="B95" s="8" t="s">
        <v>134</v>
      </c>
      <c r="C95" s="7">
        <v>73</v>
      </c>
      <c r="D95" s="10">
        <f t="shared" ref="D95:D99" si="35">C95-E95</f>
        <v>61</v>
      </c>
      <c r="E95" s="10">
        <v>12</v>
      </c>
      <c r="F95" s="10">
        <v>7</v>
      </c>
      <c r="G95" s="10"/>
      <c r="H95" s="10">
        <v>3</v>
      </c>
      <c r="I95" s="10">
        <f t="shared" si="24"/>
        <v>2</v>
      </c>
      <c r="J95" s="18">
        <f t="shared" si="25"/>
        <v>2.73972602739726</v>
      </c>
      <c r="K95" s="18">
        <f t="shared" si="26"/>
        <v>97.2602739726027</v>
      </c>
    </row>
    <row r="96" s="1" customFormat="1" ht="12.75" spans="1:11">
      <c r="A96" s="14"/>
      <c r="B96" s="8" t="s">
        <v>135</v>
      </c>
      <c r="C96" s="7">
        <v>61</v>
      </c>
      <c r="D96" s="10">
        <f t="shared" si="35"/>
        <v>35</v>
      </c>
      <c r="E96" s="10">
        <v>26</v>
      </c>
      <c r="F96" s="10">
        <v>6</v>
      </c>
      <c r="G96" s="10">
        <v>3</v>
      </c>
      <c r="H96" s="10">
        <v>2</v>
      </c>
      <c r="I96" s="10">
        <f t="shared" si="24"/>
        <v>15</v>
      </c>
      <c r="J96" s="18">
        <f t="shared" si="25"/>
        <v>24.5901639344262</v>
      </c>
      <c r="K96" s="18">
        <f t="shared" si="26"/>
        <v>75.4098360655738</v>
      </c>
    </row>
    <row r="97" s="1" customFormat="1" ht="12.75" spans="1:11">
      <c r="A97" s="14"/>
      <c r="B97" s="8" t="s">
        <v>136</v>
      </c>
      <c r="C97" s="7">
        <v>1</v>
      </c>
      <c r="D97" s="10">
        <f t="shared" si="35"/>
        <v>1</v>
      </c>
      <c r="E97" s="10">
        <v>0</v>
      </c>
      <c r="F97" s="10"/>
      <c r="G97" s="10"/>
      <c r="H97" s="10"/>
      <c r="I97" s="10">
        <f t="shared" si="24"/>
        <v>0</v>
      </c>
      <c r="J97" s="18">
        <f t="shared" si="25"/>
        <v>0</v>
      </c>
      <c r="K97" s="18">
        <f t="shared" si="26"/>
        <v>100</v>
      </c>
    </row>
    <row r="98" s="1" customFormat="1" ht="12.75" spans="1:11">
      <c r="A98" s="14"/>
      <c r="B98" s="8" t="s">
        <v>137</v>
      </c>
      <c r="C98" s="7">
        <v>3</v>
      </c>
      <c r="D98" s="10">
        <f t="shared" si="35"/>
        <v>2</v>
      </c>
      <c r="E98" s="10">
        <v>1</v>
      </c>
      <c r="F98" s="10"/>
      <c r="G98" s="10"/>
      <c r="H98" s="10"/>
      <c r="I98" s="10">
        <f t="shared" si="24"/>
        <v>1</v>
      </c>
      <c r="J98" s="18">
        <f t="shared" si="25"/>
        <v>33.3333333333333</v>
      </c>
      <c r="K98" s="18">
        <f t="shared" si="26"/>
        <v>66.6666666666667</v>
      </c>
    </row>
    <row r="99" s="1" customFormat="1" ht="12.75" spans="1:11">
      <c r="A99" s="15"/>
      <c r="B99" s="8" t="s">
        <v>138</v>
      </c>
      <c r="C99" s="7">
        <v>3</v>
      </c>
      <c r="D99" s="10">
        <f t="shared" si="35"/>
        <v>3</v>
      </c>
      <c r="E99" s="10">
        <v>0</v>
      </c>
      <c r="F99" s="10"/>
      <c r="G99" s="10"/>
      <c r="H99" s="10"/>
      <c r="I99" s="10">
        <f t="shared" si="24"/>
        <v>0</v>
      </c>
      <c r="J99" s="18">
        <f t="shared" si="25"/>
        <v>0</v>
      </c>
      <c r="K99" s="18">
        <f t="shared" si="26"/>
        <v>100</v>
      </c>
    </row>
    <row r="100" s="1" customFormat="1" ht="12.75" spans="1:11">
      <c r="A100" s="11" t="s">
        <v>139</v>
      </c>
      <c r="B100" s="12"/>
      <c r="C100" s="11">
        <f t="shared" ref="C100:H100" si="36">SUM(C95:C99)</f>
        <v>141</v>
      </c>
      <c r="D100" s="11">
        <f t="shared" si="36"/>
        <v>102</v>
      </c>
      <c r="E100" s="11">
        <f t="shared" si="36"/>
        <v>39</v>
      </c>
      <c r="F100" s="11">
        <f t="shared" si="36"/>
        <v>13</v>
      </c>
      <c r="G100" s="11">
        <f t="shared" si="36"/>
        <v>3</v>
      </c>
      <c r="H100" s="11">
        <f t="shared" si="36"/>
        <v>5</v>
      </c>
      <c r="I100" s="11">
        <f t="shared" si="24"/>
        <v>18</v>
      </c>
      <c r="J100" s="21">
        <f t="shared" si="25"/>
        <v>12.7659574468085</v>
      </c>
      <c r="K100" s="21">
        <f t="shared" si="26"/>
        <v>87.2340425531915</v>
      </c>
    </row>
    <row r="101" s="1" customFormat="1" ht="12.75" spans="1:11">
      <c r="A101" s="13" t="s">
        <v>140</v>
      </c>
      <c r="B101" s="8" t="s">
        <v>141</v>
      </c>
      <c r="C101" s="7">
        <v>106</v>
      </c>
      <c r="D101" s="10">
        <f t="shared" ref="D101:D109" si="37">C101-E101</f>
        <v>88</v>
      </c>
      <c r="E101" s="10">
        <v>18</v>
      </c>
      <c r="F101" s="10">
        <v>11</v>
      </c>
      <c r="G101" s="10">
        <v>3</v>
      </c>
      <c r="H101" s="10">
        <v>1</v>
      </c>
      <c r="I101" s="10">
        <f t="shared" si="24"/>
        <v>3</v>
      </c>
      <c r="J101" s="18">
        <f t="shared" si="25"/>
        <v>2.83018867924528</v>
      </c>
      <c r="K101" s="18">
        <f t="shared" si="26"/>
        <v>97.1698113207547</v>
      </c>
    </row>
    <row r="102" s="1" customFormat="1" ht="12.75" spans="1:11">
      <c r="A102" s="14"/>
      <c r="B102" s="8" t="s">
        <v>142</v>
      </c>
      <c r="C102" s="7">
        <v>3</v>
      </c>
      <c r="D102" s="10">
        <f t="shared" si="37"/>
        <v>3</v>
      </c>
      <c r="E102" s="10">
        <v>0</v>
      </c>
      <c r="F102" s="10"/>
      <c r="G102" s="10"/>
      <c r="H102" s="10"/>
      <c r="I102" s="10">
        <f t="shared" si="24"/>
        <v>0</v>
      </c>
      <c r="J102" s="18">
        <f t="shared" si="25"/>
        <v>0</v>
      </c>
      <c r="K102" s="18">
        <f t="shared" si="26"/>
        <v>100</v>
      </c>
    </row>
    <row r="103" s="1" customFormat="1" ht="12.75" spans="1:11">
      <c r="A103" s="14"/>
      <c r="B103" s="8" t="s">
        <v>143</v>
      </c>
      <c r="C103" s="7">
        <v>1</v>
      </c>
      <c r="D103" s="10">
        <f t="shared" si="37"/>
        <v>1</v>
      </c>
      <c r="E103" s="10">
        <v>0</v>
      </c>
      <c r="F103" s="10"/>
      <c r="G103" s="10"/>
      <c r="H103" s="10"/>
      <c r="I103" s="10">
        <f t="shared" si="24"/>
        <v>0</v>
      </c>
      <c r="J103" s="18">
        <f t="shared" si="25"/>
        <v>0</v>
      </c>
      <c r="K103" s="18">
        <f t="shared" si="26"/>
        <v>100</v>
      </c>
    </row>
    <row r="104" s="1" customFormat="1" ht="12.75" spans="1:11">
      <c r="A104" s="14"/>
      <c r="B104" s="8" t="s">
        <v>144</v>
      </c>
      <c r="C104" s="7">
        <v>2</v>
      </c>
      <c r="D104" s="10">
        <f t="shared" si="37"/>
        <v>2</v>
      </c>
      <c r="E104" s="10">
        <v>0</v>
      </c>
      <c r="F104" s="10"/>
      <c r="G104" s="10"/>
      <c r="H104" s="10"/>
      <c r="I104" s="10">
        <f t="shared" si="24"/>
        <v>0</v>
      </c>
      <c r="J104" s="18">
        <f t="shared" si="25"/>
        <v>0</v>
      </c>
      <c r="K104" s="18">
        <f t="shared" si="26"/>
        <v>100</v>
      </c>
    </row>
    <row r="105" s="1" customFormat="1" ht="12.75" spans="1:11">
      <c r="A105" s="14"/>
      <c r="B105" s="8" t="s">
        <v>145</v>
      </c>
      <c r="C105" s="7">
        <v>2</v>
      </c>
      <c r="D105" s="10">
        <f t="shared" si="37"/>
        <v>1</v>
      </c>
      <c r="E105" s="10">
        <v>1</v>
      </c>
      <c r="F105" s="10"/>
      <c r="G105" s="10"/>
      <c r="H105" s="10"/>
      <c r="I105" s="10">
        <f t="shared" si="24"/>
        <v>1</v>
      </c>
      <c r="J105" s="18">
        <f t="shared" si="25"/>
        <v>50</v>
      </c>
      <c r="K105" s="18">
        <f t="shared" si="26"/>
        <v>50</v>
      </c>
    </row>
    <row r="106" s="1" customFormat="1" ht="12.75" spans="1:11">
      <c r="A106" s="14"/>
      <c r="B106" s="8" t="s">
        <v>146</v>
      </c>
      <c r="C106" s="7">
        <v>1</v>
      </c>
      <c r="D106" s="10">
        <f t="shared" si="37"/>
        <v>1</v>
      </c>
      <c r="E106" s="10">
        <v>0</v>
      </c>
      <c r="F106" s="10"/>
      <c r="G106" s="10"/>
      <c r="H106" s="10"/>
      <c r="I106" s="10">
        <f t="shared" si="24"/>
        <v>0</v>
      </c>
      <c r="J106" s="18">
        <f t="shared" si="25"/>
        <v>0</v>
      </c>
      <c r="K106" s="18">
        <f t="shared" si="26"/>
        <v>100</v>
      </c>
    </row>
    <row r="107" s="1" customFormat="1" ht="12.75" spans="1:11">
      <c r="A107" s="14"/>
      <c r="B107" s="8" t="s">
        <v>147</v>
      </c>
      <c r="C107" s="7">
        <v>1</v>
      </c>
      <c r="D107" s="10">
        <f t="shared" si="37"/>
        <v>1</v>
      </c>
      <c r="E107" s="10">
        <v>0</v>
      </c>
      <c r="F107" s="10"/>
      <c r="G107" s="10"/>
      <c r="H107" s="10"/>
      <c r="I107" s="10">
        <f t="shared" si="24"/>
        <v>0</v>
      </c>
      <c r="J107" s="18">
        <f t="shared" si="25"/>
        <v>0</v>
      </c>
      <c r="K107" s="18">
        <f t="shared" si="26"/>
        <v>100</v>
      </c>
    </row>
    <row r="108" s="1" customFormat="1" ht="12.75" spans="1:11">
      <c r="A108" s="14"/>
      <c r="B108" s="8" t="s">
        <v>148</v>
      </c>
      <c r="C108" s="7">
        <v>1</v>
      </c>
      <c r="D108" s="10">
        <f t="shared" si="37"/>
        <v>1</v>
      </c>
      <c r="E108" s="10">
        <v>0</v>
      </c>
      <c r="F108" s="10"/>
      <c r="G108" s="10"/>
      <c r="H108" s="10"/>
      <c r="I108" s="10">
        <f t="shared" si="24"/>
        <v>0</v>
      </c>
      <c r="J108" s="18">
        <f t="shared" si="25"/>
        <v>0</v>
      </c>
      <c r="K108" s="18">
        <f t="shared" si="26"/>
        <v>100</v>
      </c>
    </row>
    <row r="109" s="1" customFormat="1" ht="12.75" spans="1:11">
      <c r="A109" s="15"/>
      <c r="B109" s="8" t="s">
        <v>140</v>
      </c>
      <c r="C109" s="7">
        <v>109</v>
      </c>
      <c r="D109" s="10">
        <f t="shared" si="37"/>
        <v>85</v>
      </c>
      <c r="E109" s="10">
        <v>24</v>
      </c>
      <c r="F109" s="10">
        <v>13</v>
      </c>
      <c r="G109" s="10">
        <v>1</v>
      </c>
      <c r="H109" s="10">
        <v>3</v>
      </c>
      <c r="I109" s="10">
        <f t="shared" si="24"/>
        <v>7</v>
      </c>
      <c r="J109" s="18">
        <f t="shared" si="25"/>
        <v>6.42201834862385</v>
      </c>
      <c r="K109" s="18">
        <f t="shared" si="26"/>
        <v>93.5779816513761</v>
      </c>
    </row>
    <row r="110" s="1" customFormat="1" ht="12.75" spans="1:11">
      <c r="A110" s="11" t="s">
        <v>149</v>
      </c>
      <c r="B110" s="12"/>
      <c r="C110" s="11">
        <f t="shared" ref="C110:H110" si="38">SUM(C101:C109)</f>
        <v>226</v>
      </c>
      <c r="D110" s="11">
        <f t="shared" si="38"/>
        <v>183</v>
      </c>
      <c r="E110" s="11">
        <f t="shared" si="38"/>
        <v>43</v>
      </c>
      <c r="F110" s="11">
        <f t="shared" si="38"/>
        <v>24</v>
      </c>
      <c r="G110" s="11">
        <f t="shared" si="38"/>
        <v>4</v>
      </c>
      <c r="H110" s="11">
        <f t="shared" si="38"/>
        <v>4</v>
      </c>
      <c r="I110" s="11">
        <f t="shared" si="24"/>
        <v>11</v>
      </c>
      <c r="J110" s="21">
        <f t="shared" si="25"/>
        <v>4.86725663716814</v>
      </c>
      <c r="K110" s="21">
        <f t="shared" si="26"/>
        <v>95.1327433628319</v>
      </c>
    </row>
    <row r="111" s="1" customFormat="1" ht="12.75" spans="1:11">
      <c r="A111" s="13" t="s">
        <v>150</v>
      </c>
      <c r="B111" s="8" t="s">
        <v>151</v>
      </c>
      <c r="C111" s="7">
        <v>83</v>
      </c>
      <c r="D111" s="10">
        <f t="shared" ref="D111:D114" si="39">C111-E111</f>
        <v>70</v>
      </c>
      <c r="E111" s="10">
        <v>13</v>
      </c>
      <c r="F111" s="10">
        <v>2</v>
      </c>
      <c r="G111" s="10"/>
      <c r="H111" s="10">
        <v>4</v>
      </c>
      <c r="I111" s="10">
        <f t="shared" si="24"/>
        <v>7</v>
      </c>
      <c r="J111" s="18">
        <f t="shared" si="25"/>
        <v>8.43373493975904</v>
      </c>
      <c r="K111" s="18">
        <f t="shared" si="26"/>
        <v>91.566265060241</v>
      </c>
    </row>
    <row r="112" s="1" customFormat="1" ht="12.75" spans="1:11">
      <c r="A112" s="14"/>
      <c r="B112" s="8" t="s">
        <v>152</v>
      </c>
      <c r="C112" s="7">
        <v>68</v>
      </c>
      <c r="D112" s="10">
        <f t="shared" si="39"/>
        <v>60</v>
      </c>
      <c r="E112" s="10">
        <v>8</v>
      </c>
      <c r="F112" s="10">
        <v>2</v>
      </c>
      <c r="G112" s="10">
        <v>1</v>
      </c>
      <c r="H112" s="10">
        <v>2</v>
      </c>
      <c r="I112" s="10">
        <f t="shared" si="24"/>
        <v>3</v>
      </c>
      <c r="J112" s="18">
        <f t="shared" si="25"/>
        <v>4.41176470588235</v>
      </c>
      <c r="K112" s="18">
        <f t="shared" si="26"/>
        <v>95.5882352941177</v>
      </c>
    </row>
    <row r="113" s="1" customFormat="1" ht="12.75" spans="1:11">
      <c r="A113" s="14"/>
      <c r="B113" s="8" t="s">
        <v>150</v>
      </c>
      <c r="C113" s="7">
        <v>75</v>
      </c>
      <c r="D113" s="10">
        <f t="shared" si="39"/>
        <v>68</v>
      </c>
      <c r="E113" s="10">
        <v>7</v>
      </c>
      <c r="F113" s="10">
        <v>1</v>
      </c>
      <c r="G113" s="10">
        <v>1</v>
      </c>
      <c r="H113" s="10">
        <v>1</v>
      </c>
      <c r="I113" s="10">
        <f t="shared" si="24"/>
        <v>4</v>
      </c>
      <c r="J113" s="18">
        <f t="shared" si="25"/>
        <v>5.33333333333333</v>
      </c>
      <c r="K113" s="18">
        <f t="shared" si="26"/>
        <v>94.6666666666667</v>
      </c>
    </row>
    <row r="114" s="1" customFormat="1" ht="12.75" spans="1:11">
      <c r="A114" s="15"/>
      <c r="B114" s="8" t="s">
        <v>153</v>
      </c>
      <c r="C114" s="7">
        <v>1</v>
      </c>
      <c r="D114" s="10">
        <f t="shared" si="39"/>
        <v>0</v>
      </c>
      <c r="E114" s="10">
        <v>1</v>
      </c>
      <c r="F114" s="10"/>
      <c r="G114" s="10">
        <v>1</v>
      </c>
      <c r="H114" s="10"/>
      <c r="I114" s="10">
        <f t="shared" si="24"/>
        <v>0</v>
      </c>
      <c r="J114" s="18">
        <f t="shared" si="25"/>
        <v>0</v>
      </c>
      <c r="K114" s="18">
        <f t="shared" si="26"/>
        <v>100</v>
      </c>
    </row>
    <row r="115" s="1" customFormat="1" ht="12.75" spans="1:11">
      <c r="A115" s="11" t="s">
        <v>154</v>
      </c>
      <c r="B115" s="12"/>
      <c r="C115" s="11">
        <f t="shared" ref="C115:H115" si="40">SUM(C111:C114)</f>
        <v>227</v>
      </c>
      <c r="D115" s="11">
        <f t="shared" si="40"/>
        <v>198</v>
      </c>
      <c r="E115" s="11">
        <f t="shared" si="40"/>
        <v>29</v>
      </c>
      <c r="F115" s="11">
        <f t="shared" si="40"/>
        <v>5</v>
      </c>
      <c r="G115" s="11">
        <f t="shared" si="40"/>
        <v>3</v>
      </c>
      <c r="H115" s="11">
        <f t="shared" si="40"/>
        <v>7</v>
      </c>
      <c r="I115" s="11">
        <f t="shared" si="24"/>
        <v>14</v>
      </c>
      <c r="J115" s="21">
        <f t="shared" si="25"/>
        <v>6.16740088105727</v>
      </c>
      <c r="K115" s="21">
        <f t="shared" si="26"/>
        <v>93.8325991189427</v>
      </c>
    </row>
    <row r="116" s="1" customFormat="1" ht="12.75" spans="1:11">
      <c r="A116" s="13" t="s">
        <v>155</v>
      </c>
      <c r="B116" s="8" t="s">
        <v>156</v>
      </c>
      <c r="C116" s="7">
        <v>1</v>
      </c>
      <c r="D116" s="10">
        <f t="shared" ref="D116:D124" si="41">C116-E116</f>
        <v>1</v>
      </c>
      <c r="E116" s="10">
        <v>0</v>
      </c>
      <c r="F116" s="10"/>
      <c r="G116" s="10"/>
      <c r="H116" s="10"/>
      <c r="I116" s="10">
        <f t="shared" si="24"/>
        <v>0</v>
      </c>
      <c r="J116" s="18">
        <f t="shared" si="25"/>
        <v>0</v>
      </c>
      <c r="K116" s="18">
        <f t="shared" si="26"/>
        <v>100</v>
      </c>
    </row>
    <row r="117" s="1" customFormat="1" ht="12.75" spans="1:11">
      <c r="A117" s="14"/>
      <c r="B117" s="8" t="s">
        <v>157</v>
      </c>
      <c r="C117" s="7">
        <v>90</v>
      </c>
      <c r="D117" s="10">
        <f t="shared" si="41"/>
        <v>79</v>
      </c>
      <c r="E117" s="10">
        <v>11</v>
      </c>
      <c r="F117" s="10">
        <v>2</v>
      </c>
      <c r="G117" s="10">
        <v>1</v>
      </c>
      <c r="H117" s="10">
        <v>4</v>
      </c>
      <c r="I117" s="10">
        <f t="shared" si="24"/>
        <v>4</v>
      </c>
      <c r="J117" s="18">
        <f t="shared" si="25"/>
        <v>4.44444444444444</v>
      </c>
      <c r="K117" s="18">
        <f t="shared" si="26"/>
        <v>95.5555555555556</v>
      </c>
    </row>
    <row r="118" s="1" customFormat="1" ht="12.75" spans="1:11">
      <c r="A118" s="14"/>
      <c r="B118" s="8" t="s">
        <v>158</v>
      </c>
      <c r="C118" s="7">
        <v>2</v>
      </c>
      <c r="D118" s="10">
        <f t="shared" si="41"/>
        <v>1</v>
      </c>
      <c r="E118" s="10">
        <v>1</v>
      </c>
      <c r="F118" s="10"/>
      <c r="G118" s="10">
        <v>1</v>
      </c>
      <c r="H118" s="10"/>
      <c r="I118" s="10">
        <f t="shared" si="24"/>
        <v>0</v>
      </c>
      <c r="J118" s="18">
        <f t="shared" si="25"/>
        <v>0</v>
      </c>
      <c r="K118" s="18">
        <f t="shared" si="26"/>
        <v>100</v>
      </c>
    </row>
    <row r="119" s="1" customFormat="1" ht="12.75" spans="1:11">
      <c r="A119" s="14"/>
      <c r="B119" s="8" t="s">
        <v>159</v>
      </c>
      <c r="C119" s="7">
        <v>1</v>
      </c>
      <c r="D119" s="10">
        <f t="shared" si="41"/>
        <v>1</v>
      </c>
      <c r="E119" s="10">
        <v>0</v>
      </c>
      <c r="F119" s="10"/>
      <c r="G119" s="10"/>
      <c r="H119" s="10"/>
      <c r="I119" s="10">
        <f t="shared" si="24"/>
        <v>0</v>
      </c>
      <c r="J119" s="18">
        <f t="shared" si="25"/>
        <v>0</v>
      </c>
      <c r="K119" s="18">
        <f t="shared" si="26"/>
        <v>100</v>
      </c>
    </row>
    <row r="120" s="1" customFormat="1" ht="12.75" spans="1:11">
      <c r="A120" s="14"/>
      <c r="B120" s="8" t="s">
        <v>192</v>
      </c>
      <c r="C120" s="7">
        <v>1</v>
      </c>
      <c r="D120" s="10">
        <f t="shared" si="41"/>
        <v>1</v>
      </c>
      <c r="E120" s="10">
        <v>0</v>
      </c>
      <c r="F120" s="10"/>
      <c r="G120" s="10"/>
      <c r="H120" s="10"/>
      <c r="I120" s="10">
        <f t="shared" si="24"/>
        <v>0</v>
      </c>
      <c r="J120" s="18">
        <f t="shared" si="25"/>
        <v>0</v>
      </c>
      <c r="K120" s="18">
        <f t="shared" si="26"/>
        <v>100</v>
      </c>
    </row>
    <row r="121" s="1" customFormat="1" ht="12.75" spans="1:11">
      <c r="A121" s="14"/>
      <c r="B121" s="8" t="s">
        <v>160</v>
      </c>
      <c r="C121" s="7">
        <v>3</v>
      </c>
      <c r="D121" s="10">
        <f t="shared" si="41"/>
        <v>3</v>
      </c>
      <c r="E121" s="10">
        <v>0</v>
      </c>
      <c r="F121" s="10"/>
      <c r="G121" s="10"/>
      <c r="H121" s="10"/>
      <c r="I121" s="10">
        <f t="shared" si="24"/>
        <v>0</v>
      </c>
      <c r="J121" s="18">
        <f t="shared" si="25"/>
        <v>0</v>
      </c>
      <c r="K121" s="18">
        <f t="shared" si="26"/>
        <v>100</v>
      </c>
    </row>
    <row r="122" s="1" customFormat="1" ht="12.75" spans="1:11">
      <c r="A122" s="14"/>
      <c r="B122" s="8" t="s">
        <v>155</v>
      </c>
      <c r="C122" s="7">
        <v>109</v>
      </c>
      <c r="D122" s="10">
        <f t="shared" si="41"/>
        <v>80</v>
      </c>
      <c r="E122" s="10">
        <v>29</v>
      </c>
      <c r="F122" s="10">
        <v>3</v>
      </c>
      <c r="G122" s="10">
        <v>20</v>
      </c>
      <c r="H122" s="10">
        <v>2</v>
      </c>
      <c r="I122" s="10">
        <f t="shared" si="24"/>
        <v>4</v>
      </c>
      <c r="J122" s="18">
        <f t="shared" si="25"/>
        <v>3.6697247706422</v>
      </c>
      <c r="K122" s="18">
        <f t="shared" si="26"/>
        <v>96.3302752293578</v>
      </c>
    </row>
    <row r="123" s="1" customFormat="1" ht="12.75" spans="1:11">
      <c r="A123" s="14"/>
      <c r="B123" s="8" t="s">
        <v>161</v>
      </c>
      <c r="C123" s="7">
        <v>2</v>
      </c>
      <c r="D123" s="10">
        <f t="shared" si="41"/>
        <v>2</v>
      </c>
      <c r="E123" s="10">
        <v>0</v>
      </c>
      <c r="F123" s="10"/>
      <c r="G123" s="10"/>
      <c r="H123" s="10"/>
      <c r="I123" s="10">
        <f t="shared" si="24"/>
        <v>0</v>
      </c>
      <c r="J123" s="18">
        <f t="shared" si="25"/>
        <v>0</v>
      </c>
      <c r="K123" s="18">
        <f t="shared" si="26"/>
        <v>100</v>
      </c>
    </row>
    <row r="124" s="1" customFormat="1" ht="12.75" spans="1:11">
      <c r="A124" s="15"/>
      <c r="B124" s="8" t="s">
        <v>162</v>
      </c>
      <c r="C124" s="7">
        <v>60</v>
      </c>
      <c r="D124" s="10">
        <f t="shared" si="41"/>
        <v>54</v>
      </c>
      <c r="E124" s="10">
        <v>6</v>
      </c>
      <c r="F124" s="10">
        <v>1</v>
      </c>
      <c r="G124" s="10"/>
      <c r="H124" s="10">
        <v>3</v>
      </c>
      <c r="I124" s="10">
        <f t="shared" si="24"/>
        <v>2</v>
      </c>
      <c r="J124" s="18">
        <f t="shared" si="25"/>
        <v>3.33333333333333</v>
      </c>
      <c r="K124" s="18">
        <f t="shared" si="26"/>
        <v>96.6666666666667</v>
      </c>
    </row>
    <row r="125" s="1" customFormat="1" ht="12.75" spans="1:11">
      <c r="A125" s="11" t="s">
        <v>163</v>
      </c>
      <c r="B125" s="12"/>
      <c r="C125" s="11">
        <f t="shared" ref="C125:H125" si="42">SUM(C116:C124)</f>
        <v>269</v>
      </c>
      <c r="D125" s="11">
        <f t="shared" si="42"/>
        <v>222</v>
      </c>
      <c r="E125" s="11">
        <f t="shared" si="42"/>
        <v>47</v>
      </c>
      <c r="F125" s="11">
        <f t="shared" si="42"/>
        <v>6</v>
      </c>
      <c r="G125" s="11">
        <f t="shared" si="42"/>
        <v>22</v>
      </c>
      <c r="H125" s="11">
        <f t="shared" si="42"/>
        <v>9</v>
      </c>
      <c r="I125" s="11">
        <f t="shared" si="24"/>
        <v>10</v>
      </c>
      <c r="J125" s="21">
        <f t="shared" si="25"/>
        <v>3.71747211895911</v>
      </c>
      <c r="K125" s="21">
        <f t="shared" si="26"/>
        <v>96.2825278810409</v>
      </c>
    </row>
    <row r="126" s="1" customFormat="1" ht="12.75" spans="1:11">
      <c r="A126" s="13" t="s">
        <v>164</v>
      </c>
      <c r="B126" s="8" t="s">
        <v>165</v>
      </c>
      <c r="C126" s="7">
        <v>2</v>
      </c>
      <c r="D126" s="10">
        <f t="shared" ref="D126:D130" si="43">C126-E126</f>
        <v>1</v>
      </c>
      <c r="E126" s="10">
        <v>1</v>
      </c>
      <c r="F126" s="10"/>
      <c r="G126" s="10"/>
      <c r="H126" s="10"/>
      <c r="I126" s="10">
        <f t="shared" si="24"/>
        <v>1</v>
      </c>
      <c r="J126" s="18">
        <f t="shared" si="25"/>
        <v>50</v>
      </c>
      <c r="K126" s="18">
        <f t="shared" si="26"/>
        <v>50</v>
      </c>
    </row>
    <row r="127" s="1" customFormat="1" ht="12.75" spans="1:11">
      <c r="A127" s="14"/>
      <c r="B127" s="8" t="s">
        <v>166</v>
      </c>
      <c r="C127" s="7">
        <v>77</v>
      </c>
      <c r="D127" s="10">
        <f t="shared" si="43"/>
        <v>67</v>
      </c>
      <c r="E127" s="10">
        <v>10</v>
      </c>
      <c r="F127" s="10">
        <v>3</v>
      </c>
      <c r="G127" s="10">
        <v>1</v>
      </c>
      <c r="H127" s="10">
        <v>4</v>
      </c>
      <c r="I127" s="10">
        <f t="shared" si="24"/>
        <v>2</v>
      </c>
      <c r="J127" s="18">
        <f t="shared" si="25"/>
        <v>2.5974025974026</v>
      </c>
      <c r="K127" s="18">
        <f t="shared" si="26"/>
        <v>97.4025974025974</v>
      </c>
    </row>
    <row r="128" s="1" customFormat="1" ht="12.75" spans="1:11">
      <c r="A128" s="14"/>
      <c r="B128" s="8" t="s">
        <v>167</v>
      </c>
      <c r="C128" s="7">
        <v>59</v>
      </c>
      <c r="D128" s="10">
        <f t="shared" si="43"/>
        <v>46</v>
      </c>
      <c r="E128" s="10">
        <v>13</v>
      </c>
      <c r="F128" s="10"/>
      <c r="G128" s="10"/>
      <c r="H128" s="10">
        <v>1</v>
      </c>
      <c r="I128" s="10">
        <f t="shared" si="24"/>
        <v>12</v>
      </c>
      <c r="J128" s="18">
        <f t="shared" si="25"/>
        <v>20.3389830508475</v>
      </c>
      <c r="K128" s="18">
        <f t="shared" si="26"/>
        <v>79.6610169491525</v>
      </c>
    </row>
    <row r="129" s="1" customFormat="1" ht="12.75" spans="1:11">
      <c r="A129" s="14"/>
      <c r="B129" s="8" t="s">
        <v>168</v>
      </c>
      <c r="C129" s="7">
        <v>2</v>
      </c>
      <c r="D129" s="10">
        <f t="shared" si="43"/>
        <v>1</v>
      </c>
      <c r="E129" s="10">
        <v>1</v>
      </c>
      <c r="F129" s="10"/>
      <c r="G129" s="10"/>
      <c r="H129" s="10"/>
      <c r="I129" s="10">
        <f t="shared" si="24"/>
        <v>1</v>
      </c>
      <c r="J129" s="18">
        <f t="shared" si="25"/>
        <v>50</v>
      </c>
      <c r="K129" s="18">
        <f t="shared" si="26"/>
        <v>50</v>
      </c>
    </row>
    <row r="130" s="1" customFormat="1" ht="12.75" spans="1:11">
      <c r="A130" s="15"/>
      <c r="B130" s="8" t="s">
        <v>169</v>
      </c>
      <c r="C130" s="7">
        <v>92</v>
      </c>
      <c r="D130" s="10">
        <f t="shared" si="43"/>
        <v>82</v>
      </c>
      <c r="E130" s="10">
        <v>10</v>
      </c>
      <c r="F130" s="10">
        <v>2</v>
      </c>
      <c r="G130" s="10"/>
      <c r="H130" s="10">
        <v>1</v>
      </c>
      <c r="I130" s="10">
        <f t="shared" ref="I130:I144" si="44">E130-F130-G130-H130</f>
        <v>7</v>
      </c>
      <c r="J130" s="18">
        <f t="shared" ref="J130:J144" si="45">I130/C130*100</f>
        <v>7.60869565217391</v>
      </c>
      <c r="K130" s="18">
        <f t="shared" ref="K130:K144" si="46">100-J130</f>
        <v>92.3913043478261</v>
      </c>
    </row>
    <row r="131" s="1" customFormat="1" ht="12.75" spans="1:11">
      <c r="A131" s="11" t="s">
        <v>170</v>
      </c>
      <c r="B131" s="12"/>
      <c r="C131" s="11">
        <f t="shared" ref="C131:H131" si="47">SUM(C126:C130)</f>
        <v>232</v>
      </c>
      <c r="D131" s="11">
        <f t="shared" si="47"/>
        <v>197</v>
      </c>
      <c r="E131" s="11">
        <f t="shared" si="47"/>
        <v>35</v>
      </c>
      <c r="F131" s="11">
        <f t="shared" si="47"/>
        <v>5</v>
      </c>
      <c r="G131" s="11">
        <f t="shared" si="47"/>
        <v>1</v>
      </c>
      <c r="H131" s="11">
        <f t="shared" si="47"/>
        <v>6</v>
      </c>
      <c r="I131" s="11">
        <f t="shared" si="44"/>
        <v>23</v>
      </c>
      <c r="J131" s="21">
        <f t="shared" si="45"/>
        <v>9.91379310344828</v>
      </c>
      <c r="K131" s="21">
        <f t="shared" si="46"/>
        <v>90.0862068965517</v>
      </c>
    </row>
    <row r="132" s="1" customFormat="1" ht="12.75" spans="1:11">
      <c r="A132" s="13" t="s">
        <v>171</v>
      </c>
      <c r="B132" s="8" t="s">
        <v>172</v>
      </c>
      <c r="C132" s="7">
        <v>1</v>
      </c>
      <c r="D132" s="10">
        <f t="shared" ref="D132:D134" si="48">C132-E132</f>
        <v>0</v>
      </c>
      <c r="E132" s="10">
        <v>1</v>
      </c>
      <c r="F132" s="10"/>
      <c r="G132" s="10">
        <v>1</v>
      </c>
      <c r="H132" s="10"/>
      <c r="I132" s="10">
        <f t="shared" si="44"/>
        <v>0</v>
      </c>
      <c r="J132" s="18">
        <f t="shared" si="45"/>
        <v>0</v>
      </c>
      <c r="K132" s="18">
        <f t="shared" si="46"/>
        <v>100</v>
      </c>
    </row>
    <row r="133" s="1" customFormat="1" ht="12.75" spans="1:11">
      <c r="A133" s="14"/>
      <c r="B133" s="8" t="s">
        <v>173</v>
      </c>
      <c r="C133" s="7">
        <v>1</v>
      </c>
      <c r="D133" s="10">
        <f t="shared" si="48"/>
        <v>1</v>
      </c>
      <c r="E133" s="10">
        <v>0</v>
      </c>
      <c r="F133" s="10"/>
      <c r="G133" s="10"/>
      <c r="H133" s="10"/>
      <c r="I133" s="10">
        <f t="shared" si="44"/>
        <v>0</v>
      </c>
      <c r="J133" s="18">
        <f t="shared" si="45"/>
        <v>0</v>
      </c>
      <c r="K133" s="18">
        <f t="shared" si="46"/>
        <v>100</v>
      </c>
    </row>
    <row r="134" s="1" customFormat="1" ht="12.75" spans="1:11">
      <c r="A134" s="15"/>
      <c r="B134" s="8" t="s">
        <v>171</v>
      </c>
      <c r="C134" s="7">
        <v>8</v>
      </c>
      <c r="D134" s="10">
        <f t="shared" si="48"/>
        <v>7</v>
      </c>
      <c r="E134" s="10">
        <v>1</v>
      </c>
      <c r="F134" s="10">
        <v>1</v>
      </c>
      <c r="G134" s="10"/>
      <c r="H134" s="10"/>
      <c r="I134" s="10">
        <f t="shared" si="44"/>
        <v>0</v>
      </c>
      <c r="J134" s="18">
        <f t="shared" si="45"/>
        <v>0</v>
      </c>
      <c r="K134" s="18">
        <f t="shared" si="46"/>
        <v>100</v>
      </c>
    </row>
    <row r="135" s="1" customFormat="1" ht="12.75" spans="1:11">
      <c r="A135" s="11" t="s">
        <v>174</v>
      </c>
      <c r="B135" s="12"/>
      <c r="C135" s="11">
        <f t="shared" ref="C135:H135" si="49">SUM(C132:C134)</f>
        <v>10</v>
      </c>
      <c r="D135" s="11">
        <f t="shared" si="49"/>
        <v>8</v>
      </c>
      <c r="E135" s="11">
        <f t="shared" si="49"/>
        <v>2</v>
      </c>
      <c r="F135" s="11">
        <f t="shared" si="49"/>
        <v>1</v>
      </c>
      <c r="G135" s="11">
        <f t="shared" si="49"/>
        <v>1</v>
      </c>
      <c r="H135" s="11">
        <f t="shared" si="49"/>
        <v>0</v>
      </c>
      <c r="I135" s="11">
        <f t="shared" si="44"/>
        <v>0</v>
      </c>
      <c r="J135" s="21">
        <f t="shared" si="45"/>
        <v>0</v>
      </c>
      <c r="K135" s="21">
        <f t="shared" si="46"/>
        <v>100</v>
      </c>
    </row>
    <row r="136" s="1" customFormat="1" ht="12.75" spans="1:11">
      <c r="A136" s="13" t="s">
        <v>175</v>
      </c>
      <c r="B136" s="8" t="s">
        <v>176</v>
      </c>
      <c r="C136" s="7">
        <v>3</v>
      </c>
      <c r="D136" s="10">
        <f t="shared" ref="D136:D142" si="50">C136-E136</f>
        <v>3</v>
      </c>
      <c r="E136" s="10">
        <v>0</v>
      </c>
      <c r="F136" s="10"/>
      <c r="G136" s="10"/>
      <c r="H136" s="10"/>
      <c r="I136" s="10">
        <f t="shared" si="44"/>
        <v>0</v>
      </c>
      <c r="J136" s="18">
        <f t="shared" si="45"/>
        <v>0</v>
      </c>
      <c r="K136" s="18">
        <f t="shared" si="46"/>
        <v>100</v>
      </c>
    </row>
    <row r="137" s="1" customFormat="1" ht="12.75" spans="1:11">
      <c r="A137" s="14"/>
      <c r="B137" s="8" t="s">
        <v>177</v>
      </c>
      <c r="C137" s="7">
        <v>5</v>
      </c>
      <c r="D137" s="10">
        <f t="shared" si="50"/>
        <v>5</v>
      </c>
      <c r="E137" s="10">
        <v>0</v>
      </c>
      <c r="F137" s="10"/>
      <c r="G137" s="10"/>
      <c r="H137" s="10"/>
      <c r="I137" s="10">
        <f t="shared" si="44"/>
        <v>0</v>
      </c>
      <c r="J137" s="18">
        <f t="shared" si="45"/>
        <v>0</v>
      </c>
      <c r="K137" s="18">
        <f t="shared" si="46"/>
        <v>100</v>
      </c>
    </row>
    <row r="138" s="1" customFormat="1" ht="12.75" spans="1:11">
      <c r="A138" s="14"/>
      <c r="B138" s="8" t="s">
        <v>178</v>
      </c>
      <c r="C138" s="7">
        <v>2</v>
      </c>
      <c r="D138" s="10">
        <f t="shared" si="50"/>
        <v>0</v>
      </c>
      <c r="E138" s="10">
        <v>2</v>
      </c>
      <c r="F138" s="10">
        <v>1</v>
      </c>
      <c r="G138" s="10"/>
      <c r="H138" s="10"/>
      <c r="I138" s="10">
        <f t="shared" si="44"/>
        <v>1</v>
      </c>
      <c r="J138" s="18">
        <f t="shared" si="45"/>
        <v>50</v>
      </c>
      <c r="K138" s="18">
        <f t="shared" si="46"/>
        <v>50</v>
      </c>
    </row>
    <row r="139" s="1" customFormat="1" spans="1:16370">
      <c r="A139" s="14"/>
      <c r="B139" s="8" t="s">
        <v>179</v>
      </c>
      <c r="C139" s="7">
        <v>134</v>
      </c>
      <c r="D139" s="10">
        <f t="shared" si="50"/>
        <v>118</v>
      </c>
      <c r="E139" s="10">
        <v>16</v>
      </c>
      <c r="F139" s="10">
        <v>3</v>
      </c>
      <c r="G139" s="10">
        <v>8</v>
      </c>
      <c r="H139" s="10"/>
      <c r="I139" s="10">
        <f t="shared" si="44"/>
        <v>5</v>
      </c>
      <c r="J139" s="18">
        <f t="shared" si="45"/>
        <v>3.73134328358209</v>
      </c>
      <c r="K139" s="18">
        <f t="shared" si="46"/>
        <v>96.2686567164179</v>
      </c>
      <c r="XEM139"/>
      <c r="XEN139"/>
      <c r="XEO139"/>
      <c r="XEP139"/>
    </row>
    <row r="140" s="1" customFormat="1" spans="1:16370">
      <c r="A140" s="14"/>
      <c r="B140" s="8" t="s">
        <v>180</v>
      </c>
      <c r="C140" s="7">
        <v>117</v>
      </c>
      <c r="D140" s="10">
        <f t="shared" si="50"/>
        <v>91</v>
      </c>
      <c r="E140" s="10">
        <v>26</v>
      </c>
      <c r="F140" s="10">
        <v>5</v>
      </c>
      <c r="G140" s="10">
        <v>5</v>
      </c>
      <c r="H140" s="10">
        <v>6</v>
      </c>
      <c r="I140" s="10">
        <f t="shared" si="44"/>
        <v>10</v>
      </c>
      <c r="J140" s="18">
        <f t="shared" si="45"/>
        <v>8.54700854700855</v>
      </c>
      <c r="K140" s="18">
        <f t="shared" si="46"/>
        <v>91.4529914529915</v>
      </c>
      <c r="XEM140"/>
      <c r="XEN140"/>
      <c r="XEO140"/>
      <c r="XEP140"/>
    </row>
    <row r="141" s="1" customFormat="1" spans="1:16370">
      <c r="A141" s="14"/>
      <c r="B141" s="8" t="s">
        <v>181</v>
      </c>
      <c r="C141" s="7">
        <v>2</v>
      </c>
      <c r="D141" s="10">
        <f t="shared" si="50"/>
        <v>2</v>
      </c>
      <c r="E141" s="10">
        <v>0</v>
      </c>
      <c r="F141" s="10"/>
      <c r="G141" s="10"/>
      <c r="H141" s="10"/>
      <c r="I141" s="10">
        <f t="shared" si="44"/>
        <v>0</v>
      </c>
      <c r="J141" s="18">
        <f t="shared" si="45"/>
        <v>0</v>
      </c>
      <c r="K141" s="18">
        <f t="shared" si="46"/>
        <v>100</v>
      </c>
      <c r="XEM141"/>
      <c r="XEN141"/>
      <c r="XEO141"/>
      <c r="XEP141"/>
    </row>
    <row r="142" s="1" customFormat="1" spans="1:16370">
      <c r="A142" s="15"/>
      <c r="B142" s="8" t="s">
        <v>182</v>
      </c>
      <c r="C142" s="7">
        <v>2</v>
      </c>
      <c r="D142" s="10">
        <f t="shared" si="50"/>
        <v>2</v>
      </c>
      <c r="E142" s="10">
        <v>0</v>
      </c>
      <c r="F142" s="10"/>
      <c r="G142" s="10"/>
      <c r="H142" s="10"/>
      <c r="I142" s="10">
        <f t="shared" si="44"/>
        <v>0</v>
      </c>
      <c r="J142" s="18">
        <f t="shared" si="45"/>
        <v>0</v>
      </c>
      <c r="K142" s="18">
        <f t="shared" si="46"/>
        <v>100</v>
      </c>
      <c r="XEM142"/>
      <c r="XEN142"/>
      <c r="XEO142"/>
      <c r="XEP142"/>
    </row>
    <row r="143" s="1" customFormat="1" spans="1:16370">
      <c r="A143" s="11" t="s">
        <v>183</v>
      </c>
      <c r="B143" s="12"/>
      <c r="C143" s="11">
        <f t="shared" ref="C143:H143" si="51">SUM(C136:C142)</f>
        <v>265</v>
      </c>
      <c r="D143" s="11">
        <f t="shared" si="51"/>
        <v>221</v>
      </c>
      <c r="E143" s="11">
        <f t="shared" si="51"/>
        <v>44</v>
      </c>
      <c r="F143" s="11">
        <f t="shared" si="51"/>
        <v>9</v>
      </c>
      <c r="G143" s="11">
        <f t="shared" si="51"/>
        <v>13</v>
      </c>
      <c r="H143" s="11">
        <f t="shared" si="51"/>
        <v>6</v>
      </c>
      <c r="I143" s="11">
        <f t="shared" si="44"/>
        <v>16</v>
      </c>
      <c r="J143" s="21">
        <f t="shared" si="45"/>
        <v>6.0377358490566</v>
      </c>
      <c r="K143" s="21">
        <f t="shared" si="46"/>
        <v>93.9622641509434</v>
      </c>
      <c r="XEM143"/>
      <c r="XEN143"/>
      <c r="XEO143"/>
      <c r="XEP143"/>
    </row>
    <row r="144" s="1" customFormat="1" spans="1:16370">
      <c r="A144" s="4" t="s">
        <v>184</v>
      </c>
      <c r="B144" s="5"/>
      <c r="C144" s="25">
        <f t="shared" ref="C144:H144" si="52">C5+C9+C15+C27+C35+C39+C43+C48+C53+C59+C72+C76+C82+C85+C94+C100+C110+C115+C125+C131+C135+C143+C20</f>
        <v>4223</v>
      </c>
      <c r="D144" s="25">
        <f t="shared" si="52"/>
        <v>3602</v>
      </c>
      <c r="E144" s="25">
        <f t="shared" si="52"/>
        <v>621</v>
      </c>
      <c r="F144" s="25">
        <f t="shared" si="52"/>
        <v>154</v>
      </c>
      <c r="G144" s="25">
        <f t="shared" si="52"/>
        <v>94</v>
      </c>
      <c r="H144" s="25">
        <f t="shared" si="52"/>
        <v>116</v>
      </c>
      <c r="I144" s="25">
        <f t="shared" si="44"/>
        <v>257</v>
      </c>
      <c r="J144" s="27">
        <f t="shared" si="45"/>
        <v>6.08572105138527</v>
      </c>
      <c r="K144" s="27">
        <f t="shared" si="46"/>
        <v>93.9142789486147</v>
      </c>
      <c r="XEM144"/>
      <c r="XEN144"/>
      <c r="XEO144"/>
      <c r="XEP144"/>
    </row>
    <row r="145" s="1" customFormat="1" spans="1:16370">
      <c r="A145" s="2"/>
      <c r="B145" s="3"/>
      <c r="C145" s="2"/>
      <c r="D145" s="2"/>
      <c r="E145" s="2"/>
      <c r="XEM145"/>
      <c r="XEN145"/>
      <c r="XEO145"/>
      <c r="XEP145"/>
    </row>
    <row r="146" spans="1:1">
      <c r="A146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4:B94"/>
    <mergeCell ref="A100:B100"/>
    <mergeCell ref="A110:B110"/>
    <mergeCell ref="A115:B115"/>
    <mergeCell ref="A125:B125"/>
    <mergeCell ref="A131:B131"/>
    <mergeCell ref="A135:B135"/>
    <mergeCell ref="A143:B143"/>
    <mergeCell ref="A144:B144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5:A99"/>
    <mergeCell ref="A101:A109"/>
    <mergeCell ref="A111:A114"/>
    <mergeCell ref="A116:A124"/>
    <mergeCell ref="A126:A130"/>
    <mergeCell ref="A132:A134"/>
    <mergeCell ref="A136:A14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6"/>
  <sheetViews>
    <sheetView topLeftCell="A133" workbookViewId="0">
      <selection activeCell="A146" sqref="A146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f t="shared" ref="D2:D8" si="0">C2-E2</f>
        <v>3</v>
      </c>
      <c r="E2" s="10">
        <v>0</v>
      </c>
      <c r="F2" s="10"/>
      <c r="G2" s="10"/>
      <c r="H2" s="10"/>
      <c r="I2" s="10">
        <f t="shared" ref="I2:I65" si="1">E2-F2-G2-H2</f>
        <v>0</v>
      </c>
      <c r="J2" s="18">
        <f t="shared" ref="J2:J65" si="2">I2/C2*100</f>
        <v>0</v>
      </c>
      <c r="K2" s="18">
        <f t="shared" ref="K2:K65" si="3">100-J2</f>
        <v>100</v>
      </c>
      <c r="N2" s="19" t="s">
        <v>1</v>
      </c>
      <c r="O2" s="20">
        <f>K5</f>
        <v>94.8453608247423</v>
      </c>
    </row>
    <row r="3" s="1" customFormat="1" ht="12.75" spans="1:15">
      <c r="A3" s="7"/>
      <c r="B3" s="8" t="s">
        <v>40</v>
      </c>
      <c r="C3" s="9">
        <v>2</v>
      </c>
      <c r="D3" s="10">
        <f t="shared" si="0"/>
        <v>2</v>
      </c>
      <c r="E3" s="10">
        <v>0</v>
      </c>
      <c r="F3" s="10"/>
      <c r="G3" s="10"/>
      <c r="H3" s="10"/>
      <c r="I3" s="10">
        <f t="shared" si="1"/>
        <v>0</v>
      </c>
      <c r="J3" s="18">
        <f t="shared" si="2"/>
        <v>0</v>
      </c>
      <c r="K3" s="18">
        <f t="shared" si="3"/>
        <v>100</v>
      </c>
      <c r="N3" s="19" t="s">
        <v>2</v>
      </c>
      <c r="O3" s="20">
        <f>K9</f>
        <v>93.3701657458564</v>
      </c>
    </row>
    <row r="4" s="1" customFormat="1" ht="12.75" spans="1:15">
      <c r="A4" s="7"/>
      <c r="B4" s="8" t="s">
        <v>41</v>
      </c>
      <c r="C4" s="9">
        <v>92</v>
      </c>
      <c r="D4" s="10">
        <f t="shared" si="0"/>
        <v>82</v>
      </c>
      <c r="E4" s="10">
        <v>10</v>
      </c>
      <c r="F4" s="10">
        <v>1</v>
      </c>
      <c r="G4" s="10"/>
      <c r="H4" s="10">
        <v>4</v>
      </c>
      <c r="I4" s="10">
        <f t="shared" si="1"/>
        <v>5</v>
      </c>
      <c r="J4" s="18">
        <f t="shared" si="2"/>
        <v>5.43478260869565</v>
      </c>
      <c r="K4" s="18">
        <f t="shared" si="3"/>
        <v>94.5652173913043</v>
      </c>
      <c r="N4" s="19" t="s">
        <v>3</v>
      </c>
      <c r="O4" s="20">
        <f>K15</f>
        <v>92.9824561403509</v>
      </c>
    </row>
    <row r="5" s="1" customFormat="1" ht="12.75" spans="1:15">
      <c r="A5" s="11" t="s">
        <v>38</v>
      </c>
      <c r="B5" s="12"/>
      <c r="C5" s="11">
        <f t="shared" ref="C5:H5" si="4">SUM(C2:C4)</f>
        <v>97</v>
      </c>
      <c r="D5" s="11">
        <f t="shared" si="4"/>
        <v>87</v>
      </c>
      <c r="E5" s="11">
        <f t="shared" si="4"/>
        <v>10</v>
      </c>
      <c r="F5" s="11">
        <f t="shared" si="4"/>
        <v>1</v>
      </c>
      <c r="G5" s="11">
        <f t="shared" si="4"/>
        <v>0</v>
      </c>
      <c r="H5" s="11">
        <f t="shared" si="4"/>
        <v>4</v>
      </c>
      <c r="I5" s="11">
        <f t="shared" si="1"/>
        <v>5</v>
      </c>
      <c r="J5" s="21">
        <f t="shared" si="2"/>
        <v>5.15463917525773</v>
      </c>
      <c r="K5" s="21">
        <f t="shared" si="3"/>
        <v>94.8453608247423</v>
      </c>
      <c r="N5" s="19" t="s">
        <v>4</v>
      </c>
      <c r="O5" s="20">
        <f>K20</f>
        <v>100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f t="shared" si="0"/>
        <v>7</v>
      </c>
      <c r="E6" s="10">
        <v>1</v>
      </c>
      <c r="F6" s="10"/>
      <c r="G6" s="10"/>
      <c r="H6" s="10">
        <v>1</v>
      </c>
      <c r="I6" s="10">
        <f t="shared" si="1"/>
        <v>0</v>
      </c>
      <c r="J6" s="18">
        <f t="shared" si="2"/>
        <v>0</v>
      </c>
      <c r="K6" s="18">
        <f t="shared" si="3"/>
        <v>100</v>
      </c>
      <c r="N6" s="19" t="s">
        <v>5</v>
      </c>
      <c r="O6" s="20">
        <f>K27</f>
        <v>94.0239043824701</v>
      </c>
    </row>
    <row r="7" s="1" customFormat="1" ht="12.75" spans="1:15">
      <c r="A7" s="7"/>
      <c r="B7" s="8" t="s">
        <v>44</v>
      </c>
      <c r="C7" s="7">
        <v>144</v>
      </c>
      <c r="D7" s="10">
        <f t="shared" si="0"/>
        <v>127</v>
      </c>
      <c r="E7" s="10">
        <v>17</v>
      </c>
      <c r="F7" s="10"/>
      <c r="G7" s="10"/>
      <c r="H7" s="10">
        <v>6</v>
      </c>
      <c r="I7" s="10">
        <f t="shared" si="1"/>
        <v>11</v>
      </c>
      <c r="J7" s="18">
        <f t="shared" si="2"/>
        <v>7.63888888888889</v>
      </c>
      <c r="K7" s="18">
        <f t="shared" si="3"/>
        <v>92.3611111111111</v>
      </c>
      <c r="N7" s="19" t="s">
        <v>6</v>
      </c>
      <c r="O7" s="20">
        <f>K35</f>
        <v>93.3823529411765</v>
      </c>
    </row>
    <row r="8" s="1" customFormat="1" ht="12.75" spans="1:15">
      <c r="A8" s="7"/>
      <c r="B8" s="8" t="s">
        <v>45</v>
      </c>
      <c r="C8" s="7">
        <v>29</v>
      </c>
      <c r="D8" s="10">
        <f t="shared" si="0"/>
        <v>27</v>
      </c>
      <c r="E8" s="10">
        <v>2</v>
      </c>
      <c r="F8" s="10"/>
      <c r="G8" s="10"/>
      <c r="H8" s="10">
        <v>1</v>
      </c>
      <c r="I8" s="10">
        <f t="shared" si="1"/>
        <v>1</v>
      </c>
      <c r="J8" s="18">
        <f t="shared" si="2"/>
        <v>3.44827586206897</v>
      </c>
      <c r="K8" s="18">
        <f t="shared" si="3"/>
        <v>96.551724137931</v>
      </c>
      <c r="N8" s="19" t="s">
        <v>7</v>
      </c>
      <c r="O8" s="20">
        <f>K39</f>
        <v>93.3823529411765</v>
      </c>
    </row>
    <row r="9" s="1" customFormat="1" ht="12.75" spans="1:15">
      <c r="A9" s="11" t="s">
        <v>42</v>
      </c>
      <c r="B9" s="12"/>
      <c r="C9" s="11">
        <f t="shared" ref="C9:H9" si="5">SUM(C6:C8)</f>
        <v>181</v>
      </c>
      <c r="D9" s="11">
        <f t="shared" si="5"/>
        <v>161</v>
      </c>
      <c r="E9" s="11">
        <f t="shared" si="5"/>
        <v>20</v>
      </c>
      <c r="F9" s="11">
        <f t="shared" si="5"/>
        <v>0</v>
      </c>
      <c r="G9" s="11">
        <f t="shared" si="5"/>
        <v>0</v>
      </c>
      <c r="H9" s="11">
        <f t="shared" si="5"/>
        <v>8</v>
      </c>
      <c r="I9" s="11">
        <f t="shared" si="1"/>
        <v>12</v>
      </c>
      <c r="J9" s="21">
        <f t="shared" si="2"/>
        <v>6.62983425414365</v>
      </c>
      <c r="K9" s="21">
        <f t="shared" si="3"/>
        <v>93.3701657458564</v>
      </c>
      <c r="N9" s="19" t="s">
        <v>8</v>
      </c>
      <c r="O9" s="20">
        <f>K43</f>
        <v>93.0693069306931</v>
      </c>
    </row>
    <row r="10" s="1" customFormat="1" ht="12.75" spans="1:15">
      <c r="A10" s="7" t="s">
        <v>46</v>
      </c>
      <c r="B10" s="8" t="s">
        <v>47</v>
      </c>
      <c r="C10" s="7">
        <v>10</v>
      </c>
      <c r="D10" s="10">
        <f t="shared" ref="D10:D14" si="6">C10-E10</f>
        <v>10</v>
      </c>
      <c r="E10" s="10">
        <v>0</v>
      </c>
      <c r="F10" s="10"/>
      <c r="G10" s="10"/>
      <c r="H10" s="10"/>
      <c r="I10" s="10">
        <f t="shared" si="1"/>
        <v>0</v>
      </c>
      <c r="J10" s="18">
        <f t="shared" si="2"/>
        <v>0</v>
      </c>
      <c r="K10" s="18">
        <f t="shared" si="3"/>
        <v>100</v>
      </c>
      <c r="N10" s="19" t="s">
        <v>9</v>
      </c>
      <c r="O10" s="20">
        <f>K48</f>
        <v>100</v>
      </c>
    </row>
    <row r="11" s="1" customFormat="1" ht="12.75" spans="1:15">
      <c r="A11" s="7"/>
      <c r="B11" s="8" t="s">
        <v>46</v>
      </c>
      <c r="C11" s="7">
        <v>99</v>
      </c>
      <c r="D11" s="10">
        <f t="shared" si="6"/>
        <v>87</v>
      </c>
      <c r="E11" s="10">
        <v>12</v>
      </c>
      <c r="F11" s="10">
        <v>2</v>
      </c>
      <c r="G11" s="10"/>
      <c r="H11" s="10">
        <v>3</v>
      </c>
      <c r="I11" s="10">
        <f t="shared" si="1"/>
        <v>7</v>
      </c>
      <c r="J11" s="18">
        <f t="shared" si="2"/>
        <v>7.07070707070707</v>
      </c>
      <c r="K11" s="18">
        <f t="shared" si="3"/>
        <v>92.9292929292929</v>
      </c>
      <c r="N11" s="19" t="s">
        <v>10</v>
      </c>
      <c r="O11" s="20">
        <f>K53</f>
        <v>90.9433962264151</v>
      </c>
    </row>
    <row r="12" s="1" customFormat="1" ht="12.75" spans="1:15">
      <c r="A12" s="7"/>
      <c r="B12" s="8" t="s">
        <v>48</v>
      </c>
      <c r="C12" s="7">
        <v>1</v>
      </c>
      <c r="D12" s="10">
        <f t="shared" si="6"/>
        <v>1</v>
      </c>
      <c r="E12" s="10">
        <v>0</v>
      </c>
      <c r="F12" s="10"/>
      <c r="G12" s="10"/>
      <c r="H12" s="10"/>
      <c r="I12" s="10">
        <f t="shared" si="1"/>
        <v>0</v>
      </c>
      <c r="J12" s="18">
        <f t="shared" si="2"/>
        <v>0</v>
      </c>
      <c r="K12" s="18">
        <f t="shared" si="3"/>
        <v>100</v>
      </c>
      <c r="N12" s="19" t="s">
        <v>11</v>
      </c>
      <c r="O12" s="20">
        <f>K59</f>
        <v>80</v>
      </c>
    </row>
    <row r="13" s="1" customFormat="1" ht="12.75" spans="1:15">
      <c r="A13" s="7"/>
      <c r="B13" s="8" t="s">
        <v>49</v>
      </c>
      <c r="C13" s="7">
        <v>2</v>
      </c>
      <c r="D13" s="10">
        <f t="shared" si="6"/>
        <v>1</v>
      </c>
      <c r="E13" s="10">
        <v>1</v>
      </c>
      <c r="F13" s="10"/>
      <c r="G13" s="10"/>
      <c r="H13" s="10"/>
      <c r="I13" s="10">
        <f t="shared" si="1"/>
        <v>1</v>
      </c>
      <c r="J13" s="18">
        <f t="shared" si="2"/>
        <v>50</v>
      </c>
      <c r="K13" s="18">
        <f t="shared" si="3"/>
        <v>50</v>
      </c>
      <c r="N13" s="19" t="s">
        <v>12</v>
      </c>
      <c r="O13" s="20">
        <f>K72</f>
        <v>95.3883495145631</v>
      </c>
    </row>
    <row r="14" s="1" customFormat="1" ht="12.75" spans="1:15">
      <c r="A14" s="7"/>
      <c r="B14" s="8" t="s">
        <v>50</v>
      </c>
      <c r="C14" s="7">
        <v>2</v>
      </c>
      <c r="D14" s="10">
        <f t="shared" si="6"/>
        <v>2</v>
      </c>
      <c r="E14" s="10">
        <v>0</v>
      </c>
      <c r="F14" s="10"/>
      <c r="G14" s="10"/>
      <c r="H14" s="10"/>
      <c r="I14" s="10">
        <f t="shared" si="1"/>
        <v>0</v>
      </c>
      <c r="J14" s="18">
        <f t="shared" si="2"/>
        <v>0</v>
      </c>
      <c r="K14" s="18">
        <f t="shared" si="3"/>
        <v>100</v>
      </c>
      <c r="N14" s="19" t="s">
        <v>13</v>
      </c>
      <c r="O14" s="20">
        <f>K76</f>
        <v>100</v>
      </c>
    </row>
    <row r="15" s="1" customFormat="1" ht="12.75" spans="1:15">
      <c r="A15" s="11" t="s">
        <v>51</v>
      </c>
      <c r="B15" s="12"/>
      <c r="C15" s="11">
        <f t="shared" ref="C15:H15" si="7">SUM(C10:C14)</f>
        <v>114</v>
      </c>
      <c r="D15" s="11">
        <f t="shared" si="7"/>
        <v>101</v>
      </c>
      <c r="E15" s="11">
        <f t="shared" si="7"/>
        <v>13</v>
      </c>
      <c r="F15" s="11">
        <f t="shared" si="7"/>
        <v>2</v>
      </c>
      <c r="G15" s="11">
        <f t="shared" si="7"/>
        <v>0</v>
      </c>
      <c r="H15" s="11">
        <f t="shared" si="7"/>
        <v>3</v>
      </c>
      <c r="I15" s="11">
        <f t="shared" si="1"/>
        <v>8</v>
      </c>
      <c r="J15" s="21">
        <f t="shared" si="2"/>
        <v>7.01754385964912</v>
      </c>
      <c r="K15" s="21">
        <f t="shared" si="3"/>
        <v>92.9824561403509</v>
      </c>
      <c r="N15" s="19" t="s">
        <v>14</v>
      </c>
      <c r="O15" s="20">
        <f>K82</f>
        <v>96.8085106382979</v>
      </c>
    </row>
    <row r="16" s="1" customFormat="1" ht="12.75" spans="1:15">
      <c r="A16" s="7" t="s">
        <v>52</v>
      </c>
      <c r="B16" s="8" t="s">
        <v>52</v>
      </c>
      <c r="C16" s="7">
        <v>2</v>
      </c>
      <c r="D16" s="10">
        <f t="shared" ref="D16:D19" si="8">C16-E16</f>
        <v>2</v>
      </c>
      <c r="E16" s="10">
        <v>0</v>
      </c>
      <c r="F16" s="10"/>
      <c r="G16" s="10"/>
      <c r="H16" s="10"/>
      <c r="I16" s="10">
        <f t="shared" si="1"/>
        <v>0</v>
      </c>
      <c r="J16" s="18">
        <f t="shared" si="2"/>
        <v>0</v>
      </c>
      <c r="K16" s="18">
        <f t="shared" si="3"/>
        <v>100</v>
      </c>
      <c r="N16" s="19" t="s">
        <v>15</v>
      </c>
      <c r="O16" s="20">
        <f>K85</f>
        <v>100</v>
      </c>
    </row>
    <row r="17" s="1" customFormat="1" ht="12.75" spans="1:15">
      <c r="A17" s="7"/>
      <c r="B17" s="8" t="s">
        <v>53</v>
      </c>
      <c r="C17" s="7">
        <v>2</v>
      </c>
      <c r="D17" s="10">
        <f t="shared" si="8"/>
        <v>2</v>
      </c>
      <c r="E17" s="10"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K94</f>
        <v>89.3939393939394</v>
      </c>
    </row>
    <row r="18" s="1" customFormat="1" ht="12.75" spans="1:15">
      <c r="A18" s="7"/>
      <c r="B18" s="8" t="s">
        <v>54</v>
      </c>
      <c r="C18" s="7">
        <v>3</v>
      </c>
      <c r="D18" s="10">
        <f t="shared" si="8"/>
        <v>3</v>
      </c>
      <c r="E18" s="10"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K100</f>
        <v>88.6524822695036</v>
      </c>
    </row>
    <row r="19" s="1" customFormat="1" ht="12.75" spans="1:15">
      <c r="A19" s="7"/>
      <c r="B19" s="8" t="s">
        <v>55</v>
      </c>
      <c r="C19" s="7">
        <v>1</v>
      </c>
      <c r="D19" s="10">
        <f t="shared" si="8"/>
        <v>1</v>
      </c>
      <c r="E19" s="10"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K110</f>
        <v>93.8053097345133</v>
      </c>
    </row>
    <row r="20" s="1" customFormat="1" ht="12.75" spans="1:15">
      <c r="A20" s="11" t="s">
        <v>52</v>
      </c>
      <c r="B20" s="12"/>
      <c r="C20" s="11">
        <f t="shared" ref="C20:H20" si="9">SUM(C16:C19)</f>
        <v>8</v>
      </c>
      <c r="D20" s="11">
        <f t="shared" si="9"/>
        <v>8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>
        <f t="shared" si="9"/>
        <v>0</v>
      </c>
      <c r="I20" s="11">
        <f t="shared" si="1"/>
        <v>0</v>
      </c>
      <c r="J20" s="21">
        <f t="shared" si="2"/>
        <v>0</v>
      </c>
      <c r="K20" s="21">
        <f t="shared" si="3"/>
        <v>100</v>
      </c>
      <c r="N20" s="19" t="s">
        <v>19</v>
      </c>
      <c r="O20" s="20">
        <f>K115</f>
        <v>92.511013215859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f t="shared" ref="D21:D26" si="10">C21-E21</f>
        <v>110</v>
      </c>
      <c r="E21" s="10">
        <v>19</v>
      </c>
      <c r="F21" s="10">
        <v>2</v>
      </c>
      <c r="G21" s="10"/>
      <c r="H21" s="10">
        <v>6</v>
      </c>
      <c r="I21" s="10">
        <f t="shared" si="1"/>
        <v>11</v>
      </c>
      <c r="J21" s="18">
        <f t="shared" si="2"/>
        <v>8.52713178294574</v>
      </c>
      <c r="K21" s="18">
        <f t="shared" si="3"/>
        <v>91.4728682170543</v>
      </c>
      <c r="N21" s="19" t="s">
        <v>20</v>
      </c>
      <c r="O21" s="20">
        <f>K125</f>
        <v>94.0520446096654</v>
      </c>
    </row>
    <row r="22" s="1" customFormat="1" ht="12.75" spans="1:15">
      <c r="A22" s="7"/>
      <c r="B22" s="8" t="s">
        <v>57</v>
      </c>
      <c r="C22" s="7">
        <v>114</v>
      </c>
      <c r="D22" s="10">
        <f t="shared" si="10"/>
        <v>107</v>
      </c>
      <c r="E22" s="10">
        <v>7</v>
      </c>
      <c r="F22" s="10"/>
      <c r="G22" s="10"/>
      <c r="H22" s="10">
        <v>3</v>
      </c>
      <c r="I22" s="10">
        <f t="shared" si="1"/>
        <v>4</v>
      </c>
      <c r="J22" s="18">
        <f t="shared" si="2"/>
        <v>3.50877192982456</v>
      </c>
      <c r="K22" s="18">
        <f t="shared" si="3"/>
        <v>96.4912280701754</v>
      </c>
      <c r="N22" s="19" t="s">
        <v>21</v>
      </c>
      <c r="O22" s="20">
        <f>K131</f>
        <v>87.9310344827586</v>
      </c>
    </row>
    <row r="23" s="1" customFormat="1" ht="12.75" spans="1:15">
      <c r="A23" s="7"/>
      <c r="B23" s="8" t="s">
        <v>58</v>
      </c>
      <c r="C23" s="7">
        <v>2</v>
      </c>
      <c r="D23" s="10">
        <f t="shared" si="10"/>
        <v>2</v>
      </c>
      <c r="E23" s="10">
        <v>0</v>
      </c>
      <c r="F23" s="10"/>
      <c r="G23" s="10"/>
      <c r="H23" s="10"/>
      <c r="I23" s="10">
        <f t="shared" si="1"/>
        <v>0</v>
      </c>
      <c r="J23" s="18">
        <f t="shared" si="2"/>
        <v>0</v>
      </c>
      <c r="K23" s="18">
        <f t="shared" si="3"/>
        <v>100</v>
      </c>
      <c r="N23" s="19" t="s">
        <v>22</v>
      </c>
      <c r="O23" s="20">
        <f>K135</f>
        <v>100</v>
      </c>
    </row>
    <row r="24" s="1" customFormat="1" ht="12.75" spans="1:15">
      <c r="A24" s="7"/>
      <c r="B24" s="8" t="s">
        <v>59</v>
      </c>
      <c r="C24" s="7">
        <v>3</v>
      </c>
      <c r="D24" s="10">
        <f t="shared" si="10"/>
        <v>2</v>
      </c>
      <c r="E24" s="10">
        <v>1</v>
      </c>
      <c r="F24" s="10"/>
      <c r="G24" s="10">
        <v>1</v>
      </c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K143</f>
        <v>92.4528301886792</v>
      </c>
    </row>
    <row r="25" s="1" customFormat="1" ht="12.75" spans="1:15">
      <c r="A25" s="7"/>
      <c r="B25" s="8" t="s">
        <v>60</v>
      </c>
      <c r="C25" s="7">
        <v>1</v>
      </c>
      <c r="D25" s="10">
        <f t="shared" si="10"/>
        <v>1</v>
      </c>
      <c r="E25" s="10">
        <v>0</v>
      </c>
      <c r="F25" s="10"/>
      <c r="G25" s="10"/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K144</f>
        <v>92.896045465309</v>
      </c>
    </row>
    <row r="26" s="1" customFormat="1" ht="12.75" spans="1:11">
      <c r="A26" s="7"/>
      <c r="B26" s="8" t="s">
        <v>62</v>
      </c>
      <c r="C26" s="7">
        <v>2</v>
      </c>
      <c r="D26" s="10">
        <f t="shared" si="10"/>
        <v>2</v>
      </c>
      <c r="E26" s="10"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11" t="s">
        <v>63</v>
      </c>
      <c r="B27" s="12"/>
      <c r="C27" s="11">
        <f t="shared" ref="C27:H27" si="11">SUM(C21:C26)</f>
        <v>251</v>
      </c>
      <c r="D27" s="11">
        <f t="shared" si="11"/>
        <v>224</v>
      </c>
      <c r="E27" s="11">
        <f t="shared" si="11"/>
        <v>27</v>
      </c>
      <c r="F27" s="11">
        <f t="shared" si="11"/>
        <v>2</v>
      </c>
      <c r="G27" s="11">
        <f t="shared" si="11"/>
        <v>1</v>
      </c>
      <c r="H27" s="11">
        <f t="shared" si="11"/>
        <v>9</v>
      </c>
      <c r="I27" s="11">
        <f t="shared" si="1"/>
        <v>15</v>
      </c>
      <c r="J27" s="21">
        <f t="shared" si="2"/>
        <v>5.97609561752988</v>
      </c>
      <c r="K27" s="21">
        <f t="shared" si="3"/>
        <v>94.0239043824701</v>
      </c>
    </row>
    <row r="28" s="1" customFormat="1" ht="12.75" spans="1:11">
      <c r="A28" s="13" t="s">
        <v>64</v>
      </c>
      <c r="B28" s="8" t="s">
        <v>65</v>
      </c>
      <c r="C28" s="7">
        <v>1</v>
      </c>
      <c r="D28" s="10">
        <f t="shared" ref="D28:D34" si="12">C28-E28</f>
        <v>1</v>
      </c>
      <c r="E28" s="10">
        <v>0</v>
      </c>
      <c r="F28" s="10"/>
      <c r="G28" s="10"/>
      <c r="H28" s="10"/>
      <c r="I28" s="10">
        <f t="shared" si="1"/>
        <v>0</v>
      </c>
      <c r="J28" s="18">
        <f t="shared" si="2"/>
        <v>0</v>
      </c>
      <c r="K28" s="18">
        <f t="shared" si="3"/>
        <v>100</v>
      </c>
    </row>
    <row r="29" s="1" customFormat="1" ht="12.75" spans="1:11">
      <c r="A29" s="14"/>
      <c r="B29" s="8" t="s">
        <v>66</v>
      </c>
      <c r="C29" s="7">
        <v>1</v>
      </c>
      <c r="D29" s="10">
        <f t="shared" si="12"/>
        <v>1</v>
      </c>
      <c r="E29" s="10"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64</v>
      </c>
      <c r="C30" s="7">
        <v>129</v>
      </c>
      <c r="D30" s="10">
        <f t="shared" si="12"/>
        <v>112</v>
      </c>
      <c r="E30" s="10">
        <v>17</v>
      </c>
      <c r="F30" s="10">
        <v>6</v>
      </c>
      <c r="G30" s="10"/>
      <c r="H30" s="10">
        <v>2</v>
      </c>
      <c r="I30" s="10">
        <f t="shared" si="1"/>
        <v>9</v>
      </c>
      <c r="J30" s="18">
        <f t="shared" si="2"/>
        <v>6.97674418604651</v>
      </c>
      <c r="K30" s="18">
        <f t="shared" si="3"/>
        <v>93.0232558139535</v>
      </c>
    </row>
    <row r="31" s="1" customFormat="1" ht="12.75" spans="1:11">
      <c r="A31" s="14"/>
      <c r="B31" s="8" t="s">
        <v>67</v>
      </c>
      <c r="C31" s="7">
        <v>1</v>
      </c>
      <c r="D31" s="10">
        <f t="shared" si="12"/>
        <v>1</v>
      </c>
      <c r="E31" s="10">
        <v>0</v>
      </c>
      <c r="F31" s="10"/>
      <c r="G31" s="10"/>
      <c r="H31" s="10"/>
      <c r="I31" s="10">
        <f t="shared" si="1"/>
        <v>0</v>
      </c>
      <c r="J31" s="18">
        <f t="shared" si="2"/>
        <v>0</v>
      </c>
      <c r="K31" s="18">
        <f t="shared" si="3"/>
        <v>100</v>
      </c>
    </row>
    <row r="32" s="1" customFormat="1" ht="12.75" spans="1:11">
      <c r="A32" s="14"/>
      <c r="B32" s="8" t="s">
        <v>68</v>
      </c>
      <c r="C32" s="7">
        <v>2</v>
      </c>
      <c r="D32" s="10">
        <f t="shared" si="12"/>
        <v>2</v>
      </c>
      <c r="E32" s="10"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69</v>
      </c>
      <c r="C33" s="7">
        <v>1</v>
      </c>
      <c r="D33" s="10">
        <f t="shared" si="12"/>
        <v>1</v>
      </c>
      <c r="E33" s="10"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5"/>
      <c r="B34" s="8" t="s">
        <v>70</v>
      </c>
      <c r="C34" s="7">
        <v>1</v>
      </c>
      <c r="D34" s="10">
        <f t="shared" si="12"/>
        <v>1</v>
      </c>
      <c r="E34" s="10"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1" t="s">
        <v>71</v>
      </c>
      <c r="B35" s="12"/>
      <c r="C35" s="11">
        <f t="shared" ref="C35:H35" si="13">SUM(C28:C34)</f>
        <v>136</v>
      </c>
      <c r="D35" s="11">
        <v>118</v>
      </c>
      <c r="E35" s="11">
        <f t="shared" si="13"/>
        <v>17</v>
      </c>
      <c r="F35" s="11">
        <f t="shared" si="13"/>
        <v>6</v>
      </c>
      <c r="G35" s="11">
        <f t="shared" si="13"/>
        <v>0</v>
      </c>
      <c r="H35" s="11">
        <f t="shared" si="13"/>
        <v>2</v>
      </c>
      <c r="I35" s="11">
        <f t="shared" si="1"/>
        <v>9</v>
      </c>
      <c r="J35" s="21">
        <f t="shared" si="2"/>
        <v>6.61764705882353</v>
      </c>
      <c r="K35" s="21">
        <f t="shared" si="3"/>
        <v>93.3823529411765</v>
      </c>
    </row>
    <row r="36" s="1" customFormat="1" ht="12.75" spans="1:11">
      <c r="A36" s="13" t="s">
        <v>72</v>
      </c>
      <c r="B36" s="8" t="s">
        <v>73</v>
      </c>
      <c r="C36" s="7">
        <v>55</v>
      </c>
      <c r="D36" s="10">
        <v>48</v>
      </c>
      <c r="E36" s="10">
        <v>8</v>
      </c>
      <c r="F36" s="10">
        <v>1</v>
      </c>
      <c r="G36" s="10"/>
      <c r="H36" s="10">
        <v>1</v>
      </c>
      <c r="I36" s="10">
        <f t="shared" si="1"/>
        <v>6</v>
      </c>
      <c r="J36" s="18">
        <f t="shared" si="2"/>
        <v>10.9090909090909</v>
      </c>
      <c r="K36" s="18">
        <f t="shared" si="3"/>
        <v>89.0909090909091</v>
      </c>
    </row>
    <row r="37" s="1" customFormat="1" ht="12.75" spans="1:11">
      <c r="A37" s="14"/>
      <c r="B37" s="8" t="s">
        <v>72</v>
      </c>
      <c r="C37" s="7">
        <v>78</v>
      </c>
      <c r="D37" s="10">
        <v>71</v>
      </c>
      <c r="E37" s="10">
        <v>8</v>
      </c>
      <c r="F37" s="10">
        <v>1</v>
      </c>
      <c r="G37" s="10"/>
      <c r="H37" s="10">
        <v>4</v>
      </c>
      <c r="I37" s="10">
        <f t="shared" si="1"/>
        <v>3</v>
      </c>
      <c r="J37" s="18">
        <f t="shared" si="2"/>
        <v>3.84615384615385</v>
      </c>
      <c r="K37" s="18">
        <f t="shared" si="3"/>
        <v>96.1538461538462</v>
      </c>
    </row>
    <row r="38" s="1" customFormat="1" ht="12.75" spans="1:11">
      <c r="A38" s="15"/>
      <c r="B38" s="8" t="s">
        <v>74</v>
      </c>
      <c r="C38" s="7">
        <v>3</v>
      </c>
      <c r="D38" s="10">
        <v>3</v>
      </c>
      <c r="E38" s="10">
        <v>0</v>
      </c>
      <c r="F38" s="10"/>
      <c r="G38" s="10"/>
      <c r="H38" s="10"/>
      <c r="I38" s="10">
        <f t="shared" si="1"/>
        <v>0</v>
      </c>
      <c r="J38" s="18">
        <f t="shared" si="2"/>
        <v>0</v>
      </c>
      <c r="K38" s="18">
        <f t="shared" si="3"/>
        <v>100</v>
      </c>
    </row>
    <row r="39" s="1" customFormat="1" ht="12.75" spans="1:11">
      <c r="A39" s="11" t="s">
        <v>75</v>
      </c>
      <c r="B39" s="12"/>
      <c r="C39" s="11">
        <f t="shared" ref="C39:H39" si="14">SUM(C36:C38)</f>
        <v>136</v>
      </c>
      <c r="D39" s="11">
        <f t="shared" si="14"/>
        <v>122</v>
      </c>
      <c r="E39" s="11">
        <f t="shared" si="14"/>
        <v>16</v>
      </c>
      <c r="F39" s="11">
        <f t="shared" si="14"/>
        <v>2</v>
      </c>
      <c r="G39" s="11">
        <f t="shared" si="14"/>
        <v>0</v>
      </c>
      <c r="H39" s="11">
        <f t="shared" si="14"/>
        <v>5</v>
      </c>
      <c r="I39" s="11">
        <f t="shared" si="1"/>
        <v>9</v>
      </c>
      <c r="J39" s="21">
        <f t="shared" si="2"/>
        <v>6.61764705882353</v>
      </c>
      <c r="K39" s="21">
        <f t="shared" si="3"/>
        <v>93.3823529411765</v>
      </c>
    </row>
    <row r="40" s="1" customFormat="1" ht="12.75" spans="1:11">
      <c r="A40" s="13" t="s">
        <v>76</v>
      </c>
      <c r="B40" s="8" t="s">
        <v>77</v>
      </c>
      <c r="C40" s="7">
        <v>88</v>
      </c>
      <c r="D40" s="10">
        <f t="shared" ref="D40:D42" si="15">C40-E40</f>
        <v>80</v>
      </c>
      <c r="E40" s="10">
        <v>8</v>
      </c>
      <c r="F40" s="10"/>
      <c r="G40" s="10">
        <v>1</v>
      </c>
      <c r="H40" s="10">
        <v>2</v>
      </c>
      <c r="I40" s="10">
        <f t="shared" si="1"/>
        <v>5</v>
      </c>
      <c r="J40" s="18">
        <f t="shared" si="2"/>
        <v>5.68181818181818</v>
      </c>
      <c r="K40" s="18">
        <f t="shared" si="3"/>
        <v>94.3181818181818</v>
      </c>
    </row>
    <row r="41" s="1" customFormat="1" ht="12.75" spans="1:11">
      <c r="A41" s="14"/>
      <c r="B41" s="8" t="s">
        <v>76</v>
      </c>
      <c r="C41" s="7">
        <v>118</v>
      </c>
      <c r="D41" s="10">
        <f t="shared" si="15"/>
        <v>93</v>
      </c>
      <c r="E41" s="10">
        <v>25</v>
      </c>
      <c r="F41" s="10">
        <v>7</v>
      </c>
      <c r="G41" s="10">
        <v>7</v>
      </c>
      <c r="H41" s="10">
        <v>1</v>
      </c>
      <c r="I41" s="10">
        <f t="shared" si="1"/>
        <v>10</v>
      </c>
      <c r="J41" s="18">
        <f t="shared" si="2"/>
        <v>8.47457627118644</v>
      </c>
      <c r="K41" s="18">
        <f t="shared" si="3"/>
        <v>91.5254237288136</v>
      </c>
    </row>
    <row r="42" s="1" customFormat="1" ht="12.75" spans="1:11">
      <c r="A42" s="15"/>
      <c r="B42" s="8" t="s">
        <v>78</v>
      </c>
      <c r="C42" s="7">
        <v>97</v>
      </c>
      <c r="D42" s="10">
        <f t="shared" si="15"/>
        <v>83</v>
      </c>
      <c r="E42" s="10">
        <v>14</v>
      </c>
      <c r="F42" s="10">
        <v>2</v>
      </c>
      <c r="G42" s="10">
        <v>6</v>
      </c>
      <c r="H42" s="10"/>
      <c r="I42" s="10">
        <f t="shared" si="1"/>
        <v>6</v>
      </c>
      <c r="J42" s="18">
        <f t="shared" si="2"/>
        <v>6.18556701030928</v>
      </c>
      <c r="K42" s="18">
        <f t="shared" si="3"/>
        <v>93.8144329896907</v>
      </c>
    </row>
    <row r="43" s="1" customFormat="1" ht="12.75" spans="1:11">
      <c r="A43" s="11" t="s">
        <v>79</v>
      </c>
      <c r="B43" s="12"/>
      <c r="C43" s="11">
        <f t="shared" ref="C43:H43" si="16">SUM(C40:C42)</f>
        <v>303</v>
      </c>
      <c r="D43" s="11">
        <f t="shared" si="16"/>
        <v>256</v>
      </c>
      <c r="E43" s="11">
        <f t="shared" si="16"/>
        <v>47</v>
      </c>
      <c r="F43" s="11">
        <f t="shared" si="16"/>
        <v>9</v>
      </c>
      <c r="G43" s="11">
        <f t="shared" si="16"/>
        <v>14</v>
      </c>
      <c r="H43" s="11">
        <f t="shared" si="16"/>
        <v>3</v>
      </c>
      <c r="I43" s="11">
        <f t="shared" si="1"/>
        <v>21</v>
      </c>
      <c r="J43" s="21">
        <f t="shared" si="2"/>
        <v>6.93069306930693</v>
      </c>
      <c r="K43" s="21">
        <f t="shared" si="3"/>
        <v>93.0693069306931</v>
      </c>
    </row>
    <row r="44" s="1" customFormat="1" ht="12.75" spans="1:11">
      <c r="A44" s="13" t="s">
        <v>80</v>
      </c>
      <c r="B44" s="8" t="s">
        <v>81</v>
      </c>
      <c r="C44" s="7">
        <v>1</v>
      </c>
      <c r="D44" s="10">
        <f t="shared" ref="D44:D47" si="17">C44-E44</f>
        <v>1</v>
      </c>
      <c r="E44" s="10">
        <v>0</v>
      </c>
      <c r="F44" s="10"/>
      <c r="G44" s="10"/>
      <c r="H44" s="10"/>
      <c r="I44" s="10">
        <f t="shared" si="1"/>
        <v>0</v>
      </c>
      <c r="J44" s="18">
        <f t="shared" si="2"/>
        <v>0</v>
      </c>
      <c r="K44" s="18">
        <f t="shared" si="3"/>
        <v>100</v>
      </c>
    </row>
    <row r="45" s="1" customFormat="1" ht="12.75" spans="1:11">
      <c r="A45" s="14"/>
      <c r="B45" s="8" t="s">
        <v>82</v>
      </c>
      <c r="C45" s="7">
        <v>2</v>
      </c>
      <c r="D45" s="10">
        <f t="shared" si="17"/>
        <v>2</v>
      </c>
      <c r="E45" s="10"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80</v>
      </c>
      <c r="C46" s="7">
        <v>1</v>
      </c>
      <c r="D46" s="10">
        <f t="shared" si="17"/>
        <v>1</v>
      </c>
      <c r="E46" s="10"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5"/>
      <c r="B47" s="8" t="s">
        <v>83</v>
      </c>
      <c r="C47" s="7">
        <v>3</v>
      </c>
      <c r="D47" s="10">
        <f t="shared" si="17"/>
        <v>3</v>
      </c>
      <c r="E47" s="10"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1" t="s">
        <v>84</v>
      </c>
      <c r="B48" s="12"/>
      <c r="C48" s="11">
        <f t="shared" ref="C48:H48" si="18">SUM(C44:C47)</f>
        <v>7</v>
      </c>
      <c r="D48" s="11">
        <f t="shared" si="18"/>
        <v>7</v>
      </c>
      <c r="E48" s="11">
        <f t="shared" si="18"/>
        <v>0</v>
      </c>
      <c r="F48" s="11">
        <f t="shared" si="18"/>
        <v>0</v>
      </c>
      <c r="G48" s="11">
        <f t="shared" si="18"/>
        <v>0</v>
      </c>
      <c r="H48" s="11">
        <f t="shared" si="18"/>
        <v>0</v>
      </c>
      <c r="I48" s="11">
        <f t="shared" si="1"/>
        <v>0</v>
      </c>
      <c r="J48" s="21">
        <f t="shared" si="2"/>
        <v>0</v>
      </c>
      <c r="K48" s="21">
        <f t="shared" si="3"/>
        <v>100</v>
      </c>
    </row>
    <row r="49" s="1" customFormat="1" ht="12.75" spans="1:11">
      <c r="A49" s="13" t="s">
        <v>85</v>
      </c>
      <c r="B49" s="8" t="s">
        <v>86</v>
      </c>
      <c r="C49" s="7">
        <v>76</v>
      </c>
      <c r="D49" s="10">
        <f t="shared" ref="D49:D52" si="19">C49-E49</f>
        <v>53</v>
      </c>
      <c r="E49" s="10">
        <v>23</v>
      </c>
      <c r="F49" s="10">
        <v>5</v>
      </c>
      <c r="G49" s="10">
        <v>3</v>
      </c>
      <c r="H49" s="10">
        <v>8</v>
      </c>
      <c r="I49" s="10">
        <f t="shared" si="1"/>
        <v>7</v>
      </c>
      <c r="J49" s="18">
        <f t="shared" si="2"/>
        <v>9.21052631578947</v>
      </c>
      <c r="K49" s="18">
        <f t="shared" si="3"/>
        <v>90.7894736842105</v>
      </c>
    </row>
    <row r="50" s="1" customFormat="1" ht="12.75" spans="1:11">
      <c r="A50" s="14"/>
      <c r="B50" s="8" t="s">
        <v>87</v>
      </c>
      <c r="C50" s="7">
        <v>66</v>
      </c>
      <c r="D50" s="10">
        <f t="shared" si="19"/>
        <v>54</v>
      </c>
      <c r="E50" s="10">
        <v>12</v>
      </c>
      <c r="F50" s="10">
        <v>1</v>
      </c>
      <c r="G50" s="10">
        <v>3</v>
      </c>
      <c r="H50" s="10">
        <v>3</v>
      </c>
      <c r="I50" s="10">
        <f t="shared" si="1"/>
        <v>5</v>
      </c>
      <c r="J50" s="18">
        <f t="shared" si="2"/>
        <v>7.57575757575758</v>
      </c>
      <c r="K50" s="18">
        <f t="shared" si="3"/>
        <v>92.4242424242424</v>
      </c>
    </row>
    <row r="51" s="1" customFormat="1" ht="12.75" spans="1:11">
      <c r="A51" s="14"/>
      <c r="B51" s="8" t="s">
        <v>88</v>
      </c>
      <c r="C51" s="7">
        <v>15</v>
      </c>
      <c r="D51" s="10">
        <f t="shared" si="19"/>
        <v>9</v>
      </c>
      <c r="E51" s="10">
        <v>6</v>
      </c>
      <c r="F51" s="10"/>
      <c r="G51" s="10"/>
      <c r="H51" s="10"/>
      <c r="I51" s="10">
        <f t="shared" si="1"/>
        <v>6</v>
      </c>
      <c r="J51" s="18">
        <f t="shared" si="2"/>
        <v>40</v>
      </c>
      <c r="K51" s="18">
        <f t="shared" si="3"/>
        <v>60</v>
      </c>
    </row>
    <row r="52" s="1" customFormat="1" ht="12.75" spans="1:11">
      <c r="A52" s="15"/>
      <c r="B52" s="8" t="s">
        <v>89</v>
      </c>
      <c r="C52" s="7">
        <v>108</v>
      </c>
      <c r="D52" s="10">
        <f t="shared" si="19"/>
        <v>91</v>
      </c>
      <c r="E52" s="10">
        <v>17</v>
      </c>
      <c r="F52" s="10">
        <v>6</v>
      </c>
      <c r="G52" s="10">
        <v>5</v>
      </c>
      <c r="H52" s="10"/>
      <c r="I52" s="10">
        <f t="shared" si="1"/>
        <v>6</v>
      </c>
      <c r="J52" s="18">
        <f t="shared" si="2"/>
        <v>5.55555555555556</v>
      </c>
      <c r="K52" s="18">
        <f t="shared" si="3"/>
        <v>94.4444444444444</v>
      </c>
    </row>
    <row r="53" s="1" customFormat="1" ht="12.75" spans="1:11">
      <c r="A53" s="11" t="s">
        <v>90</v>
      </c>
      <c r="B53" s="12"/>
      <c r="C53" s="11">
        <f t="shared" ref="C53:H53" si="20">SUM(C49:C52)</f>
        <v>265</v>
      </c>
      <c r="D53" s="11">
        <f t="shared" si="20"/>
        <v>207</v>
      </c>
      <c r="E53" s="11">
        <f t="shared" si="20"/>
        <v>58</v>
      </c>
      <c r="F53" s="11">
        <f t="shared" si="20"/>
        <v>12</v>
      </c>
      <c r="G53" s="11">
        <f t="shared" si="20"/>
        <v>11</v>
      </c>
      <c r="H53" s="11">
        <f t="shared" si="20"/>
        <v>11</v>
      </c>
      <c r="I53" s="11">
        <f t="shared" si="1"/>
        <v>24</v>
      </c>
      <c r="J53" s="21">
        <f t="shared" si="2"/>
        <v>9.05660377358491</v>
      </c>
      <c r="K53" s="21">
        <f t="shared" si="3"/>
        <v>90.9433962264151</v>
      </c>
    </row>
    <row r="54" s="1" customFormat="1" ht="12.75" spans="1:11">
      <c r="A54" s="13" t="s">
        <v>91</v>
      </c>
      <c r="B54" s="8" t="s">
        <v>92</v>
      </c>
      <c r="C54" s="7">
        <v>4</v>
      </c>
      <c r="D54" s="10">
        <f t="shared" ref="D54:D58" si="21">C54-E54</f>
        <v>2</v>
      </c>
      <c r="E54" s="10">
        <v>2</v>
      </c>
      <c r="F54" s="10"/>
      <c r="G54" s="10"/>
      <c r="H54" s="10"/>
      <c r="I54" s="10">
        <f t="shared" si="1"/>
        <v>2</v>
      </c>
      <c r="J54" s="18">
        <f t="shared" si="2"/>
        <v>50</v>
      </c>
      <c r="K54" s="18">
        <f t="shared" si="3"/>
        <v>50</v>
      </c>
    </row>
    <row r="55" s="1" customFormat="1" ht="12.75" spans="1:11">
      <c r="A55" s="14"/>
      <c r="B55" s="8" t="s">
        <v>93</v>
      </c>
      <c r="C55" s="7">
        <v>2</v>
      </c>
      <c r="D55" s="10">
        <f t="shared" si="21"/>
        <v>2</v>
      </c>
      <c r="E55" s="10">
        <v>0</v>
      </c>
      <c r="F55" s="10"/>
      <c r="G55" s="10"/>
      <c r="H55" s="10"/>
      <c r="I55" s="10">
        <f t="shared" si="1"/>
        <v>0</v>
      </c>
      <c r="J55" s="18">
        <f t="shared" si="2"/>
        <v>0</v>
      </c>
      <c r="K55" s="18">
        <f t="shared" si="3"/>
        <v>100</v>
      </c>
    </row>
    <row r="56" s="1" customFormat="1" ht="12.75" spans="1:11">
      <c r="A56" s="14"/>
      <c r="B56" s="8" t="s">
        <v>94</v>
      </c>
      <c r="C56" s="7">
        <v>2</v>
      </c>
      <c r="D56" s="10">
        <f t="shared" si="21"/>
        <v>2</v>
      </c>
      <c r="E56" s="10"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95</v>
      </c>
      <c r="C57" s="7">
        <v>2</v>
      </c>
      <c r="D57" s="10">
        <f t="shared" si="21"/>
        <v>2</v>
      </c>
      <c r="E57" s="10"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5"/>
      <c r="B58" s="8" t="s">
        <v>96</v>
      </c>
      <c r="C58" s="7">
        <v>5</v>
      </c>
      <c r="D58" s="10">
        <f t="shared" si="21"/>
        <v>4</v>
      </c>
      <c r="E58" s="10">
        <v>1</v>
      </c>
      <c r="F58" s="10"/>
      <c r="G58" s="10"/>
      <c r="H58" s="10"/>
      <c r="I58" s="10">
        <f t="shared" si="1"/>
        <v>1</v>
      </c>
      <c r="J58" s="18">
        <f t="shared" si="2"/>
        <v>20</v>
      </c>
      <c r="K58" s="18">
        <f t="shared" si="3"/>
        <v>80</v>
      </c>
    </row>
    <row r="59" s="1" customFormat="1" ht="12.75" spans="1:11">
      <c r="A59" s="11" t="s">
        <v>96</v>
      </c>
      <c r="B59" s="12"/>
      <c r="C59" s="11">
        <f t="shared" ref="C59:H59" si="22">SUM(C54:C58)</f>
        <v>15</v>
      </c>
      <c r="D59" s="11">
        <f t="shared" si="22"/>
        <v>12</v>
      </c>
      <c r="E59" s="11">
        <f t="shared" si="22"/>
        <v>3</v>
      </c>
      <c r="F59" s="11">
        <f t="shared" si="22"/>
        <v>0</v>
      </c>
      <c r="G59" s="11">
        <f t="shared" si="22"/>
        <v>0</v>
      </c>
      <c r="H59" s="11">
        <f t="shared" si="22"/>
        <v>0</v>
      </c>
      <c r="I59" s="11">
        <f t="shared" si="1"/>
        <v>3</v>
      </c>
      <c r="J59" s="21">
        <f t="shared" si="2"/>
        <v>20</v>
      </c>
      <c r="K59" s="21">
        <f t="shared" si="3"/>
        <v>80</v>
      </c>
    </row>
    <row r="60" s="1" customFormat="1" ht="12.75" spans="1:11">
      <c r="A60" s="13" t="s">
        <v>97</v>
      </c>
      <c r="B60" s="8" t="s">
        <v>98</v>
      </c>
      <c r="C60" s="7">
        <v>42</v>
      </c>
      <c r="D60" s="10">
        <f t="shared" ref="D60:D71" si="23">C60-E60</f>
        <v>37</v>
      </c>
      <c r="E60" s="10">
        <v>5</v>
      </c>
      <c r="F60" s="10"/>
      <c r="G60" s="10">
        <v>1</v>
      </c>
      <c r="H60" s="10">
        <v>1</v>
      </c>
      <c r="I60" s="10">
        <f t="shared" si="1"/>
        <v>3</v>
      </c>
      <c r="J60" s="18">
        <f t="shared" si="2"/>
        <v>7.14285714285714</v>
      </c>
      <c r="K60" s="18">
        <f t="shared" si="3"/>
        <v>92.8571428571429</v>
      </c>
    </row>
    <row r="61" s="1" customFormat="1" ht="12.75" spans="1:11">
      <c r="A61" s="14"/>
      <c r="B61" s="8" t="s">
        <v>99</v>
      </c>
      <c r="C61" s="7">
        <v>81</v>
      </c>
      <c r="D61" s="10">
        <f t="shared" si="23"/>
        <v>77</v>
      </c>
      <c r="E61" s="10">
        <v>4</v>
      </c>
      <c r="F61" s="10">
        <v>1</v>
      </c>
      <c r="G61" s="10"/>
      <c r="H61" s="10"/>
      <c r="I61" s="10">
        <f t="shared" si="1"/>
        <v>3</v>
      </c>
      <c r="J61" s="18">
        <f t="shared" si="2"/>
        <v>3.7037037037037</v>
      </c>
      <c r="K61" s="18">
        <f t="shared" si="3"/>
        <v>96.2962962962963</v>
      </c>
    </row>
    <row r="62" s="1" customFormat="1" ht="12.75" spans="1:11">
      <c r="A62" s="14"/>
      <c r="B62" s="8" t="s">
        <v>100</v>
      </c>
      <c r="C62" s="7">
        <v>50</v>
      </c>
      <c r="D62" s="10">
        <f t="shared" si="23"/>
        <v>42</v>
      </c>
      <c r="E62" s="10">
        <v>8</v>
      </c>
      <c r="F62" s="10"/>
      <c r="G62" s="10"/>
      <c r="H62" s="10"/>
      <c r="I62" s="10">
        <f t="shared" si="1"/>
        <v>8</v>
      </c>
      <c r="J62" s="18">
        <f t="shared" si="2"/>
        <v>16</v>
      </c>
      <c r="K62" s="18">
        <f t="shared" si="3"/>
        <v>84</v>
      </c>
    </row>
    <row r="63" s="1" customFormat="1" ht="12.75" spans="1:11">
      <c r="A63" s="14"/>
      <c r="B63" s="8" t="s">
        <v>101</v>
      </c>
      <c r="C63" s="7">
        <v>74</v>
      </c>
      <c r="D63" s="10">
        <f t="shared" si="23"/>
        <v>65</v>
      </c>
      <c r="E63" s="10">
        <v>9</v>
      </c>
      <c r="F63" s="10">
        <v>2</v>
      </c>
      <c r="G63" s="10"/>
      <c r="H63" s="10">
        <v>1</v>
      </c>
      <c r="I63" s="10">
        <f t="shared" si="1"/>
        <v>6</v>
      </c>
      <c r="J63" s="18">
        <f t="shared" si="2"/>
        <v>8.10810810810811</v>
      </c>
      <c r="K63" s="18">
        <f t="shared" si="3"/>
        <v>91.8918918918919</v>
      </c>
    </row>
    <row r="64" s="1" customFormat="1" ht="12.75" spans="1:11">
      <c r="A64" s="14"/>
      <c r="B64" s="8" t="s">
        <v>102</v>
      </c>
      <c r="C64" s="7">
        <v>52</v>
      </c>
      <c r="D64" s="10">
        <f t="shared" si="23"/>
        <v>43</v>
      </c>
      <c r="E64" s="10">
        <v>9</v>
      </c>
      <c r="F64" s="10">
        <v>2</v>
      </c>
      <c r="G64" s="10">
        <v>3</v>
      </c>
      <c r="H64" s="10">
        <v>1</v>
      </c>
      <c r="I64" s="10">
        <f t="shared" si="1"/>
        <v>3</v>
      </c>
      <c r="J64" s="18">
        <f t="shared" si="2"/>
        <v>5.76923076923077</v>
      </c>
      <c r="K64" s="18">
        <f t="shared" si="3"/>
        <v>94.2307692307692</v>
      </c>
    </row>
    <row r="65" s="1" customFormat="1" ht="12.75" spans="1:11">
      <c r="A65" s="14"/>
      <c r="B65" s="8" t="s">
        <v>103</v>
      </c>
      <c r="C65" s="7">
        <v>55</v>
      </c>
      <c r="D65" s="10">
        <f t="shared" si="23"/>
        <v>46</v>
      </c>
      <c r="E65" s="10">
        <v>9</v>
      </c>
      <c r="F65" s="10">
        <v>5</v>
      </c>
      <c r="G65" s="10"/>
      <c r="H65" s="10">
        <v>1</v>
      </c>
      <c r="I65" s="10">
        <f t="shared" si="1"/>
        <v>3</v>
      </c>
      <c r="J65" s="18">
        <f t="shared" si="2"/>
        <v>5.45454545454545</v>
      </c>
      <c r="K65" s="18">
        <f t="shared" si="3"/>
        <v>94.5454545454545</v>
      </c>
    </row>
    <row r="66" s="1" customFormat="1" ht="12.75" spans="1:11">
      <c r="A66" s="14"/>
      <c r="B66" s="8" t="s">
        <v>104</v>
      </c>
      <c r="C66" s="7">
        <v>179</v>
      </c>
      <c r="D66" s="10">
        <f t="shared" si="23"/>
        <v>159</v>
      </c>
      <c r="E66" s="10">
        <v>20</v>
      </c>
      <c r="F66" s="10">
        <v>4</v>
      </c>
      <c r="G66" s="10">
        <v>9</v>
      </c>
      <c r="H66" s="10">
        <v>2</v>
      </c>
      <c r="I66" s="10">
        <f t="shared" ref="I66:I129" si="24">E66-F66-G66-H66</f>
        <v>5</v>
      </c>
      <c r="J66" s="18">
        <f t="shared" ref="J66:J129" si="25">I66/C66*100</f>
        <v>2.79329608938547</v>
      </c>
      <c r="K66" s="18">
        <f t="shared" ref="K66:K129" si="26">100-J66</f>
        <v>97.2067039106145</v>
      </c>
    </row>
    <row r="67" s="1" customFormat="1" ht="12.75" spans="1:11">
      <c r="A67" s="14"/>
      <c r="B67" s="8" t="s">
        <v>105</v>
      </c>
      <c r="C67" s="7">
        <v>41</v>
      </c>
      <c r="D67" s="10">
        <f t="shared" si="23"/>
        <v>38</v>
      </c>
      <c r="E67" s="10">
        <v>3</v>
      </c>
      <c r="F67" s="10">
        <v>1</v>
      </c>
      <c r="G67" s="10"/>
      <c r="H67" s="10">
        <v>1</v>
      </c>
      <c r="I67" s="10">
        <f t="shared" si="24"/>
        <v>1</v>
      </c>
      <c r="J67" s="18">
        <f t="shared" si="25"/>
        <v>2.4390243902439</v>
      </c>
      <c r="K67" s="18">
        <f t="shared" si="26"/>
        <v>97.5609756097561</v>
      </c>
    </row>
    <row r="68" s="1" customFormat="1" ht="12.75" spans="1:11">
      <c r="A68" s="14"/>
      <c r="B68" s="8" t="s">
        <v>106</v>
      </c>
      <c r="C68" s="7">
        <v>51</v>
      </c>
      <c r="D68" s="10">
        <f t="shared" si="23"/>
        <v>44</v>
      </c>
      <c r="E68" s="10">
        <v>7</v>
      </c>
      <c r="F68" s="10">
        <v>4</v>
      </c>
      <c r="G68" s="10"/>
      <c r="H68" s="10">
        <v>1</v>
      </c>
      <c r="I68" s="10">
        <f t="shared" si="24"/>
        <v>2</v>
      </c>
      <c r="J68" s="18">
        <f t="shared" si="25"/>
        <v>3.92156862745098</v>
      </c>
      <c r="K68" s="18">
        <f t="shared" si="26"/>
        <v>96.078431372549</v>
      </c>
    </row>
    <row r="69" s="1" customFormat="1" ht="12.75" spans="1:11">
      <c r="A69" s="14"/>
      <c r="B69" s="8" t="s">
        <v>107</v>
      </c>
      <c r="C69" s="7">
        <v>75</v>
      </c>
      <c r="D69" s="10">
        <f t="shared" si="23"/>
        <v>69</v>
      </c>
      <c r="E69" s="10">
        <v>6</v>
      </c>
      <c r="F69" s="10">
        <v>4</v>
      </c>
      <c r="G69" s="10">
        <v>1</v>
      </c>
      <c r="H69" s="10"/>
      <c r="I69" s="10">
        <f t="shared" si="24"/>
        <v>1</v>
      </c>
      <c r="J69" s="18">
        <f t="shared" si="25"/>
        <v>1.33333333333333</v>
      </c>
      <c r="K69" s="18">
        <f t="shared" si="26"/>
        <v>98.6666666666667</v>
      </c>
    </row>
    <row r="70" s="1" customFormat="1" ht="12.75" spans="1:11">
      <c r="A70" s="14"/>
      <c r="B70" s="8" t="s">
        <v>108</v>
      </c>
      <c r="C70" s="7">
        <v>78</v>
      </c>
      <c r="D70" s="10">
        <f t="shared" si="23"/>
        <v>70</v>
      </c>
      <c r="E70" s="10">
        <v>8</v>
      </c>
      <c r="F70" s="10">
        <v>4</v>
      </c>
      <c r="G70" s="10">
        <v>1</v>
      </c>
      <c r="H70" s="10">
        <v>2</v>
      </c>
      <c r="I70" s="10">
        <f t="shared" si="24"/>
        <v>1</v>
      </c>
      <c r="J70" s="18">
        <f t="shared" si="25"/>
        <v>1.28205128205128</v>
      </c>
      <c r="K70" s="18">
        <f t="shared" si="26"/>
        <v>98.7179487179487</v>
      </c>
    </row>
    <row r="71" s="1" customFormat="1" ht="12.75" spans="1:11">
      <c r="A71" s="15"/>
      <c r="B71" s="8" t="s">
        <v>109</v>
      </c>
      <c r="C71" s="7">
        <v>46</v>
      </c>
      <c r="D71" s="10">
        <f t="shared" si="23"/>
        <v>40</v>
      </c>
      <c r="E71" s="10">
        <v>6</v>
      </c>
      <c r="F71" s="10">
        <v>1</v>
      </c>
      <c r="G71" s="10"/>
      <c r="H71" s="10">
        <v>3</v>
      </c>
      <c r="I71" s="10">
        <f t="shared" si="24"/>
        <v>2</v>
      </c>
      <c r="J71" s="18">
        <f t="shared" si="25"/>
        <v>4.34782608695652</v>
      </c>
      <c r="K71" s="18">
        <f t="shared" si="26"/>
        <v>95.6521739130435</v>
      </c>
    </row>
    <row r="72" s="1" customFormat="1" ht="12.75" spans="1:11">
      <c r="A72" s="11" t="s">
        <v>110</v>
      </c>
      <c r="B72" s="12"/>
      <c r="C72" s="11">
        <f t="shared" ref="C72:H72" si="27">SUM(C60:C71)</f>
        <v>824</v>
      </c>
      <c r="D72" s="11">
        <f t="shared" si="27"/>
        <v>730</v>
      </c>
      <c r="E72" s="11">
        <f t="shared" si="27"/>
        <v>94</v>
      </c>
      <c r="F72" s="11">
        <f t="shared" si="27"/>
        <v>28</v>
      </c>
      <c r="G72" s="11">
        <f t="shared" si="27"/>
        <v>15</v>
      </c>
      <c r="H72" s="11">
        <f t="shared" si="27"/>
        <v>13</v>
      </c>
      <c r="I72" s="11">
        <f t="shared" si="24"/>
        <v>38</v>
      </c>
      <c r="J72" s="21">
        <f t="shared" si="25"/>
        <v>4.61165048543689</v>
      </c>
      <c r="K72" s="21">
        <f t="shared" si="26"/>
        <v>95.3883495145631</v>
      </c>
    </row>
    <row r="73" s="1" customFormat="1" ht="12.75" spans="1:11">
      <c r="A73" s="13" t="s">
        <v>111</v>
      </c>
      <c r="B73" s="8" t="s">
        <v>112</v>
      </c>
      <c r="C73" s="7">
        <v>9</v>
      </c>
      <c r="D73" s="10">
        <f t="shared" ref="D73:D75" si="28">C73-E73</f>
        <v>9</v>
      </c>
      <c r="E73" s="10">
        <v>0</v>
      </c>
      <c r="F73" s="10"/>
      <c r="G73" s="10"/>
      <c r="H73" s="10"/>
      <c r="I73" s="10">
        <f t="shared" si="24"/>
        <v>0</v>
      </c>
      <c r="J73" s="18">
        <f t="shared" si="25"/>
        <v>0</v>
      </c>
      <c r="K73" s="18">
        <f t="shared" si="26"/>
        <v>100</v>
      </c>
    </row>
    <row r="74" s="1" customFormat="1" ht="12.75" spans="1:11">
      <c r="A74" s="14"/>
      <c r="B74" s="8" t="s">
        <v>111</v>
      </c>
      <c r="C74" s="7">
        <v>4</v>
      </c>
      <c r="D74" s="10">
        <f t="shared" si="28"/>
        <v>4</v>
      </c>
      <c r="E74" s="10">
        <v>0</v>
      </c>
      <c r="F74" s="10"/>
      <c r="G74" s="10"/>
      <c r="H74" s="10"/>
      <c r="I74" s="10">
        <f t="shared" si="24"/>
        <v>0</v>
      </c>
      <c r="J74" s="18">
        <f t="shared" si="25"/>
        <v>0</v>
      </c>
      <c r="K74" s="18">
        <f t="shared" si="26"/>
        <v>100</v>
      </c>
    </row>
    <row r="75" s="1" customFormat="1" ht="12.75" spans="1:11">
      <c r="A75" s="15"/>
      <c r="B75" s="8" t="s">
        <v>113</v>
      </c>
      <c r="C75" s="7">
        <v>8</v>
      </c>
      <c r="D75" s="10">
        <f t="shared" si="28"/>
        <v>7</v>
      </c>
      <c r="E75" s="10">
        <v>1</v>
      </c>
      <c r="F75" s="10"/>
      <c r="G75" s="10"/>
      <c r="H75" s="10">
        <v>1</v>
      </c>
      <c r="I75" s="10">
        <f t="shared" si="24"/>
        <v>0</v>
      </c>
      <c r="J75" s="18">
        <f t="shared" si="25"/>
        <v>0</v>
      </c>
      <c r="K75" s="18">
        <f t="shared" si="26"/>
        <v>100</v>
      </c>
    </row>
    <row r="76" s="1" customFormat="1" ht="12.75" spans="1:11">
      <c r="A76" s="11" t="s">
        <v>114</v>
      </c>
      <c r="B76" s="12"/>
      <c r="C76" s="11">
        <f t="shared" ref="C76:H76" si="29">SUM(C73:C75)</f>
        <v>21</v>
      </c>
      <c r="D76" s="11">
        <f t="shared" si="29"/>
        <v>20</v>
      </c>
      <c r="E76" s="11">
        <f t="shared" si="29"/>
        <v>1</v>
      </c>
      <c r="F76" s="11">
        <f t="shared" si="29"/>
        <v>0</v>
      </c>
      <c r="G76" s="11">
        <f t="shared" si="29"/>
        <v>0</v>
      </c>
      <c r="H76" s="11">
        <f t="shared" si="29"/>
        <v>1</v>
      </c>
      <c r="I76" s="11">
        <f t="shared" si="24"/>
        <v>0</v>
      </c>
      <c r="J76" s="21">
        <f t="shared" si="25"/>
        <v>0</v>
      </c>
      <c r="K76" s="21">
        <f t="shared" si="26"/>
        <v>100</v>
      </c>
    </row>
    <row r="77" s="1" customFormat="1" ht="12.75" spans="1:11">
      <c r="A77" s="13" t="s">
        <v>115</v>
      </c>
      <c r="B77" s="8" t="s">
        <v>116</v>
      </c>
      <c r="C77" s="7">
        <v>2</v>
      </c>
      <c r="D77" s="10">
        <f t="shared" ref="D77:D81" si="30">C77-E77</f>
        <v>2</v>
      </c>
      <c r="E77" s="10">
        <v>0</v>
      </c>
      <c r="F77" s="10"/>
      <c r="G77" s="10"/>
      <c r="H77" s="10"/>
      <c r="I77" s="10">
        <f t="shared" si="24"/>
        <v>0</v>
      </c>
      <c r="J77" s="18">
        <f t="shared" si="25"/>
        <v>0</v>
      </c>
      <c r="K77" s="18">
        <f t="shared" si="26"/>
        <v>100</v>
      </c>
    </row>
    <row r="78" s="1" customFormat="1" ht="12.75" spans="1:11">
      <c r="A78" s="14"/>
      <c r="B78" s="8" t="s">
        <v>117</v>
      </c>
      <c r="C78" s="7">
        <v>31</v>
      </c>
      <c r="D78" s="10">
        <f t="shared" si="30"/>
        <v>27</v>
      </c>
      <c r="E78" s="10">
        <v>4</v>
      </c>
      <c r="F78" s="10">
        <v>1</v>
      </c>
      <c r="G78" s="10"/>
      <c r="H78" s="10"/>
      <c r="I78" s="10">
        <f t="shared" si="24"/>
        <v>3</v>
      </c>
      <c r="J78" s="18">
        <f t="shared" si="25"/>
        <v>9.67741935483871</v>
      </c>
      <c r="K78" s="18">
        <f t="shared" si="26"/>
        <v>90.3225806451613</v>
      </c>
    </row>
    <row r="79" s="1" customFormat="1" ht="12.75" spans="1:11">
      <c r="A79" s="14"/>
      <c r="B79" s="8" t="s">
        <v>118</v>
      </c>
      <c r="C79" s="7">
        <v>2</v>
      </c>
      <c r="D79" s="10">
        <f t="shared" si="30"/>
        <v>2</v>
      </c>
      <c r="E79" s="10">
        <v>0</v>
      </c>
      <c r="F79" s="10"/>
      <c r="G79" s="10"/>
      <c r="H79" s="10"/>
      <c r="I79" s="10">
        <f t="shared" si="24"/>
        <v>0</v>
      </c>
      <c r="J79" s="18">
        <f t="shared" si="25"/>
        <v>0</v>
      </c>
      <c r="K79" s="18">
        <f t="shared" si="26"/>
        <v>100</v>
      </c>
    </row>
    <row r="80" s="1" customFormat="1" ht="12.75" spans="1:11">
      <c r="A80" s="14"/>
      <c r="B80" s="8" t="s">
        <v>119</v>
      </c>
      <c r="C80" s="7">
        <v>2</v>
      </c>
      <c r="D80" s="10">
        <f t="shared" si="30"/>
        <v>2</v>
      </c>
      <c r="E80" s="10">
        <v>0</v>
      </c>
      <c r="F80" s="10"/>
      <c r="G80" s="10"/>
      <c r="H80" s="10"/>
      <c r="I80" s="10">
        <f t="shared" si="24"/>
        <v>0</v>
      </c>
      <c r="J80" s="18">
        <f t="shared" si="25"/>
        <v>0</v>
      </c>
      <c r="K80" s="18">
        <f t="shared" si="26"/>
        <v>100</v>
      </c>
    </row>
    <row r="81" s="1" customFormat="1" ht="12.75" spans="1:11">
      <c r="A81" s="15"/>
      <c r="B81" s="8" t="s">
        <v>115</v>
      </c>
      <c r="C81" s="7">
        <v>57</v>
      </c>
      <c r="D81" s="10">
        <f t="shared" si="30"/>
        <v>55</v>
      </c>
      <c r="E81" s="10">
        <v>2</v>
      </c>
      <c r="F81" s="10">
        <v>2</v>
      </c>
      <c r="G81" s="10"/>
      <c r="H81" s="10"/>
      <c r="I81" s="10">
        <f t="shared" si="24"/>
        <v>0</v>
      </c>
      <c r="J81" s="18">
        <f t="shared" si="25"/>
        <v>0</v>
      </c>
      <c r="K81" s="18">
        <f t="shared" si="26"/>
        <v>100</v>
      </c>
    </row>
    <row r="82" s="1" customFormat="1" ht="12.75" spans="1:11">
      <c r="A82" s="11" t="s">
        <v>120</v>
      </c>
      <c r="B82" s="12"/>
      <c r="C82" s="11">
        <f t="shared" ref="C82:H82" si="31">SUM(C77:C81)</f>
        <v>94</v>
      </c>
      <c r="D82" s="11">
        <f t="shared" si="31"/>
        <v>88</v>
      </c>
      <c r="E82" s="11">
        <f t="shared" si="31"/>
        <v>6</v>
      </c>
      <c r="F82" s="11">
        <f t="shared" si="31"/>
        <v>3</v>
      </c>
      <c r="G82" s="11">
        <f t="shared" si="31"/>
        <v>0</v>
      </c>
      <c r="H82" s="11">
        <f t="shared" si="31"/>
        <v>0</v>
      </c>
      <c r="I82" s="11">
        <f t="shared" si="24"/>
        <v>3</v>
      </c>
      <c r="J82" s="21">
        <f t="shared" si="25"/>
        <v>3.19148936170213</v>
      </c>
      <c r="K82" s="21">
        <f t="shared" si="26"/>
        <v>96.8085106382979</v>
      </c>
    </row>
    <row r="83" s="1" customFormat="1" ht="12.75" spans="1:11">
      <c r="A83" s="13" t="s">
        <v>121</v>
      </c>
      <c r="B83" s="8" t="s">
        <v>121</v>
      </c>
      <c r="C83" s="7">
        <v>4</v>
      </c>
      <c r="D83" s="10">
        <f t="shared" ref="D83:D93" si="32">C83-E83</f>
        <v>4</v>
      </c>
      <c r="E83" s="10">
        <v>0</v>
      </c>
      <c r="F83" s="10"/>
      <c r="G83" s="10"/>
      <c r="H83" s="10"/>
      <c r="I83" s="10">
        <f t="shared" si="24"/>
        <v>0</v>
      </c>
      <c r="J83" s="18">
        <f t="shared" si="25"/>
        <v>0</v>
      </c>
      <c r="K83" s="18">
        <f t="shared" si="26"/>
        <v>100</v>
      </c>
    </row>
    <row r="84" s="1" customFormat="1" ht="12.75" spans="1:11">
      <c r="A84" s="15"/>
      <c r="B84" s="8" t="s">
        <v>122</v>
      </c>
      <c r="C84" s="7">
        <v>1</v>
      </c>
      <c r="D84" s="10">
        <f t="shared" si="32"/>
        <v>1</v>
      </c>
      <c r="E84" s="10">
        <v>0</v>
      </c>
      <c r="F84" s="10"/>
      <c r="G84" s="10"/>
      <c r="H84" s="10"/>
      <c r="I84" s="10">
        <f t="shared" si="24"/>
        <v>0</v>
      </c>
      <c r="J84" s="18">
        <f t="shared" si="25"/>
        <v>0</v>
      </c>
      <c r="K84" s="18">
        <f t="shared" si="26"/>
        <v>100</v>
      </c>
    </row>
    <row r="85" s="1" customFormat="1" ht="12.75" spans="1:11">
      <c r="A85" s="11" t="s">
        <v>123</v>
      </c>
      <c r="B85" s="12"/>
      <c r="C85" s="11">
        <f t="shared" ref="C85:H85" si="33">SUM(C83:C84)</f>
        <v>5</v>
      </c>
      <c r="D85" s="11">
        <f t="shared" si="33"/>
        <v>5</v>
      </c>
      <c r="E85" s="11">
        <f t="shared" si="33"/>
        <v>0</v>
      </c>
      <c r="F85" s="11">
        <f t="shared" si="33"/>
        <v>0</v>
      </c>
      <c r="G85" s="11">
        <f t="shared" si="33"/>
        <v>0</v>
      </c>
      <c r="H85" s="11">
        <f t="shared" si="33"/>
        <v>0</v>
      </c>
      <c r="I85" s="11">
        <f t="shared" si="24"/>
        <v>0</v>
      </c>
      <c r="J85" s="21">
        <f t="shared" si="25"/>
        <v>0</v>
      </c>
      <c r="K85" s="21">
        <f t="shared" si="26"/>
        <v>100</v>
      </c>
    </row>
    <row r="86" s="1" customFormat="1" ht="12.75" spans="1:11">
      <c r="A86" s="13" t="s">
        <v>124</v>
      </c>
      <c r="B86" s="8" t="s">
        <v>125</v>
      </c>
      <c r="C86" s="7">
        <v>1</v>
      </c>
      <c r="D86" s="10">
        <f t="shared" si="32"/>
        <v>0</v>
      </c>
      <c r="E86" s="10">
        <v>1</v>
      </c>
      <c r="F86" s="10"/>
      <c r="G86" s="10"/>
      <c r="H86" s="10"/>
      <c r="I86" s="10">
        <f t="shared" si="24"/>
        <v>1</v>
      </c>
      <c r="J86" s="18">
        <f t="shared" si="25"/>
        <v>100</v>
      </c>
      <c r="K86" s="18">
        <f t="shared" si="26"/>
        <v>0</v>
      </c>
    </row>
    <row r="87" s="1" customFormat="1" ht="12.75" spans="1:11">
      <c r="A87" s="14"/>
      <c r="B87" s="8" t="s">
        <v>126</v>
      </c>
      <c r="C87" s="7">
        <v>42</v>
      </c>
      <c r="D87" s="10">
        <f t="shared" si="32"/>
        <v>35</v>
      </c>
      <c r="E87" s="10">
        <v>7</v>
      </c>
      <c r="F87" s="10">
        <v>1</v>
      </c>
      <c r="G87" s="10">
        <v>1</v>
      </c>
      <c r="H87" s="10">
        <v>1</v>
      </c>
      <c r="I87" s="10">
        <f t="shared" si="24"/>
        <v>4</v>
      </c>
      <c r="J87" s="18">
        <f t="shared" si="25"/>
        <v>9.52380952380952</v>
      </c>
      <c r="K87" s="18">
        <f t="shared" si="26"/>
        <v>90.4761904761905</v>
      </c>
    </row>
    <row r="88" s="1" customFormat="1" ht="12.75" spans="1:11">
      <c r="A88" s="14"/>
      <c r="B88" s="8" t="s">
        <v>127</v>
      </c>
      <c r="C88" s="7">
        <v>69</v>
      </c>
      <c r="D88" s="10">
        <f t="shared" si="32"/>
        <v>63</v>
      </c>
      <c r="E88" s="10">
        <v>6</v>
      </c>
      <c r="F88" s="10"/>
      <c r="G88" s="10"/>
      <c r="H88" s="10">
        <v>2</v>
      </c>
      <c r="I88" s="10">
        <f t="shared" si="24"/>
        <v>4</v>
      </c>
      <c r="J88" s="18">
        <f t="shared" si="25"/>
        <v>5.79710144927536</v>
      </c>
      <c r="K88" s="18">
        <f t="shared" si="26"/>
        <v>94.2028985507246</v>
      </c>
    </row>
    <row r="89" s="1" customFormat="1" ht="12.75" spans="1:11">
      <c r="A89" s="14"/>
      <c r="B89" s="8" t="s">
        <v>128</v>
      </c>
      <c r="C89" s="7">
        <v>6</v>
      </c>
      <c r="D89" s="10">
        <f t="shared" si="32"/>
        <v>5</v>
      </c>
      <c r="E89" s="10">
        <v>1</v>
      </c>
      <c r="F89" s="10"/>
      <c r="G89" s="10"/>
      <c r="H89" s="10">
        <v>1</v>
      </c>
      <c r="I89" s="10">
        <f t="shared" si="24"/>
        <v>0</v>
      </c>
      <c r="J89" s="18">
        <f t="shared" si="25"/>
        <v>0</v>
      </c>
      <c r="K89" s="18">
        <f t="shared" si="26"/>
        <v>100</v>
      </c>
    </row>
    <row r="90" s="1" customFormat="1" ht="12.75" spans="1:11">
      <c r="A90" s="14"/>
      <c r="B90" s="8" t="s">
        <v>129</v>
      </c>
      <c r="C90" s="7">
        <v>1</v>
      </c>
      <c r="D90" s="10">
        <f t="shared" si="32"/>
        <v>0</v>
      </c>
      <c r="E90" s="10">
        <v>1</v>
      </c>
      <c r="F90" s="10">
        <v>1</v>
      </c>
      <c r="G90" s="10"/>
      <c r="H90" s="10"/>
      <c r="I90" s="10">
        <f t="shared" si="24"/>
        <v>0</v>
      </c>
      <c r="J90" s="18">
        <f t="shared" si="25"/>
        <v>0</v>
      </c>
      <c r="K90" s="18">
        <f t="shared" si="26"/>
        <v>100</v>
      </c>
    </row>
    <row r="91" s="1" customFormat="1" ht="12.75" spans="1:11">
      <c r="A91" s="14"/>
      <c r="B91" s="8" t="s">
        <v>130</v>
      </c>
      <c r="C91" s="7">
        <v>160</v>
      </c>
      <c r="D91" s="10">
        <f t="shared" si="32"/>
        <v>129</v>
      </c>
      <c r="E91" s="10">
        <v>31</v>
      </c>
      <c r="F91" s="10">
        <v>6</v>
      </c>
      <c r="G91" s="10">
        <v>4</v>
      </c>
      <c r="H91" s="10">
        <v>5</v>
      </c>
      <c r="I91" s="10">
        <f t="shared" si="24"/>
        <v>16</v>
      </c>
      <c r="J91" s="18">
        <f t="shared" si="25"/>
        <v>10</v>
      </c>
      <c r="K91" s="18">
        <f t="shared" si="26"/>
        <v>90</v>
      </c>
    </row>
    <row r="92" s="1" customFormat="1" ht="12.75" spans="1:11">
      <c r="A92" s="15"/>
      <c r="B92" s="8" t="s">
        <v>131</v>
      </c>
      <c r="C92" s="7">
        <v>116</v>
      </c>
      <c r="D92" s="10">
        <f t="shared" si="32"/>
        <v>81</v>
      </c>
      <c r="E92" s="10">
        <v>35</v>
      </c>
      <c r="F92" s="10">
        <v>8</v>
      </c>
      <c r="G92" s="10">
        <v>3</v>
      </c>
      <c r="H92" s="10">
        <v>7</v>
      </c>
      <c r="I92" s="10">
        <f t="shared" si="24"/>
        <v>17</v>
      </c>
      <c r="J92" s="18">
        <f t="shared" si="25"/>
        <v>14.6551724137931</v>
      </c>
      <c r="K92" s="18">
        <f t="shared" si="26"/>
        <v>85.3448275862069</v>
      </c>
    </row>
    <row r="93" s="1" customFormat="1" ht="12.75" spans="1:11">
      <c r="A93" s="15"/>
      <c r="B93" s="8" t="s">
        <v>191</v>
      </c>
      <c r="C93" s="7">
        <v>1</v>
      </c>
      <c r="D93" s="10">
        <f t="shared" si="32"/>
        <v>1</v>
      </c>
      <c r="E93" s="10">
        <v>0</v>
      </c>
      <c r="F93" s="10"/>
      <c r="G93" s="10"/>
      <c r="H93" s="10"/>
      <c r="I93" s="10">
        <f t="shared" si="24"/>
        <v>0</v>
      </c>
      <c r="J93" s="18">
        <f t="shared" si="25"/>
        <v>0</v>
      </c>
      <c r="K93" s="18">
        <f t="shared" si="26"/>
        <v>100</v>
      </c>
    </row>
    <row r="94" s="1" customFormat="1" ht="13.5" customHeight="1" spans="1:11">
      <c r="A94" s="11" t="s">
        <v>132</v>
      </c>
      <c r="B94" s="12"/>
      <c r="C94" s="11">
        <f t="shared" ref="C94:H94" si="34">SUM(C86:C93)</f>
        <v>396</v>
      </c>
      <c r="D94" s="11">
        <f t="shared" si="34"/>
        <v>314</v>
      </c>
      <c r="E94" s="11">
        <f t="shared" si="34"/>
        <v>82</v>
      </c>
      <c r="F94" s="11">
        <f t="shared" si="34"/>
        <v>16</v>
      </c>
      <c r="G94" s="11">
        <f t="shared" si="34"/>
        <v>8</v>
      </c>
      <c r="H94" s="11">
        <f t="shared" si="34"/>
        <v>16</v>
      </c>
      <c r="I94" s="11">
        <f t="shared" si="24"/>
        <v>42</v>
      </c>
      <c r="J94" s="21">
        <f t="shared" si="25"/>
        <v>10.6060606060606</v>
      </c>
      <c r="K94" s="21">
        <f t="shared" si="26"/>
        <v>89.3939393939394</v>
      </c>
    </row>
    <row r="95" s="1" customFormat="1" ht="12.75" spans="1:11">
      <c r="A95" s="13" t="s">
        <v>133</v>
      </c>
      <c r="B95" s="8" t="s">
        <v>134</v>
      </c>
      <c r="C95" s="7">
        <v>73</v>
      </c>
      <c r="D95" s="10">
        <f t="shared" ref="D95:D99" si="35">C95-E95</f>
        <v>59</v>
      </c>
      <c r="E95" s="10">
        <v>14</v>
      </c>
      <c r="F95" s="10">
        <v>7</v>
      </c>
      <c r="G95" s="10"/>
      <c r="H95" s="10">
        <v>4</v>
      </c>
      <c r="I95" s="10">
        <f t="shared" si="24"/>
        <v>3</v>
      </c>
      <c r="J95" s="18">
        <f t="shared" si="25"/>
        <v>4.10958904109589</v>
      </c>
      <c r="K95" s="18">
        <f t="shared" si="26"/>
        <v>95.8904109589041</v>
      </c>
    </row>
    <row r="96" s="1" customFormat="1" ht="12.75" spans="1:11">
      <c r="A96" s="14"/>
      <c r="B96" s="8" t="s">
        <v>135</v>
      </c>
      <c r="C96" s="7">
        <v>61</v>
      </c>
      <c r="D96" s="10">
        <f t="shared" si="35"/>
        <v>33</v>
      </c>
      <c r="E96" s="10">
        <v>28</v>
      </c>
      <c r="F96" s="10">
        <v>6</v>
      </c>
      <c r="G96" s="10">
        <v>3</v>
      </c>
      <c r="H96" s="10">
        <v>7</v>
      </c>
      <c r="I96" s="10">
        <f t="shared" si="24"/>
        <v>12</v>
      </c>
      <c r="J96" s="18">
        <f t="shared" si="25"/>
        <v>19.672131147541</v>
      </c>
      <c r="K96" s="18">
        <f t="shared" si="26"/>
        <v>80.327868852459</v>
      </c>
    </row>
    <row r="97" s="1" customFormat="1" ht="12.75" spans="1:11">
      <c r="A97" s="14"/>
      <c r="B97" s="8" t="s">
        <v>136</v>
      </c>
      <c r="C97" s="7">
        <v>1</v>
      </c>
      <c r="D97" s="10">
        <f t="shared" si="35"/>
        <v>1</v>
      </c>
      <c r="E97" s="10">
        <v>0</v>
      </c>
      <c r="F97" s="10"/>
      <c r="G97" s="10"/>
      <c r="H97" s="10"/>
      <c r="I97" s="10">
        <f t="shared" si="24"/>
        <v>0</v>
      </c>
      <c r="J97" s="18">
        <f t="shared" si="25"/>
        <v>0</v>
      </c>
      <c r="K97" s="18">
        <f t="shared" si="26"/>
        <v>100</v>
      </c>
    </row>
    <row r="98" s="1" customFormat="1" ht="12.75" spans="1:11">
      <c r="A98" s="14"/>
      <c r="B98" s="8" t="s">
        <v>137</v>
      </c>
      <c r="C98" s="7">
        <v>3</v>
      </c>
      <c r="D98" s="10">
        <f t="shared" si="35"/>
        <v>2</v>
      </c>
      <c r="E98" s="10">
        <v>1</v>
      </c>
      <c r="F98" s="10"/>
      <c r="G98" s="10"/>
      <c r="H98" s="10"/>
      <c r="I98" s="10">
        <f t="shared" si="24"/>
        <v>1</v>
      </c>
      <c r="J98" s="18">
        <f t="shared" si="25"/>
        <v>33.3333333333333</v>
      </c>
      <c r="K98" s="18">
        <f t="shared" si="26"/>
        <v>66.6666666666667</v>
      </c>
    </row>
    <row r="99" s="1" customFormat="1" ht="12.75" spans="1:11">
      <c r="A99" s="15"/>
      <c r="B99" s="8" t="s">
        <v>138</v>
      </c>
      <c r="C99" s="7">
        <v>3</v>
      </c>
      <c r="D99" s="10">
        <f t="shared" si="35"/>
        <v>3</v>
      </c>
      <c r="E99" s="10">
        <v>0</v>
      </c>
      <c r="F99" s="10"/>
      <c r="G99" s="10"/>
      <c r="H99" s="10"/>
      <c r="I99" s="10">
        <f t="shared" si="24"/>
        <v>0</v>
      </c>
      <c r="J99" s="18">
        <f t="shared" si="25"/>
        <v>0</v>
      </c>
      <c r="K99" s="18">
        <f t="shared" si="26"/>
        <v>100</v>
      </c>
    </row>
    <row r="100" s="1" customFormat="1" ht="12.75" spans="1:11">
      <c r="A100" s="11" t="s">
        <v>139</v>
      </c>
      <c r="B100" s="12"/>
      <c r="C100" s="11">
        <f t="shared" ref="C100:H100" si="36">SUM(C95:C99)</f>
        <v>141</v>
      </c>
      <c r="D100" s="11">
        <f t="shared" si="36"/>
        <v>98</v>
      </c>
      <c r="E100" s="11">
        <f t="shared" si="36"/>
        <v>43</v>
      </c>
      <c r="F100" s="11">
        <f t="shared" si="36"/>
        <v>13</v>
      </c>
      <c r="G100" s="11">
        <f t="shared" si="36"/>
        <v>3</v>
      </c>
      <c r="H100" s="11">
        <f t="shared" si="36"/>
        <v>11</v>
      </c>
      <c r="I100" s="11">
        <f t="shared" si="24"/>
        <v>16</v>
      </c>
      <c r="J100" s="21">
        <f t="shared" si="25"/>
        <v>11.3475177304965</v>
      </c>
      <c r="K100" s="21">
        <f t="shared" si="26"/>
        <v>88.6524822695036</v>
      </c>
    </row>
    <row r="101" s="1" customFormat="1" ht="12.75" spans="1:11">
      <c r="A101" s="13" t="s">
        <v>140</v>
      </c>
      <c r="B101" s="8" t="s">
        <v>141</v>
      </c>
      <c r="C101" s="7">
        <v>106</v>
      </c>
      <c r="D101" s="10">
        <f t="shared" ref="D101:D109" si="37">C101-E101</f>
        <v>84</v>
      </c>
      <c r="E101" s="10">
        <v>22</v>
      </c>
      <c r="F101" s="10">
        <v>11</v>
      </c>
      <c r="G101" s="10">
        <v>3</v>
      </c>
      <c r="H101" s="10">
        <v>3</v>
      </c>
      <c r="I101" s="10">
        <f t="shared" si="24"/>
        <v>5</v>
      </c>
      <c r="J101" s="18">
        <f t="shared" si="25"/>
        <v>4.71698113207547</v>
      </c>
      <c r="K101" s="18">
        <f t="shared" si="26"/>
        <v>95.2830188679245</v>
      </c>
    </row>
    <row r="102" s="1" customFormat="1" ht="12.75" spans="1:11">
      <c r="A102" s="14"/>
      <c r="B102" s="8" t="s">
        <v>142</v>
      </c>
      <c r="C102" s="7">
        <v>3</v>
      </c>
      <c r="D102" s="10">
        <f t="shared" si="37"/>
        <v>3</v>
      </c>
      <c r="E102" s="10">
        <v>0</v>
      </c>
      <c r="F102" s="10"/>
      <c r="G102" s="10"/>
      <c r="H102" s="10"/>
      <c r="I102" s="10">
        <f t="shared" si="24"/>
        <v>0</v>
      </c>
      <c r="J102" s="18">
        <f t="shared" si="25"/>
        <v>0</v>
      </c>
      <c r="K102" s="18">
        <f t="shared" si="26"/>
        <v>100</v>
      </c>
    </row>
    <row r="103" s="1" customFormat="1" ht="12.75" spans="1:11">
      <c r="A103" s="14"/>
      <c r="B103" s="8" t="s">
        <v>143</v>
      </c>
      <c r="C103" s="7">
        <v>1</v>
      </c>
      <c r="D103" s="10">
        <f t="shared" si="37"/>
        <v>1</v>
      </c>
      <c r="E103" s="10">
        <v>0</v>
      </c>
      <c r="F103" s="10"/>
      <c r="G103" s="10"/>
      <c r="H103" s="10"/>
      <c r="I103" s="10">
        <f t="shared" si="24"/>
        <v>0</v>
      </c>
      <c r="J103" s="18">
        <f t="shared" si="25"/>
        <v>0</v>
      </c>
      <c r="K103" s="18">
        <f t="shared" si="26"/>
        <v>100</v>
      </c>
    </row>
    <row r="104" s="1" customFormat="1" ht="12.75" spans="1:11">
      <c r="A104" s="14"/>
      <c r="B104" s="8" t="s">
        <v>144</v>
      </c>
      <c r="C104" s="7">
        <v>2</v>
      </c>
      <c r="D104" s="10">
        <f t="shared" si="37"/>
        <v>2</v>
      </c>
      <c r="E104" s="10">
        <v>0</v>
      </c>
      <c r="F104" s="10"/>
      <c r="G104" s="10"/>
      <c r="H104" s="10"/>
      <c r="I104" s="10">
        <f t="shared" si="24"/>
        <v>0</v>
      </c>
      <c r="J104" s="18">
        <f t="shared" si="25"/>
        <v>0</v>
      </c>
      <c r="K104" s="18">
        <f t="shared" si="26"/>
        <v>100</v>
      </c>
    </row>
    <row r="105" s="1" customFormat="1" ht="12.75" spans="1:11">
      <c r="A105" s="14"/>
      <c r="B105" s="8" t="s">
        <v>145</v>
      </c>
      <c r="C105" s="7">
        <v>2</v>
      </c>
      <c r="D105" s="10">
        <f t="shared" si="37"/>
        <v>1</v>
      </c>
      <c r="E105" s="10">
        <v>1</v>
      </c>
      <c r="F105" s="10"/>
      <c r="G105" s="10"/>
      <c r="H105" s="10"/>
      <c r="I105" s="10">
        <f t="shared" si="24"/>
        <v>1</v>
      </c>
      <c r="J105" s="18">
        <f t="shared" si="25"/>
        <v>50</v>
      </c>
      <c r="K105" s="18">
        <f t="shared" si="26"/>
        <v>50</v>
      </c>
    </row>
    <row r="106" s="1" customFormat="1" ht="12.75" spans="1:11">
      <c r="A106" s="14"/>
      <c r="B106" s="8" t="s">
        <v>146</v>
      </c>
      <c r="C106" s="7">
        <v>1</v>
      </c>
      <c r="D106" s="10">
        <f t="shared" si="37"/>
        <v>1</v>
      </c>
      <c r="E106" s="10">
        <v>0</v>
      </c>
      <c r="F106" s="10"/>
      <c r="G106" s="10"/>
      <c r="H106" s="10"/>
      <c r="I106" s="10">
        <f t="shared" si="24"/>
        <v>0</v>
      </c>
      <c r="J106" s="18">
        <f t="shared" si="25"/>
        <v>0</v>
      </c>
      <c r="K106" s="18">
        <f t="shared" si="26"/>
        <v>100</v>
      </c>
    </row>
    <row r="107" s="1" customFormat="1" ht="12.75" spans="1:11">
      <c r="A107" s="14"/>
      <c r="B107" s="8" t="s">
        <v>147</v>
      </c>
      <c r="C107" s="7">
        <v>1</v>
      </c>
      <c r="D107" s="10">
        <f t="shared" si="37"/>
        <v>1</v>
      </c>
      <c r="E107" s="10">
        <v>0</v>
      </c>
      <c r="F107" s="10"/>
      <c r="G107" s="10"/>
      <c r="H107" s="10"/>
      <c r="I107" s="10">
        <f t="shared" si="24"/>
        <v>0</v>
      </c>
      <c r="J107" s="18">
        <f t="shared" si="25"/>
        <v>0</v>
      </c>
      <c r="K107" s="18">
        <f t="shared" si="26"/>
        <v>100</v>
      </c>
    </row>
    <row r="108" s="1" customFormat="1" ht="12.75" spans="1:11">
      <c r="A108" s="14"/>
      <c r="B108" s="8" t="s">
        <v>148</v>
      </c>
      <c r="C108" s="7">
        <v>1</v>
      </c>
      <c r="D108" s="10">
        <f t="shared" si="37"/>
        <v>1</v>
      </c>
      <c r="E108" s="10">
        <v>0</v>
      </c>
      <c r="F108" s="10"/>
      <c r="G108" s="10"/>
      <c r="H108" s="10"/>
      <c r="I108" s="10">
        <f t="shared" si="24"/>
        <v>0</v>
      </c>
      <c r="J108" s="18">
        <f t="shared" si="25"/>
        <v>0</v>
      </c>
      <c r="K108" s="18">
        <f t="shared" si="26"/>
        <v>100</v>
      </c>
    </row>
    <row r="109" s="1" customFormat="1" ht="12.75" spans="1:11">
      <c r="A109" s="15"/>
      <c r="B109" s="8" t="s">
        <v>140</v>
      </c>
      <c r="C109" s="7">
        <v>109</v>
      </c>
      <c r="D109" s="10">
        <f t="shared" si="37"/>
        <v>84</v>
      </c>
      <c r="E109" s="10">
        <v>25</v>
      </c>
      <c r="F109" s="10">
        <v>13</v>
      </c>
      <c r="G109" s="10">
        <v>1</v>
      </c>
      <c r="H109" s="10">
        <v>3</v>
      </c>
      <c r="I109" s="10">
        <f t="shared" si="24"/>
        <v>8</v>
      </c>
      <c r="J109" s="18">
        <f t="shared" si="25"/>
        <v>7.3394495412844</v>
      </c>
      <c r="K109" s="18">
        <f t="shared" si="26"/>
        <v>92.6605504587156</v>
      </c>
    </row>
    <row r="110" s="1" customFormat="1" ht="12.75" spans="1:11">
      <c r="A110" s="11" t="s">
        <v>149</v>
      </c>
      <c r="B110" s="12"/>
      <c r="C110" s="11">
        <f t="shared" ref="C110:H110" si="38">SUM(C101:C109)</f>
        <v>226</v>
      </c>
      <c r="D110" s="11">
        <f t="shared" si="38"/>
        <v>178</v>
      </c>
      <c r="E110" s="11">
        <f t="shared" si="38"/>
        <v>48</v>
      </c>
      <c r="F110" s="11">
        <f t="shared" si="38"/>
        <v>24</v>
      </c>
      <c r="G110" s="11">
        <f t="shared" si="38"/>
        <v>4</v>
      </c>
      <c r="H110" s="11">
        <f t="shared" si="38"/>
        <v>6</v>
      </c>
      <c r="I110" s="11">
        <f t="shared" si="24"/>
        <v>14</v>
      </c>
      <c r="J110" s="21">
        <f t="shared" si="25"/>
        <v>6.19469026548673</v>
      </c>
      <c r="K110" s="21">
        <f t="shared" si="26"/>
        <v>93.8053097345133</v>
      </c>
    </row>
    <row r="111" s="1" customFormat="1" ht="12.75" spans="1:11">
      <c r="A111" s="13" t="s">
        <v>150</v>
      </c>
      <c r="B111" s="8" t="s">
        <v>151</v>
      </c>
      <c r="C111" s="7">
        <v>83</v>
      </c>
      <c r="D111" s="10">
        <f t="shared" ref="D111:D114" si="39">C111-E111</f>
        <v>73</v>
      </c>
      <c r="E111" s="10">
        <v>10</v>
      </c>
      <c r="F111" s="10">
        <v>1</v>
      </c>
      <c r="G111" s="10"/>
      <c r="H111" s="10">
        <v>1</v>
      </c>
      <c r="I111" s="10">
        <f t="shared" si="24"/>
        <v>8</v>
      </c>
      <c r="J111" s="18">
        <f t="shared" si="25"/>
        <v>9.63855421686747</v>
      </c>
      <c r="K111" s="18">
        <f t="shared" si="26"/>
        <v>90.3614457831325</v>
      </c>
    </row>
    <row r="112" s="1" customFormat="1" ht="12.75" spans="1:11">
      <c r="A112" s="14"/>
      <c r="B112" s="8" t="s">
        <v>152</v>
      </c>
      <c r="C112" s="7">
        <v>68</v>
      </c>
      <c r="D112" s="10">
        <f t="shared" si="39"/>
        <v>58</v>
      </c>
      <c r="E112" s="10">
        <v>10</v>
      </c>
      <c r="F112" s="10">
        <v>2</v>
      </c>
      <c r="G112" s="10">
        <v>1</v>
      </c>
      <c r="H112" s="10">
        <v>3</v>
      </c>
      <c r="I112" s="10">
        <f t="shared" si="24"/>
        <v>4</v>
      </c>
      <c r="J112" s="18">
        <f t="shared" si="25"/>
        <v>5.88235294117647</v>
      </c>
      <c r="K112" s="18">
        <f t="shared" si="26"/>
        <v>94.1176470588235</v>
      </c>
    </row>
    <row r="113" s="1" customFormat="1" ht="12.75" spans="1:11">
      <c r="A113" s="14"/>
      <c r="B113" s="8" t="s">
        <v>150</v>
      </c>
      <c r="C113" s="7">
        <v>75</v>
      </c>
      <c r="D113" s="10">
        <f t="shared" si="39"/>
        <v>67</v>
      </c>
      <c r="E113" s="10">
        <v>8</v>
      </c>
      <c r="F113" s="10">
        <v>1</v>
      </c>
      <c r="G113" s="10">
        <v>1</v>
      </c>
      <c r="H113" s="10">
        <v>1</v>
      </c>
      <c r="I113" s="10">
        <f t="shared" si="24"/>
        <v>5</v>
      </c>
      <c r="J113" s="18">
        <f t="shared" si="25"/>
        <v>6.66666666666667</v>
      </c>
      <c r="K113" s="18">
        <f t="shared" si="26"/>
        <v>93.3333333333333</v>
      </c>
    </row>
    <row r="114" s="1" customFormat="1" ht="12.75" spans="1:11">
      <c r="A114" s="15"/>
      <c r="B114" s="8" t="s">
        <v>153</v>
      </c>
      <c r="C114" s="7">
        <v>1</v>
      </c>
      <c r="D114" s="10">
        <f t="shared" si="39"/>
        <v>0</v>
      </c>
      <c r="E114" s="10">
        <v>1</v>
      </c>
      <c r="F114" s="10"/>
      <c r="G114" s="10">
        <v>1</v>
      </c>
      <c r="H114" s="10"/>
      <c r="I114" s="10">
        <f t="shared" si="24"/>
        <v>0</v>
      </c>
      <c r="J114" s="18">
        <f t="shared" si="25"/>
        <v>0</v>
      </c>
      <c r="K114" s="18">
        <f t="shared" si="26"/>
        <v>100</v>
      </c>
    </row>
    <row r="115" s="1" customFormat="1" ht="12.75" spans="1:11">
      <c r="A115" s="11" t="s">
        <v>154</v>
      </c>
      <c r="B115" s="12"/>
      <c r="C115" s="11">
        <f t="shared" ref="C115:H115" si="40">SUM(C111:C114)</f>
        <v>227</v>
      </c>
      <c r="D115" s="11">
        <f t="shared" si="40"/>
        <v>198</v>
      </c>
      <c r="E115" s="11">
        <f t="shared" si="40"/>
        <v>29</v>
      </c>
      <c r="F115" s="11">
        <f t="shared" si="40"/>
        <v>4</v>
      </c>
      <c r="G115" s="11">
        <f t="shared" si="40"/>
        <v>3</v>
      </c>
      <c r="H115" s="11">
        <f t="shared" si="40"/>
        <v>5</v>
      </c>
      <c r="I115" s="11">
        <f t="shared" si="24"/>
        <v>17</v>
      </c>
      <c r="J115" s="21">
        <f t="shared" si="25"/>
        <v>7.48898678414097</v>
      </c>
      <c r="K115" s="21">
        <f t="shared" si="26"/>
        <v>92.511013215859</v>
      </c>
    </row>
    <row r="116" s="1" customFormat="1" ht="12.75" spans="1:11">
      <c r="A116" s="13" t="s">
        <v>155</v>
      </c>
      <c r="B116" s="8" t="s">
        <v>156</v>
      </c>
      <c r="C116" s="7">
        <v>1</v>
      </c>
      <c r="D116" s="10">
        <f t="shared" ref="D116:D124" si="41">C116-E116</f>
        <v>1</v>
      </c>
      <c r="E116" s="10">
        <v>0</v>
      </c>
      <c r="F116" s="10"/>
      <c r="G116" s="10"/>
      <c r="H116" s="10"/>
      <c r="I116" s="10">
        <f t="shared" si="24"/>
        <v>0</v>
      </c>
      <c r="J116" s="18">
        <f t="shared" si="25"/>
        <v>0</v>
      </c>
      <c r="K116" s="18">
        <f t="shared" si="26"/>
        <v>100</v>
      </c>
    </row>
    <row r="117" s="1" customFormat="1" ht="12.75" spans="1:11">
      <c r="A117" s="14"/>
      <c r="B117" s="8" t="s">
        <v>157</v>
      </c>
      <c r="C117" s="7">
        <v>90</v>
      </c>
      <c r="D117" s="10">
        <f t="shared" si="41"/>
        <v>82</v>
      </c>
      <c r="E117" s="10">
        <v>8</v>
      </c>
      <c r="F117" s="10">
        <v>1</v>
      </c>
      <c r="G117" s="10">
        <v>1</v>
      </c>
      <c r="H117" s="10">
        <v>2</v>
      </c>
      <c r="I117" s="10">
        <f t="shared" si="24"/>
        <v>4</v>
      </c>
      <c r="J117" s="18">
        <f t="shared" si="25"/>
        <v>4.44444444444444</v>
      </c>
      <c r="K117" s="18">
        <f t="shared" si="26"/>
        <v>95.5555555555556</v>
      </c>
    </row>
    <row r="118" s="1" customFormat="1" ht="12.75" spans="1:11">
      <c r="A118" s="14"/>
      <c r="B118" s="8" t="s">
        <v>158</v>
      </c>
      <c r="C118" s="7">
        <v>2</v>
      </c>
      <c r="D118" s="10">
        <f t="shared" si="41"/>
        <v>1</v>
      </c>
      <c r="E118" s="10">
        <v>1</v>
      </c>
      <c r="F118" s="10"/>
      <c r="G118" s="10">
        <v>1</v>
      </c>
      <c r="H118" s="10"/>
      <c r="I118" s="10">
        <f t="shared" si="24"/>
        <v>0</v>
      </c>
      <c r="J118" s="18">
        <f t="shared" si="25"/>
        <v>0</v>
      </c>
      <c r="K118" s="18">
        <f t="shared" si="26"/>
        <v>100</v>
      </c>
    </row>
    <row r="119" s="1" customFormat="1" ht="12.75" spans="1:11">
      <c r="A119" s="14"/>
      <c r="B119" s="8" t="s">
        <v>159</v>
      </c>
      <c r="C119" s="7">
        <v>1</v>
      </c>
      <c r="D119" s="10">
        <f t="shared" si="41"/>
        <v>1</v>
      </c>
      <c r="E119" s="10">
        <v>0</v>
      </c>
      <c r="F119" s="10"/>
      <c r="G119" s="10"/>
      <c r="H119" s="10"/>
      <c r="I119" s="10">
        <f t="shared" si="24"/>
        <v>0</v>
      </c>
      <c r="J119" s="18">
        <f t="shared" si="25"/>
        <v>0</v>
      </c>
      <c r="K119" s="18">
        <f t="shared" si="26"/>
        <v>100</v>
      </c>
    </row>
    <row r="120" s="1" customFormat="1" ht="12.75" spans="1:11">
      <c r="A120" s="14"/>
      <c r="B120" s="8" t="s">
        <v>192</v>
      </c>
      <c r="C120" s="7">
        <v>1</v>
      </c>
      <c r="D120" s="10">
        <f t="shared" si="41"/>
        <v>1</v>
      </c>
      <c r="E120" s="10">
        <v>0</v>
      </c>
      <c r="F120" s="10"/>
      <c r="G120" s="10"/>
      <c r="H120" s="10"/>
      <c r="I120" s="10">
        <f t="shared" si="24"/>
        <v>0</v>
      </c>
      <c r="J120" s="18">
        <f t="shared" si="25"/>
        <v>0</v>
      </c>
      <c r="K120" s="18">
        <f t="shared" si="26"/>
        <v>100</v>
      </c>
    </row>
    <row r="121" s="1" customFormat="1" ht="12.75" spans="1:11">
      <c r="A121" s="14"/>
      <c r="B121" s="8" t="s">
        <v>160</v>
      </c>
      <c r="C121" s="7">
        <v>3</v>
      </c>
      <c r="D121" s="10">
        <f t="shared" si="41"/>
        <v>3</v>
      </c>
      <c r="E121" s="10">
        <v>0</v>
      </c>
      <c r="F121" s="10"/>
      <c r="G121" s="10"/>
      <c r="H121" s="10"/>
      <c r="I121" s="10">
        <f t="shared" si="24"/>
        <v>0</v>
      </c>
      <c r="J121" s="18">
        <f t="shared" si="25"/>
        <v>0</v>
      </c>
      <c r="K121" s="18">
        <f t="shared" si="26"/>
        <v>100</v>
      </c>
    </row>
    <row r="122" s="1" customFormat="1" ht="12.75" spans="1:11">
      <c r="A122" s="14"/>
      <c r="B122" s="8" t="s">
        <v>155</v>
      </c>
      <c r="C122" s="7">
        <v>109</v>
      </c>
      <c r="D122" s="10">
        <f t="shared" si="41"/>
        <v>80</v>
      </c>
      <c r="E122" s="10">
        <v>29</v>
      </c>
      <c r="F122" s="10">
        <v>3</v>
      </c>
      <c r="G122" s="10">
        <v>19</v>
      </c>
      <c r="H122" s="10">
        <v>1</v>
      </c>
      <c r="I122" s="10">
        <f t="shared" si="24"/>
        <v>6</v>
      </c>
      <c r="J122" s="18">
        <f t="shared" si="25"/>
        <v>5.5045871559633</v>
      </c>
      <c r="K122" s="18">
        <f t="shared" si="26"/>
        <v>94.4954128440367</v>
      </c>
    </row>
    <row r="123" s="1" customFormat="1" ht="12.75" spans="1:11">
      <c r="A123" s="14"/>
      <c r="B123" s="8" t="s">
        <v>161</v>
      </c>
      <c r="C123" s="7">
        <v>2</v>
      </c>
      <c r="D123" s="10">
        <f t="shared" si="41"/>
        <v>2</v>
      </c>
      <c r="E123" s="10">
        <v>0</v>
      </c>
      <c r="F123" s="10"/>
      <c r="G123" s="10"/>
      <c r="H123" s="10"/>
      <c r="I123" s="10">
        <f t="shared" si="24"/>
        <v>0</v>
      </c>
      <c r="J123" s="18">
        <f t="shared" si="25"/>
        <v>0</v>
      </c>
      <c r="K123" s="18">
        <f t="shared" si="26"/>
        <v>100</v>
      </c>
    </row>
    <row r="124" s="1" customFormat="1" ht="12.75" spans="1:11">
      <c r="A124" s="15"/>
      <c r="B124" s="8" t="s">
        <v>162</v>
      </c>
      <c r="C124" s="7">
        <v>60</v>
      </c>
      <c r="D124" s="10">
        <f t="shared" si="41"/>
        <v>52</v>
      </c>
      <c r="E124" s="10">
        <v>8</v>
      </c>
      <c r="F124" s="10">
        <v>1</v>
      </c>
      <c r="G124" s="10"/>
      <c r="H124" s="10">
        <v>1</v>
      </c>
      <c r="I124" s="10">
        <f t="shared" si="24"/>
        <v>6</v>
      </c>
      <c r="J124" s="18">
        <f t="shared" si="25"/>
        <v>10</v>
      </c>
      <c r="K124" s="18">
        <f t="shared" si="26"/>
        <v>90</v>
      </c>
    </row>
    <row r="125" s="1" customFormat="1" ht="12.75" spans="1:11">
      <c r="A125" s="11" t="s">
        <v>163</v>
      </c>
      <c r="B125" s="12"/>
      <c r="C125" s="11">
        <f t="shared" ref="C125:H125" si="42">SUM(C116:C124)</f>
        <v>269</v>
      </c>
      <c r="D125" s="11">
        <f t="shared" si="42"/>
        <v>223</v>
      </c>
      <c r="E125" s="11">
        <f t="shared" si="42"/>
        <v>46</v>
      </c>
      <c r="F125" s="11">
        <f t="shared" si="42"/>
        <v>5</v>
      </c>
      <c r="G125" s="11">
        <f t="shared" si="42"/>
        <v>21</v>
      </c>
      <c r="H125" s="11">
        <f t="shared" si="42"/>
        <v>4</v>
      </c>
      <c r="I125" s="11">
        <f t="shared" si="24"/>
        <v>16</v>
      </c>
      <c r="J125" s="21">
        <f t="shared" si="25"/>
        <v>5.94795539033457</v>
      </c>
      <c r="K125" s="21">
        <f t="shared" si="26"/>
        <v>94.0520446096654</v>
      </c>
    </row>
    <row r="126" s="1" customFormat="1" ht="12.75" spans="1:11">
      <c r="A126" s="13" t="s">
        <v>164</v>
      </c>
      <c r="B126" s="8" t="s">
        <v>165</v>
      </c>
      <c r="C126" s="7">
        <v>2</v>
      </c>
      <c r="D126" s="10">
        <f t="shared" ref="D126:D130" si="43">C126-E126</f>
        <v>1</v>
      </c>
      <c r="E126" s="10">
        <v>1</v>
      </c>
      <c r="F126" s="10"/>
      <c r="G126" s="10"/>
      <c r="H126" s="10"/>
      <c r="I126" s="10">
        <f t="shared" si="24"/>
        <v>1</v>
      </c>
      <c r="J126" s="18">
        <f t="shared" si="25"/>
        <v>50</v>
      </c>
      <c r="K126" s="18">
        <f t="shared" si="26"/>
        <v>50</v>
      </c>
    </row>
    <row r="127" s="1" customFormat="1" ht="12.75" spans="1:11">
      <c r="A127" s="14"/>
      <c r="B127" s="8" t="s">
        <v>166</v>
      </c>
      <c r="C127" s="7">
        <v>77</v>
      </c>
      <c r="D127" s="10">
        <f t="shared" si="43"/>
        <v>67</v>
      </c>
      <c r="E127" s="10">
        <v>10</v>
      </c>
      <c r="F127" s="10">
        <v>3</v>
      </c>
      <c r="G127" s="10">
        <v>1</v>
      </c>
      <c r="H127" s="10">
        <v>1</v>
      </c>
      <c r="I127" s="10">
        <f t="shared" si="24"/>
        <v>5</v>
      </c>
      <c r="J127" s="18">
        <f t="shared" si="25"/>
        <v>6.49350649350649</v>
      </c>
      <c r="K127" s="18">
        <f t="shared" si="26"/>
        <v>93.5064935064935</v>
      </c>
    </row>
    <row r="128" s="1" customFormat="1" ht="12.75" spans="1:11">
      <c r="A128" s="14"/>
      <c r="B128" s="8" t="s">
        <v>167</v>
      </c>
      <c r="C128" s="7">
        <v>59</v>
      </c>
      <c r="D128" s="10">
        <f t="shared" si="43"/>
        <v>43</v>
      </c>
      <c r="E128" s="10">
        <v>16</v>
      </c>
      <c r="F128" s="10"/>
      <c r="G128" s="10"/>
      <c r="H128" s="10">
        <v>3</v>
      </c>
      <c r="I128" s="10">
        <f t="shared" si="24"/>
        <v>13</v>
      </c>
      <c r="J128" s="18">
        <f t="shared" si="25"/>
        <v>22.0338983050847</v>
      </c>
      <c r="K128" s="18">
        <f t="shared" si="26"/>
        <v>77.9661016949153</v>
      </c>
    </row>
    <row r="129" s="1" customFormat="1" ht="12.75" spans="1:11">
      <c r="A129" s="14"/>
      <c r="B129" s="8" t="s">
        <v>168</v>
      </c>
      <c r="C129" s="7">
        <v>2</v>
      </c>
      <c r="D129" s="10">
        <f t="shared" si="43"/>
        <v>1</v>
      </c>
      <c r="E129" s="10">
        <v>1</v>
      </c>
      <c r="F129" s="10"/>
      <c r="G129" s="10"/>
      <c r="H129" s="10"/>
      <c r="I129" s="10">
        <f t="shared" si="24"/>
        <v>1</v>
      </c>
      <c r="J129" s="18">
        <f t="shared" si="25"/>
        <v>50</v>
      </c>
      <c r="K129" s="18">
        <f t="shared" si="26"/>
        <v>50</v>
      </c>
    </row>
    <row r="130" s="1" customFormat="1" ht="12.75" spans="1:11">
      <c r="A130" s="15"/>
      <c r="B130" s="8" t="s">
        <v>169</v>
      </c>
      <c r="C130" s="7">
        <v>92</v>
      </c>
      <c r="D130" s="10">
        <f t="shared" si="43"/>
        <v>80</v>
      </c>
      <c r="E130" s="10">
        <v>12</v>
      </c>
      <c r="F130" s="10">
        <v>2</v>
      </c>
      <c r="G130" s="10">
        <v>1</v>
      </c>
      <c r="H130" s="10">
        <v>1</v>
      </c>
      <c r="I130" s="10">
        <f t="shared" ref="I130:I144" si="44">E130-F130-G130-H130</f>
        <v>8</v>
      </c>
      <c r="J130" s="18">
        <f t="shared" ref="J130:J144" si="45">I130/C130*100</f>
        <v>8.69565217391304</v>
      </c>
      <c r="K130" s="18">
        <f t="shared" ref="K130:K144" si="46">100-J130</f>
        <v>91.304347826087</v>
      </c>
    </row>
    <row r="131" s="1" customFormat="1" ht="12.75" spans="1:11">
      <c r="A131" s="11" t="s">
        <v>170</v>
      </c>
      <c r="B131" s="12"/>
      <c r="C131" s="11">
        <f t="shared" ref="C131:H131" si="47">SUM(C126:C130)</f>
        <v>232</v>
      </c>
      <c r="D131" s="11">
        <f t="shared" si="47"/>
        <v>192</v>
      </c>
      <c r="E131" s="11">
        <f t="shared" si="47"/>
        <v>40</v>
      </c>
      <c r="F131" s="11">
        <f t="shared" si="47"/>
        <v>5</v>
      </c>
      <c r="G131" s="11">
        <f t="shared" si="47"/>
        <v>2</v>
      </c>
      <c r="H131" s="11">
        <f t="shared" si="47"/>
        <v>5</v>
      </c>
      <c r="I131" s="11">
        <f t="shared" si="44"/>
        <v>28</v>
      </c>
      <c r="J131" s="21">
        <f t="shared" si="45"/>
        <v>12.0689655172414</v>
      </c>
      <c r="K131" s="21">
        <f t="shared" si="46"/>
        <v>87.9310344827586</v>
      </c>
    </row>
    <row r="132" s="1" customFormat="1" ht="12.75" spans="1:11">
      <c r="A132" s="13" t="s">
        <v>171</v>
      </c>
      <c r="B132" s="8" t="s">
        <v>172</v>
      </c>
      <c r="C132" s="7">
        <v>1</v>
      </c>
      <c r="D132" s="10">
        <f t="shared" ref="D132:D134" si="48">C132-E132</f>
        <v>0</v>
      </c>
      <c r="E132" s="10">
        <v>1</v>
      </c>
      <c r="F132" s="10"/>
      <c r="G132" s="10">
        <v>1</v>
      </c>
      <c r="H132" s="10"/>
      <c r="I132" s="10">
        <f t="shared" si="44"/>
        <v>0</v>
      </c>
      <c r="J132" s="18">
        <f t="shared" si="45"/>
        <v>0</v>
      </c>
      <c r="K132" s="18">
        <f t="shared" si="46"/>
        <v>100</v>
      </c>
    </row>
    <row r="133" s="1" customFormat="1" ht="12.75" spans="1:11">
      <c r="A133" s="14"/>
      <c r="B133" s="8" t="s">
        <v>173</v>
      </c>
      <c r="C133" s="7">
        <v>1</v>
      </c>
      <c r="D133" s="10">
        <f t="shared" si="48"/>
        <v>1</v>
      </c>
      <c r="E133" s="10">
        <v>0</v>
      </c>
      <c r="F133" s="10"/>
      <c r="G133" s="10"/>
      <c r="H133" s="10"/>
      <c r="I133" s="10">
        <f t="shared" si="44"/>
        <v>0</v>
      </c>
      <c r="J133" s="18">
        <f t="shared" si="45"/>
        <v>0</v>
      </c>
      <c r="K133" s="18">
        <f t="shared" si="46"/>
        <v>100</v>
      </c>
    </row>
    <row r="134" s="1" customFormat="1" ht="12.75" spans="1:11">
      <c r="A134" s="15"/>
      <c r="B134" s="8" t="s">
        <v>171</v>
      </c>
      <c r="C134" s="7">
        <v>8</v>
      </c>
      <c r="D134" s="10">
        <f t="shared" si="48"/>
        <v>7</v>
      </c>
      <c r="E134" s="10">
        <v>1</v>
      </c>
      <c r="F134" s="10">
        <v>1</v>
      </c>
      <c r="G134" s="10"/>
      <c r="H134" s="10"/>
      <c r="I134" s="10">
        <f t="shared" si="44"/>
        <v>0</v>
      </c>
      <c r="J134" s="18">
        <f t="shared" si="45"/>
        <v>0</v>
      </c>
      <c r="K134" s="18">
        <f t="shared" si="46"/>
        <v>100</v>
      </c>
    </row>
    <row r="135" s="1" customFormat="1" ht="12.75" spans="1:11">
      <c r="A135" s="11" t="s">
        <v>174</v>
      </c>
      <c r="B135" s="12"/>
      <c r="C135" s="11">
        <f t="shared" ref="C135:H135" si="49">SUM(C132:C134)</f>
        <v>10</v>
      </c>
      <c r="D135" s="11">
        <f t="shared" si="49"/>
        <v>8</v>
      </c>
      <c r="E135" s="11">
        <f t="shared" si="49"/>
        <v>2</v>
      </c>
      <c r="F135" s="11">
        <f t="shared" si="49"/>
        <v>1</v>
      </c>
      <c r="G135" s="11">
        <f t="shared" si="49"/>
        <v>1</v>
      </c>
      <c r="H135" s="11">
        <f t="shared" si="49"/>
        <v>0</v>
      </c>
      <c r="I135" s="11">
        <f t="shared" si="44"/>
        <v>0</v>
      </c>
      <c r="J135" s="21">
        <f t="shared" si="45"/>
        <v>0</v>
      </c>
      <c r="K135" s="21">
        <f t="shared" si="46"/>
        <v>100</v>
      </c>
    </row>
    <row r="136" s="1" customFormat="1" ht="12.75" spans="1:11">
      <c r="A136" s="13" t="s">
        <v>175</v>
      </c>
      <c r="B136" s="8" t="s">
        <v>176</v>
      </c>
      <c r="C136" s="7">
        <v>3</v>
      </c>
      <c r="D136" s="10">
        <f t="shared" ref="D136:D142" si="50">C136-E136</f>
        <v>3</v>
      </c>
      <c r="E136" s="10">
        <v>0</v>
      </c>
      <c r="F136" s="10"/>
      <c r="G136" s="10"/>
      <c r="H136" s="10"/>
      <c r="I136" s="10">
        <f t="shared" si="44"/>
        <v>0</v>
      </c>
      <c r="J136" s="18">
        <f t="shared" si="45"/>
        <v>0</v>
      </c>
      <c r="K136" s="18">
        <f t="shared" si="46"/>
        <v>100</v>
      </c>
    </row>
    <row r="137" s="1" customFormat="1" ht="12.75" spans="1:11">
      <c r="A137" s="14"/>
      <c r="B137" s="8" t="s">
        <v>177</v>
      </c>
      <c r="C137" s="7">
        <v>5</v>
      </c>
      <c r="D137" s="10">
        <f t="shared" si="50"/>
        <v>5</v>
      </c>
      <c r="E137" s="10">
        <v>0</v>
      </c>
      <c r="F137" s="10"/>
      <c r="G137" s="10"/>
      <c r="H137" s="10"/>
      <c r="I137" s="10">
        <f t="shared" si="44"/>
        <v>0</v>
      </c>
      <c r="J137" s="18">
        <f t="shared" si="45"/>
        <v>0</v>
      </c>
      <c r="K137" s="18">
        <f t="shared" si="46"/>
        <v>100</v>
      </c>
    </row>
    <row r="138" s="1" customFormat="1" ht="12.75" spans="1:11">
      <c r="A138" s="14"/>
      <c r="B138" s="8" t="s">
        <v>178</v>
      </c>
      <c r="C138" s="7">
        <v>2</v>
      </c>
      <c r="D138" s="10">
        <f t="shared" si="50"/>
        <v>0</v>
      </c>
      <c r="E138" s="10">
        <v>2</v>
      </c>
      <c r="F138" s="10">
        <v>1</v>
      </c>
      <c r="G138" s="10"/>
      <c r="H138" s="10"/>
      <c r="I138" s="10">
        <f t="shared" si="44"/>
        <v>1</v>
      </c>
      <c r="J138" s="18">
        <f t="shared" si="45"/>
        <v>50</v>
      </c>
      <c r="K138" s="18">
        <f t="shared" si="46"/>
        <v>50</v>
      </c>
    </row>
    <row r="139" s="1" customFormat="1" spans="1:16370">
      <c r="A139" s="14"/>
      <c r="B139" s="8" t="s">
        <v>179</v>
      </c>
      <c r="C139" s="7">
        <v>134</v>
      </c>
      <c r="D139" s="10">
        <f t="shared" si="50"/>
        <v>115</v>
      </c>
      <c r="E139" s="10">
        <v>19</v>
      </c>
      <c r="F139" s="10">
        <v>3</v>
      </c>
      <c r="G139" s="10">
        <v>8</v>
      </c>
      <c r="H139" s="10">
        <v>1</v>
      </c>
      <c r="I139" s="10">
        <f t="shared" si="44"/>
        <v>7</v>
      </c>
      <c r="J139" s="18">
        <f t="shared" si="45"/>
        <v>5.22388059701492</v>
      </c>
      <c r="K139" s="18">
        <f t="shared" si="46"/>
        <v>94.7761194029851</v>
      </c>
      <c r="XEM139"/>
      <c r="XEN139"/>
      <c r="XEO139"/>
      <c r="XEP139"/>
    </row>
    <row r="140" s="1" customFormat="1" spans="1:16370">
      <c r="A140" s="14"/>
      <c r="B140" s="8" t="s">
        <v>180</v>
      </c>
      <c r="C140" s="7">
        <v>117</v>
      </c>
      <c r="D140" s="10">
        <f t="shared" si="50"/>
        <v>89</v>
      </c>
      <c r="E140" s="10">
        <v>28</v>
      </c>
      <c r="F140" s="10">
        <v>5</v>
      </c>
      <c r="G140" s="10">
        <v>5</v>
      </c>
      <c r="H140" s="10">
        <v>6</v>
      </c>
      <c r="I140" s="10">
        <f t="shared" si="44"/>
        <v>12</v>
      </c>
      <c r="J140" s="18">
        <f t="shared" si="45"/>
        <v>10.2564102564103</v>
      </c>
      <c r="K140" s="18">
        <f t="shared" si="46"/>
        <v>89.7435897435898</v>
      </c>
      <c r="XEM140"/>
      <c r="XEN140"/>
      <c r="XEO140"/>
      <c r="XEP140"/>
    </row>
    <row r="141" s="1" customFormat="1" spans="1:16370">
      <c r="A141" s="14"/>
      <c r="B141" s="8" t="s">
        <v>181</v>
      </c>
      <c r="C141" s="7">
        <v>2</v>
      </c>
      <c r="D141" s="10">
        <f t="shared" si="50"/>
        <v>2</v>
      </c>
      <c r="E141" s="10">
        <v>0</v>
      </c>
      <c r="F141" s="10"/>
      <c r="G141" s="10"/>
      <c r="H141" s="10"/>
      <c r="I141" s="10">
        <f t="shared" si="44"/>
        <v>0</v>
      </c>
      <c r="J141" s="18">
        <f t="shared" si="45"/>
        <v>0</v>
      </c>
      <c r="K141" s="18">
        <f t="shared" si="46"/>
        <v>100</v>
      </c>
      <c r="XEM141"/>
      <c r="XEN141"/>
      <c r="XEO141"/>
      <c r="XEP141"/>
    </row>
    <row r="142" s="1" customFormat="1" spans="1:16370">
      <c r="A142" s="15"/>
      <c r="B142" s="8" t="s">
        <v>182</v>
      </c>
      <c r="C142" s="7">
        <v>2</v>
      </c>
      <c r="D142" s="10">
        <f t="shared" si="50"/>
        <v>2</v>
      </c>
      <c r="E142" s="10">
        <v>0</v>
      </c>
      <c r="F142" s="10"/>
      <c r="G142" s="10"/>
      <c r="H142" s="10"/>
      <c r="I142" s="10">
        <f t="shared" si="44"/>
        <v>0</v>
      </c>
      <c r="J142" s="18">
        <f t="shared" si="45"/>
        <v>0</v>
      </c>
      <c r="K142" s="18">
        <f t="shared" si="46"/>
        <v>100</v>
      </c>
      <c r="XEM142"/>
      <c r="XEN142"/>
      <c r="XEO142"/>
      <c r="XEP142"/>
    </row>
    <row r="143" s="1" customFormat="1" spans="1:16370">
      <c r="A143" s="11" t="s">
        <v>183</v>
      </c>
      <c r="B143" s="12"/>
      <c r="C143" s="11">
        <f t="shared" ref="C143:H143" si="51">SUM(C136:C142)</f>
        <v>265</v>
      </c>
      <c r="D143" s="11">
        <f t="shared" si="51"/>
        <v>216</v>
      </c>
      <c r="E143" s="11">
        <f t="shared" si="51"/>
        <v>49</v>
      </c>
      <c r="F143" s="11">
        <f t="shared" si="51"/>
        <v>9</v>
      </c>
      <c r="G143" s="11">
        <f t="shared" si="51"/>
        <v>13</v>
      </c>
      <c r="H143" s="11">
        <f t="shared" si="51"/>
        <v>7</v>
      </c>
      <c r="I143" s="11">
        <f t="shared" si="44"/>
        <v>20</v>
      </c>
      <c r="J143" s="21">
        <f t="shared" si="45"/>
        <v>7.54716981132075</v>
      </c>
      <c r="K143" s="21">
        <f t="shared" si="46"/>
        <v>92.4528301886792</v>
      </c>
      <c r="XEM143"/>
      <c r="XEN143"/>
      <c r="XEO143"/>
      <c r="XEP143"/>
    </row>
    <row r="144" s="1" customFormat="1" spans="1:16370">
      <c r="A144" s="4" t="s">
        <v>184</v>
      </c>
      <c r="B144" s="5"/>
      <c r="C144" s="25">
        <f t="shared" ref="C144:H144" si="52">C5+C9+C15+C27+C35+C39+C43+C48+C53+C59+C72+C76+C82+C85+C94+C100+C110+C115+C125+C131+C135+C143+C20</f>
        <v>4223</v>
      </c>
      <c r="D144" s="25">
        <f t="shared" si="52"/>
        <v>3573</v>
      </c>
      <c r="E144" s="25">
        <f t="shared" si="52"/>
        <v>651</v>
      </c>
      <c r="F144" s="25">
        <f t="shared" si="52"/>
        <v>142</v>
      </c>
      <c r="G144" s="25">
        <f t="shared" si="52"/>
        <v>96</v>
      </c>
      <c r="H144" s="25">
        <f t="shared" si="52"/>
        <v>113</v>
      </c>
      <c r="I144" s="25">
        <f t="shared" si="44"/>
        <v>300</v>
      </c>
      <c r="J144" s="27">
        <f t="shared" si="45"/>
        <v>7.10395453469098</v>
      </c>
      <c r="K144" s="27">
        <f t="shared" si="46"/>
        <v>92.896045465309</v>
      </c>
      <c r="XEM144"/>
      <c r="XEN144"/>
      <c r="XEO144"/>
      <c r="XEP144"/>
    </row>
    <row r="145" s="1" customFormat="1" spans="1:16370">
      <c r="A145" s="2"/>
      <c r="B145" s="3"/>
      <c r="C145" s="2"/>
      <c r="D145" s="2"/>
      <c r="E145" s="2"/>
      <c r="XEM145"/>
      <c r="XEN145"/>
      <c r="XEO145"/>
      <c r="XEP145"/>
    </row>
    <row r="146" spans="1:1">
      <c r="A146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4:B94"/>
    <mergeCell ref="A100:B100"/>
    <mergeCell ref="A110:B110"/>
    <mergeCell ref="A115:B115"/>
    <mergeCell ref="A125:B125"/>
    <mergeCell ref="A131:B131"/>
    <mergeCell ref="A135:B135"/>
    <mergeCell ref="A143:B143"/>
    <mergeCell ref="A144:B144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5:A99"/>
    <mergeCell ref="A101:A109"/>
    <mergeCell ref="A111:A114"/>
    <mergeCell ref="A116:A124"/>
    <mergeCell ref="A126:A130"/>
    <mergeCell ref="A132:A134"/>
    <mergeCell ref="A136:A14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7"/>
  <sheetViews>
    <sheetView topLeftCell="A139" workbookViewId="0">
      <selection activeCell="A147" sqref="A147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f t="shared" ref="D2:D8" si="0">C2-E2</f>
        <v>3</v>
      </c>
      <c r="E2" s="10">
        <v>0</v>
      </c>
      <c r="F2" s="10"/>
      <c r="G2" s="10"/>
      <c r="H2" s="10"/>
      <c r="I2" s="10">
        <f t="shared" ref="I2:I65" si="1">E2-F2-G2-H2</f>
        <v>0</v>
      </c>
      <c r="J2" s="18">
        <f t="shared" ref="J2:J65" si="2">I2/C2*100</f>
        <v>0</v>
      </c>
      <c r="K2" s="18">
        <f t="shared" ref="K2:K65" si="3">100-J2</f>
        <v>100</v>
      </c>
      <c r="N2" s="19" t="s">
        <v>1</v>
      </c>
      <c r="O2" s="20">
        <f>K5</f>
        <v>93.8144329896907</v>
      </c>
    </row>
    <row r="3" s="1" customFormat="1" ht="12.75" spans="1:15">
      <c r="A3" s="7"/>
      <c r="B3" s="8" t="s">
        <v>40</v>
      </c>
      <c r="C3" s="9">
        <v>2</v>
      </c>
      <c r="D3" s="10">
        <f t="shared" si="0"/>
        <v>2</v>
      </c>
      <c r="E3" s="10">
        <v>0</v>
      </c>
      <c r="F3" s="10"/>
      <c r="G3" s="10"/>
      <c r="H3" s="10"/>
      <c r="I3" s="10">
        <f t="shared" si="1"/>
        <v>0</v>
      </c>
      <c r="J3" s="18">
        <f t="shared" si="2"/>
        <v>0</v>
      </c>
      <c r="K3" s="18">
        <f t="shared" si="3"/>
        <v>100</v>
      </c>
      <c r="N3" s="19" t="s">
        <v>2</v>
      </c>
      <c r="O3" s="20">
        <f>K9</f>
        <v>92.8176795580111</v>
      </c>
    </row>
    <row r="4" s="1" customFormat="1" ht="12.75" spans="1:15">
      <c r="A4" s="7"/>
      <c r="B4" s="8" t="s">
        <v>41</v>
      </c>
      <c r="C4" s="9">
        <v>92</v>
      </c>
      <c r="D4" s="10">
        <f t="shared" si="0"/>
        <v>81</v>
      </c>
      <c r="E4" s="10">
        <v>11</v>
      </c>
      <c r="F4" s="10">
        <v>1</v>
      </c>
      <c r="G4" s="10"/>
      <c r="H4" s="10">
        <v>4</v>
      </c>
      <c r="I4" s="10">
        <f t="shared" si="1"/>
        <v>6</v>
      </c>
      <c r="J4" s="18">
        <f t="shared" si="2"/>
        <v>6.52173913043478</v>
      </c>
      <c r="K4" s="18">
        <f t="shared" si="3"/>
        <v>93.4782608695652</v>
      </c>
      <c r="N4" s="19" t="s">
        <v>3</v>
      </c>
      <c r="O4" s="20">
        <f>K15</f>
        <v>92.9824561403509</v>
      </c>
    </row>
    <row r="5" s="1" customFormat="1" ht="12.75" spans="1:15">
      <c r="A5" s="11" t="s">
        <v>38</v>
      </c>
      <c r="B5" s="12"/>
      <c r="C5" s="11">
        <f t="shared" ref="C5:H5" si="4">SUM(C2:C4)</f>
        <v>97</v>
      </c>
      <c r="D5" s="11">
        <f t="shared" si="4"/>
        <v>86</v>
      </c>
      <c r="E5" s="11">
        <f t="shared" si="4"/>
        <v>11</v>
      </c>
      <c r="F5" s="11">
        <f t="shared" si="4"/>
        <v>1</v>
      </c>
      <c r="G5" s="11">
        <f t="shared" si="4"/>
        <v>0</v>
      </c>
      <c r="H5" s="11">
        <f t="shared" si="4"/>
        <v>4</v>
      </c>
      <c r="I5" s="11">
        <f t="shared" si="1"/>
        <v>6</v>
      </c>
      <c r="J5" s="21">
        <f t="shared" si="2"/>
        <v>6.18556701030928</v>
      </c>
      <c r="K5" s="21">
        <f t="shared" si="3"/>
        <v>93.8144329896907</v>
      </c>
      <c r="N5" s="19" t="s">
        <v>4</v>
      </c>
      <c r="O5" s="20">
        <f>K20</f>
        <v>100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f t="shared" si="0"/>
        <v>6</v>
      </c>
      <c r="E6" s="10">
        <v>2</v>
      </c>
      <c r="F6" s="10"/>
      <c r="G6" s="10"/>
      <c r="H6" s="10">
        <v>1</v>
      </c>
      <c r="I6" s="10">
        <f t="shared" si="1"/>
        <v>1</v>
      </c>
      <c r="J6" s="18">
        <f t="shared" si="2"/>
        <v>12.5</v>
      </c>
      <c r="K6" s="18">
        <f t="shared" si="3"/>
        <v>87.5</v>
      </c>
      <c r="N6" s="19" t="s">
        <v>5</v>
      </c>
      <c r="O6" s="20">
        <f>K27</f>
        <v>95.2191235059761</v>
      </c>
    </row>
    <row r="7" s="1" customFormat="1" ht="12.75" spans="1:15">
      <c r="A7" s="7"/>
      <c r="B7" s="8" t="s">
        <v>44</v>
      </c>
      <c r="C7" s="7">
        <v>144</v>
      </c>
      <c r="D7" s="10">
        <f t="shared" si="0"/>
        <v>130</v>
      </c>
      <c r="E7" s="10">
        <v>14</v>
      </c>
      <c r="F7" s="10"/>
      <c r="G7" s="10"/>
      <c r="H7" s="10">
        <v>3</v>
      </c>
      <c r="I7" s="10">
        <f t="shared" si="1"/>
        <v>11</v>
      </c>
      <c r="J7" s="18">
        <f t="shared" si="2"/>
        <v>7.63888888888889</v>
      </c>
      <c r="K7" s="18">
        <f t="shared" si="3"/>
        <v>92.3611111111111</v>
      </c>
      <c r="N7" s="19" t="s">
        <v>6</v>
      </c>
      <c r="O7" s="20">
        <f>K35</f>
        <v>94.8529411764706</v>
      </c>
    </row>
    <row r="8" s="1" customFormat="1" ht="12.75" spans="1:15">
      <c r="A8" s="7"/>
      <c r="B8" s="8" t="s">
        <v>45</v>
      </c>
      <c r="C8" s="7">
        <v>29</v>
      </c>
      <c r="D8" s="10">
        <f t="shared" si="0"/>
        <v>28</v>
      </c>
      <c r="E8" s="10">
        <v>1</v>
      </c>
      <c r="F8" s="10"/>
      <c r="G8" s="10"/>
      <c r="H8" s="10"/>
      <c r="I8" s="10">
        <f t="shared" si="1"/>
        <v>1</v>
      </c>
      <c r="J8" s="18">
        <f t="shared" si="2"/>
        <v>3.44827586206897</v>
      </c>
      <c r="K8" s="18">
        <f t="shared" si="3"/>
        <v>96.551724137931</v>
      </c>
      <c r="N8" s="19" t="s">
        <v>7</v>
      </c>
      <c r="O8" s="20">
        <f>K39</f>
        <v>93.3823529411765</v>
      </c>
    </row>
    <row r="9" s="1" customFormat="1" ht="12.75" spans="1:15">
      <c r="A9" s="11" t="s">
        <v>42</v>
      </c>
      <c r="B9" s="12"/>
      <c r="C9" s="11">
        <f t="shared" ref="C9:H9" si="5">SUM(C6:C8)</f>
        <v>181</v>
      </c>
      <c r="D9" s="11">
        <f t="shared" si="5"/>
        <v>164</v>
      </c>
      <c r="E9" s="11">
        <f t="shared" si="5"/>
        <v>17</v>
      </c>
      <c r="F9" s="11">
        <f t="shared" si="5"/>
        <v>0</v>
      </c>
      <c r="G9" s="11">
        <f t="shared" si="5"/>
        <v>0</v>
      </c>
      <c r="H9" s="11">
        <f t="shared" si="5"/>
        <v>4</v>
      </c>
      <c r="I9" s="11">
        <f t="shared" si="1"/>
        <v>13</v>
      </c>
      <c r="J9" s="21">
        <f t="shared" si="2"/>
        <v>7.18232044198895</v>
      </c>
      <c r="K9" s="21">
        <f t="shared" si="3"/>
        <v>92.8176795580111</v>
      </c>
      <c r="N9" s="19" t="s">
        <v>8</v>
      </c>
      <c r="O9" s="20">
        <f>K43</f>
        <v>94.0594059405941</v>
      </c>
    </row>
    <row r="10" s="1" customFormat="1" ht="12.75" spans="1:15">
      <c r="A10" s="7" t="s">
        <v>46</v>
      </c>
      <c r="B10" s="8" t="s">
        <v>47</v>
      </c>
      <c r="C10" s="7">
        <v>10</v>
      </c>
      <c r="D10" s="10">
        <f t="shared" ref="D10:D14" si="6">C10-E10</f>
        <v>10</v>
      </c>
      <c r="E10" s="10">
        <v>0</v>
      </c>
      <c r="F10" s="10"/>
      <c r="G10" s="10"/>
      <c r="H10" s="10"/>
      <c r="I10" s="10">
        <f t="shared" si="1"/>
        <v>0</v>
      </c>
      <c r="J10" s="18">
        <f t="shared" si="2"/>
        <v>0</v>
      </c>
      <c r="K10" s="18">
        <f t="shared" si="3"/>
        <v>100</v>
      </c>
      <c r="N10" s="19" t="s">
        <v>9</v>
      </c>
      <c r="O10" s="20">
        <f>K48</f>
        <v>100</v>
      </c>
    </row>
    <row r="11" s="1" customFormat="1" ht="12.75" spans="1:15">
      <c r="A11" s="7"/>
      <c r="B11" s="8" t="s">
        <v>46</v>
      </c>
      <c r="C11" s="7">
        <v>99</v>
      </c>
      <c r="D11" s="10">
        <f t="shared" si="6"/>
        <v>89</v>
      </c>
      <c r="E11" s="10">
        <v>10</v>
      </c>
      <c r="F11" s="10">
        <v>2</v>
      </c>
      <c r="G11" s="10"/>
      <c r="H11" s="10">
        <v>1</v>
      </c>
      <c r="I11" s="10">
        <f t="shared" si="1"/>
        <v>7</v>
      </c>
      <c r="J11" s="18">
        <f t="shared" si="2"/>
        <v>7.07070707070707</v>
      </c>
      <c r="K11" s="18">
        <f t="shared" si="3"/>
        <v>92.9292929292929</v>
      </c>
      <c r="N11" s="19" t="s">
        <v>10</v>
      </c>
      <c r="O11" s="20">
        <f>K53</f>
        <v>90.188679245283</v>
      </c>
    </row>
    <row r="12" s="1" customFormat="1" ht="12.75" spans="1:15">
      <c r="A12" s="7"/>
      <c r="B12" s="8" t="s">
        <v>48</v>
      </c>
      <c r="C12" s="7">
        <v>1</v>
      </c>
      <c r="D12" s="10">
        <f t="shared" si="6"/>
        <v>1</v>
      </c>
      <c r="E12" s="10">
        <v>0</v>
      </c>
      <c r="F12" s="10"/>
      <c r="G12" s="10"/>
      <c r="H12" s="10"/>
      <c r="I12" s="10">
        <f t="shared" si="1"/>
        <v>0</v>
      </c>
      <c r="J12" s="18">
        <f t="shared" si="2"/>
        <v>0</v>
      </c>
      <c r="K12" s="18">
        <f t="shared" si="3"/>
        <v>100</v>
      </c>
      <c r="N12" s="19" t="s">
        <v>11</v>
      </c>
      <c r="O12" s="20">
        <f>K59</f>
        <v>80</v>
      </c>
    </row>
    <row r="13" s="1" customFormat="1" ht="12.75" spans="1:15">
      <c r="A13" s="7"/>
      <c r="B13" s="8" t="s">
        <v>49</v>
      </c>
      <c r="C13" s="7">
        <v>2</v>
      </c>
      <c r="D13" s="10">
        <f t="shared" si="6"/>
        <v>1</v>
      </c>
      <c r="E13" s="10">
        <v>1</v>
      </c>
      <c r="F13" s="10"/>
      <c r="G13" s="10"/>
      <c r="H13" s="10"/>
      <c r="I13" s="10">
        <f t="shared" si="1"/>
        <v>1</v>
      </c>
      <c r="J13" s="18">
        <f t="shared" si="2"/>
        <v>50</v>
      </c>
      <c r="K13" s="18">
        <f t="shared" si="3"/>
        <v>50</v>
      </c>
      <c r="N13" s="19" t="s">
        <v>12</v>
      </c>
      <c r="O13" s="20">
        <f>K72</f>
        <v>96.2378640776699</v>
      </c>
    </row>
    <row r="14" s="1" customFormat="1" ht="12.75" spans="1:15">
      <c r="A14" s="7"/>
      <c r="B14" s="8" t="s">
        <v>50</v>
      </c>
      <c r="C14" s="7">
        <v>2</v>
      </c>
      <c r="D14" s="10">
        <f t="shared" si="6"/>
        <v>2</v>
      </c>
      <c r="E14" s="10">
        <v>0</v>
      </c>
      <c r="F14" s="10"/>
      <c r="G14" s="10"/>
      <c r="H14" s="10"/>
      <c r="I14" s="10">
        <f t="shared" si="1"/>
        <v>0</v>
      </c>
      <c r="J14" s="18">
        <f t="shared" si="2"/>
        <v>0</v>
      </c>
      <c r="K14" s="18">
        <f t="shared" si="3"/>
        <v>100</v>
      </c>
      <c r="N14" s="19" t="s">
        <v>13</v>
      </c>
      <c r="O14" s="20">
        <f>K76</f>
        <v>100</v>
      </c>
    </row>
    <row r="15" s="1" customFormat="1" ht="12.75" spans="1:15">
      <c r="A15" s="11" t="s">
        <v>51</v>
      </c>
      <c r="B15" s="12"/>
      <c r="C15" s="11">
        <f t="shared" ref="C15:H15" si="7">SUM(C10:C14)</f>
        <v>114</v>
      </c>
      <c r="D15" s="11">
        <f t="shared" si="7"/>
        <v>103</v>
      </c>
      <c r="E15" s="11">
        <f t="shared" si="7"/>
        <v>11</v>
      </c>
      <c r="F15" s="11">
        <f t="shared" si="7"/>
        <v>2</v>
      </c>
      <c r="G15" s="11">
        <f t="shared" si="7"/>
        <v>0</v>
      </c>
      <c r="H15" s="11">
        <f t="shared" si="7"/>
        <v>1</v>
      </c>
      <c r="I15" s="11">
        <f t="shared" si="1"/>
        <v>8</v>
      </c>
      <c r="J15" s="21">
        <f t="shared" si="2"/>
        <v>7.01754385964912</v>
      </c>
      <c r="K15" s="21">
        <f t="shared" si="3"/>
        <v>92.9824561403509</v>
      </c>
      <c r="N15" s="19" t="s">
        <v>14</v>
      </c>
      <c r="O15" s="20">
        <f>K82</f>
        <v>97.8723404255319</v>
      </c>
    </row>
    <row r="16" s="1" customFormat="1" ht="12.75" spans="1:15">
      <c r="A16" s="7" t="s">
        <v>52</v>
      </c>
      <c r="B16" s="8" t="s">
        <v>52</v>
      </c>
      <c r="C16" s="7">
        <v>2</v>
      </c>
      <c r="D16" s="10">
        <f t="shared" ref="D16:D19" si="8">C16-E16</f>
        <v>2</v>
      </c>
      <c r="E16" s="10">
        <v>0</v>
      </c>
      <c r="F16" s="10"/>
      <c r="G16" s="10"/>
      <c r="H16" s="10"/>
      <c r="I16" s="10">
        <f t="shared" si="1"/>
        <v>0</v>
      </c>
      <c r="J16" s="18">
        <f t="shared" si="2"/>
        <v>0</v>
      </c>
      <c r="K16" s="18">
        <f t="shared" si="3"/>
        <v>100</v>
      </c>
      <c r="N16" s="19" t="s">
        <v>15</v>
      </c>
      <c r="O16" s="20">
        <f>K85</f>
        <v>100</v>
      </c>
    </row>
    <row r="17" s="1" customFormat="1" ht="12.75" spans="1:15">
      <c r="A17" s="7"/>
      <c r="B17" s="8" t="s">
        <v>53</v>
      </c>
      <c r="C17" s="7">
        <v>2</v>
      </c>
      <c r="D17" s="10">
        <f t="shared" si="8"/>
        <v>2</v>
      </c>
      <c r="E17" s="10"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K94</f>
        <v>89.3939393939394</v>
      </c>
    </row>
    <row r="18" s="1" customFormat="1" ht="12.75" spans="1:15">
      <c r="A18" s="7"/>
      <c r="B18" s="8" t="s">
        <v>54</v>
      </c>
      <c r="C18" s="7">
        <v>3</v>
      </c>
      <c r="D18" s="10">
        <f t="shared" si="8"/>
        <v>3</v>
      </c>
      <c r="E18" s="10"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K100</f>
        <v>89.3617021276596</v>
      </c>
    </row>
    <row r="19" s="1" customFormat="1" ht="12.75" spans="1:15">
      <c r="A19" s="7"/>
      <c r="B19" s="8" t="s">
        <v>55</v>
      </c>
      <c r="C19" s="7">
        <v>1</v>
      </c>
      <c r="D19" s="10">
        <f t="shared" si="8"/>
        <v>1</v>
      </c>
      <c r="E19" s="10"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K110</f>
        <v>98.6725663716814</v>
      </c>
    </row>
    <row r="20" s="1" customFormat="1" ht="12.75" spans="1:15">
      <c r="A20" s="11" t="s">
        <v>52</v>
      </c>
      <c r="B20" s="12"/>
      <c r="C20" s="11">
        <f t="shared" ref="C20:H20" si="9">SUM(C16:C19)</f>
        <v>8</v>
      </c>
      <c r="D20" s="11">
        <f t="shared" si="9"/>
        <v>8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>
        <f t="shared" si="9"/>
        <v>0</v>
      </c>
      <c r="I20" s="11">
        <f t="shared" si="1"/>
        <v>0</v>
      </c>
      <c r="J20" s="21">
        <f t="shared" si="2"/>
        <v>0</v>
      </c>
      <c r="K20" s="21">
        <f t="shared" si="3"/>
        <v>100</v>
      </c>
      <c r="N20" s="19" t="s">
        <v>19</v>
      </c>
      <c r="O20" s="20">
        <f>K115</f>
        <v>93.3920704845815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f t="shared" ref="D21:D26" si="10">C21-E21</f>
        <v>112</v>
      </c>
      <c r="E21" s="10">
        <v>17</v>
      </c>
      <c r="F21" s="10">
        <v>1</v>
      </c>
      <c r="G21" s="10"/>
      <c r="H21" s="10">
        <v>7</v>
      </c>
      <c r="I21" s="10">
        <f t="shared" si="1"/>
        <v>9</v>
      </c>
      <c r="J21" s="18">
        <f t="shared" si="2"/>
        <v>6.97674418604651</v>
      </c>
      <c r="K21" s="18">
        <f t="shared" si="3"/>
        <v>93.0232558139535</v>
      </c>
      <c r="N21" s="19" t="s">
        <v>20</v>
      </c>
      <c r="O21" s="20">
        <f>K125</f>
        <v>95.5390334572491</v>
      </c>
    </row>
    <row r="22" s="1" customFormat="1" ht="12.75" spans="1:15">
      <c r="A22" s="7"/>
      <c r="B22" s="8" t="s">
        <v>57</v>
      </c>
      <c r="C22" s="7">
        <v>114</v>
      </c>
      <c r="D22" s="10">
        <f t="shared" si="10"/>
        <v>108</v>
      </c>
      <c r="E22" s="10">
        <v>6</v>
      </c>
      <c r="F22" s="10"/>
      <c r="G22" s="10"/>
      <c r="H22" s="10">
        <v>3</v>
      </c>
      <c r="I22" s="10">
        <f t="shared" si="1"/>
        <v>3</v>
      </c>
      <c r="J22" s="18">
        <f t="shared" si="2"/>
        <v>2.63157894736842</v>
      </c>
      <c r="K22" s="18">
        <f t="shared" si="3"/>
        <v>97.3684210526316</v>
      </c>
      <c r="N22" s="19" t="s">
        <v>21</v>
      </c>
      <c r="O22" s="20">
        <f>K131</f>
        <v>86.6379310344828</v>
      </c>
    </row>
    <row r="23" s="1" customFormat="1" ht="12.75" spans="1:15">
      <c r="A23" s="7"/>
      <c r="B23" s="8" t="s">
        <v>58</v>
      </c>
      <c r="C23" s="7">
        <v>2</v>
      </c>
      <c r="D23" s="10">
        <f t="shared" si="10"/>
        <v>2</v>
      </c>
      <c r="E23" s="10">
        <v>0</v>
      </c>
      <c r="F23" s="10"/>
      <c r="G23" s="10"/>
      <c r="H23" s="10"/>
      <c r="I23" s="10">
        <f t="shared" si="1"/>
        <v>0</v>
      </c>
      <c r="J23" s="18">
        <f t="shared" si="2"/>
        <v>0</v>
      </c>
      <c r="K23" s="18">
        <f t="shared" si="3"/>
        <v>100</v>
      </c>
      <c r="N23" s="19" t="s">
        <v>22</v>
      </c>
      <c r="O23" s="20">
        <f>K135</f>
        <v>90</v>
      </c>
    </row>
    <row r="24" s="1" customFormat="1" ht="12.75" spans="1:15">
      <c r="A24" s="7"/>
      <c r="B24" s="8" t="s">
        <v>59</v>
      </c>
      <c r="C24" s="7">
        <v>3</v>
      </c>
      <c r="D24" s="10">
        <f t="shared" si="10"/>
        <v>2</v>
      </c>
      <c r="E24" s="10">
        <v>1</v>
      </c>
      <c r="F24" s="10"/>
      <c r="G24" s="10">
        <v>1</v>
      </c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K143</f>
        <v>95.0943396226415</v>
      </c>
    </row>
    <row r="25" s="1" customFormat="1" ht="12.75" spans="1:15">
      <c r="A25" s="7"/>
      <c r="B25" s="8" t="s">
        <v>60</v>
      </c>
      <c r="C25" s="7">
        <v>1</v>
      </c>
      <c r="D25" s="10">
        <f t="shared" si="10"/>
        <v>1</v>
      </c>
      <c r="E25" s="10">
        <v>0</v>
      </c>
      <c r="F25" s="10"/>
      <c r="G25" s="10"/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K144</f>
        <v>93.677480464125</v>
      </c>
    </row>
    <row r="26" s="1" customFormat="1" ht="12.75" spans="1:11">
      <c r="A26" s="7"/>
      <c r="B26" s="8" t="s">
        <v>62</v>
      </c>
      <c r="C26" s="7">
        <v>2</v>
      </c>
      <c r="D26" s="10">
        <f t="shared" si="10"/>
        <v>2</v>
      </c>
      <c r="E26" s="10"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11" t="s">
        <v>63</v>
      </c>
      <c r="B27" s="12"/>
      <c r="C27" s="11">
        <f t="shared" ref="C27:H27" si="11">SUM(C21:C26)</f>
        <v>251</v>
      </c>
      <c r="D27" s="11">
        <f t="shared" si="11"/>
        <v>227</v>
      </c>
      <c r="E27" s="11">
        <f t="shared" si="11"/>
        <v>24</v>
      </c>
      <c r="F27" s="11">
        <f t="shared" si="11"/>
        <v>1</v>
      </c>
      <c r="G27" s="11">
        <f t="shared" si="11"/>
        <v>1</v>
      </c>
      <c r="H27" s="11">
        <f t="shared" si="11"/>
        <v>10</v>
      </c>
      <c r="I27" s="11">
        <f t="shared" si="1"/>
        <v>12</v>
      </c>
      <c r="J27" s="21">
        <f t="shared" si="2"/>
        <v>4.7808764940239</v>
      </c>
      <c r="K27" s="21">
        <f t="shared" si="3"/>
        <v>95.2191235059761</v>
      </c>
    </row>
    <row r="28" s="1" customFormat="1" ht="12.75" spans="1:11">
      <c r="A28" s="13" t="s">
        <v>64</v>
      </c>
      <c r="B28" s="8" t="s">
        <v>65</v>
      </c>
      <c r="C28" s="7">
        <v>1</v>
      </c>
      <c r="D28" s="10">
        <f t="shared" ref="D28:D34" si="12">C28-E28</f>
        <v>1</v>
      </c>
      <c r="E28" s="10">
        <v>0</v>
      </c>
      <c r="F28" s="10"/>
      <c r="G28" s="10"/>
      <c r="H28" s="10"/>
      <c r="I28" s="10">
        <f t="shared" si="1"/>
        <v>0</v>
      </c>
      <c r="J28" s="18">
        <f t="shared" si="2"/>
        <v>0</v>
      </c>
      <c r="K28" s="18">
        <f t="shared" si="3"/>
        <v>100</v>
      </c>
    </row>
    <row r="29" s="1" customFormat="1" ht="12.75" spans="1:11">
      <c r="A29" s="14"/>
      <c r="B29" s="8" t="s">
        <v>66</v>
      </c>
      <c r="C29" s="7">
        <v>1</v>
      </c>
      <c r="D29" s="10">
        <f t="shared" si="12"/>
        <v>1</v>
      </c>
      <c r="E29" s="10"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64</v>
      </c>
      <c r="C30" s="7">
        <v>129</v>
      </c>
      <c r="D30" s="10">
        <f t="shared" si="12"/>
        <v>116</v>
      </c>
      <c r="E30" s="10">
        <v>13</v>
      </c>
      <c r="F30" s="10">
        <v>4</v>
      </c>
      <c r="G30" s="10"/>
      <c r="H30" s="10">
        <v>2</v>
      </c>
      <c r="I30" s="10">
        <f t="shared" si="1"/>
        <v>7</v>
      </c>
      <c r="J30" s="18">
        <f t="shared" si="2"/>
        <v>5.42635658914729</v>
      </c>
      <c r="K30" s="18">
        <f t="shared" si="3"/>
        <v>94.5736434108527</v>
      </c>
    </row>
    <row r="31" s="1" customFormat="1" ht="12.75" spans="1:11">
      <c r="A31" s="14"/>
      <c r="B31" s="8" t="s">
        <v>67</v>
      </c>
      <c r="C31" s="7">
        <v>1</v>
      </c>
      <c r="D31" s="10">
        <f t="shared" si="12"/>
        <v>1</v>
      </c>
      <c r="E31" s="10">
        <v>0</v>
      </c>
      <c r="F31" s="10"/>
      <c r="G31" s="10"/>
      <c r="H31" s="10"/>
      <c r="I31" s="10">
        <f t="shared" si="1"/>
        <v>0</v>
      </c>
      <c r="J31" s="18">
        <f t="shared" si="2"/>
        <v>0</v>
      </c>
      <c r="K31" s="18">
        <f t="shared" si="3"/>
        <v>100</v>
      </c>
    </row>
    <row r="32" s="1" customFormat="1" ht="12.75" spans="1:11">
      <c r="A32" s="14"/>
      <c r="B32" s="8" t="s">
        <v>68</v>
      </c>
      <c r="C32" s="7">
        <v>2</v>
      </c>
      <c r="D32" s="10">
        <f t="shared" si="12"/>
        <v>2</v>
      </c>
      <c r="E32" s="10"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69</v>
      </c>
      <c r="C33" s="7">
        <v>1</v>
      </c>
      <c r="D33" s="10">
        <f t="shared" si="12"/>
        <v>1</v>
      </c>
      <c r="E33" s="10"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5"/>
      <c r="B34" s="8" t="s">
        <v>70</v>
      </c>
      <c r="C34" s="7">
        <v>1</v>
      </c>
      <c r="D34" s="10">
        <f t="shared" si="12"/>
        <v>1</v>
      </c>
      <c r="E34" s="10"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1" t="s">
        <v>71</v>
      </c>
      <c r="B35" s="12"/>
      <c r="C35" s="11">
        <f t="shared" ref="C35:H35" si="13">SUM(C28:C34)</f>
        <v>136</v>
      </c>
      <c r="D35" s="11">
        <v>118</v>
      </c>
      <c r="E35" s="11">
        <f t="shared" si="13"/>
        <v>13</v>
      </c>
      <c r="F35" s="11">
        <f t="shared" si="13"/>
        <v>4</v>
      </c>
      <c r="G35" s="11">
        <f t="shared" si="13"/>
        <v>0</v>
      </c>
      <c r="H35" s="11">
        <f t="shared" si="13"/>
        <v>2</v>
      </c>
      <c r="I35" s="11">
        <f t="shared" si="1"/>
        <v>7</v>
      </c>
      <c r="J35" s="21">
        <f t="shared" si="2"/>
        <v>5.14705882352941</v>
      </c>
      <c r="K35" s="21">
        <f t="shared" si="3"/>
        <v>94.8529411764706</v>
      </c>
    </row>
    <row r="36" s="1" customFormat="1" ht="12.75" spans="1:11">
      <c r="A36" s="13" t="s">
        <v>72</v>
      </c>
      <c r="B36" s="8" t="s">
        <v>73</v>
      </c>
      <c r="C36" s="7">
        <v>55</v>
      </c>
      <c r="D36" s="10">
        <v>48</v>
      </c>
      <c r="E36" s="10">
        <v>9</v>
      </c>
      <c r="F36" s="10">
        <v>1</v>
      </c>
      <c r="G36" s="10"/>
      <c r="H36" s="10">
        <v>1</v>
      </c>
      <c r="I36" s="10">
        <f t="shared" si="1"/>
        <v>7</v>
      </c>
      <c r="J36" s="18">
        <f t="shared" si="2"/>
        <v>12.7272727272727</v>
      </c>
      <c r="K36" s="18">
        <f t="shared" si="3"/>
        <v>87.2727272727273</v>
      </c>
    </row>
    <row r="37" s="1" customFormat="1" ht="12.75" spans="1:11">
      <c r="A37" s="14"/>
      <c r="B37" s="8" t="s">
        <v>72</v>
      </c>
      <c r="C37" s="7">
        <v>78</v>
      </c>
      <c r="D37" s="10">
        <v>71</v>
      </c>
      <c r="E37" s="10">
        <v>5</v>
      </c>
      <c r="F37" s="10">
        <v>1</v>
      </c>
      <c r="G37" s="10"/>
      <c r="H37" s="10">
        <v>2</v>
      </c>
      <c r="I37" s="10">
        <f t="shared" si="1"/>
        <v>2</v>
      </c>
      <c r="J37" s="18">
        <f t="shared" si="2"/>
        <v>2.56410256410256</v>
      </c>
      <c r="K37" s="18">
        <f t="shared" si="3"/>
        <v>97.4358974358974</v>
      </c>
    </row>
    <row r="38" s="1" customFormat="1" ht="12.75" spans="1:11">
      <c r="A38" s="15"/>
      <c r="B38" s="8" t="s">
        <v>74</v>
      </c>
      <c r="C38" s="7">
        <v>3</v>
      </c>
      <c r="D38" s="10">
        <v>3</v>
      </c>
      <c r="E38" s="10">
        <v>0</v>
      </c>
      <c r="F38" s="10"/>
      <c r="G38" s="10"/>
      <c r="H38" s="10"/>
      <c r="I38" s="10">
        <f t="shared" si="1"/>
        <v>0</v>
      </c>
      <c r="J38" s="18">
        <f t="shared" si="2"/>
        <v>0</v>
      </c>
      <c r="K38" s="18">
        <f t="shared" si="3"/>
        <v>100</v>
      </c>
    </row>
    <row r="39" s="1" customFormat="1" ht="12.75" spans="1:11">
      <c r="A39" s="11" t="s">
        <v>75</v>
      </c>
      <c r="B39" s="12"/>
      <c r="C39" s="11">
        <f t="shared" ref="C39:H39" si="14">SUM(C36:C38)</f>
        <v>136</v>
      </c>
      <c r="D39" s="11">
        <f t="shared" si="14"/>
        <v>122</v>
      </c>
      <c r="E39" s="11">
        <f t="shared" si="14"/>
        <v>14</v>
      </c>
      <c r="F39" s="11">
        <f t="shared" si="14"/>
        <v>2</v>
      </c>
      <c r="G39" s="11">
        <f t="shared" si="14"/>
        <v>0</v>
      </c>
      <c r="H39" s="11">
        <f t="shared" si="14"/>
        <v>3</v>
      </c>
      <c r="I39" s="11">
        <f t="shared" si="1"/>
        <v>9</v>
      </c>
      <c r="J39" s="21">
        <f t="shared" si="2"/>
        <v>6.61764705882353</v>
      </c>
      <c r="K39" s="21">
        <f t="shared" si="3"/>
        <v>93.3823529411765</v>
      </c>
    </row>
    <row r="40" s="1" customFormat="1" ht="12.75" spans="1:11">
      <c r="A40" s="13" t="s">
        <v>76</v>
      </c>
      <c r="B40" s="8" t="s">
        <v>77</v>
      </c>
      <c r="C40" s="7">
        <v>88</v>
      </c>
      <c r="D40" s="10">
        <f t="shared" ref="D40:D42" si="15">C40-E40</f>
        <v>80</v>
      </c>
      <c r="E40" s="10">
        <v>8</v>
      </c>
      <c r="F40" s="10"/>
      <c r="G40" s="10">
        <v>1</v>
      </c>
      <c r="H40" s="10">
        <v>2</v>
      </c>
      <c r="I40" s="10">
        <f t="shared" si="1"/>
        <v>5</v>
      </c>
      <c r="J40" s="18">
        <f t="shared" si="2"/>
        <v>5.68181818181818</v>
      </c>
      <c r="K40" s="18">
        <f t="shared" si="3"/>
        <v>94.3181818181818</v>
      </c>
    </row>
    <row r="41" s="1" customFormat="1" ht="12.75" spans="1:11">
      <c r="A41" s="14"/>
      <c r="B41" s="8" t="s">
        <v>76</v>
      </c>
      <c r="C41" s="7">
        <v>118</v>
      </c>
      <c r="D41" s="10">
        <f t="shared" si="15"/>
        <v>97</v>
      </c>
      <c r="E41" s="10">
        <v>21</v>
      </c>
      <c r="F41" s="10">
        <v>6</v>
      </c>
      <c r="G41" s="10">
        <v>7</v>
      </c>
      <c r="H41" s="10">
        <v>1</v>
      </c>
      <c r="I41" s="10">
        <f t="shared" si="1"/>
        <v>7</v>
      </c>
      <c r="J41" s="18">
        <f t="shared" si="2"/>
        <v>5.93220338983051</v>
      </c>
      <c r="K41" s="18">
        <f t="shared" si="3"/>
        <v>94.0677966101695</v>
      </c>
    </row>
    <row r="42" s="1" customFormat="1" ht="12.75" spans="1:11">
      <c r="A42" s="15"/>
      <c r="B42" s="8" t="s">
        <v>78</v>
      </c>
      <c r="C42" s="7">
        <v>97</v>
      </c>
      <c r="D42" s="10">
        <f t="shared" si="15"/>
        <v>83</v>
      </c>
      <c r="E42" s="10">
        <v>14</v>
      </c>
      <c r="F42" s="10">
        <v>2</v>
      </c>
      <c r="G42" s="10">
        <v>6</v>
      </c>
      <c r="H42" s="10"/>
      <c r="I42" s="10">
        <f t="shared" si="1"/>
        <v>6</v>
      </c>
      <c r="J42" s="18">
        <f t="shared" si="2"/>
        <v>6.18556701030928</v>
      </c>
      <c r="K42" s="18">
        <f t="shared" si="3"/>
        <v>93.8144329896907</v>
      </c>
    </row>
    <row r="43" s="1" customFormat="1" ht="12.75" spans="1:11">
      <c r="A43" s="11" t="s">
        <v>79</v>
      </c>
      <c r="B43" s="12"/>
      <c r="C43" s="11">
        <f t="shared" ref="C43:H43" si="16">SUM(C40:C42)</f>
        <v>303</v>
      </c>
      <c r="D43" s="11">
        <f t="shared" si="16"/>
        <v>260</v>
      </c>
      <c r="E43" s="11">
        <f t="shared" si="16"/>
        <v>43</v>
      </c>
      <c r="F43" s="11">
        <f t="shared" si="16"/>
        <v>8</v>
      </c>
      <c r="G43" s="11">
        <f t="shared" si="16"/>
        <v>14</v>
      </c>
      <c r="H43" s="11">
        <f t="shared" si="16"/>
        <v>3</v>
      </c>
      <c r="I43" s="11">
        <f t="shared" si="1"/>
        <v>18</v>
      </c>
      <c r="J43" s="21">
        <f t="shared" si="2"/>
        <v>5.94059405940594</v>
      </c>
      <c r="K43" s="21">
        <f t="shared" si="3"/>
        <v>94.0594059405941</v>
      </c>
    </row>
    <row r="44" s="1" customFormat="1" ht="12.75" spans="1:11">
      <c r="A44" s="13" t="s">
        <v>80</v>
      </c>
      <c r="B44" s="8" t="s">
        <v>81</v>
      </c>
      <c r="C44" s="7">
        <v>1</v>
      </c>
      <c r="D44" s="10">
        <f t="shared" ref="D44:D47" si="17">C44-E44</f>
        <v>1</v>
      </c>
      <c r="E44" s="10">
        <v>0</v>
      </c>
      <c r="F44" s="10"/>
      <c r="G44" s="10"/>
      <c r="H44" s="10"/>
      <c r="I44" s="10">
        <f t="shared" si="1"/>
        <v>0</v>
      </c>
      <c r="J44" s="18">
        <f t="shared" si="2"/>
        <v>0</v>
      </c>
      <c r="K44" s="18">
        <f t="shared" si="3"/>
        <v>100</v>
      </c>
    </row>
    <row r="45" s="1" customFormat="1" ht="12.75" spans="1:11">
      <c r="A45" s="14"/>
      <c r="B45" s="8" t="s">
        <v>82</v>
      </c>
      <c r="C45" s="7">
        <v>2</v>
      </c>
      <c r="D45" s="10">
        <f t="shared" si="17"/>
        <v>2</v>
      </c>
      <c r="E45" s="10"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80</v>
      </c>
      <c r="C46" s="7">
        <v>1</v>
      </c>
      <c r="D46" s="10">
        <f t="shared" si="17"/>
        <v>1</v>
      </c>
      <c r="E46" s="10"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5"/>
      <c r="B47" s="8" t="s">
        <v>83</v>
      </c>
      <c r="C47" s="7">
        <v>3</v>
      </c>
      <c r="D47" s="10">
        <f t="shared" si="17"/>
        <v>3</v>
      </c>
      <c r="E47" s="10"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1" t="s">
        <v>84</v>
      </c>
      <c r="B48" s="12"/>
      <c r="C48" s="11">
        <f t="shared" ref="C48:H48" si="18">SUM(C44:C47)</f>
        <v>7</v>
      </c>
      <c r="D48" s="11">
        <f t="shared" si="18"/>
        <v>7</v>
      </c>
      <c r="E48" s="11">
        <f t="shared" si="18"/>
        <v>0</v>
      </c>
      <c r="F48" s="11">
        <f t="shared" si="18"/>
        <v>0</v>
      </c>
      <c r="G48" s="11">
        <f t="shared" si="18"/>
        <v>0</v>
      </c>
      <c r="H48" s="11">
        <f t="shared" si="18"/>
        <v>0</v>
      </c>
      <c r="I48" s="11">
        <f t="shared" si="1"/>
        <v>0</v>
      </c>
      <c r="J48" s="21">
        <f t="shared" si="2"/>
        <v>0</v>
      </c>
      <c r="K48" s="21">
        <f t="shared" si="3"/>
        <v>100</v>
      </c>
    </row>
    <row r="49" s="1" customFormat="1" ht="12.75" spans="1:11">
      <c r="A49" s="13" t="s">
        <v>85</v>
      </c>
      <c r="B49" s="8" t="s">
        <v>86</v>
      </c>
      <c r="C49" s="7">
        <v>76</v>
      </c>
      <c r="D49" s="10">
        <f t="shared" ref="D49:D52" si="19">C49-E49</f>
        <v>57</v>
      </c>
      <c r="E49" s="10">
        <v>19</v>
      </c>
      <c r="F49" s="10">
        <v>5</v>
      </c>
      <c r="G49" s="10">
        <v>3</v>
      </c>
      <c r="H49" s="10">
        <v>3</v>
      </c>
      <c r="I49" s="10">
        <f t="shared" si="1"/>
        <v>8</v>
      </c>
      <c r="J49" s="18">
        <f t="shared" si="2"/>
        <v>10.5263157894737</v>
      </c>
      <c r="K49" s="18">
        <f t="shared" si="3"/>
        <v>89.4736842105263</v>
      </c>
    </row>
    <row r="50" s="1" customFormat="1" ht="12.75" spans="1:11">
      <c r="A50" s="14"/>
      <c r="B50" s="8" t="s">
        <v>87</v>
      </c>
      <c r="C50" s="7">
        <v>66</v>
      </c>
      <c r="D50" s="10">
        <f t="shared" si="19"/>
        <v>57</v>
      </c>
      <c r="E50" s="10">
        <v>9</v>
      </c>
      <c r="F50" s="10">
        <v>1</v>
      </c>
      <c r="G50" s="10">
        <v>3</v>
      </c>
      <c r="H50" s="10">
        <v>2</v>
      </c>
      <c r="I50" s="10">
        <f t="shared" si="1"/>
        <v>3</v>
      </c>
      <c r="J50" s="18">
        <f t="shared" si="2"/>
        <v>4.54545454545455</v>
      </c>
      <c r="K50" s="18">
        <f t="shared" si="3"/>
        <v>95.4545454545455</v>
      </c>
    </row>
    <row r="51" s="1" customFormat="1" ht="12.75" spans="1:11">
      <c r="A51" s="14"/>
      <c r="B51" s="8" t="s">
        <v>88</v>
      </c>
      <c r="C51" s="7">
        <v>15</v>
      </c>
      <c r="D51" s="10">
        <f t="shared" si="19"/>
        <v>9</v>
      </c>
      <c r="E51" s="10">
        <v>6</v>
      </c>
      <c r="F51" s="10"/>
      <c r="G51" s="10"/>
      <c r="H51" s="10"/>
      <c r="I51" s="10">
        <f t="shared" si="1"/>
        <v>6</v>
      </c>
      <c r="J51" s="18">
        <f t="shared" si="2"/>
        <v>40</v>
      </c>
      <c r="K51" s="18">
        <f t="shared" si="3"/>
        <v>60</v>
      </c>
    </row>
    <row r="52" s="1" customFormat="1" ht="12.75" spans="1:11">
      <c r="A52" s="15"/>
      <c r="B52" s="8" t="s">
        <v>89</v>
      </c>
      <c r="C52" s="7">
        <v>108</v>
      </c>
      <c r="D52" s="10">
        <f t="shared" si="19"/>
        <v>89</v>
      </c>
      <c r="E52" s="10">
        <v>19</v>
      </c>
      <c r="F52" s="10">
        <v>6</v>
      </c>
      <c r="G52" s="10">
        <v>4</v>
      </c>
      <c r="H52" s="10"/>
      <c r="I52" s="10">
        <f t="shared" si="1"/>
        <v>9</v>
      </c>
      <c r="J52" s="18">
        <f t="shared" si="2"/>
        <v>8.33333333333333</v>
      </c>
      <c r="K52" s="18">
        <f t="shared" si="3"/>
        <v>91.6666666666667</v>
      </c>
    </row>
    <row r="53" s="1" customFormat="1" ht="12.75" spans="1:11">
      <c r="A53" s="11" t="s">
        <v>90</v>
      </c>
      <c r="B53" s="12"/>
      <c r="C53" s="11">
        <f t="shared" ref="C53:H53" si="20">SUM(C49:C52)</f>
        <v>265</v>
      </c>
      <c r="D53" s="11">
        <f t="shared" si="20"/>
        <v>212</v>
      </c>
      <c r="E53" s="11">
        <f t="shared" si="20"/>
        <v>53</v>
      </c>
      <c r="F53" s="11">
        <f t="shared" si="20"/>
        <v>12</v>
      </c>
      <c r="G53" s="11">
        <f t="shared" si="20"/>
        <v>10</v>
      </c>
      <c r="H53" s="11">
        <f t="shared" si="20"/>
        <v>5</v>
      </c>
      <c r="I53" s="11">
        <f t="shared" si="1"/>
        <v>26</v>
      </c>
      <c r="J53" s="21">
        <f t="shared" si="2"/>
        <v>9.81132075471698</v>
      </c>
      <c r="K53" s="21">
        <f t="shared" si="3"/>
        <v>90.188679245283</v>
      </c>
    </row>
    <row r="54" s="1" customFormat="1" ht="12.75" spans="1:11">
      <c r="A54" s="13" t="s">
        <v>91</v>
      </c>
      <c r="B54" s="8" t="s">
        <v>92</v>
      </c>
      <c r="C54" s="7">
        <v>4</v>
      </c>
      <c r="D54" s="10">
        <f t="shared" ref="D54:D58" si="21">C54-E54</f>
        <v>2</v>
      </c>
      <c r="E54" s="10">
        <v>2</v>
      </c>
      <c r="F54" s="10"/>
      <c r="G54" s="10"/>
      <c r="H54" s="10"/>
      <c r="I54" s="10">
        <f t="shared" si="1"/>
        <v>2</v>
      </c>
      <c r="J54" s="18">
        <f t="shared" si="2"/>
        <v>50</v>
      </c>
      <c r="K54" s="18">
        <f t="shared" si="3"/>
        <v>50</v>
      </c>
    </row>
    <row r="55" s="1" customFormat="1" ht="12.75" spans="1:11">
      <c r="A55" s="14"/>
      <c r="B55" s="8" t="s">
        <v>93</v>
      </c>
      <c r="C55" s="7">
        <v>2</v>
      </c>
      <c r="D55" s="10">
        <f t="shared" si="21"/>
        <v>2</v>
      </c>
      <c r="E55" s="10">
        <v>0</v>
      </c>
      <c r="F55" s="10"/>
      <c r="G55" s="10"/>
      <c r="H55" s="10"/>
      <c r="I55" s="10">
        <f t="shared" si="1"/>
        <v>0</v>
      </c>
      <c r="J55" s="18">
        <f t="shared" si="2"/>
        <v>0</v>
      </c>
      <c r="K55" s="18">
        <f t="shared" si="3"/>
        <v>100</v>
      </c>
    </row>
    <row r="56" s="1" customFormat="1" ht="12.75" spans="1:11">
      <c r="A56" s="14"/>
      <c r="B56" s="8" t="s">
        <v>94</v>
      </c>
      <c r="C56" s="7">
        <v>2</v>
      </c>
      <c r="D56" s="10">
        <f t="shared" si="21"/>
        <v>2</v>
      </c>
      <c r="E56" s="10"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95</v>
      </c>
      <c r="C57" s="7">
        <v>2</v>
      </c>
      <c r="D57" s="10">
        <f t="shared" si="21"/>
        <v>2</v>
      </c>
      <c r="E57" s="10"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5"/>
      <c r="B58" s="8" t="s">
        <v>96</v>
      </c>
      <c r="C58" s="7">
        <v>5</v>
      </c>
      <c r="D58" s="10">
        <f t="shared" si="21"/>
        <v>4</v>
      </c>
      <c r="E58" s="10">
        <v>1</v>
      </c>
      <c r="F58" s="10"/>
      <c r="G58" s="10"/>
      <c r="H58" s="10"/>
      <c r="I58" s="10">
        <f t="shared" si="1"/>
        <v>1</v>
      </c>
      <c r="J58" s="18">
        <f t="shared" si="2"/>
        <v>20</v>
      </c>
      <c r="K58" s="18">
        <f t="shared" si="3"/>
        <v>80</v>
      </c>
    </row>
    <row r="59" s="1" customFormat="1" ht="12.75" spans="1:11">
      <c r="A59" s="11" t="s">
        <v>96</v>
      </c>
      <c r="B59" s="12"/>
      <c r="C59" s="11">
        <f t="shared" ref="C59:H59" si="22">SUM(C54:C58)</f>
        <v>15</v>
      </c>
      <c r="D59" s="11">
        <f t="shared" si="22"/>
        <v>12</v>
      </c>
      <c r="E59" s="11">
        <f t="shared" si="22"/>
        <v>3</v>
      </c>
      <c r="F59" s="11">
        <f t="shared" si="22"/>
        <v>0</v>
      </c>
      <c r="G59" s="11">
        <f t="shared" si="22"/>
        <v>0</v>
      </c>
      <c r="H59" s="11">
        <f t="shared" si="22"/>
        <v>0</v>
      </c>
      <c r="I59" s="11">
        <f t="shared" si="1"/>
        <v>3</v>
      </c>
      <c r="J59" s="21">
        <f t="shared" si="2"/>
        <v>20</v>
      </c>
      <c r="K59" s="21">
        <f t="shared" si="3"/>
        <v>80</v>
      </c>
    </row>
    <row r="60" s="1" customFormat="1" ht="12.75" spans="1:11">
      <c r="A60" s="13" t="s">
        <v>97</v>
      </c>
      <c r="B60" s="8" t="s">
        <v>98</v>
      </c>
      <c r="C60" s="7">
        <v>42</v>
      </c>
      <c r="D60" s="10">
        <f t="shared" ref="D60:D71" si="23">C60-E60</f>
        <v>36</v>
      </c>
      <c r="E60" s="10">
        <v>6</v>
      </c>
      <c r="F60" s="10">
        <v>1</v>
      </c>
      <c r="G60" s="10">
        <v>1</v>
      </c>
      <c r="H60" s="10">
        <v>2</v>
      </c>
      <c r="I60" s="10">
        <f t="shared" si="1"/>
        <v>2</v>
      </c>
      <c r="J60" s="18">
        <f t="shared" si="2"/>
        <v>4.76190476190476</v>
      </c>
      <c r="K60" s="18">
        <f t="shared" si="3"/>
        <v>95.2380952380952</v>
      </c>
    </row>
    <row r="61" s="1" customFormat="1" ht="12.75" spans="1:11">
      <c r="A61" s="14"/>
      <c r="B61" s="8" t="s">
        <v>99</v>
      </c>
      <c r="C61" s="7">
        <v>81</v>
      </c>
      <c r="D61" s="10">
        <f t="shared" si="23"/>
        <v>77</v>
      </c>
      <c r="E61" s="10">
        <v>4</v>
      </c>
      <c r="F61" s="10">
        <v>1</v>
      </c>
      <c r="G61" s="10"/>
      <c r="H61" s="10"/>
      <c r="I61" s="10">
        <f t="shared" si="1"/>
        <v>3</v>
      </c>
      <c r="J61" s="18">
        <f t="shared" si="2"/>
        <v>3.7037037037037</v>
      </c>
      <c r="K61" s="18">
        <f t="shared" si="3"/>
        <v>96.2962962962963</v>
      </c>
    </row>
    <row r="62" s="1" customFormat="1" ht="12.75" spans="1:11">
      <c r="A62" s="14"/>
      <c r="B62" s="8" t="s">
        <v>100</v>
      </c>
      <c r="C62" s="7">
        <v>50</v>
      </c>
      <c r="D62" s="10">
        <f t="shared" si="23"/>
        <v>50</v>
      </c>
      <c r="E62" s="10">
        <v>0</v>
      </c>
      <c r="F62" s="10"/>
      <c r="G62" s="10"/>
      <c r="H62" s="10"/>
      <c r="I62" s="10">
        <f t="shared" si="1"/>
        <v>0</v>
      </c>
      <c r="J62" s="18">
        <f t="shared" si="2"/>
        <v>0</v>
      </c>
      <c r="K62" s="18">
        <f t="shared" si="3"/>
        <v>100</v>
      </c>
    </row>
    <row r="63" s="1" customFormat="1" ht="12.75" spans="1:11">
      <c r="A63" s="14"/>
      <c r="B63" s="8" t="s">
        <v>101</v>
      </c>
      <c r="C63" s="7">
        <v>74</v>
      </c>
      <c r="D63" s="10">
        <f t="shared" si="23"/>
        <v>67</v>
      </c>
      <c r="E63" s="10">
        <v>7</v>
      </c>
      <c r="F63" s="10">
        <v>5</v>
      </c>
      <c r="G63" s="10"/>
      <c r="H63" s="10"/>
      <c r="I63" s="10">
        <f t="shared" si="1"/>
        <v>2</v>
      </c>
      <c r="J63" s="18">
        <f t="shared" si="2"/>
        <v>2.7027027027027</v>
      </c>
      <c r="K63" s="18">
        <f t="shared" si="3"/>
        <v>97.2972972972973</v>
      </c>
    </row>
    <row r="64" s="1" customFormat="1" ht="12.75" spans="1:11">
      <c r="A64" s="14"/>
      <c r="B64" s="8" t="s">
        <v>102</v>
      </c>
      <c r="C64" s="7">
        <v>52</v>
      </c>
      <c r="D64" s="10">
        <f t="shared" si="23"/>
        <v>44</v>
      </c>
      <c r="E64" s="10">
        <v>8</v>
      </c>
      <c r="F64" s="10">
        <v>2</v>
      </c>
      <c r="G64" s="10">
        <v>3</v>
      </c>
      <c r="H64" s="10"/>
      <c r="I64" s="10">
        <f t="shared" si="1"/>
        <v>3</v>
      </c>
      <c r="J64" s="18">
        <f t="shared" si="2"/>
        <v>5.76923076923077</v>
      </c>
      <c r="K64" s="18">
        <f t="shared" si="3"/>
        <v>94.2307692307692</v>
      </c>
    </row>
    <row r="65" s="1" customFormat="1" ht="12.75" spans="1:11">
      <c r="A65" s="14"/>
      <c r="B65" s="8" t="s">
        <v>103</v>
      </c>
      <c r="C65" s="7">
        <v>55</v>
      </c>
      <c r="D65" s="10">
        <f t="shared" si="23"/>
        <v>46</v>
      </c>
      <c r="E65" s="10">
        <v>9</v>
      </c>
      <c r="F65" s="10">
        <v>4</v>
      </c>
      <c r="G65" s="10"/>
      <c r="H65" s="10">
        <v>1</v>
      </c>
      <c r="I65" s="10">
        <f t="shared" si="1"/>
        <v>4</v>
      </c>
      <c r="J65" s="18">
        <f t="shared" si="2"/>
        <v>7.27272727272727</v>
      </c>
      <c r="K65" s="18">
        <f t="shared" si="3"/>
        <v>92.7272727272727</v>
      </c>
    </row>
    <row r="66" s="1" customFormat="1" ht="12.75" spans="1:11">
      <c r="A66" s="14"/>
      <c r="B66" s="8" t="s">
        <v>104</v>
      </c>
      <c r="C66" s="7">
        <v>179</v>
      </c>
      <c r="D66" s="10">
        <f t="shared" si="23"/>
        <v>156</v>
      </c>
      <c r="E66" s="10">
        <v>23</v>
      </c>
      <c r="F66" s="10">
        <v>4</v>
      </c>
      <c r="G66" s="10">
        <v>9</v>
      </c>
      <c r="H66" s="10">
        <v>2</v>
      </c>
      <c r="I66" s="10">
        <f t="shared" ref="I66:I129" si="24">E66-F66-G66-H66</f>
        <v>8</v>
      </c>
      <c r="J66" s="18">
        <f t="shared" ref="J66:J129" si="25">I66/C66*100</f>
        <v>4.46927374301676</v>
      </c>
      <c r="K66" s="18">
        <f t="shared" ref="K66:K129" si="26">100-J66</f>
        <v>95.5307262569832</v>
      </c>
    </row>
    <row r="67" s="1" customFormat="1" ht="12.75" spans="1:11">
      <c r="A67" s="14"/>
      <c r="B67" s="8" t="s">
        <v>105</v>
      </c>
      <c r="C67" s="7">
        <v>41</v>
      </c>
      <c r="D67" s="10">
        <f t="shared" si="23"/>
        <v>37</v>
      </c>
      <c r="E67" s="10">
        <v>4</v>
      </c>
      <c r="F67" s="10">
        <v>1</v>
      </c>
      <c r="G67" s="10"/>
      <c r="H67" s="10">
        <v>1</v>
      </c>
      <c r="I67" s="10">
        <f t="shared" si="24"/>
        <v>2</v>
      </c>
      <c r="J67" s="18">
        <f t="shared" si="25"/>
        <v>4.8780487804878</v>
      </c>
      <c r="K67" s="18">
        <f t="shared" si="26"/>
        <v>95.1219512195122</v>
      </c>
    </row>
    <row r="68" s="1" customFormat="1" ht="12.75" spans="1:11">
      <c r="A68" s="14"/>
      <c r="B68" s="8" t="s">
        <v>106</v>
      </c>
      <c r="C68" s="7">
        <v>51</v>
      </c>
      <c r="D68" s="10">
        <f t="shared" si="23"/>
        <v>45</v>
      </c>
      <c r="E68" s="10">
        <v>6</v>
      </c>
      <c r="F68" s="10">
        <v>2</v>
      </c>
      <c r="G68" s="10"/>
      <c r="H68" s="10"/>
      <c r="I68" s="10">
        <f t="shared" si="24"/>
        <v>4</v>
      </c>
      <c r="J68" s="18">
        <f t="shared" si="25"/>
        <v>7.84313725490196</v>
      </c>
      <c r="K68" s="18">
        <f t="shared" si="26"/>
        <v>92.156862745098</v>
      </c>
    </row>
    <row r="69" s="1" customFormat="1" ht="12.75" spans="1:11">
      <c r="A69" s="14"/>
      <c r="B69" s="8" t="s">
        <v>107</v>
      </c>
      <c r="C69" s="7">
        <v>75</v>
      </c>
      <c r="D69" s="10">
        <f t="shared" si="23"/>
        <v>68</v>
      </c>
      <c r="E69" s="10">
        <v>7</v>
      </c>
      <c r="F69" s="10">
        <v>5</v>
      </c>
      <c r="G69" s="10">
        <v>1</v>
      </c>
      <c r="H69" s="10"/>
      <c r="I69" s="10">
        <f t="shared" si="24"/>
        <v>1</v>
      </c>
      <c r="J69" s="18">
        <f t="shared" si="25"/>
        <v>1.33333333333333</v>
      </c>
      <c r="K69" s="18">
        <f t="shared" si="26"/>
        <v>98.6666666666667</v>
      </c>
    </row>
    <row r="70" s="1" customFormat="1" ht="12.75" spans="1:11">
      <c r="A70" s="14"/>
      <c r="B70" s="8" t="s">
        <v>108</v>
      </c>
      <c r="C70" s="7">
        <v>78</v>
      </c>
      <c r="D70" s="10">
        <f t="shared" si="23"/>
        <v>69</v>
      </c>
      <c r="E70" s="10">
        <v>9</v>
      </c>
      <c r="F70" s="10">
        <v>4</v>
      </c>
      <c r="G70" s="10">
        <v>1</v>
      </c>
      <c r="H70" s="10">
        <v>2</v>
      </c>
      <c r="I70" s="10">
        <f t="shared" si="24"/>
        <v>2</v>
      </c>
      <c r="J70" s="18">
        <f t="shared" si="25"/>
        <v>2.56410256410256</v>
      </c>
      <c r="K70" s="18">
        <f t="shared" si="26"/>
        <v>97.4358974358974</v>
      </c>
    </row>
    <row r="71" s="1" customFormat="1" ht="12.75" spans="1:11">
      <c r="A71" s="15"/>
      <c r="B71" s="8" t="s">
        <v>109</v>
      </c>
      <c r="C71" s="7">
        <v>46</v>
      </c>
      <c r="D71" s="10">
        <f t="shared" si="23"/>
        <v>44</v>
      </c>
      <c r="E71" s="10">
        <v>2</v>
      </c>
      <c r="F71" s="10">
        <v>2</v>
      </c>
      <c r="G71" s="10"/>
      <c r="H71" s="10"/>
      <c r="I71" s="10">
        <f t="shared" si="24"/>
        <v>0</v>
      </c>
      <c r="J71" s="18">
        <f t="shared" si="25"/>
        <v>0</v>
      </c>
      <c r="K71" s="18">
        <f t="shared" si="26"/>
        <v>100</v>
      </c>
    </row>
    <row r="72" s="1" customFormat="1" ht="12.75" spans="1:11">
      <c r="A72" s="11" t="s">
        <v>110</v>
      </c>
      <c r="B72" s="12"/>
      <c r="C72" s="11">
        <f t="shared" ref="C72:H72" si="27">SUM(C60:C71)</f>
        <v>824</v>
      </c>
      <c r="D72" s="11">
        <f t="shared" si="27"/>
        <v>739</v>
      </c>
      <c r="E72" s="11">
        <f t="shared" si="27"/>
        <v>85</v>
      </c>
      <c r="F72" s="11">
        <f t="shared" si="27"/>
        <v>31</v>
      </c>
      <c r="G72" s="11">
        <f t="shared" si="27"/>
        <v>15</v>
      </c>
      <c r="H72" s="11">
        <f t="shared" si="27"/>
        <v>8</v>
      </c>
      <c r="I72" s="11">
        <f t="shared" si="24"/>
        <v>31</v>
      </c>
      <c r="J72" s="21">
        <f t="shared" si="25"/>
        <v>3.7621359223301</v>
      </c>
      <c r="K72" s="21">
        <f t="shared" si="26"/>
        <v>96.2378640776699</v>
      </c>
    </row>
    <row r="73" s="1" customFormat="1" ht="12.75" spans="1:11">
      <c r="A73" s="13" t="s">
        <v>111</v>
      </c>
      <c r="B73" s="8" t="s">
        <v>112</v>
      </c>
      <c r="C73" s="7">
        <v>9</v>
      </c>
      <c r="D73" s="10">
        <f t="shared" ref="D73:D75" si="28">C73-E73</f>
        <v>9</v>
      </c>
      <c r="E73" s="10">
        <v>0</v>
      </c>
      <c r="F73" s="10"/>
      <c r="G73" s="10"/>
      <c r="H73" s="10"/>
      <c r="I73" s="10">
        <f t="shared" si="24"/>
        <v>0</v>
      </c>
      <c r="J73" s="18">
        <f t="shared" si="25"/>
        <v>0</v>
      </c>
      <c r="K73" s="18">
        <f t="shared" si="26"/>
        <v>100</v>
      </c>
    </row>
    <row r="74" s="1" customFormat="1" ht="12.75" spans="1:11">
      <c r="A74" s="14"/>
      <c r="B74" s="8" t="s">
        <v>111</v>
      </c>
      <c r="C74" s="7">
        <v>4</v>
      </c>
      <c r="D74" s="10">
        <f t="shared" si="28"/>
        <v>4</v>
      </c>
      <c r="E74" s="10">
        <v>0</v>
      </c>
      <c r="F74" s="10"/>
      <c r="G74" s="10"/>
      <c r="H74" s="10"/>
      <c r="I74" s="10">
        <f t="shared" si="24"/>
        <v>0</v>
      </c>
      <c r="J74" s="18">
        <f t="shared" si="25"/>
        <v>0</v>
      </c>
      <c r="K74" s="18">
        <f t="shared" si="26"/>
        <v>100</v>
      </c>
    </row>
    <row r="75" s="1" customFormat="1" ht="12.75" spans="1:11">
      <c r="A75" s="15"/>
      <c r="B75" s="8" t="s">
        <v>113</v>
      </c>
      <c r="C75" s="7">
        <v>8</v>
      </c>
      <c r="D75" s="10">
        <f t="shared" si="28"/>
        <v>7</v>
      </c>
      <c r="E75" s="10">
        <v>1</v>
      </c>
      <c r="F75" s="10"/>
      <c r="G75" s="10"/>
      <c r="H75" s="10">
        <v>1</v>
      </c>
      <c r="I75" s="10">
        <f t="shared" si="24"/>
        <v>0</v>
      </c>
      <c r="J75" s="18">
        <f t="shared" si="25"/>
        <v>0</v>
      </c>
      <c r="K75" s="18">
        <f t="shared" si="26"/>
        <v>100</v>
      </c>
    </row>
    <row r="76" s="1" customFormat="1" ht="12.75" spans="1:11">
      <c r="A76" s="11" t="s">
        <v>114</v>
      </c>
      <c r="B76" s="12"/>
      <c r="C76" s="11">
        <f t="shared" ref="C76:H76" si="29">SUM(C73:C75)</f>
        <v>21</v>
      </c>
      <c r="D76" s="11">
        <f t="shared" si="29"/>
        <v>20</v>
      </c>
      <c r="E76" s="11">
        <f t="shared" si="29"/>
        <v>1</v>
      </c>
      <c r="F76" s="11">
        <f t="shared" si="29"/>
        <v>0</v>
      </c>
      <c r="G76" s="11">
        <f t="shared" si="29"/>
        <v>0</v>
      </c>
      <c r="H76" s="11">
        <f t="shared" si="29"/>
        <v>1</v>
      </c>
      <c r="I76" s="11">
        <f t="shared" si="24"/>
        <v>0</v>
      </c>
      <c r="J76" s="21">
        <f t="shared" si="25"/>
        <v>0</v>
      </c>
      <c r="K76" s="21">
        <f t="shared" si="26"/>
        <v>100</v>
      </c>
    </row>
    <row r="77" s="1" customFormat="1" ht="12.75" spans="1:11">
      <c r="A77" s="13" t="s">
        <v>115</v>
      </c>
      <c r="B77" s="8" t="s">
        <v>116</v>
      </c>
      <c r="C77" s="7">
        <v>2</v>
      </c>
      <c r="D77" s="10">
        <f t="shared" ref="D77:D81" si="30">C77-E77</f>
        <v>2</v>
      </c>
      <c r="E77" s="10">
        <v>0</v>
      </c>
      <c r="F77" s="10"/>
      <c r="G77" s="10"/>
      <c r="H77" s="10"/>
      <c r="I77" s="10">
        <f t="shared" si="24"/>
        <v>0</v>
      </c>
      <c r="J77" s="18">
        <f t="shared" si="25"/>
        <v>0</v>
      </c>
      <c r="K77" s="18">
        <f t="shared" si="26"/>
        <v>100</v>
      </c>
    </row>
    <row r="78" s="1" customFormat="1" ht="12.75" spans="1:11">
      <c r="A78" s="14"/>
      <c r="B78" s="8" t="s">
        <v>117</v>
      </c>
      <c r="C78" s="7">
        <v>31</v>
      </c>
      <c r="D78" s="10">
        <f t="shared" si="30"/>
        <v>28</v>
      </c>
      <c r="E78" s="10">
        <v>3</v>
      </c>
      <c r="F78" s="10">
        <v>1</v>
      </c>
      <c r="G78" s="10"/>
      <c r="H78" s="10"/>
      <c r="I78" s="10">
        <f t="shared" si="24"/>
        <v>2</v>
      </c>
      <c r="J78" s="18">
        <f t="shared" si="25"/>
        <v>6.45161290322581</v>
      </c>
      <c r="K78" s="18">
        <f t="shared" si="26"/>
        <v>93.5483870967742</v>
      </c>
    </row>
    <row r="79" s="1" customFormat="1" ht="12.75" spans="1:11">
      <c r="A79" s="14"/>
      <c r="B79" s="8" t="s">
        <v>118</v>
      </c>
      <c r="C79" s="7">
        <v>2</v>
      </c>
      <c r="D79" s="10">
        <f t="shared" si="30"/>
        <v>2</v>
      </c>
      <c r="E79" s="10">
        <v>0</v>
      </c>
      <c r="F79" s="10"/>
      <c r="G79" s="10"/>
      <c r="H79" s="10"/>
      <c r="I79" s="10">
        <f t="shared" si="24"/>
        <v>0</v>
      </c>
      <c r="J79" s="18">
        <f t="shared" si="25"/>
        <v>0</v>
      </c>
      <c r="K79" s="18">
        <f t="shared" si="26"/>
        <v>100</v>
      </c>
    </row>
    <row r="80" s="1" customFormat="1" ht="12.75" spans="1:11">
      <c r="A80" s="14"/>
      <c r="B80" s="8" t="s">
        <v>119</v>
      </c>
      <c r="C80" s="7">
        <v>2</v>
      </c>
      <c r="D80" s="10">
        <f t="shared" si="30"/>
        <v>2</v>
      </c>
      <c r="E80" s="10">
        <v>0</v>
      </c>
      <c r="F80" s="10"/>
      <c r="G80" s="10"/>
      <c r="H80" s="10"/>
      <c r="I80" s="10">
        <f t="shared" si="24"/>
        <v>0</v>
      </c>
      <c r="J80" s="18">
        <f t="shared" si="25"/>
        <v>0</v>
      </c>
      <c r="K80" s="18">
        <f t="shared" si="26"/>
        <v>100</v>
      </c>
    </row>
    <row r="81" s="1" customFormat="1" ht="12.75" spans="1:11">
      <c r="A81" s="15"/>
      <c r="B81" s="8" t="s">
        <v>115</v>
      </c>
      <c r="C81" s="7">
        <v>57</v>
      </c>
      <c r="D81" s="10">
        <f t="shared" si="30"/>
        <v>55</v>
      </c>
      <c r="E81" s="10">
        <v>2</v>
      </c>
      <c r="F81" s="10">
        <v>2</v>
      </c>
      <c r="G81" s="10"/>
      <c r="H81" s="10"/>
      <c r="I81" s="10">
        <f t="shared" si="24"/>
        <v>0</v>
      </c>
      <c r="J81" s="18">
        <f t="shared" si="25"/>
        <v>0</v>
      </c>
      <c r="K81" s="18">
        <f t="shared" si="26"/>
        <v>100</v>
      </c>
    </row>
    <row r="82" s="1" customFormat="1" ht="12.75" spans="1:11">
      <c r="A82" s="11" t="s">
        <v>120</v>
      </c>
      <c r="B82" s="12"/>
      <c r="C82" s="11">
        <f t="shared" ref="C82:H82" si="31">SUM(C77:C81)</f>
        <v>94</v>
      </c>
      <c r="D82" s="11">
        <f t="shared" si="31"/>
        <v>89</v>
      </c>
      <c r="E82" s="11">
        <f t="shared" si="31"/>
        <v>5</v>
      </c>
      <c r="F82" s="11">
        <f t="shared" si="31"/>
        <v>3</v>
      </c>
      <c r="G82" s="11">
        <f t="shared" si="31"/>
        <v>0</v>
      </c>
      <c r="H82" s="11">
        <f t="shared" si="31"/>
        <v>0</v>
      </c>
      <c r="I82" s="11">
        <f t="shared" si="24"/>
        <v>2</v>
      </c>
      <c r="J82" s="21">
        <f t="shared" si="25"/>
        <v>2.12765957446808</v>
      </c>
      <c r="K82" s="21">
        <f t="shared" si="26"/>
        <v>97.8723404255319</v>
      </c>
    </row>
    <row r="83" s="1" customFormat="1" ht="12.75" spans="1:11">
      <c r="A83" s="13" t="s">
        <v>121</v>
      </c>
      <c r="B83" s="8" t="s">
        <v>121</v>
      </c>
      <c r="C83" s="7">
        <v>4</v>
      </c>
      <c r="D83" s="10">
        <f t="shared" ref="D83:D93" si="32">C83-E83</f>
        <v>4</v>
      </c>
      <c r="E83" s="10">
        <v>0</v>
      </c>
      <c r="F83" s="10"/>
      <c r="G83" s="10"/>
      <c r="H83" s="10"/>
      <c r="I83" s="10">
        <f t="shared" si="24"/>
        <v>0</v>
      </c>
      <c r="J83" s="18">
        <f t="shared" si="25"/>
        <v>0</v>
      </c>
      <c r="K83" s="18">
        <f t="shared" si="26"/>
        <v>100</v>
      </c>
    </row>
    <row r="84" s="1" customFormat="1" ht="12.75" spans="1:11">
      <c r="A84" s="15"/>
      <c r="B84" s="8" t="s">
        <v>122</v>
      </c>
      <c r="C84" s="7">
        <v>1</v>
      </c>
      <c r="D84" s="10">
        <f t="shared" si="32"/>
        <v>1</v>
      </c>
      <c r="E84" s="10">
        <v>0</v>
      </c>
      <c r="F84" s="10"/>
      <c r="G84" s="10"/>
      <c r="H84" s="10"/>
      <c r="I84" s="10">
        <f t="shared" si="24"/>
        <v>0</v>
      </c>
      <c r="J84" s="18">
        <f t="shared" si="25"/>
        <v>0</v>
      </c>
      <c r="K84" s="18">
        <f t="shared" si="26"/>
        <v>100</v>
      </c>
    </row>
    <row r="85" s="1" customFormat="1" ht="12.75" spans="1:11">
      <c r="A85" s="11" t="s">
        <v>123</v>
      </c>
      <c r="B85" s="12"/>
      <c r="C85" s="11">
        <f t="shared" ref="C85:H85" si="33">SUM(C83:C84)</f>
        <v>5</v>
      </c>
      <c r="D85" s="11">
        <f t="shared" si="33"/>
        <v>5</v>
      </c>
      <c r="E85" s="11">
        <f t="shared" si="33"/>
        <v>0</v>
      </c>
      <c r="F85" s="11">
        <f t="shared" si="33"/>
        <v>0</v>
      </c>
      <c r="G85" s="11">
        <f t="shared" si="33"/>
        <v>0</v>
      </c>
      <c r="H85" s="11">
        <f t="shared" si="33"/>
        <v>0</v>
      </c>
      <c r="I85" s="11">
        <f t="shared" si="24"/>
        <v>0</v>
      </c>
      <c r="J85" s="21">
        <f t="shared" si="25"/>
        <v>0</v>
      </c>
      <c r="K85" s="21">
        <f t="shared" si="26"/>
        <v>100</v>
      </c>
    </row>
    <row r="86" s="1" customFormat="1" ht="12.75" spans="1:11">
      <c r="A86" s="13" t="s">
        <v>124</v>
      </c>
      <c r="B86" s="8" t="s">
        <v>125</v>
      </c>
      <c r="C86" s="7">
        <v>1</v>
      </c>
      <c r="D86" s="10">
        <f t="shared" si="32"/>
        <v>0</v>
      </c>
      <c r="E86" s="10">
        <v>1</v>
      </c>
      <c r="F86" s="10"/>
      <c r="G86" s="10"/>
      <c r="H86" s="10"/>
      <c r="I86" s="10">
        <f t="shared" si="24"/>
        <v>1</v>
      </c>
      <c r="J86" s="18">
        <f t="shared" si="25"/>
        <v>100</v>
      </c>
      <c r="K86" s="18">
        <f t="shared" si="26"/>
        <v>0</v>
      </c>
    </row>
    <row r="87" s="1" customFormat="1" ht="12.75" spans="1:11">
      <c r="A87" s="14"/>
      <c r="B87" s="8" t="s">
        <v>126</v>
      </c>
      <c r="C87" s="7">
        <v>42</v>
      </c>
      <c r="D87" s="10">
        <f t="shared" si="32"/>
        <v>34</v>
      </c>
      <c r="E87" s="10">
        <v>8</v>
      </c>
      <c r="F87" s="10">
        <v>1</v>
      </c>
      <c r="G87" s="10">
        <v>1</v>
      </c>
      <c r="H87" s="10">
        <v>1</v>
      </c>
      <c r="I87" s="10">
        <f t="shared" si="24"/>
        <v>5</v>
      </c>
      <c r="J87" s="18">
        <f t="shared" si="25"/>
        <v>11.9047619047619</v>
      </c>
      <c r="K87" s="18">
        <f t="shared" si="26"/>
        <v>88.0952380952381</v>
      </c>
    </row>
    <row r="88" s="1" customFormat="1" ht="12.75" spans="1:11">
      <c r="A88" s="14"/>
      <c r="B88" s="8" t="s">
        <v>127</v>
      </c>
      <c r="C88" s="7">
        <v>69</v>
      </c>
      <c r="D88" s="10">
        <f t="shared" si="32"/>
        <v>64</v>
      </c>
      <c r="E88" s="10">
        <v>5</v>
      </c>
      <c r="F88" s="10"/>
      <c r="G88" s="10"/>
      <c r="H88" s="10">
        <v>2</v>
      </c>
      <c r="I88" s="10">
        <f t="shared" si="24"/>
        <v>3</v>
      </c>
      <c r="J88" s="18">
        <f t="shared" si="25"/>
        <v>4.34782608695652</v>
      </c>
      <c r="K88" s="18">
        <f t="shared" si="26"/>
        <v>95.6521739130435</v>
      </c>
    </row>
    <row r="89" s="1" customFormat="1" ht="12.75" spans="1:11">
      <c r="A89" s="14"/>
      <c r="B89" s="8" t="s">
        <v>128</v>
      </c>
      <c r="C89" s="7">
        <v>6</v>
      </c>
      <c r="D89" s="10">
        <f t="shared" si="32"/>
        <v>5</v>
      </c>
      <c r="E89" s="10">
        <v>1</v>
      </c>
      <c r="F89" s="10"/>
      <c r="G89" s="10"/>
      <c r="H89" s="10"/>
      <c r="I89" s="10">
        <f t="shared" si="24"/>
        <v>1</v>
      </c>
      <c r="J89" s="18">
        <f t="shared" si="25"/>
        <v>16.6666666666667</v>
      </c>
      <c r="K89" s="18">
        <f t="shared" si="26"/>
        <v>83.3333333333333</v>
      </c>
    </row>
    <row r="90" s="1" customFormat="1" ht="12.75" spans="1:11">
      <c r="A90" s="14"/>
      <c r="B90" s="8" t="s">
        <v>129</v>
      </c>
      <c r="C90" s="7">
        <v>1</v>
      </c>
      <c r="D90" s="10">
        <f t="shared" si="32"/>
        <v>0</v>
      </c>
      <c r="E90" s="10">
        <v>1</v>
      </c>
      <c r="F90" s="10">
        <v>1</v>
      </c>
      <c r="G90" s="10"/>
      <c r="H90" s="10"/>
      <c r="I90" s="10">
        <f t="shared" si="24"/>
        <v>0</v>
      </c>
      <c r="J90" s="18">
        <f t="shared" si="25"/>
        <v>0</v>
      </c>
      <c r="K90" s="18">
        <f t="shared" si="26"/>
        <v>100</v>
      </c>
    </row>
    <row r="91" s="1" customFormat="1" ht="12.75" spans="1:11">
      <c r="A91" s="14"/>
      <c r="B91" s="8" t="s">
        <v>130</v>
      </c>
      <c r="C91" s="7">
        <v>160</v>
      </c>
      <c r="D91" s="10">
        <f t="shared" si="32"/>
        <v>132</v>
      </c>
      <c r="E91" s="10">
        <v>28</v>
      </c>
      <c r="F91" s="10">
        <v>6</v>
      </c>
      <c r="G91" s="10">
        <v>4</v>
      </c>
      <c r="H91" s="10">
        <v>2</v>
      </c>
      <c r="I91" s="10">
        <f t="shared" si="24"/>
        <v>16</v>
      </c>
      <c r="J91" s="18">
        <f t="shared" si="25"/>
        <v>10</v>
      </c>
      <c r="K91" s="18">
        <f t="shared" si="26"/>
        <v>90</v>
      </c>
    </row>
    <row r="92" s="1" customFormat="1" ht="12.75" spans="1:11">
      <c r="A92" s="15"/>
      <c r="B92" s="8" t="s">
        <v>131</v>
      </c>
      <c r="C92" s="7">
        <v>116</v>
      </c>
      <c r="D92" s="10">
        <f t="shared" si="32"/>
        <v>85</v>
      </c>
      <c r="E92" s="10">
        <v>31</v>
      </c>
      <c r="F92" s="10">
        <v>7</v>
      </c>
      <c r="G92" s="10">
        <v>3</v>
      </c>
      <c r="H92" s="10">
        <v>5</v>
      </c>
      <c r="I92" s="10">
        <f t="shared" si="24"/>
        <v>16</v>
      </c>
      <c r="J92" s="18">
        <f t="shared" si="25"/>
        <v>13.7931034482759</v>
      </c>
      <c r="K92" s="18">
        <f t="shared" si="26"/>
        <v>86.2068965517241</v>
      </c>
    </row>
    <row r="93" s="1" customFormat="1" ht="12.75" spans="1:11">
      <c r="A93" s="15"/>
      <c r="B93" s="8" t="s">
        <v>191</v>
      </c>
      <c r="C93" s="7">
        <v>1</v>
      </c>
      <c r="D93" s="10">
        <f t="shared" si="32"/>
        <v>1</v>
      </c>
      <c r="E93" s="10">
        <v>0</v>
      </c>
      <c r="F93" s="10"/>
      <c r="G93" s="10"/>
      <c r="H93" s="10"/>
      <c r="I93" s="10">
        <f t="shared" si="24"/>
        <v>0</v>
      </c>
      <c r="J93" s="18">
        <f t="shared" si="25"/>
        <v>0</v>
      </c>
      <c r="K93" s="18">
        <f t="shared" si="26"/>
        <v>100</v>
      </c>
    </row>
    <row r="94" s="1" customFormat="1" ht="13.5" customHeight="1" spans="1:11">
      <c r="A94" s="11" t="s">
        <v>132</v>
      </c>
      <c r="B94" s="12"/>
      <c r="C94" s="11">
        <f t="shared" ref="C94:H94" si="34">SUM(C86:C93)</f>
        <v>396</v>
      </c>
      <c r="D94" s="11">
        <f t="shared" si="34"/>
        <v>321</v>
      </c>
      <c r="E94" s="11">
        <f t="shared" si="34"/>
        <v>75</v>
      </c>
      <c r="F94" s="11">
        <f t="shared" si="34"/>
        <v>15</v>
      </c>
      <c r="G94" s="11">
        <f t="shared" si="34"/>
        <v>8</v>
      </c>
      <c r="H94" s="11">
        <f t="shared" si="34"/>
        <v>10</v>
      </c>
      <c r="I94" s="11">
        <f t="shared" si="24"/>
        <v>42</v>
      </c>
      <c r="J94" s="21">
        <f t="shared" si="25"/>
        <v>10.6060606060606</v>
      </c>
      <c r="K94" s="21">
        <f t="shared" si="26"/>
        <v>89.3939393939394</v>
      </c>
    </row>
    <row r="95" s="1" customFormat="1" ht="12.75" spans="1:11">
      <c r="A95" s="13" t="s">
        <v>133</v>
      </c>
      <c r="B95" s="8" t="s">
        <v>134</v>
      </c>
      <c r="C95" s="7">
        <v>73</v>
      </c>
      <c r="D95" s="10">
        <f t="shared" ref="D95:D99" si="35">C95-E95</f>
        <v>60</v>
      </c>
      <c r="E95" s="10">
        <v>13</v>
      </c>
      <c r="F95" s="10">
        <v>9</v>
      </c>
      <c r="G95" s="10"/>
      <c r="H95" s="10">
        <v>2</v>
      </c>
      <c r="I95" s="10">
        <f t="shared" si="24"/>
        <v>2</v>
      </c>
      <c r="J95" s="18">
        <f t="shared" si="25"/>
        <v>2.73972602739726</v>
      </c>
      <c r="K95" s="18">
        <f t="shared" si="26"/>
        <v>97.2602739726027</v>
      </c>
    </row>
    <row r="96" s="1" customFormat="1" ht="12.75" spans="1:11">
      <c r="A96" s="14"/>
      <c r="B96" s="8" t="s">
        <v>135</v>
      </c>
      <c r="C96" s="7">
        <v>61</v>
      </c>
      <c r="D96" s="10">
        <f t="shared" si="35"/>
        <v>33</v>
      </c>
      <c r="E96" s="10">
        <v>28</v>
      </c>
      <c r="F96" s="10">
        <v>6</v>
      </c>
      <c r="G96" s="10">
        <v>3</v>
      </c>
      <c r="H96" s="10">
        <v>7</v>
      </c>
      <c r="I96" s="10">
        <f t="shared" si="24"/>
        <v>12</v>
      </c>
      <c r="J96" s="18">
        <f t="shared" si="25"/>
        <v>19.672131147541</v>
      </c>
      <c r="K96" s="18">
        <f t="shared" si="26"/>
        <v>80.327868852459</v>
      </c>
    </row>
    <row r="97" s="1" customFormat="1" ht="12.75" spans="1:11">
      <c r="A97" s="14"/>
      <c r="B97" s="8" t="s">
        <v>136</v>
      </c>
      <c r="C97" s="7">
        <v>1</v>
      </c>
      <c r="D97" s="10">
        <f t="shared" si="35"/>
        <v>1</v>
      </c>
      <c r="E97" s="10">
        <v>0</v>
      </c>
      <c r="F97" s="10"/>
      <c r="G97" s="10"/>
      <c r="H97" s="10"/>
      <c r="I97" s="10">
        <f t="shared" si="24"/>
        <v>0</v>
      </c>
      <c r="J97" s="18">
        <f t="shared" si="25"/>
        <v>0</v>
      </c>
      <c r="K97" s="18">
        <f t="shared" si="26"/>
        <v>100</v>
      </c>
    </row>
    <row r="98" s="1" customFormat="1" ht="12.75" spans="1:11">
      <c r="A98" s="14"/>
      <c r="B98" s="8" t="s">
        <v>137</v>
      </c>
      <c r="C98" s="7">
        <v>3</v>
      </c>
      <c r="D98" s="10">
        <f t="shared" si="35"/>
        <v>2</v>
      </c>
      <c r="E98" s="10">
        <v>1</v>
      </c>
      <c r="F98" s="10"/>
      <c r="G98" s="10"/>
      <c r="H98" s="10"/>
      <c r="I98" s="10">
        <f t="shared" si="24"/>
        <v>1</v>
      </c>
      <c r="J98" s="18">
        <f t="shared" si="25"/>
        <v>33.3333333333333</v>
      </c>
      <c r="K98" s="18">
        <f t="shared" si="26"/>
        <v>66.6666666666667</v>
      </c>
    </row>
    <row r="99" s="1" customFormat="1" ht="12.75" spans="1:11">
      <c r="A99" s="15"/>
      <c r="B99" s="8" t="s">
        <v>138</v>
      </c>
      <c r="C99" s="7">
        <v>3</v>
      </c>
      <c r="D99" s="10">
        <f t="shared" si="35"/>
        <v>3</v>
      </c>
      <c r="E99" s="10">
        <v>0</v>
      </c>
      <c r="F99" s="10"/>
      <c r="G99" s="10"/>
      <c r="H99" s="10"/>
      <c r="I99" s="10">
        <f t="shared" si="24"/>
        <v>0</v>
      </c>
      <c r="J99" s="18">
        <f t="shared" si="25"/>
        <v>0</v>
      </c>
      <c r="K99" s="18">
        <f t="shared" si="26"/>
        <v>100</v>
      </c>
    </row>
    <row r="100" s="1" customFormat="1" ht="12.75" spans="1:11">
      <c r="A100" s="11" t="s">
        <v>139</v>
      </c>
      <c r="B100" s="12"/>
      <c r="C100" s="11">
        <f t="shared" ref="C100:H100" si="36">SUM(C95:C99)</f>
        <v>141</v>
      </c>
      <c r="D100" s="11">
        <f t="shared" si="36"/>
        <v>99</v>
      </c>
      <c r="E100" s="11">
        <f t="shared" si="36"/>
        <v>42</v>
      </c>
      <c r="F100" s="11">
        <f t="shared" si="36"/>
        <v>15</v>
      </c>
      <c r="G100" s="11">
        <f t="shared" si="36"/>
        <v>3</v>
      </c>
      <c r="H100" s="11">
        <f t="shared" si="36"/>
        <v>9</v>
      </c>
      <c r="I100" s="11">
        <f t="shared" si="24"/>
        <v>15</v>
      </c>
      <c r="J100" s="21">
        <f t="shared" si="25"/>
        <v>10.6382978723404</v>
      </c>
      <c r="K100" s="21">
        <f t="shared" si="26"/>
        <v>89.3617021276596</v>
      </c>
    </row>
    <row r="101" s="1" customFormat="1" ht="12.75" spans="1:11">
      <c r="A101" s="13" t="s">
        <v>140</v>
      </c>
      <c r="B101" s="8" t="s">
        <v>141</v>
      </c>
      <c r="C101" s="7">
        <v>106</v>
      </c>
      <c r="D101" s="10">
        <f t="shared" ref="D101:D109" si="37">C101-E101</f>
        <v>85</v>
      </c>
      <c r="E101" s="10">
        <v>21</v>
      </c>
      <c r="F101" s="10">
        <v>15</v>
      </c>
      <c r="G101" s="10">
        <v>3</v>
      </c>
      <c r="H101" s="10">
        <v>1</v>
      </c>
      <c r="I101" s="10">
        <f t="shared" si="24"/>
        <v>2</v>
      </c>
      <c r="J101" s="18">
        <f t="shared" si="25"/>
        <v>1.88679245283019</v>
      </c>
      <c r="K101" s="18">
        <f t="shared" si="26"/>
        <v>98.1132075471698</v>
      </c>
    </row>
    <row r="102" s="1" customFormat="1" ht="12.75" spans="1:11">
      <c r="A102" s="14"/>
      <c r="B102" s="8" t="s">
        <v>142</v>
      </c>
      <c r="C102" s="7">
        <v>3</v>
      </c>
      <c r="D102" s="10">
        <f t="shared" si="37"/>
        <v>3</v>
      </c>
      <c r="E102" s="10">
        <v>0</v>
      </c>
      <c r="F102" s="10"/>
      <c r="G102" s="10"/>
      <c r="H102" s="10"/>
      <c r="I102" s="10">
        <f t="shared" si="24"/>
        <v>0</v>
      </c>
      <c r="J102" s="18">
        <f t="shared" si="25"/>
        <v>0</v>
      </c>
      <c r="K102" s="18">
        <f t="shared" si="26"/>
        <v>100</v>
      </c>
    </row>
    <row r="103" s="1" customFormat="1" ht="12.75" spans="1:11">
      <c r="A103" s="14"/>
      <c r="B103" s="8" t="s">
        <v>143</v>
      </c>
      <c r="C103" s="7">
        <v>1</v>
      </c>
      <c r="D103" s="10">
        <f t="shared" si="37"/>
        <v>1</v>
      </c>
      <c r="E103" s="10">
        <v>0</v>
      </c>
      <c r="F103" s="10"/>
      <c r="G103" s="10"/>
      <c r="H103" s="10"/>
      <c r="I103" s="10">
        <f t="shared" si="24"/>
        <v>0</v>
      </c>
      <c r="J103" s="18">
        <f t="shared" si="25"/>
        <v>0</v>
      </c>
      <c r="K103" s="18">
        <f t="shared" si="26"/>
        <v>100</v>
      </c>
    </row>
    <row r="104" s="1" customFormat="1" ht="12.75" spans="1:11">
      <c r="A104" s="14"/>
      <c r="B104" s="8" t="s">
        <v>144</v>
      </c>
      <c r="C104" s="7">
        <v>2</v>
      </c>
      <c r="D104" s="10">
        <f t="shared" si="37"/>
        <v>2</v>
      </c>
      <c r="E104" s="10">
        <v>0</v>
      </c>
      <c r="F104" s="10"/>
      <c r="G104" s="10"/>
      <c r="H104" s="10"/>
      <c r="I104" s="10">
        <f t="shared" si="24"/>
        <v>0</v>
      </c>
      <c r="J104" s="18">
        <f t="shared" si="25"/>
        <v>0</v>
      </c>
      <c r="K104" s="18">
        <f t="shared" si="26"/>
        <v>100</v>
      </c>
    </row>
    <row r="105" s="1" customFormat="1" ht="12.75" spans="1:11">
      <c r="A105" s="14"/>
      <c r="B105" s="8" t="s">
        <v>145</v>
      </c>
      <c r="C105" s="7">
        <v>2</v>
      </c>
      <c r="D105" s="10">
        <f t="shared" si="37"/>
        <v>1</v>
      </c>
      <c r="E105" s="10">
        <v>1</v>
      </c>
      <c r="F105" s="10"/>
      <c r="G105" s="10"/>
      <c r="H105" s="10"/>
      <c r="I105" s="10">
        <f t="shared" si="24"/>
        <v>1</v>
      </c>
      <c r="J105" s="18">
        <f t="shared" si="25"/>
        <v>50</v>
      </c>
      <c r="K105" s="18">
        <f t="shared" si="26"/>
        <v>50</v>
      </c>
    </row>
    <row r="106" s="1" customFormat="1" ht="12.75" spans="1:11">
      <c r="A106" s="14"/>
      <c r="B106" s="8" t="s">
        <v>146</v>
      </c>
      <c r="C106" s="7">
        <v>1</v>
      </c>
      <c r="D106" s="10">
        <f t="shared" si="37"/>
        <v>1</v>
      </c>
      <c r="E106" s="10">
        <v>0</v>
      </c>
      <c r="F106" s="10"/>
      <c r="G106" s="10"/>
      <c r="H106" s="10"/>
      <c r="I106" s="10">
        <f t="shared" si="24"/>
        <v>0</v>
      </c>
      <c r="J106" s="18">
        <f t="shared" si="25"/>
        <v>0</v>
      </c>
      <c r="K106" s="18">
        <f t="shared" si="26"/>
        <v>100</v>
      </c>
    </row>
    <row r="107" s="1" customFormat="1" ht="12.75" spans="1:11">
      <c r="A107" s="14"/>
      <c r="B107" s="8" t="s">
        <v>147</v>
      </c>
      <c r="C107" s="7">
        <v>1</v>
      </c>
      <c r="D107" s="10">
        <f t="shared" si="37"/>
        <v>1</v>
      </c>
      <c r="E107" s="10">
        <v>0</v>
      </c>
      <c r="F107" s="10"/>
      <c r="G107" s="10"/>
      <c r="H107" s="10"/>
      <c r="I107" s="10">
        <f t="shared" si="24"/>
        <v>0</v>
      </c>
      <c r="J107" s="18">
        <f t="shared" si="25"/>
        <v>0</v>
      </c>
      <c r="K107" s="18">
        <f t="shared" si="26"/>
        <v>100</v>
      </c>
    </row>
    <row r="108" s="1" customFormat="1" ht="12.75" spans="1:11">
      <c r="A108" s="14"/>
      <c r="B108" s="8" t="s">
        <v>148</v>
      </c>
      <c r="C108" s="7">
        <v>1</v>
      </c>
      <c r="D108" s="10">
        <f t="shared" si="37"/>
        <v>1</v>
      </c>
      <c r="E108" s="10">
        <v>0</v>
      </c>
      <c r="F108" s="10"/>
      <c r="G108" s="10"/>
      <c r="H108" s="10"/>
      <c r="I108" s="10">
        <f t="shared" si="24"/>
        <v>0</v>
      </c>
      <c r="J108" s="18">
        <f t="shared" si="25"/>
        <v>0</v>
      </c>
      <c r="K108" s="18">
        <f t="shared" si="26"/>
        <v>100</v>
      </c>
    </row>
    <row r="109" s="1" customFormat="1" ht="12.75" spans="1:11">
      <c r="A109" s="15"/>
      <c r="B109" s="8" t="s">
        <v>140</v>
      </c>
      <c r="C109" s="7">
        <v>109</v>
      </c>
      <c r="D109" s="10">
        <f t="shared" si="37"/>
        <v>86</v>
      </c>
      <c r="E109" s="10">
        <v>23</v>
      </c>
      <c r="F109" s="10">
        <v>19</v>
      </c>
      <c r="G109" s="10">
        <v>1</v>
      </c>
      <c r="H109" s="10">
        <v>3</v>
      </c>
      <c r="I109" s="10">
        <f t="shared" si="24"/>
        <v>0</v>
      </c>
      <c r="J109" s="18">
        <f t="shared" si="25"/>
        <v>0</v>
      </c>
      <c r="K109" s="18">
        <f t="shared" si="26"/>
        <v>100</v>
      </c>
    </row>
    <row r="110" s="1" customFormat="1" ht="12.75" spans="1:11">
      <c r="A110" s="11" t="s">
        <v>149</v>
      </c>
      <c r="B110" s="12"/>
      <c r="C110" s="11">
        <f t="shared" ref="C110:H110" si="38">SUM(C101:C109)</f>
        <v>226</v>
      </c>
      <c r="D110" s="11">
        <f t="shared" si="38"/>
        <v>181</v>
      </c>
      <c r="E110" s="11">
        <f t="shared" si="38"/>
        <v>45</v>
      </c>
      <c r="F110" s="11">
        <f t="shared" si="38"/>
        <v>34</v>
      </c>
      <c r="G110" s="11">
        <f t="shared" si="38"/>
        <v>4</v>
      </c>
      <c r="H110" s="11">
        <f t="shared" si="38"/>
        <v>4</v>
      </c>
      <c r="I110" s="11">
        <f t="shared" si="24"/>
        <v>3</v>
      </c>
      <c r="J110" s="21">
        <f t="shared" si="25"/>
        <v>1.32743362831858</v>
      </c>
      <c r="K110" s="21">
        <f t="shared" si="26"/>
        <v>98.6725663716814</v>
      </c>
    </row>
    <row r="111" s="1" customFormat="1" ht="12.75" spans="1:11">
      <c r="A111" s="13" t="s">
        <v>150</v>
      </c>
      <c r="B111" s="8" t="s">
        <v>151</v>
      </c>
      <c r="C111" s="7">
        <v>83</v>
      </c>
      <c r="D111" s="10">
        <f t="shared" ref="D111:D114" si="39">C111-E111</f>
        <v>72</v>
      </c>
      <c r="E111" s="10">
        <v>11</v>
      </c>
      <c r="F111" s="10"/>
      <c r="G111" s="10"/>
      <c r="H111" s="10">
        <v>2</v>
      </c>
      <c r="I111" s="10">
        <f t="shared" si="24"/>
        <v>9</v>
      </c>
      <c r="J111" s="18">
        <f t="shared" si="25"/>
        <v>10.8433734939759</v>
      </c>
      <c r="K111" s="18">
        <f t="shared" si="26"/>
        <v>89.1566265060241</v>
      </c>
    </row>
    <row r="112" s="1" customFormat="1" ht="12.75" spans="1:11">
      <c r="A112" s="14"/>
      <c r="B112" s="8" t="s">
        <v>152</v>
      </c>
      <c r="C112" s="7">
        <v>68</v>
      </c>
      <c r="D112" s="10">
        <f t="shared" si="39"/>
        <v>59</v>
      </c>
      <c r="E112" s="10">
        <v>9</v>
      </c>
      <c r="F112" s="10">
        <v>2</v>
      </c>
      <c r="G112" s="10">
        <v>1</v>
      </c>
      <c r="H112" s="10">
        <v>2</v>
      </c>
      <c r="I112" s="10">
        <f t="shared" si="24"/>
        <v>4</v>
      </c>
      <c r="J112" s="18">
        <f t="shared" si="25"/>
        <v>5.88235294117647</v>
      </c>
      <c r="K112" s="18">
        <f t="shared" si="26"/>
        <v>94.1176470588235</v>
      </c>
    </row>
    <row r="113" s="1" customFormat="1" ht="12.75" spans="1:11">
      <c r="A113" s="14"/>
      <c r="B113" s="8" t="s">
        <v>150</v>
      </c>
      <c r="C113" s="7">
        <v>75</v>
      </c>
      <c r="D113" s="10">
        <f t="shared" si="39"/>
        <v>68</v>
      </c>
      <c r="E113" s="10">
        <v>7</v>
      </c>
      <c r="F113" s="10">
        <v>2</v>
      </c>
      <c r="G113" s="10">
        <v>2</v>
      </c>
      <c r="H113" s="10">
        <v>1</v>
      </c>
      <c r="I113" s="10">
        <f t="shared" si="24"/>
        <v>2</v>
      </c>
      <c r="J113" s="18">
        <f t="shared" si="25"/>
        <v>2.66666666666667</v>
      </c>
      <c r="K113" s="18">
        <f t="shared" si="26"/>
        <v>97.3333333333333</v>
      </c>
    </row>
    <row r="114" s="1" customFormat="1" ht="12.75" spans="1:11">
      <c r="A114" s="15"/>
      <c r="B114" s="8" t="s">
        <v>153</v>
      </c>
      <c r="C114" s="7">
        <v>1</v>
      </c>
      <c r="D114" s="10">
        <f t="shared" si="39"/>
        <v>0</v>
      </c>
      <c r="E114" s="10">
        <v>1</v>
      </c>
      <c r="F114" s="10"/>
      <c r="G114" s="10">
        <v>1</v>
      </c>
      <c r="H114" s="10"/>
      <c r="I114" s="10">
        <f t="shared" si="24"/>
        <v>0</v>
      </c>
      <c r="J114" s="18">
        <f t="shared" si="25"/>
        <v>0</v>
      </c>
      <c r="K114" s="18">
        <f t="shared" si="26"/>
        <v>100</v>
      </c>
    </row>
    <row r="115" s="1" customFormat="1" ht="12.75" spans="1:11">
      <c r="A115" s="11" t="s">
        <v>154</v>
      </c>
      <c r="B115" s="12"/>
      <c r="C115" s="11">
        <f t="shared" ref="C115:H115" si="40">SUM(C111:C114)</f>
        <v>227</v>
      </c>
      <c r="D115" s="11">
        <f t="shared" si="40"/>
        <v>199</v>
      </c>
      <c r="E115" s="11">
        <f t="shared" si="40"/>
        <v>28</v>
      </c>
      <c r="F115" s="11">
        <f t="shared" si="40"/>
        <v>4</v>
      </c>
      <c r="G115" s="11">
        <f t="shared" si="40"/>
        <v>4</v>
      </c>
      <c r="H115" s="11">
        <f t="shared" si="40"/>
        <v>5</v>
      </c>
      <c r="I115" s="11">
        <f t="shared" si="24"/>
        <v>15</v>
      </c>
      <c r="J115" s="21">
        <f t="shared" si="25"/>
        <v>6.6079295154185</v>
      </c>
      <c r="K115" s="21">
        <f t="shared" si="26"/>
        <v>93.3920704845815</v>
      </c>
    </row>
    <row r="116" s="1" customFormat="1" ht="12.75" spans="1:11">
      <c r="A116" s="13" t="s">
        <v>155</v>
      </c>
      <c r="B116" s="8" t="s">
        <v>156</v>
      </c>
      <c r="C116" s="7">
        <v>1</v>
      </c>
      <c r="D116" s="10">
        <f t="shared" ref="D116:D124" si="41">C116-E116</f>
        <v>1</v>
      </c>
      <c r="E116" s="10">
        <v>0</v>
      </c>
      <c r="F116" s="10"/>
      <c r="G116" s="10"/>
      <c r="H116" s="10"/>
      <c r="I116" s="10">
        <f t="shared" si="24"/>
        <v>0</v>
      </c>
      <c r="J116" s="18">
        <f t="shared" si="25"/>
        <v>0</v>
      </c>
      <c r="K116" s="18">
        <f t="shared" si="26"/>
        <v>100</v>
      </c>
    </row>
    <row r="117" s="1" customFormat="1" ht="12.75" spans="1:11">
      <c r="A117" s="14"/>
      <c r="B117" s="8" t="s">
        <v>157</v>
      </c>
      <c r="C117" s="7">
        <v>90</v>
      </c>
      <c r="D117" s="10">
        <f t="shared" si="41"/>
        <v>80</v>
      </c>
      <c r="E117" s="10">
        <v>10</v>
      </c>
      <c r="F117" s="10">
        <v>2</v>
      </c>
      <c r="G117" s="10">
        <v>1</v>
      </c>
      <c r="H117" s="10">
        <v>3</v>
      </c>
      <c r="I117" s="10">
        <f t="shared" si="24"/>
        <v>4</v>
      </c>
      <c r="J117" s="18">
        <f t="shared" si="25"/>
        <v>4.44444444444444</v>
      </c>
      <c r="K117" s="18">
        <f t="shared" si="26"/>
        <v>95.5555555555556</v>
      </c>
    </row>
    <row r="118" s="1" customFormat="1" ht="12.75" spans="1:11">
      <c r="A118" s="14"/>
      <c r="B118" s="8" t="s">
        <v>158</v>
      </c>
      <c r="C118" s="7">
        <v>2</v>
      </c>
      <c r="D118" s="10">
        <f t="shared" si="41"/>
        <v>1</v>
      </c>
      <c r="E118" s="10">
        <v>1</v>
      </c>
      <c r="F118" s="10"/>
      <c r="G118" s="10">
        <v>1</v>
      </c>
      <c r="H118" s="10"/>
      <c r="I118" s="10">
        <f t="shared" si="24"/>
        <v>0</v>
      </c>
      <c r="J118" s="18">
        <f t="shared" si="25"/>
        <v>0</v>
      </c>
      <c r="K118" s="18">
        <f t="shared" si="26"/>
        <v>100</v>
      </c>
    </row>
    <row r="119" s="1" customFormat="1" ht="12.75" spans="1:11">
      <c r="A119" s="14"/>
      <c r="B119" s="8" t="s">
        <v>159</v>
      </c>
      <c r="C119" s="7">
        <v>1</v>
      </c>
      <c r="D119" s="10">
        <f t="shared" si="41"/>
        <v>1</v>
      </c>
      <c r="E119" s="10">
        <v>0</v>
      </c>
      <c r="F119" s="10"/>
      <c r="G119" s="10"/>
      <c r="H119" s="10"/>
      <c r="I119" s="10">
        <f t="shared" si="24"/>
        <v>0</v>
      </c>
      <c r="J119" s="18">
        <f t="shared" si="25"/>
        <v>0</v>
      </c>
      <c r="K119" s="18">
        <f t="shared" si="26"/>
        <v>100</v>
      </c>
    </row>
    <row r="120" s="1" customFormat="1" ht="12.75" spans="1:11">
      <c r="A120" s="14"/>
      <c r="B120" s="8" t="s">
        <v>192</v>
      </c>
      <c r="C120" s="7">
        <v>1</v>
      </c>
      <c r="D120" s="10">
        <f t="shared" si="41"/>
        <v>1</v>
      </c>
      <c r="E120" s="10">
        <v>0</v>
      </c>
      <c r="F120" s="10"/>
      <c r="G120" s="10"/>
      <c r="H120" s="10"/>
      <c r="I120" s="10">
        <f t="shared" si="24"/>
        <v>0</v>
      </c>
      <c r="J120" s="18">
        <f t="shared" si="25"/>
        <v>0</v>
      </c>
      <c r="K120" s="18">
        <f t="shared" si="26"/>
        <v>100</v>
      </c>
    </row>
    <row r="121" s="1" customFormat="1" ht="12.75" spans="1:11">
      <c r="A121" s="14"/>
      <c r="B121" s="8" t="s">
        <v>160</v>
      </c>
      <c r="C121" s="7">
        <v>3</v>
      </c>
      <c r="D121" s="10">
        <f t="shared" si="41"/>
        <v>3</v>
      </c>
      <c r="E121" s="10">
        <v>0</v>
      </c>
      <c r="F121" s="10"/>
      <c r="G121" s="10"/>
      <c r="H121" s="10"/>
      <c r="I121" s="10">
        <f t="shared" si="24"/>
        <v>0</v>
      </c>
      <c r="J121" s="18">
        <f t="shared" si="25"/>
        <v>0</v>
      </c>
      <c r="K121" s="18">
        <f t="shared" si="26"/>
        <v>100</v>
      </c>
    </row>
    <row r="122" s="1" customFormat="1" ht="12.75" spans="1:11">
      <c r="A122" s="14"/>
      <c r="B122" s="8" t="s">
        <v>155</v>
      </c>
      <c r="C122" s="7">
        <v>109</v>
      </c>
      <c r="D122" s="10">
        <f t="shared" si="41"/>
        <v>81</v>
      </c>
      <c r="E122" s="10">
        <v>28</v>
      </c>
      <c r="F122" s="10">
        <v>3</v>
      </c>
      <c r="G122" s="10">
        <v>19</v>
      </c>
      <c r="H122" s="10">
        <v>2</v>
      </c>
      <c r="I122" s="10">
        <f t="shared" si="24"/>
        <v>4</v>
      </c>
      <c r="J122" s="18">
        <f t="shared" si="25"/>
        <v>3.6697247706422</v>
      </c>
      <c r="K122" s="18">
        <f t="shared" si="26"/>
        <v>96.3302752293578</v>
      </c>
    </row>
    <row r="123" s="1" customFormat="1" ht="12.75" spans="1:11">
      <c r="A123" s="14"/>
      <c r="B123" s="8" t="s">
        <v>161</v>
      </c>
      <c r="C123" s="7">
        <v>2</v>
      </c>
      <c r="D123" s="10">
        <f t="shared" si="41"/>
        <v>2</v>
      </c>
      <c r="E123" s="10">
        <v>0</v>
      </c>
      <c r="F123" s="10"/>
      <c r="G123" s="10"/>
      <c r="H123" s="10"/>
      <c r="I123" s="10">
        <f t="shared" si="24"/>
        <v>0</v>
      </c>
      <c r="J123" s="18">
        <f t="shared" si="25"/>
        <v>0</v>
      </c>
      <c r="K123" s="18">
        <f t="shared" si="26"/>
        <v>100</v>
      </c>
    </row>
    <row r="124" s="1" customFormat="1" ht="12.75" spans="1:11">
      <c r="A124" s="15"/>
      <c r="B124" s="8" t="s">
        <v>162</v>
      </c>
      <c r="C124" s="7">
        <v>60</v>
      </c>
      <c r="D124" s="10">
        <f t="shared" si="41"/>
        <v>52</v>
      </c>
      <c r="E124" s="10">
        <v>8</v>
      </c>
      <c r="F124" s="10">
        <v>1</v>
      </c>
      <c r="G124" s="10"/>
      <c r="H124" s="10">
        <v>3</v>
      </c>
      <c r="I124" s="10">
        <f t="shared" si="24"/>
        <v>4</v>
      </c>
      <c r="J124" s="18">
        <f t="shared" si="25"/>
        <v>6.66666666666667</v>
      </c>
      <c r="K124" s="18">
        <f t="shared" si="26"/>
        <v>93.3333333333333</v>
      </c>
    </row>
    <row r="125" s="1" customFormat="1" ht="12.75" spans="1:11">
      <c r="A125" s="11" t="s">
        <v>163</v>
      </c>
      <c r="B125" s="12"/>
      <c r="C125" s="11">
        <f t="shared" ref="C125:H125" si="42">SUM(C116:C124)</f>
        <v>269</v>
      </c>
      <c r="D125" s="11">
        <f t="shared" si="42"/>
        <v>222</v>
      </c>
      <c r="E125" s="11">
        <f t="shared" si="42"/>
        <v>47</v>
      </c>
      <c r="F125" s="11">
        <f t="shared" si="42"/>
        <v>6</v>
      </c>
      <c r="G125" s="11">
        <f t="shared" si="42"/>
        <v>21</v>
      </c>
      <c r="H125" s="11">
        <f t="shared" si="42"/>
        <v>8</v>
      </c>
      <c r="I125" s="11">
        <f t="shared" si="24"/>
        <v>12</v>
      </c>
      <c r="J125" s="21">
        <f t="shared" si="25"/>
        <v>4.46096654275093</v>
      </c>
      <c r="K125" s="21">
        <f t="shared" si="26"/>
        <v>95.5390334572491</v>
      </c>
    </row>
    <row r="126" s="1" customFormat="1" ht="12.75" spans="1:11">
      <c r="A126" s="13" t="s">
        <v>164</v>
      </c>
      <c r="B126" s="8" t="s">
        <v>165</v>
      </c>
      <c r="C126" s="7">
        <v>2</v>
      </c>
      <c r="D126" s="10">
        <f t="shared" ref="D126:D130" si="43">C126-E126</f>
        <v>2</v>
      </c>
      <c r="E126" s="10">
        <v>0</v>
      </c>
      <c r="F126" s="10"/>
      <c r="G126" s="10"/>
      <c r="H126" s="10"/>
      <c r="I126" s="10">
        <f t="shared" si="24"/>
        <v>0</v>
      </c>
      <c r="J126" s="18">
        <f t="shared" si="25"/>
        <v>0</v>
      </c>
      <c r="K126" s="18">
        <f t="shared" si="26"/>
        <v>100</v>
      </c>
    </row>
    <row r="127" s="1" customFormat="1" ht="12.75" spans="1:11">
      <c r="A127" s="14"/>
      <c r="B127" s="8" t="s">
        <v>166</v>
      </c>
      <c r="C127" s="7">
        <v>77</v>
      </c>
      <c r="D127" s="10">
        <f t="shared" si="43"/>
        <v>64</v>
      </c>
      <c r="E127" s="10">
        <v>13</v>
      </c>
      <c r="F127" s="10">
        <v>3</v>
      </c>
      <c r="G127" s="10">
        <v>1</v>
      </c>
      <c r="H127" s="10">
        <v>1</v>
      </c>
      <c r="I127" s="10">
        <f t="shared" si="24"/>
        <v>8</v>
      </c>
      <c r="J127" s="18">
        <f t="shared" si="25"/>
        <v>10.3896103896104</v>
      </c>
      <c r="K127" s="18">
        <f t="shared" si="26"/>
        <v>89.6103896103896</v>
      </c>
    </row>
    <row r="128" s="1" customFormat="1" ht="12.75" spans="1:11">
      <c r="A128" s="14"/>
      <c r="B128" s="8" t="s">
        <v>167</v>
      </c>
      <c r="C128" s="7">
        <v>59</v>
      </c>
      <c r="D128" s="10">
        <f t="shared" si="43"/>
        <v>42</v>
      </c>
      <c r="E128" s="10">
        <v>17</v>
      </c>
      <c r="F128" s="10"/>
      <c r="G128" s="10"/>
      <c r="H128" s="10">
        <v>3</v>
      </c>
      <c r="I128" s="10">
        <f t="shared" si="24"/>
        <v>14</v>
      </c>
      <c r="J128" s="18">
        <f t="shared" si="25"/>
        <v>23.728813559322</v>
      </c>
      <c r="K128" s="18">
        <f t="shared" si="26"/>
        <v>76.271186440678</v>
      </c>
    </row>
    <row r="129" s="1" customFormat="1" ht="12.75" spans="1:11">
      <c r="A129" s="14"/>
      <c r="B129" s="8" t="s">
        <v>168</v>
      </c>
      <c r="C129" s="7">
        <v>2</v>
      </c>
      <c r="D129" s="10">
        <f t="shared" si="43"/>
        <v>1</v>
      </c>
      <c r="E129" s="10">
        <v>1</v>
      </c>
      <c r="F129" s="10"/>
      <c r="G129" s="10"/>
      <c r="H129" s="10"/>
      <c r="I129" s="10">
        <f t="shared" si="24"/>
        <v>1</v>
      </c>
      <c r="J129" s="18">
        <f t="shared" si="25"/>
        <v>50</v>
      </c>
      <c r="K129" s="18">
        <f t="shared" si="26"/>
        <v>50</v>
      </c>
    </row>
    <row r="130" s="1" customFormat="1" ht="12.75" spans="1:11">
      <c r="A130" s="15"/>
      <c r="B130" s="8" t="s">
        <v>169</v>
      </c>
      <c r="C130" s="7">
        <v>92</v>
      </c>
      <c r="D130" s="10">
        <f t="shared" si="43"/>
        <v>78</v>
      </c>
      <c r="E130" s="10">
        <v>14</v>
      </c>
      <c r="F130" s="10">
        <v>2</v>
      </c>
      <c r="G130" s="10">
        <v>1</v>
      </c>
      <c r="H130" s="10">
        <v>3</v>
      </c>
      <c r="I130" s="10">
        <f t="shared" ref="I130:I144" si="44">E130-F130-G130-H130</f>
        <v>8</v>
      </c>
      <c r="J130" s="18">
        <f t="shared" ref="J130:J144" si="45">I130/C130*100</f>
        <v>8.69565217391304</v>
      </c>
      <c r="K130" s="18">
        <f t="shared" ref="K130:K144" si="46">100-J130</f>
        <v>91.304347826087</v>
      </c>
    </row>
    <row r="131" s="1" customFormat="1" ht="12.75" spans="1:11">
      <c r="A131" s="11" t="s">
        <v>170</v>
      </c>
      <c r="B131" s="12"/>
      <c r="C131" s="11">
        <f t="shared" ref="C131:H131" si="47">SUM(C126:C130)</f>
        <v>232</v>
      </c>
      <c r="D131" s="11">
        <f t="shared" si="47"/>
        <v>187</v>
      </c>
      <c r="E131" s="11">
        <f t="shared" si="47"/>
        <v>45</v>
      </c>
      <c r="F131" s="11">
        <f t="shared" si="47"/>
        <v>5</v>
      </c>
      <c r="G131" s="11">
        <f t="shared" si="47"/>
        <v>2</v>
      </c>
      <c r="H131" s="11">
        <f t="shared" si="47"/>
        <v>7</v>
      </c>
      <c r="I131" s="11">
        <f t="shared" si="44"/>
        <v>31</v>
      </c>
      <c r="J131" s="21">
        <f t="shared" si="45"/>
        <v>13.3620689655172</v>
      </c>
      <c r="K131" s="21">
        <f t="shared" si="46"/>
        <v>86.6379310344828</v>
      </c>
    </row>
    <row r="132" s="1" customFormat="1" ht="12.75" spans="1:11">
      <c r="A132" s="13" t="s">
        <v>171</v>
      </c>
      <c r="B132" s="8" t="s">
        <v>172</v>
      </c>
      <c r="C132" s="7">
        <v>1</v>
      </c>
      <c r="D132" s="10">
        <f t="shared" ref="D132:D134" si="48">C132-E132</f>
        <v>0</v>
      </c>
      <c r="E132" s="10">
        <v>1</v>
      </c>
      <c r="F132" s="10"/>
      <c r="G132" s="10">
        <v>1</v>
      </c>
      <c r="H132" s="10"/>
      <c r="I132" s="10">
        <f t="shared" si="44"/>
        <v>0</v>
      </c>
      <c r="J132" s="18">
        <f t="shared" si="45"/>
        <v>0</v>
      </c>
      <c r="K132" s="18">
        <f t="shared" si="46"/>
        <v>100</v>
      </c>
    </row>
    <row r="133" s="1" customFormat="1" ht="12.75" spans="1:11">
      <c r="A133" s="14"/>
      <c r="B133" s="8" t="s">
        <v>173</v>
      </c>
      <c r="C133" s="7">
        <v>1</v>
      </c>
      <c r="D133" s="10">
        <f t="shared" si="48"/>
        <v>0</v>
      </c>
      <c r="E133" s="10">
        <v>1</v>
      </c>
      <c r="F133" s="10"/>
      <c r="G133" s="10"/>
      <c r="H133" s="10"/>
      <c r="I133" s="10">
        <f t="shared" si="44"/>
        <v>1</v>
      </c>
      <c r="J133" s="18">
        <f t="shared" si="45"/>
        <v>100</v>
      </c>
      <c r="K133" s="18">
        <f t="shared" si="46"/>
        <v>0</v>
      </c>
    </row>
    <row r="134" s="1" customFormat="1" ht="12.75" spans="1:11">
      <c r="A134" s="15"/>
      <c r="B134" s="8" t="s">
        <v>171</v>
      </c>
      <c r="C134" s="7">
        <v>8</v>
      </c>
      <c r="D134" s="10">
        <f t="shared" si="48"/>
        <v>7</v>
      </c>
      <c r="E134" s="10">
        <v>1</v>
      </c>
      <c r="F134" s="10">
        <v>1</v>
      </c>
      <c r="G134" s="10"/>
      <c r="H134" s="10"/>
      <c r="I134" s="10">
        <f t="shared" si="44"/>
        <v>0</v>
      </c>
      <c r="J134" s="18">
        <f t="shared" si="45"/>
        <v>0</v>
      </c>
      <c r="K134" s="18">
        <f t="shared" si="46"/>
        <v>100</v>
      </c>
    </row>
    <row r="135" s="1" customFormat="1" ht="12.75" spans="1:11">
      <c r="A135" s="11" t="s">
        <v>174</v>
      </c>
      <c r="B135" s="12"/>
      <c r="C135" s="11">
        <f t="shared" ref="C135:H135" si="49">SUM(C132:C134)</f>
        <v>10</v>
      </c>
      <c r="D135" s="11">
        <f t="shared" si="49"/>
        <v>7</v>
      </c>
      <c r="E135" s="11">
        <f t="shared" si="49"/>
        <v>3</v>
      </c>
      <c r="F135" s="11">
        <f t="shared" si="49"/>
        <v>1</v>
      </c>
      <c r="G135" s="11">
        <f t="shared" si="49"/>
        <v>1</v>
      </c>
      <c r="H135" s="11">
        <f t="shared" si="49"/>
        <v>0</v>
      </c>
      <c r="I135" s="11">
        <f t="shared" si="44"/>
        <v>1</v>
      </c>
      <c r="J135" s="21">
        <f t="shared" si="45"/>
        <v>10</v>
      </c>
      <c r="K135" s="21">
        <f t="shared" si="46"/>
        <v>90</v>
      </c>
    </row>
    <row r="136" s="1" customFormat="1" ht="12.75" spans="1:11">
      <c r="A136" s="13" t="s">
        <v>175</v>
      </c>
      <c r="B136" s="8" t="s">
        <v>176</v>
      </c>
      <c r="C136" s="7">
        <v>3</v>
      </c>
      <c r="D136" s="10">
        <f t="shared" ref="D136:D142" si="50">C136-E136</f>
        <v>2</v>
      </c>
      <c r="E136" s="10">
        <v>1</v>
      </c>
      <c r="F136" s="10"/>
      <c r="G136" s="10">
        <v>1</v>
      </c>
      <c r="H136" s="10"/>
      <c r="I136" s="10">
        <f t="shared" si="44"/>
        <v>0</v>
      </c>
      <c r="J136" s="18">
        <f t="shared" si="45"/>
        <v>0</v>
      </c>
      <c r="K136" s="18">
        <f t="shared" si="46"/>
        <v>100</v>
      </c>
    </row>
    <row r="137" s="1" customFormat="1" ht="12.75" spans="1:11">
      <c r="A137" s="14"/>
      <c r="B137" s="8" t="s">
        <v>177</v>
      </c>
      <c r="C137" s="7">
        <v>5</v>
      </c>
      <c r="D137" s="10">
        <f t="shared" si="50"/>
        <v>5</v>
      </c>
      <c r="E137" s="10">
        <v>0</v>
      </c>
      <c r="F137" s="10"/>
      <c r="G137" s="10"/>
      <c r="H137" s="10"/>
      <c r="I137" s="10">
        <f t="shared" si="44"/>
        <v>0</v>
      </c>
      <c r="J137" s="18">
        <f t="shared" si="45"/>
        <v>0</v>
      </c>
      <c r="K137" s="18">
        <f t="shared" si="46"/>
        <v>100</v>
      </c>
    </row>
    <row r="138" s="1" customFormat="1" ht="12.75" spans="1:11">
      <c r="A138" s="14"/>
      <c r="B138" s="8" t="s">
        <v>178</v>
      </c>
      <c r="C138" s="7">
        <v>2</v>
      </c>
      <c r="D138" s="10">
        <f t="shared" si="50"/>
        <v>0</v>
      </c>
      <c r="E138" s="10">
        <v>2</v>
      </c>
      <c r="F138" s="10">
        <v>1</v>
      </c>
      <c r="G138" s="10"/>
      <c r="H138" s="10"/>
      <c r="I138" s="10">
        <f t="shared" si="44"/>
        <v>1</v>
      </c>
      <c r="J138" s="18">
        <f t="shared" si="45"/>
        <v>50</v>
      </c>
      <c r="K138" s="18">
        <f t="shared" si="46"/>
        <v>50</v>
      </c>
    </row>
    <row r="139" s="1" customFormat="1" spans="1:16370">
      <c r="A139" s="14"/>
      <c r="B139" s="8" t="s">
        <v>179</v>
      </c>
      <c r="C139" s="7">
        <v>134</v>
      </c>
      <c r="D139" s="10">
        <f t="shared" si="50"/>
        <v>117</v>
      </c>
      <c r="E139" s="10">
        <v>17</v>
      </c>
      <c r="F139" s="10">
        <v>3</v>
      </c>
      <c r="G139" s="10">
        <v>8</v>
      </c>
      <c r="H139" s="10">
        <v>1</v>
      </c>
      <c r="I139" s="10">
        <f t="shared" si="44"/>
        <v>5</v>
      </c>
      <c r="J139" s="18">
        <f t="shared" si="45"/>
        <v>3.73134328358209</v>
      </c>
      <c r="K139" s="18">
        <f t="shared" si="46"/>
        <v>96.2686567164179</v>
      </c>
      <c r="XEM139"/>
      <c r="XEN139"/>
      <c r="XEO139"/>
      <c r="XEP139"/>
    </row>
    <row r="140" s="1" customFormat="1" spans="1:16370">
      <c r="A140" s="14"/>
      <c r="B140" s="8" t="s">
        <v>180</v>
      </c>
      <c r="C140" s="7">
        <v>117</v>
      </c>
      <c r="D140" s="10">
        <f t="shared" si="50"/>
        <v>93</v>
      </c>
      <c r="E140" s="10">
        <v>24</v>
      </c>
      <c r="F140" s="10">
        <v>5</v>
      </c>
      <c r="G140" s="10">
        <v>6</v>
      </c>
      <c r="H140" s="10">
        <v>6</v>
      </c>
      <c r="I140" s="10">
        <f t="shared" si="44"/>
        <v>7</v>
      </c>
      <c r="J140" s="18">
        <f t="shared" si="45"/>
        <v>5.98290598290598</v>
      </c>
      <c r="K140" s="18">
        <f t="shared" si="46"/>
        <v>94.017094017094</v>
      </c>
      <c r="XEM140"/>
      <c r="XEN140"/>
      <c r="XEO140"/>
      <c r="XEP140"/>
    </row>
    <row r="141" s="1" customFormat="1" spans="1:16370">
      <c r="A141" s="14"/>
      <c r="B141" s="8" t="s">
        <v>181</v>
      </c>
      <c r="C141" s="7">
        <v>2</v>
      </c>
      <c r="D141" s="10">
        <f t="shared" si="50"/>
        <v>2</v>
      </c>
      <c r="E141" s="10">
        <v>0</v>
      </c>
      <c r="F141" s="10"/>
      <c r="G141" s="10"/>
      <c r="H141" s="10"/>
      <c r="I141" s="10">
        <f t="shared" si="44"/>
        <v>0</v>
      </c>
      <c r="J141" s="18">
        <f t="shared" si="45"/>
        <v>0</v>
      </c>
      <c r="K141" s="18">
        <f t="shared" si="46"/>
        <v>100</v>
      </c>
      <c r="XEM141"/>
      <c r="XEN141"/>
      <c r="XEO141"/>
      <c r="XEP141"/>
    </row>
    <row r="142" s="1" customFormat="1" spans="1:16370">
      <c r="A142" s="15"/>
      <c r="B142" s="8" t="s">
        <v>182</v>
      </c>
      <c r="C142" s="7">
        <v>2</v>
      </c>
      <c r="D142" s="10">
        <f t="shared" si="50"/>
        <v>2</v>
      </c>
      <c r="E142" s="10">
        <v>0</v>
      </c>
      <c r="F142" s="10"/>
      <c r="G142" s="10"/>
      <c r="H142" s="10"/>
      <c r="I142" s="10">
        <f t="shared" si="44"/>
        <v>0</v>
      </c>
      <c r="J142" s="18">
        <f t="shared" si="45"/>
        <v>0</v>
      </c>
      <c r="K142" s="18">
        <f t="shared" si="46"/>
        <v>100</v>
      </c>
      <c r="XEM142"/>
      <c r="XEN142"/>
      <c r="XEO142"/>
      <c r="XEP142"/>
    </row>
    <row r="143" s="1" customFormat="1" spans="1:16370">
      <c r="A143" s="11" t="s">
        <v>183</v>
      </c>
      <c r="B143" s="12"/>
      <c r="C143" s="11">
        <f t="shared" ref="C143:H143" si="51">SUM(C136:C142)</f>
        <v>265</v>
      </c>
      <c r="D143" s="11">
        <f t="shared" si="51"/>
        <v>221</v>
      </c>
      <c r="E143" s="11">
        <f t="shared" si="51"/>
        <v>44</v>
      </c>
      <c r="F143" s="11">
        <f t="shared" si="51"/>
        <v>9</v>
      </c>
      <c r="G143" s="11">
        <f t="shared" si="51"/>
        <v>15</v>
      </c>
      <c r="H143" s="11">
        <f t="shared" si="51"/>
        <v>7</v>
      </c>
      <c r="I143" s="11">
        <f t="shared" si="44"/>
        <v>13</v>
      </c>
      <c r="J143" s="21">
        <f t="shared" si="45"/>
        <v>4.90566037735849</v>
      </c>
      <c r="K143" s="21">
        <f t="shared" si="46"/>
        <v>95.0943396226415</v>
      </c>
      <c r="XEM143"/>
      <c r="XEN143"/>
      <c r="XEO143"/>
      <c r="XEP143"/>
    </row>
    <row r="144" s="1" customFormat="1" spans="1:16370">
      <c r="A144" s="4" t="s">
        <v>184</v>
      </c>
      <c r="B144" s="5"/>
      <c r="C144" s="25">
        <f t="shared" ref="C144:H144" si="52">C5+C9+C15+C27+C35+C39+C43+C48+C53+C59+C72+C76+C82+C85+C94+C100+C110+C115+C125+C131+C135+C143+C20</f>
        <v>4223</v>
      </c>
      <c r="D144" s="25">
        <f t="shared" si="52"/>
        <v>3609</v>
      </c>
      <c r="E144" s="25">
        <f t="shared" si="52"/>
        <v>609</v>
      </c>
      <c r="F144" s="25">
        <f t="shared" si="52"/>
        <v>153</v>
      </c>
      <c r="G144" s="25">
        <f t="shared" si="52"/>
        <v>98</v>
      </c>
      <c r="H144" s="25">
        <f t="shared" si="52"/>
        <v>91</v>
      </c>
      <c r="I144" s="25">
        <f t="shared" si="44"/>
        <v>267</v>
      </c>
      <c r="J144" s="27">
        <f t="shared" si="45"/>
        <v>6.32251953587497</v>
      </c>
      <c r="K144" s="27">
        <f t="shared" si="46"/>
        <v>93.677480464125</v>
      </c>
      <c r="XEM144"/>
      <c r="XEN144"/>
      <c r="XEO144"/>
      <c r="XEP144"/>
    </row>
    <row r="145" s="1" customFormat="1" spans="1:16370">
      <c r="A145" s="2"/>
      <c r="B145" s="3"/>
      <c r="C145" s="2"/>
      <c r="D145" s="2"/>
      <c r="E145" s="2"/>
      <c r="XEM145"/>
      <c r="XEN145"/>
      <c r="XEO145"/>
      <c r="XEP145"/>
    </row>
    <row r="147" spans="1:1">
      <c r="A147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4:B94"/>
    <mergeCell ref="A100:B100"/>
    <mergeCell ref="A110:B110"/>
    <mergeCell ref="A115:B115"/>
    <mergeCell ref="A125:B125"/>
    <mergeCell ref="A131:B131"/>
    <mergeCell ref="A135:B135"/>
    <mergeCell ref="A143:B143"/>
    <mergeCell ref="A144:B144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5:A99"/>
    <mergeCell ref="A101:A109"/>
    <mergeCell ref="A111:A114"/>
    <mergeCell ref="A116:A124"/>
    <mergeCell ref="A126:A130"/>
    <mergeCell ref="A132:A134"/>
    <mergeCell ref="A136:A14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6"/>
  <sheetViews>
    <sheetView topLeftCell="A127" workbookViewId="0">
      <selection activeCell="A146" sqref="A146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f t="shared" ref="D2:D8" si="0">C2-E2</f>
        <v>3</v>
      </c>
      <c r="E2" s="10">
        <v>0</v>
      </c>
      <c r="F2" s="10"/>
      <c r="G2" s="10"/>
      <c r="H2" s="10"/>
      <c r="I2" s="10">
        <f t="shared" ref="I2:I65" si="1">E2-F2-G2-H2</f>
        <v>0</v>
      </c>
      <c r="J2" s="18">
        <f t="shared" ref="J2:J65" si="2">I2/C2*100</f>
        <v>0</v>
      </c>
      <c r="K2" s="18">
        <f t="shared" ref="K2:K65" si="3">100-J2</f>
        <v>100</v>
      </c>
      <c r="N2" s="19" t="s">
        <v>1</v>
      </c>
      <c r="O2" s="20">
        <f>K5</f>
        <v>94.8453608247423</v>
      </c>
    </row>
    <row r="3" s="1" customFormat="1" ht="12.75" spans="1:15">
      <c r="A3" s="7"/>
      <c r="B3" s="8" t="s">
        <v>40</v>
      </c>
      <c r="C3" s="9">
        <v>2</v>
      </c>
      <c r="D3" s="10">
        <f t="shared" si="0"/>
        <v>2</v>
      </c>
      <c r="E3" s="10">
        <v>0</v>
      </c>
      <c r="F3" s="10"/>
      <c r="G3" s="10"/>
      <c r="H3" s="10"/>
      <c r="I3" s="10">
        <f t="shared" si="1"/>
        <v>0</v>
      </c>
      <c r="J3" s="18">
        <f t="shared" si="2"/>
        <v>0</v>
      </c>
      <c r="K3" s="18">
        <f t="shared" si="3"/>
        <v>100</v>
      </c>
      <c r="N3" s="19" t="s">
        <v>2</v>
      </c>
      <c r="O3" s="20">
        <f>K9</f>
        <v>92.2651933701657</v>
      </c>
    </row>
    <row r="4" s="1" customFormat="1" ht="12.75" spans="1:15">
      <c r="A4" s="7"/>
      <c r="B4" s="8" t="s">
        <v>41</v>
      </c>
      <c r="C4" s="9">
        <v>92</v>
      </c>
      <c r="D4" s="10">
        <f t="shared" si="0"/>
        <v>83</v>
      </c>
      <c r="E4" s="10">
        <v>9</v>
      </c>
      <c r="F4" s="10">
        <v>1</v>
      </c>
      <c r="G4" s="10"/>
      <c r="H4" s="10">
        <v>3</v>
      </c>
      <c r="I4" s="10">
        <f t="shared" si="1"/>
        <v>5</v>
      </c>
      <c r="J4" s="18">
        <f t="shared" si="2"/>
        <v>5.43478260869565</v>
      </c>
      <c r="K4" s="18">
        <f t="shared" si="3"/>
        <v>94.5652173913043</v>
      </c>
      <c r="N4" s="19" t="s">
        <v>3</v>
      </c>
      <c r="O4" s="20">
        <f>K15</f>
        <v>93.859649122807</v>
      </c>
    </row>
    <row r="5" s="1" customFormat="1" ht="12.75" spans="1:15">
      <c r="A5" s="11" t="s">
        <v>38</v>
      </c>
      <c r="B5" s="12"/>
      <c r="C5" s="11">
        <f t="shared" ref="C5:H5" si="4">SUM(C2:C4)</f>
        <v>97</v>
      </c>
      <c r="D5" s="11">
        <f t="shared" si="4"/>
        <v>88</v>
      </c>
      <c r="E5" s="11">
        <f t="shared" si="4"/>
        <v>9</v>
      </c>
      <c r="F5" s="11">
        <f t="shared" si="4"/>
        <v>1</v>
      </c>
      <c r="G5" s="11">
        <f t="shared" si="4"/>
        <v>0</v>
      </c>
      <c r="H5" s="11">
        <f t="shared" si="4"/>
        <v>3</v>
      </c>
      <c r="I5" s="11">
        <f t="shared" si="1"/>
        <v>5</v>
      </c>
      <c r="J5" s="21">
        <f t="shared" si="2"/>
        <v>5.15463917525773</v>
      </c>
      <c r="K5" s="21">
        <f t="shared" si="3"/>
        <v>94.8453608247423</v>
      </c>
      <c r="N5" s="19" t="s">
        <v>4</v>
      </c>
      <c r="O5" s="20">
        <f>K20</f>
        <v>100</v>
      </c>
    </row>
    <row r="6" s="1" customFormat="1" ht="12.75" spans="1:15">
      <c r="A6" s="7" t="s">
        <v>42</v>
      </c>
      <c r="B6" s="8" t="s">
        <v>43</v>
      </c>
      <c r="C6" s="7">
        <v>8</v>
      </c>
      <c r="D6" s="10">
        <f t="shared" si="0"/>
        <v>6</v>
      </c>
      <c r="E6" s="10">
        <v>2</v>
      </c>
      <c r="F6" s="10"/>
      <c r="G6" s="10"/>
      <c r="H6" s="10">
        <v>1</v>
      </c>
      <c r="I6" s="10">
        <f t="shared" si="1"/>
        <v>1</v>
      </c>
      <c r="J6" s="18">
        <f t="shared" si="2"/>
        <v>12.5</v>
      </c>
      <c r="K6" s="18">
        <f t="shared" si="3"/>
        <v>87.5</v>
      </c>
      <c r="N6" s="19" t="s">
        <v>5</v>
      </c>
      <c r="O6" s="20">
        <f>K27</f>
        <v>93.2270916334661</v>
      </c>
    </row>
    <row r="7" s="1" customFormat="1" ht="12.75" spans="1:15">
      <c r="A7" s="7"/>
      <c r="B7" s="8" t="s">
        <v>44</v>
      </c>
      <c r="C7" s="7">
        <v>144</v>
      </c>
      <c r="D7" s="10">
        <f t="shared" si="0"/>
        <v>128</v>
      </c>
      <c r="E7" s="10">
        <v>16</v>
      </c>
      <c r="F7" s="10"/>
      <c r="G7" s="10"/>
      <c r="H7" s="10">
        <v>4</v>
      </c>
      <c r="I7" s="10">
        <f t="shared" si="1"/>
        <v>12</v>
      </c>
      <c r="J7" s="18">
        <f t="shared" si="2"/>
        <v>8.33333333333333</v>
      </c>
      <c r="K7" s="18">
        <f t="shared" si="3"/>
        <v>91.6666666666667</v>
      </c>
      <c r="N7" s="19" t="s">
        <v>6</v>
      </c>
      <c r="O7" s="20">
        <f>K35</f>
        <v>94.1176470588235</v>
      </c>
    </row>
    <row r="8" s="1" customFormat="1" ht="12.75" spans="1:15">
      <c r="A8" s="7"/>
      <c r="B8" s="8" t="s">
        <v>45</v>
      </c>
      <c r="C8" s="7">
        <v>29</v>
      </c>
      <c r="D8" s="10">
        <f t="shared" si="0"/>
        <v>28</v>
      </c>
      <c r="E8" s="10">
        <v>1</v>
      </c>
      <c r="F8" s="10"/>
      <c r="G8" s="10"/>
      <c r="H8" s="10"/>
      <c r="I8" s="10">
        <f t="shared" si="1"/>
        <v>1</v>
      </c>
      <c r="J8" s="18">
        <f t="shared" si="2"/>
        <v>3.44827586206897</v>
      </c>
      <c r="K8" s="18">
        <f t="shared" si="3"/>
        <v>96.551724137931</v>
      </c>
      <c r="N8" s="19" t="s">
        <v>7</v>
      </c>
      <c r="O8" s="20">
        <f>K39</f>
        <v>97.0588235294118</v>
      </c>
    </row>
    <row r="9" s="1" customFormat="1" ht="12.75" spans="1:15">
      <c r="A9" s="11" t="s">
        <v>42</v>
      </c>
      <c r="B9" s="12"/>
      <c r="C9" s="11">
        <f t="shared" ref="C9:H9" si="5">SUM(C6:C8)</f>
        <v>181</v>
      </c>
      <c r="D9" s="11">
        <f t="shared" si="5"/>
        <v>162</v>
      </c>
      <c r="E9" s="11">
        <f t="shared" si="5"/>
        <v>19</v>
      </c>
      <c r="F9" s="11">
        <f t="shared" si="5"/>
        <v>0</v>
      </c>
      <c r="G9" s="11">
        <f t="shared" si="5"/>
        <v>0</v>
      </c>
      <c r="H9" s="11">
        <f t="shared" si="5"/>
        <v>5</v>
      </c>
      <c r="I9" s="11">
        <f t="shared" si="1"/>
        <v>14</v>
      </c>
      <c r="J9" s="21">
        <f t="shared" si="2"/>
        <v>7.73480662983425</v>
      </c>
      <c r="K9" s="21">
        <f t="shared" si="3"/>
        <v>92.2651933701657</v>
      </c>
      <c r="N9" s="19" t="s">
        <v>8</v>
      </c>
      <c r="O9" s="20">
        <f>K43</f>
        <v>94.0594059405941</v>
      </c>
    </row>
    <row r="10" s="1" customFormat="1" ht="12.75" spans="1:15">
      <c r="A10" s="7" t="s">
        <v>46</v>
      </c>
      <c r="B10" s="8" t="s">
        <v>47</v>
      </c>
      <c r="C10" s="7">
        <v>10</v>
      </c>
      <c r="D10" s="10">
        <f t="shared" ref="D10:D14" si="6">C10-E10</f>
        <v>8</v>
      </c>
      <c r="E10" s="10">
        <v>2</v>
      </c>
      <c r="F10" s="10"/>
      <c r="G10" s="10"/>
      <c r="H10" s="10">
        <v>2</v>
      </c>
      <c r="I10" s="10">
        <f t="shared" si="1"/>
        <v>0</v>
      </c>
      <c r="J10" s="18">
        <f t="shared" si="2"/>
        <v>0</v>
      </c>
      <c r="K10" s="18">
        <f t="shared" si="3"/>
        <v>100</v>
      </c>
      <c r="N10" s="19" t="s">
        <v>9</v>
      </c>
      <c r="O10" s="20">
        <f>K48</f>
        <v>100</v>
      </c>
    </row>
    <row r="11" s="1" customFormat="1" ht="12.75" spans="1:15">
      <c r="A11" s="7"/>
      <c r="B11" s="8" t="s">
        <v>46</v>
      </c>
      <c r="C11" s="7">
        <v>99</v>
      </c>
      <c r="D11" s="10">
        <f t="shared" si="6"/>
        <v>87</v>
      </c>
      <c r="E11" s="10">
        <v>12</v>
      </c>
      <c r="F11" s="10">
        <v>2</v>
      </c>
      <c r="G11" s="10"/>
      <c r="H11" s="10">
        <v>4</v>
      </c>
      <c r="I11" s="10">
        <f t="shared" si="1"/>
        <v>6</v>
      </c>
      <c r="J11" s="18">
        <f t="shared" si="2"/>
        <v>6.06060606060606</v>
      </c>
      <c r="K11" s="18">
        <f t="shared" si="3"/>
        <v>93.9393939393939</v>
      </c>
      <c r="N11" s="19" t="s">
        <v>10</v>
      </c>
      <c r="O11" s="20">
        <f>K53</f>
        <v>91.3207547169811</v>
      </c>
    </row>
    <row r="12" s="1" customFormat="1" ht="12.75" spans="1:15">
      <c r="A12" s="7"/>
      <c r="B12" s="8" t="s">
        <v>48</v>
      </c>
      <c r="C12" s="7">
        <v>1</v>
      </c>
      <c r="D12" s="10">
        <f t="shared" si="6"/>
        <v>1</v>
      </c>
      <c r="E12" s="10">
        <v>0</v>
      </c>
      <c r="F12" s="10"/>
      <c r="G12" s="10"/>
      <c r="H12" s="10"/>
      <c r="I12" s="10">
        <f t="shared" si="1"/>
        <v>0</v>
      </c>
      <c r="J12" s="18">
        <f t="shared" si="2"/>
        <v>0</v>
      </c>
      <c r="K12" s="18">
        <f t="shared" si="3"/>
        <v>100</v>
      </c>
      <c r="N12" s="19" t="s">
        <v>11</v>
      </c>
      <c r="O12" s="20">
        <f>K59</f>
        <v>80</v>
      </c>
    </row>
    <row r="13" s="1" customFormat="1" ht="12.75" spans="1:15">
      <c r="A13" s="7"/>
      <c r="B13" s="8" t="s">
        <v>49</v>
      </c>
      <c r="C13" s="7">
        <v>2</v>
      </c>
      <c r="D13" s="10">
        <f t="shared" si="6"/>
        <v>1</v>
      </c>
      <c r="E13" s="10">
        <v>1</v>
      </c>
      <c r="F13" s="10"/>
      <c r="G13" s="10"/>
      <c r="H13" s="10"/>
      <c r="I13" s="10">
        <f t="shared" si="1"/>
        <v>1</v>
      </c>
      <c r="J13" s="18">
        <f t="shared" si="2"/>
        <v>50</v>
      </c>
      <c r="K13" s="18">
        <f t="shared" si="3"/>
        <v>50</v>
      </c>
      <c r="N13" s="19" t="s">
        <v>12</v>
      </c>
      <c r="O13" s="20">
        <f>K72</f>
        <v>97.3300970873786</v>
      </c>
    </row>
    <row r="14" s="1" customFormat="1" ht="12.75" spans="1:15">
      <c r="A14" s="7"/>
      <c r="B14" s="8" t="s">
        <v>50</v>
      </c>
      <c r="C14" s="7">
        <v>2</v>
      </c>
      <c r="D14" s="10">
        <f t="shared" si="6"/>
        <v>2</v>
      </c>
      <c r="E14" s="10">
        <v>0</v>
      </c>
      <c r="F14" s="10"/>
      <c r="G14" s="10"/>
      <c r="H14" s="10"/>
      <c r="I14" s="10">
        <f t="shared" si="1"/>
        <v>0</v>
      </c>
      <c r="J14" s="18">
        <f t="shared" si="2"/>
        <v>0</v>
      </c>
      <c r="K14" s="18">
        <f t="shared" si="3"/>
        <v>100</v>
      </c>
      <c r="N14" s="19" t="s">
        <v>13</v>
      </c>
      <c r="O14" s="20">
        <f>K76</f>
        <v>100</v>
      </c>
    </row>
    <row r="15" s="1" customFormat="1" ht="12.75" spans="1:15">
      <c r="A15" s="11" t="s">
        <v>51</v>
      </c>
      <c r="B15" s="12"/>
      <c r="C15" s="11">
        <f t="shared" ref="C15:H15" si="7">SUM(C10:C14)</f>
        <v>114</v>
      </c>
      <c r="D15" s="11">
        <f t="shared" si="7"/>
        <v>99</v>
      </c>
      <c r="E15" s="11">
        <f t="shared" si="7"/>
        <v>15</v>
      </c>
      <c r="F15" s="11">
        <f t="shared" si="7"/>
        <v>2</v>
      </c>
      <c r="G15" s="11">
        <f t="shared" si="7"/>
        <v>0</v>
      </c>
      <c r="H15" s="11">
        <f t="shared" si="7"/>
        <v>6</v>
      </c>
      <c r="I15" s="11">
        <f t="shared" si="1"/>
        <v>7</v>
      </c>
      <c r="J15" s="21">
        <f t="shared" si="2"/>
        <v>6.14035087719298</v>
      </c>
      <c r="K15" s="21">
        <f t="shared" si="3"/>
        <v>93.859649122807</v>
      </c>
      <c r="N15" s="19" t="s">
        <v>14</v>
      </c>
      <c r="O15" s="20">
        <f>K82</f>
        <v>97.8723404255319</v>
      </c>
    </row>
    <row r="16" s="1" customFormat="1" ht="12.75" spans="1:15">
      <c r="A16" s="7" t="s">
        <v>52</v>
      </c>
      <c r="B16" s="8" t="s">
        <v>52</v>
      </c>
      <c r="C16" s="7">
        <v>2</v>
      </c>
      <c r="D16" s="10">
        <f t="shared" ref="D16:D19" si="8">C16-E16</f>
        <v>2</v>
      </c>
      <c r="E16" s="10">
        <v>0</v>
      </c>
      <c r="F16" s="10"/>
      <c r="G16" s="10"/>
      <c r="H16" s="10"/>
      <c r="I16" s="10">
        <f t="shared" si="1"/>
        <v>0</v>
      </c>
      <c r="J16" s="18">
        <f t="shared" si="2"/>
        <v>0</v>
      </c>
      <c r="K16" s="18">
        <f t="shared" si="3"/>
        <v>100</v>
      </c>
      <c r="N16" s="19" t="s">
        <v>15</v>
      </c>
      <c r="O16" s="20">
        <f>K85</f>
        <v>100</v>
      </c>
    </row>
    <row r="17" s="1" customFormat="1" ht="12.75" spans="1:15">
      <c r="A17" s="7"/>
      <c r="B17" s="8" t="s">
        <v>53</v>
      </c>
      <c r="C17" s="7">
        <v>2</v>
      </c>
      <c r="D17" s="10">
        <f t="shared" si="8"/>
        <v>2</v>
      </c>
      <c r="E17" s="10"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K94</f>
        <v>86.3636363636364</v>
      </c>
    </row>
    <row r="18" s="1" customFormat="1" ht="12.75" spans="1:15">
      <c r="A18" s="7"/>
      <c r="B18" s="8" t="s">
        <v>54</v>
      </c>
      <c r="C18" s="7">
        <v>3</v>
      </c>
      <c r="D18" s="10">
        <f t="shared" si="8"/>
        <v>3</v>
      </c>
      <c r="E18" s="10"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K100</f>
        <v>87.2340425531915</v>
      </c>
    </row>
    <row r="19" s="1" customFormat="1" ht="12.75" spans="1:15">
      <c r="A19" s="7"/>
      <c r="B19" s="8" t="s">
        <v>55</v>
      </c>
      <c r="C19" s="7">
        <v>1</v>
      </c>
      <c r="D19" s="10">
        <f t="shared" si="8"/>
        <v>1</v>
      </c>
      <c r="E19" s="10"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K110</f>
        <v>97.3451327433628</v>
      </c>
    </row>
    <row r="20" s="1" customFormat="1" ht="12.75" spans="1:15">
      <c r="A20" s="11" t="s">
        <v>52</v>
      </c>
      <c r="B20" s="12"/>
      <c r="C20" s="11">
        <f t="shared" ref="C20:H20" si="9">SUM(C16:C19)</f>
        <v>8</v>
      </c>
      <c r="D20" s="11">
        <f t="shared" si="9"/>
        <v>8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>
        <f t="shared" si="9"/>
        <v>0</v>
      </c>
      <c r="I20" s="11">
        <f t="shared" si="1"/>
        <v>0</v>
      </c>
      <c r="J20" s="21">
        <f t="shared" si="2"/>
        <v>0</v>
      </c>
      <c r="K20" s="21">
        <f t="shared" si="3"/>
        <v>100</v>
      </c>
      <c r="N20" s="19" t="s">
        <v>19</v>
      </c>
      <c r="O20" s="20">
        <f>K115</f>
        <v>92.0704845814978</v>
      </c>
    </row>
    <row r="21" s="1" customFormat="1" ht="12.75" spans="1:15">
      <c r="A21" s="7" t="s">
        <v>56</v>
      </c>
      <c r="B21" s="8" t="s">
        <v>56</v>
      </c>
      <c r="C21" s="7">
        <v>129</v>
      </c>
      <c r="D21" s="10">
        <f t="shared" ref="D21:D26" si="10">C21-E21</f>
        <v>109</v>
      </c>
      <c r="E21" s="10">
        <v>20</v>
      </c>
      <c r="F21" s="10">
        <v>1</v>
      </c>
      <c r="G21" s="10"/>
      <c r="H21" s="10">
        <v>6</v>
      </c>
      <c r="I21" s="10">
        <f t="shared" si="1"/>
        <v>13</v>
      </c>
      <c r="J21" s="18">
        <f t="shared" si="2"/>
        <v>10.077519379845</v>
      </c>
      <c r="K21" s="18">
        <f t="shared" si="3"/>
        <v>89.922480620155</v>
      </c>
      <c r="N21" s="19" t="s">
        <v>20</v>
      </c>
      <c r="O21" s="20">
        <f>K125</f>
        <v>94.4237918215613</v>
      </c>
    </row>
    <row r="22" s="1" customFormat="1" ht="12.75" spans="1:15">
      <c r="A22" s="7"/>
      <c r="B22" s="8" t="s">
        <v>57</v>
      </c>
      <c r="C22" s="7">
        <v>114</v>
      </c>
      <c r="D22" s="10">
        <f t="shared" si="10"/>
        <v>108</v>
      </c>
      <c r="E22" s="10">
        <v>6</v>
      </c>
      <c r="F22" s="10"/>
      <c r="G22" s="10"/>
      <c r="H22" s="10">
        <v>2</v>
      </c>
      <c r="I22" s="10">
        <f t="shared" si="1"/>
        <v>4</v>
      </c>
      <c r="J22" s="18">
        <f t="shared" si="2"/>
        <v>3.50877192982456</v>
      </c>
      <c r="K22" s="18">
        <f t="shared" si="3"/>
        <v>96.4912280701754</v>
      </c>
      <c r="N22" s="19" t="s">
        <v>21</v>
      </c>
      <c r="O22" s="20">
        <f>K131</f>
        <v>88.3620689655172</v>
      </c>
    </row>
    <row r="23" s="1" customFormat="1" ht="12.75" spans="1:15">
      <c r="A23" s="7"/>
      <c r="B23" s="8" t="s">
        <v>58</v>
      </c>
      <c r="C23" s="7">
        <v>2</v>
      </c>
      <c r="D23" s="10">
        <f t="shared" si="10"/>
        <v>2</v>
      </c>
      <c r="E23" s="10">
        <v>0</v>
      </c>
      <c r="F23" s="10"/>
      <c r="G23" s="10"/>
      <c r="H23" s="10"/>
      <c r="I23" s="10">
        <f t="shared" si="1"/>
        <v>0</v>
      </c>
      <c r="J23" s="18">
        <f t="shared" si="2"/>
        <v>0</v>
      </c>
      <c r="K23" s="18">
        <f t="shared" si="3"/>
        <v>100</v>
      </c>
      <c r="N23" s="19" t="s">
        <v>22</v>
      </c>
      <c r="O23" s="20">
        <f>K135</f>
        <v>90</v>
      </c>
    </row>
    <row r="24" s="1" customFormat="1" ht="12.75" spans="1:15">
      <c r="A24" s="7"/>
      <c r="B24" s="8" t="s">
        <v>59</v>
      </c>
      <c r="C24" s="7">
        <v>3</v>
      </c>
      <c r="D24" s="10">
        <f t="shared" si="10"/>
        <v>2</v>
      </c>
      <c r="E24" s="10">
        <v>1</v>
      </c>
      <c r="F24" s="10"/>
      <c r="G24" s="10">
        <v>1</v>
      </c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K143</f>
        <v>95.0943396226415</v>
      </c>
    </row>
    <row r="25" s="1" customFormat="1" ht="12.75" spans="1:15">
      <c r="A25" s="7"/>
      <c r="B25" s="8" t="s">
        <v>60</v>
      </c>
      <c r="C25" s="7">
        <v>1</v>
      </c>
      <c r="D25" s="10">
        <f t="shared" si="10"/>
        <v>1</v>
      </c>
      <c r="E25" s="10">
        <v>0</v>
      </c>
      <c r="F25" s="10"/>
      <c r="G25" s="10"/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K144</f>
        <v>93.4880416765333</v>
      </c>
    </row>
    <row r="26" s="1" customFormat="1" ht="12.75" spans="1:11">
      <c r="A26" s="7"/>
      <c r="B26" s="8" t="s">
        <v>62</v>
      </c>
      <c r="C26" s="7">
        <v>2</v>
      </c>
      <c r="D26" s="10">
        <f t="shared" si="10"/>
        <v>2</v>
      </c>
      <c r="E26" s="10"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11" t="s">
        <v>63</v>
      </c>
      <c r="B27" s="12"/>
      <c r="C27" s="11">
        <f t="shared" ref="C27:H27" si="11">SUM(C21:C26)</f>
        <v>251</v>
      </c>
      <c r="D27" s="11">
        <f t="shared" si="11"/>
        <v>224</v>
      </c>
      <c r="E27" s="11">
        <f t="shared" si="11"/>
        <v>27</v>
      </c>
      <c r="F27" s="11">
        <f t="shared" si="11"/>
        <v>1</v>
      </c>
      <c r="G27" s="11">
        <f t="shared" si="11"/>
        <v>1</v>
      </c>
      <c r="H27" s="11">
        <f t="shared" si="11"/>
        <v>8</v>
      </c>
      <c r="I27" s="11">
        <f t="shared" si="1"/>
        <v>17</v>
      </c>
      <c r="J27" s="21">
        <f t="shared" si="2"/>
        <v>6.77290836653386</v>
      </c>
      <c r="K27" s="21">
        <f t="shared" si="3"/>
        <v>93.2270916334661</v>
      </c>
    </row>
    <row r="28" s="1" customFormat="1" ht="12.75" spans="1:11">
      <c r="A28" s="13" t="s">
        <v>64</v>
      </c>
      <c r="B28" s="8" t="s">
        <v>65</v>
      </c>
      <c r="C28" s="7">
        <v>1</v>
      </c>
      <c r="D28" s="10">
        <f t="shared" ref="D28:D34" si="12">C28-E28</f>
        <v>1</v>
      </c>
      <c r="E28" s="10">
        <v>0</v>
      </c>
      <c r="F28" s="10"/>
      <c r="G28" s="10"/>
      <c r="H28" s="10"/>
      <c r="I28" s="10">
        <f t="shared" si="1"/>
        <v>0</v>
      </c>
      <c r="J28" s="18">
        <f t="shared" si="2"/>
        <v>0</v>
      </c>
      <c r="K28" s="18">
        <f t="shared" si="3"/>
        <v>100</v>
      </c>
    </row>
    <row r="29" s="1" customFormat="1" ht="12.75" spans="1:11">
      <c r="A29" s="14"/>
      <c r="B29" s="8" t="s">
        <v>66</v>
      </c>
      <c r="C29" s="7">
        <v>1</v>
      </c>
      <c r="D29" s="10">
        <f t="shared" si="12"/>
        <v>1</v>
      </c>
      <c r="E29" s="10"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64</v>
      </c>
      <c r="C30" s="7">
        <v>129</v>
      </c>
      <c r="D30" s="10">
        <f t="shared" si="12"/>
        <v>116</v>
      </c>
      <c r="E30" s="10">
        <v>13</v>
      </c>
      <c r="F30" s="10">
        <v>4</v>
      </c>
      <c r="G30" s="10"/>
      <c r="H30" s="10">
        <v>1</v>
      </c>
      <c r="I30" s="10">
        <f t="shared" si="1"/>
        <v>8</v>
      </c>
      <c r="J30" s="18">
        <f t="shared" si="2"/>
        <v>6.2015503875969</v>
      </c>
      <c r="K30" s="18">
        <f t="shared" si="3"/>
        <v>93.7984496124031</v>
      </c>
    </row>
    <row r="31" s="1" customFormat="1" ht="12.75" spans="1:11">
      <c r="A31" s="14"/>
      <c r="B31" s="8" t="s">
        <v>67</v>
      </c>
      <c r="C31" s="7">
        <v>1</v>
      </c>
      <c r="D31" s="10">
        <f t="shared" si="12"/>
        <v>1</v>
      </c>
      <c r="E31" s="10">
        <v>0</v>
      </c>
      <c r="F31" s="10"/>
      <c r="G31" s="10"/>
      <c r="H31" s="10"/>
      <c r="I31" s="10">
        <f t="shared" si="1"/>
        <v>0</v>
      </c>
      <c r="J31" s="18">
        <f t="shared" si="2"/>
        <v>0</v>
      </c>
      <c r="K31" s="18">
        <f t="shared" si="3"/>
        <v>100</v>
      </c>
    </row>
    <row r="32" s="1" customFormat="1" ht="12.75" spans="1:11">
      <c r="A32" s="14"/>
      <c r="B32" s="8" t="s">
        <v>68</v>
      </c>
      <c r="C32" s="7">
        <v>2</v>
      </c>
      <c r="D32" s="10">
        <f t="shared" si="12"/>
        <v>2</v>
      </c>
      <c r="E32" s="10"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69</v>
      </c>
      <c r="C33" s="7">
        <v>1</v>
      </c>
      <c r="D33" s="10">
        <f t="shared" si="12"/>
        <v>1</v>
      </c>
      <c r="E33" s="10"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5"/>
      <c r="B34" s="8" t="s">
        <v>70</v>
      </c>
      <c r="C34" s="7">
        <v>1</v>
      </c>
      <c r="D34" s="10">
        <f t="shared" si="12"/>
        <v>1</v>
      </c>
      <c r="E34" s="10"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1" t="s">
        <v>71</v>
      </c>
      <c r="B35" s="12"/>
      <c r="C35" s="11">
        <f t="shared" ref="C35:H35" si="13">SUM(C28:C34)</f>
        <v>136</v>
      </c>
      <c r="D35" s="11">
        <v>118</v>
      </c>
      <c r="E35" s="11">
        <f t="shared" si="13"/>
        <v>13</v>
      </c>
      <c r="F35" s="11">
        <f t="shared" si="13"/>
        <v>4</v>
      </c>
      <c r="G35" s="11">
        <f t="shared" si="13"/>
        <v>0</v>
      </c>
      <c r="H35" s="11">
        <f t="shared" si="13"/>
        <v>1</v>
      </c>
      <c r="I35" s="11">
        <f t="shared" si="1"/>
        <v>8</v>
      </c>
      <c r="J35" s="21">
        <f t="shared" si="2"/>
        <v>5.88235294117647</v>
      </c>
      <c r="K35" s="21">
        <f t="shared" si="3"/>
        <v>94.1176470588235</v>
      </c>
    </row>
    <row r="36" s="1" customFormat="1" ht="12.75" spans="1:11">
      <c r="A36" s="13" t="s">
        <v>72</v>
      </c>
      <c r="B36" s="8" t="s">
        <v>73</v>
      </c>
      <c r="C36" s="7">
        <v>55</v>
      </c>
      <c r="D36" s="10">
        <v>48</v>
      </c>
      <c r="E36" s="10">
        <v>6</v>
      </c>
      <c r="F36" s="10">
        <v>5</v>
      </c>
      <c r="G36" s="10"/>
      <c r="H36" s="10"/>
      <c r="I36" s="10">
        <f t="shared" si="1"/>
        <v>1</v>
      </c>
      <c r="J36" s="18">
        <f t="shared" si="2"/>
        <v>1.81818181818182</v>
      </c>
      <c r="K36" s="18">
        <f t="shared" si="3"/>
        <v>98.1818181818182</v>
      </c>
    </row>
    <row r="37" s="1" customFormat="1" ht="12.75" spans="1:11">
      <c r="A37" s="14"/>
      <c r="B37" s="8" t="s">
        <v>72</v>
      </c>
      <c r="C37" s="7">
        <v>78</v>
      </c>
      <c r="D37" s="10">
        <v>71</v>
      </c>
      <c r="E37" s="10">
        <v>8</v>
      </c>
      <c r="F37" s="10">
        <v>1</v>
      </c>
      <c r="G37" s="10"/>
      <c r="H37" s="10">
        <v>4</v>
      </c>
      <c r="I37" s="10">
        <f t="shared" si="1"/>
        <v>3</v>
      </c>
      <c r="J37" s="18">
        <f t="shared" si="2"/>
        <v>3.84615384615385</v>
      </c>
      <c r="K37" s="18">
        <f t="shared" si="3"/>
        <v>96.1538461538462</v>
      </c>
    </row>
    <row r="38" s="1" customFormat="1" ht="12.75" spans="1:11">
      <c r="A38" s="15"/>
      <c r="B38" s="8" t="s">
        <v>74</v>
      </c>
      <c r="C38" s="7">
        <v>3</v>
      </c>
      <c r="D38" s="10">
        <v>3</v>
      </c>
      <c r="E38" s="10">
        <v>0</v>
      </c>
      <c r="F38" s="10"/>
      <c r="G38" s="10"/>
      <c r="H38" s="10"/>
      <c r="I38" s="10">
        <f t="shared" si="1"/>
        <v>0</v>
      </c>
      <c r="J38" s="18">
        <f t="shared" si="2"/>
        <v>0</v>
      </c>
      <c r="K38" s="18">
        <f t="shared" si="3"/>
        <v>100</v>
      </c>
    </row>
    <row r="39" s="1" customFormat="1" ht="12.75" spans="1:11">
      <c r="A39" s="11" t="s">
        <v>75</v>
      </c>
      <c r="B39" s="12"/>
      <c r="C39" s="11">
        <f t="shared" ref="C39:H39" si="14">SUM(C36:C38)</f>
        <v>136</v>
      </c>
      <c r="D39" s="11">
        <f t="shared" si="14"/>
        <v>122</v>
      </c>
      <c r="E39" s="11">
        <f t="shared" si="14"/>
        <v>14</v>
      </c>
      <c r="F39" s="11">
        <f t="shared" si="14"/>
        <v>6</v>
      </c>
      <c r="G39" s="11">
        <f t="shared" si="14"/>
        <v>0</v>
      </c>
      <c r="H39" s="11">
        <f t="shared" si="14"/>
        <v>4</v>
      </c>
      <c r="I39" s="11">
        <f t="shared" si="1"/>
        <v>4</v>
      </c>
      <c r="J39" s="21">
        <f t="shared" si="2"/>
        <v>2.94117647058823</v>
      </c>
      <c r="K39" s="21">
        <f t="shared" si="3"/>
        <v>97.0588235294118</v>
      </c>
    </row>
    <row r="40" s="1" customFormat="1" ht="12.75" spans="1:11">
      <c r="A40" s="13" t="s">
        <v>76</v>
      </c>
      <c r="B40" s="8" t="s">
        <v>77</v>
      </c>
      <c r="C40" s="7">
        <v>88</v>
      </c>
      <c r="D40" s="10">
        <f t="shared" ref="D40:D42" si="15">C40-E40</f>
        <v>78</v>
      </c>
      <c r="E40" s="10">
        <v>10</v>
      </c>
      <c r="F40" s="10"/>
      <c r="G40" s="10">
        <v>1</v>
      </c>
      <c r="H40" s="10">
        <v>5</v>
      </c>
      <c r="I40" s="10">
        <f t="shared" si="1"/>
        <v>4</v>
      </c>
      <c r="J40" s="18">
        <f t="shared" si="2"/>
        <v>4.54545454545455</v>
      </c>
      <c r="K40" s="18">
        <f t="shared" si="3"/>
        <v>95.4545454545455</v>
      </c>
    </row>
    <row r="41" s="1" customFormat="1" ht="12.75" spans="1:11">
      <c r="A41" s="14"/>
      <c r="B41" s="8" t="s">
        <v>76</v>
      </c>
      <c r="C41" s="7">
        <v>118</v>
      </c>
      <c r="D41" s="10">
        <f t="shared" si="15"/>
        <v>92</v>
      </c>
      <c r="E41" s="10">
        <v>26</v>
      </c>
      <c r="F41" s="10">
        <v>5</v>
      </c>
      <c r="G41" s="10">
        <v>7</v>
      </c>
      <c r="H41" s="10">
        <v>6</v>
      </c>
      <c r="I41" s="10">
        <f t="shared" si="1"/>
        <v>8</v>
      </c>
      <c r="J41" s="18">
        <f t="shared" si="2"/>
        <v>6.77966101694915</v>
      </c>
      <c r="K41" s="18">
        <f t="shared" si="3"/>
        <v>93.2203389830509</v>
      </c>
    </row>
    <row r="42" s="1" customFormat="1" ht="12.75" spans="1:11">
      <c r="A42" s="15"/>
      <c r="B42" s="8" t="s">
        <v>78</v>
      </c>
      <c r="C42" s="7">
        <v>97</v>
      </c>
      <c r="D42" s="10">
        <f t="shared" si="15"/>
        <v>79</v>
      </c>
      <c r="E42" s="10">
        <v>18</v>
      </c>
      <c r="F42" s="10">
        <v>2</v>
      </c>
      <c r="G42" s="10">
        <v>6</v>
      </c>
      <c r="H42" s="10">
        <v>4</v>
      </c>
      <c r="I42" s="10">
        <f t="shared" si="1"/>
        <v>6</v>
      </c>
      <c r="J42" s="18">
        <f t="shared" si="2"/>
        <v>6.18556701030928</v>
      </c>
      <c r="K42" s="18">
        <f t="shared" si="3"/>
        <v>93.8144329896907</v>
      </c>
    </row>
    <row r="43" s="1" customFormat="1" ht="12.75" spans="1:11">
      <c r="A43" s="11" t="s">
        <v>79</v>
      </c>
      <c r="B43" s="12"/>
      <c r="C43" s="11">
        <f t="shared" ref="C43:H43" si="16">SUM(C40:C42)</f>
        <v>303</v>
      </c>
      <c r="D43" s="11">
        <f t="shared" si="16"/>
        <v>249</v>
      </c>
      <c r="E43" s="11">
        <f t="shared" si="16"/>
        <v>54</v>
      </c>
      <c r="F43" s="11">
        <f t="shared" si="16"/>
        <v>7</v>
      </c>
      <c r="G43" s="11">
        <f t="shared" si="16"/>
        <v>14</v>
      </c>
      <c r="H43" s="11">
        <f t="shared" si="16"/>
        <v>15</v>
      </c>
      <c r="I43" s="11">
        <f t="shared" si="1"/>
        <v>18</v>
      </c>
      <c r="J43" s="21">
        <f t="shared" si="2"/>
        <v>5.94059405940594</v>
      </c>
      <c r="K43" s="21">
        <f t="shared" si="3"/>
        <v>94.0594059405941</v>
      </c>
    </row>
    <row r="44" s="1" customFormat="1" ht="12.75" spans="1:11">
      <c r="A44" s="13" t="s">
        <v>80</v>
      </c>
      <c r="B44" s="8" t="s">
        <v>81</v>
      </c>
      <c r="C44" s="7">
        <v>1</v>
      </c>
      <c r="D44" s="10">
        <f t="shared" ref="D44:D47" si="17">C44-E44</f>
        <v>1</v>
      </c>
      <c r="E44" s="10">
        <v>0</v>
      </c>
      <c r="F44" s="10"/>
      <c r="G44" s="10"/>
      <c r="H44" s="10"/>
      <c r="I44" s="10">
        <f t="shared" si="1"/>
        <v>0</v>
      </c>
      <c r="J44" s="18">
        <f t="shared" si="2"/>
        <v>0</v>
      </c>
      <c r="K44" s="18">
        <f t="shared" si="3"/>
        <v>100</v>
      </c>
    </row>
    <row r="45" s="1" customFormat="1" ht="12.75" spans="1:11">
      <c r="A45" s="14"/>
      <c r="B45" s="8" t="s">
        <v>82</v>
      </c>
      <c r="C45" s="7">
        <v>2</v>
      </c>
      <c r="D45" s="10">
        <f t="shared" si="17"/>
        <v>2</v>
      </c>
      <c r="E45" s="10"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80</v>
      </c>
      <c r="C46" s="7">
        <v>1</v>
      </c>
      <c r="D46" s="10">
        <f t="shared" si="17"/>
        <v>1</v>
      </c>
      <c r="E46" s="10"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5"/>
      <c r="B47" s="8" t="s">
        <v>83</v>
      </c>
      <c r="C47" s="7">
        <v>3</v>
      </c>
      <c r="D47" s="10">
        <f t="shared" si="17"/>
        <v>3</v>
      </c>
      <c r="E47" s="10"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1" t="s">
        <v>84</v>
      </c>
      <c r="B48" s="12"/>
      <c r="C48" s="11">
        <f t="shared" ref="C48:H48" si="18">SUM(C44:C47)</f>
        <v>7</v>
      </c>
      <c r="D48" s="11">
        <f t="shared" si="18"/>
        <v>7</v>
      </c>
      <c r="E48" s="11">
        <f t="shared" si="18"/>
        <v>0</v>
      </c>
      <c r="F48" s="11">
        <f t="shared" si="18"/>
        <v>0</v>
      </c>
      <c r="G48" s="11">
        <f t="shared" si="18"/>
        <v>0</v>
      </c>
      <c r="H48" s="11">
        <f t="shared" si="18"/>
        <v>0</v>
      </c>
      <c r="I48" s="11">
        <f t="shared" si="1"/>
        <v>0</v>
      </c>
      <c r="J48" s="21">
        <f t="shared" si="2"/>
        <v>0</v>
      </c>
      <c r="K48" s="21">
        <f t="shared" si="3"/>
        <v>100</v>
      </c>
    </row>
    <row r="49" s="1" customFormat="1" ht="12.75" spans="1:11">
      <c r="A49" s="13" t="s">
        <v>85</v>
      </c>
      <c r="B49" s="8" t="s">
        <v>86</v>
      </c>
      <c r="C49" s="7">
        <v>76</v>
      </c>
      <c r="D49" s="10">
        <f t="shared" ref="D49:D52" si="19">C49-E49</f>
        <v>54</v>
      </c>
      <c r="E49" s="10">
        <v>22</v>
      </c>
      <c r="F49" s="10">
        <v>8</v>
      </c>
      <c r="G49" s="10">
        <v>3</v>
      </c>
      <c r="H49" s="10">
        <v>2</v>
      </c>
      <c r="I49" s="10">
        <f t="shared" si="1"/>
        <v>9</v>
      </c>
      <c r="J49" s="18">
        <f t="shared" si="2"/>
        <v>11.8421052631579</v>
      </c>
      <c r="K49" s="18">
        <f t="shared" si="3"/>
        <v>88.1578947368421</v>
      </c>
    </row>
    <row r="50" s="1" customFormat="1" ht="12.75" spans="1:11">
      <c r="A50" s="14"/>
      <c r="B50" s="8" t="s">
        <v>87</v>
      </c>
      <c r="C50" s="7">
        <v>66</v>
      </c>
      <c r="D50" s="10">
        <f t="shared" si="19"/>
        <v>56</v>
      </c>
      <c r="E50" s="10">
        <v>10</v>
      </c>
      <c r="F50" s="10">
        <v>1</v>
      </c>
      <c r="G50" s="10">
        <v>3</v>
      </c>
      <c r="H50" s="10"/>
      <c r="I50" s="10">
        <f t="shared" si="1"/>
        <v>6</v>
      </c>
      <c r="J50" s="18">
        <f t="shared" si="2"/>
        <v>9.09090909090909</v>
      </c>
      <c r="K50" s="18">
        <f t="shared" si="3"/>
        <v>90.9090909090909</v>
      </c>
    </row>
    <row r="51" s="1" customFormat="1" ht="12.75" spans="1:11">
      <c r="A51" s="14"/>
      <c r="B51" s="8" t="s">
        <v>88</v>
      </c>
      <c r="C51" s="7">
        <v>15</v>
      </c>
      <c r="D51" s="10">
        <f t="shared" si="19"/>
        <v>10</v>
      </c>
      <c r="E51" s="10">
        <v>5</v>
      </c>
      <c r="F51" s="10"/>
      <c r="G51" s="10"/>
      <c r="H51" s="10"/>
      <c r="I51" s="10">
        <f t="shared" si="1"/>
        <v>5</v>
      </c>
      <c r="J51" s="18">
        <f t="shared" si="2"/>
        <v>33.3333333333333</v>
      </c>
      <c r="K51" s="18">
        <f t="shared" si="3"/>
        <v>66.6666666666667</v>
      </c>
    </row>
    <row r="52" s="1" customFormat="1" ht="12.75" spans="1:11">
      <c r="A52" s="15"/>
      <c r="B52" s="8" t="s">
        <v>89</v>
      </c>
      <c r="C52" s="7">
        <v>108</v>
      </c>
      <c r="D52" s="10">
        <f t="shared" si="19"/>
        <v>93</v>
      </c>
      <c r="E52" s="10">
        <v>15</v>
      </c>
      <c r="F52" s="10">
        <v>5</v>
      </c>
      <c r="G52" s="10">
        <v>4</v>
      </c>
      <c r="H52" s="10">
        <v>3</v>
      </c>
      <c r="I52" s="10">
        <f t="shared" si="1"/>
        <v>3</v>
      </c>
      <c r="J52" s="18">
        <f t="shared" si="2"/>
        <v>2.77777777777778</v>
      </c>
      <c r="K52" s="18">
        <f t="shared" si="3"/>
        <v>97.2222222222222</v>
      </c>
    </row>
    <row r="53" s="1" customFormat="1" ht="12.75" spans="1:11">
      <c r="A53" s="11" t="s">
        <v>90</v>
      </c>
      <c r="B53" s="12"/>
      <c r="C53" s="11">
        <f t="shared" ref="C53:H53" si="20">SUM(C49:C52)</f>
        <v>265</v>
      </c>
      <c r="D53" s="11">
        <f t="shared" si="20"/>
        <v>213</v>
      </c>
      <c r="E53" s="11">
        <f t="shared" si="20"/>
        <v>52</v>
      </c>
      <c r="F53" s="11">
        <f t="shared" si="20"/>
        <v>14</v>
      </c>
      <c r="G53" s="11">
        <f t="shared" si="20"/>
        <v>10</v>
      </c>
      <c r="H53" s="11">
        <f t="shared" si="20"/>
        <v>5</v>
      </c>
      <c r="I53" s="11">
        <f t="shared" si="1"/>
        <v>23</v>
      </c>
      <c r="J53" s="21">
        <f t="shared" si="2"/>
        <v>8.67924528301887</v>
      </c>
      <c r="K53" s="21">
        <f t="shared" si="3"/>
        <v>91.3207547169811</v>
      </c>
    </row>
    <row r="54" s="1" customFormat="1" ht="12.75" spans="1:11">
      <c r="A54" s="13" t="s">
        <v>91</v>
      </c>
      <c r="B54" s="8" t="s">
        <v>92</v>
      </c>
      <c r="C54" s="7">
        <v>4</v>
      </c>
      <c r="D54" s="10">
        <f t="shared" ref="D54:D58" si="21">C54-E54</f>
        <v>2</v>
      </c>
      <c r="E54" s="10">
        <v>2</v>
      </c>
      <c r="F54" s="10"/>
      <c r="G54" s="10"/>
      <c r="H54" s="10"/>
      <c r="I54" s="10">
        <f t="shared" si="1"/>
        <v>2</v>
      </c>
      <c r="J54" s="18">
        <f t="shared" si="2"/>
        <v>50</v>
      </c>
      <c r="K54" s="18">
        <f t="shared" si="3"/>
        <v>50</v>
      </c>
    </row>
    <row r="55" s="1" customFormat="1" ht="12.75" spans="1:11">
      <c r="A55" s="14"/>
      <c r="B55" s="8" t="s">
        <v>93</v>
      </c>
      <c r="C55" s="7">
        <v>2</v>
      </c>
      <c r="D55" s="10">
        <f t="shared" si="21"/>
        <v>2</v>
      </c>
      <c r="E55" s="10">
        <v>0</v>
      </c>
      <c r="F55" s="10"/>
      <c r="G55" s="10"/>
      <c r="H55" s="10"/>
      <c r="I55" s="10">
        <f t="shared" si="1"/>
        <v>0</v>
      </c>
      <c r="J55" s="18">
        <f t="shared" si="2"/>
        <v>0</v>
      </c>
      <c r="K55" s="18">
        <f t="shared" si="3"/>
        <v>100</v>
      </c>
    </row>
    <row r="56" s="1" customFormat="1" ht="12.75" spans="1:11">
      <c r="A56" s="14"/>
      <c r="B56" s="8" t="s">
        <v>94</v>
      </c>
      <c r="C56" s="7">
        <v>2</v>
      </c>
      <c r="D56" s="10">
        <f t="shared" si="21"/>
        <v>2</v>
      </c>
      <c r="E56" s="10"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95</v>
      </c>
      <c r="C57" s="7">
        <v>2</v>
      </c>
      <c r="D57" s="10">
        <f t="shared" si="21"/>
        <v>2</v>
      </c>
      <c r="E57" s="10"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5"/>
      <c r="B58" s="8" t="s">
        <v>96</v>
      </c>
      <c r="C58" s="7">
        <v>5</v>
      </c>
      <c r="D58" s="10">
        <f t="shared" si="21"/>
        <v>4</v>
      </c>
      <c r="E58" s="10">
        <v>1</v>
      </c>
      <c r="F58" s="10"/>
      <c r="G58" s="10"/>
      <c r="H58" s="10"/>
      <c r="I58" s="10">
        <f t="shared" si="1"/>
        <v>1</v>
      </c>
      <c r="J58" s="18">
        <f t="shared" si="2"/>
        <v>20</v>
      </c>
      <c r="K58" s="18">
        <f t="shared" si="3"/>
        <v>80</v>
      </c>
    </row>
    <row r="59" s="1" customFormat="1" ht="12.75" spans="1:11">
      <c r="A59" s="11" t="s">
        <v>96</v>
      </c>
      <c r="B59" s="12"/>
      <c r="C59" s="11">
        <f t="shared" ref="C59:H59" si="22">SUM(C54:C58)</f>
        <v>15</v>
      </c>
      <c r="D59" s="11">
        <f t="shared" si="22"/>
        <v>12</v>
      </c>
      <c r="E59" s="11">
        <f t="shared" si="22"/>
        <v>3</v>
      </c>
      <c r="F59" s="11">
        <f t="shared" si="22"/>
        <v>0</v>
      </c>
      <c r="G59" s="11">
        <f t="shared" si="22"/>
        <v>0</v>
      </c>
      <c r="H59" s="11">
        <f t="shared" si="22"/>
        <v>0</v>
      </c>
      <c r="I59" s="11">
        <f t="shared" si="1"/>
        <v>3</v>
      </c>
      <c r="J59" s="21">
        <f t="shared" si="2"/>
        <v>20</v>
      </c>
      <c r="K59" s="21">
        <f t="shared" si="3"/>
        <v>80</v>
      </c>
    </row>
    <row r="60" s="1" customFormat="1" ht="12.75" spans="1:11">
      <c r="A60" s="13" t="s">
        <v>97</v>
      </c>
      <c r="B60" s="8" t="s">
        <v>98</v>
      </c>
      <c r="C60" s="7">
        <v>42</v>
      </c>
      <c r="D60" s="10">
        <f t="shared" ref="D60:D71" si="23">C60-E60</f>
        <v>35</v>
      </c>
      <c r="E60" s="10">
        <v>7</v>
      </c>
      <c r="F60" s="10">
        <v>1</v>
      </c>
      <c r="G60" s="10">
        <v>1</v>
      </c>
      <c r="H60" s="10">
        <v>3</v>
      </c>
      <c r="I60" s="10">
        <f t="shared" si="1"/>
        <v>2</v>
      </c>
      <c r="J60" s="18">
        <f t="shared" si="2"/>
        <v>4.76190476190476</v>
      </c>
      <c r="K60" s="18">
        <f t="shared" si="3"/>
        <v>95.2380952380952</v>
      </c>
    </row>
    <row r="61" s="1" customFormat="1" ht="12.75" spans="1:11">
      <c r="A61" s="14"/>
      <c r="B61" s="8" t="s">
        <v>99</v>
      </c>
      <c r="C61" s="7">
        <v>81</v>
      </c>
      <c r="D61" s="10">
        <f t="shared" si="23"/>
        <v>75</v>
      </c>
      <c r="E61" s="10">
        <v>6</v>
      </c>
      <c r="F61" s="10">
        <v>1</v>
      </c>
      <c r="G61" s="10"/>
      <c r="H61" s="10"/>
      <c r="I61" s="10">
        <f t="shared" si="1"/>
        <v>5</v>
      </c>
      <c r="J61" s="18">
        <f t="shared" si="2"/>
        <v>6.17283950617284</v>
      </c>
      <c r="K61" s="18">
        <f t="shared" si="3"/>
        <v>93.8271604938272</v>
      </c>
    </row>
    <row r="62" s="1" customFormat="1" ht="12.75" spans="1:11">
      <c r="A62" s="14"/>
      <c r="B62" s="8" t="s">
        <v>100</v>
      </c>
      <c r="C62" s="7">
        <v>50</v>
      </c>
      <c r="D62" s="10">
        <f t="shared" si="23"/>
        <v>50</v>
      </c>
      <c r="E62" s="10">
        <v>0</v>
      </c>
      <c r="F62" s="10"/>
      <c r="G62" s="10"/>
      <c r="H62" s="10"/>
      <c r="I62" s="10">
        <f t="shared" si="1"/>
        <v>0</v>
      </c>
      <c r="J62" s="18">
        <f t="shared" si="2"/>
        <v>0</v>
      </c>
      <c r="K62" s="18">
        <f t="shared" si="3"/>
        <v>100</v>
      </c>
    </row>
    <row r="63" s="1" customFormat="1" ht="12.75" spans="1:11">
      <c r="A63" s="14"/>
      <c r="B63" s="8" t="s">
        <v>101</v>
      </c>
      <c r="C63" s="7">
        <v>74</v>
      </c>
      <c r="D63" s="10">
        <f t="shared" si="23"/>
        <v>67</v>
      </c>
      <c r="E63" s="10">
        <v>7</v>
      </c>
      <c r="F63" s="10">
        <v>4</v>
      </c>
      <c r="G63" s="10"/>
      <c r="H63" s="10">
        <v>2</v>
      </c>
      <c r="I63" s="10">
        <f t="shared" si="1"/>
        <v>1</v>
      </c>
      <c r="J63" s="18">
        <f t="shared" si="2"/>
        <v>1.35135135135135</v>
      </c>
      <c r="K63" s="18">
        <f t="shared" si="3"/>
        <v>98.6486486486486</v>
      </c>
    </row>
    <row r="64" s="1" customFormat="1" ht="12.75" spans="1:11">
      <c r="A64" s="14"/>
      <c r="B64" s="8" t="s">
        <v>102</v>
      </c>
      <c r="C64" s="7">
        <v>52</v>
      </c>
      <c r="D64" s="10">
        <f t="shared" si="23"/>
        <v>48</v>
      </c>
      <c r="E64" s="10">
        <v>4</v>
      </c>
      <c r="F64" s="10">
        <v>1</v>
      </c>
      <c r="G64" s="10">
        <v>3</v>
      </c>
      <c r="H64" s="10"/>
      <c r="I64" s="10">
        <f t="shared" si="1"/>
        <v>0</v>
      </c>
      <c r="J64" s="18">
        <f t="shared" si="2"/>
        <v>0</v>
      </c>
      <c r="K64" s="18">
        <f t="shared" si="3"/>
        <v>100</v>
      </c>
    </row>
    <row r="65" s="1" customFormat="1" ht="12.75" spans="1:11">
      <c r="A65" s="14"/>
      <c r="B65" s="8" t="s">
        <v>103</v>
      </c>
      <c r="C65" s="7">
        <v>55</v>
      </c>
      <c r="D65" s="10">
        <f t="shared" si="23"/>
        <v>44</v>
      </c>
      <c r="E65" s="10">
        <v>11</v>
      </c>
      <c r="F65" s="10">
        <v>5</v>
      </c>
      <c r="G65" s="10"/>
      <c r="H65" s="10">
        <v>1</v>
      </c>
      <c r="I65" s="10">
        <f t="shared" si="1"/>
        <v>5</v>
      </c>
      <c r="J65" s="18">
        <f t="shared" si="2"/>
        <v>9.09090909090909</v>
      </c>
      <c r="K65" s="18">
        <f t="shared" si="3"/>
        <v>90.9090909090909</v>
      </c>
    </row>
    <row r="66" s="1" customFormat="1" ht="12.75" spans="1:11">
      <c r="A66" s="14"/>
      <c r="B66" s="8" t="s">
        <v>104</v>
      </c>
      <c r="C66" s="7">
        <v>179</v>
      </c>
      <c r="D66" s="10">
        <f t="shared" si="23"/>
        <v>161</v>
      </c>
      <c r="E66" s="10">
        <v>18</v>
      </c>
      <c r="F66" s="10">
        <v>6</v>
      </c>
      <c r="G66" s="10">
        <v>9</v>
      </c>
      <c r="H66" s="10"/>
      <c r="I66" s="10">
        <f t="shared" ref="I66:I129" si="24">E66-F66-G66-H66</f>
        <v>3</v>
      </c>
      <c r="J66" s="18">
        <f t="shared" ref="J66:J129" si="25">I66/C66*100</f>
        <v>1.67597765363128</v>
      </c>
      <c r="K66" s="18">
        <f t="shared" ref="K66:K129" si="26">100-J66</f>
        <v>98.3240223463687</v>
      </c>
    </row>
    <row r="67" s="1" customFormat="1" ht="12.75" spans="1:11">
      <c r="A67" s="14"/>
      <c r="B67" s="8" t="s">
        <v>105</v>
      </c>
      <c r="C67" s="7">
        <v>41</v>
      </c>
      <c r="D67" s="10">
        <f t="shared" si="23"/>
        <v>36</v>
      </c>
      <c r="E67" s="10">
        <v>5</v>
      </c>
      <c r="F67" s="10">
        <v>1</v>
      </c>
      <c r="G67" s="10"/>
      <c r="H67" s="10">
        <v>2</v>
      </c>
      <c r="I67" s="10">
        <f t="shared" si="24"/>
        <v>2</v>
      </c>
      <c r="J67" s="18">
        <f t="shared" si="25"/>
        <v>4.8780487804878</v>
      </c>
      <c r="K67" s="18">
        <f t="shared" si="26"/>
        <v>95.1219512195122</v>
      </c>
    </row>
    <row r="68" s="1" customFormat="1" ht="12.75" spans="1:11">
      <c r="A68" s="14"/>
      <c r="B68" s="8" t="s">
        <v>106</v>
      </c>
      <c r="C68" s="7">
        <v>51</v>
      </c>
      <c r="D68" s="10">
        <f t="shared" si="23"/>
        <v>49</v>
      </c>
      <c r="E68" s="10">
        <v>2</v>
      </c>
      <c r="F68" s="10"/>
      <c r="G68" s="10"/>
      <c r="H68" s="10">
        <v>1</v>
      </c>
      <c r="I68" s="10">
        <f t="shared" si="24"/>
        <v>1</v>
      </c>
      <c r="J68" s="18">
        <f t="shared" si="25"/>
        <v>1.96078431372549</v>
      </c>
      <c r="K68" s="18">
        <f t="shared" si="26"/>
        <v>98.0392156862745</v>
      </c>
    </row>
    <row r="69" s="1" customFormat="1" ht="12.75" spans="1:11">
      <c r="A69" s="14"/>
      <c r="B69" s="8" t="s">
        <v>107</v>
      </c>
      <c r="C69" s="7">
        <v>75</v>
      </c>
      <c r="D69" s="10">
        <f t="shared" si="23"/>
        <v>71</v>
      </c>
      <c r="E69" s="10">
        <v>4</v>
      </c>
      <c r="F69" s="10">
        <v>3</v>
      </c>
      <c r="G69" s="10">
        <v>1</v>
      </c>
      <c r="H69" s="10"/>
      <c r="I69" s="10">
        <f t="shared" si="24"/>
        <v>0</v>
      </c>
      <c r="J69" s="18">
        <f t="shared" si="25"/>
        <v>0</v>
      </c>
      <c r="K69" s="18">
        <f t="shared" si="26"/>
        <v>100</v>
      </c>
    </row>
    <row r="70" s="1" customFormat="1" ht="12.75" spans="1:11">
      <c r="A70" s="14"/>
      <c r="B70" s="8" t="s">
        <v>108</v>
      </c>
      <c r="C70" s="7">
        <v>78</v>
      </c>
      <c r="D70" s="10">
        <f t="shared" si="23"/>
        <v>69</v>
      </c>
      <c r="E70" s="10">
        <v>9</v>
      </c>
      <c r="F70" s="10">
        <v>6</v>
      </c>
      <c r="G70" s="10">
        <v>1</v>
      </c>
      <c r="H70" s="10"/>
      <c r="I70" s="10">
        <f t="shared" si="24"/>
        <v>2</v>
      </c>
      <c r="J70" s="18">
        <f t="shared" si="25"/>
        <v>2.56410256410256</v>
      </c>
      <c r="K70" s="18">
        <f t="shared" si="26"/>
        <v>97.4358974358974</v>
      </c>
    </row>
    <row r="71" s="1" customFormat="1" ht="12.75" spans="1:11">
      <c r="A71" s="15"/>
      <c r="B71" s="8" t="s">
        <v>109</v>
      </c>
      <c r="C71" s="7">
        <v>46</v>
      </c>
      <c r="D71" s="10">
        <f t="shared" si="23"/>
        <v>41</v>
      </c>
      <c r="E71" s="10">
        <v>5</v>
      </c>
      <c r="F71" s="10">
        <v>4</v>
      </c>
      <c r="G71" s="10"/>
      <c r="H71" s="10"/>
      <c r="I71" s="10">
        <f t="shared" si="24"/>
        <v>1</v>
      </c>
      <c r="J71" s="18">
        <f t="shared" si="25"/>
        <v>2.17391304347826</v>
      </c>
      <c r="K71" s="18">
        <f t="shared" si="26"/>
        <v>97.8260869565217</v>
      </c>
    </row>
    <row r="72" s="1" customFormat="1" ht="12.75" spans="1:11">
      <c r="A72" s="11" t="s">
        <v>110</v>
      </c>
      <c r="B72" s="12"/>
      <c r="C72" s="11">
        <f t="shared" ref="C72:H72" si="27">SUM(C60:C71)</f>
        <v>824</v>
      </c>
      <c r="D72" s="11">
        <f t="shared" si="27"/>
        <v>746</v>
      </c>
      <c r="E72" s="11">
        <f t="shared" si="27"/>
        <v>78</v>
      </c>
      <c r="F72" s="11">
        <f t="shared" si="27"/>
        <v>32</v>
      </c>
      <c r="G72" s="11">
        <f t="shared" si="27"/>
        <v>15</v>
      </c>
      <c r="H72" s="11">
        <f t="shared" si="27"/>
        <v>9</v>
      </c>
      <c r="I72" s="11">
        <f t="shared" si="24"/>
        <v>22</v>
      </c>
      <c r="J72" s="21">
        <f t="shared" si="25"/>
        <v>2.66990291262136</v>
      </c>
      <c r="K72" s="21">
        <f t="shared" si="26"/>
        <v>97.3300970873786</v>
      </c>
    </row>
    <row r="73" s="1" customFormat="1" ht="12.75" spans="1:11">
      <c r="A73" s="13" t="s">
        <v>111</v>
      </c>
      <c r="B73" s="8" t="s">
        <v>112</v>
      </c>
      <c r="C73" s="7">
        <v>9</v>
      </c>
      <c r="D73" s="10">
        <f t="shared" ref="D73:D75" si="28">C73-E73</f>
        <v>9</v>
      </c>
      <c r="E73" s="10">
        <v>0</v>
      </c>
      <c r="F73" s="10"/>
      <c r="G73" s="10"/>
      <c r="H73" s="10"/>
      <c r="I73" s="10">
        <f t="shared" si="24"/>
        <v>0</v>
      </c>
      <c r="J73" s="18">
        <f t="shared" si="25"/>
        <v>0</v>
      </c>
      <c r="K73" s="18">
        <f t="shared" si="26"/>
        <v>100</v>
      </c>
    </row>
    <row r="74" s="1" customFormat="1" ht="12.75" spans="1:11">
      <c r="A74" s="14"/>
      <c r="B74" s="8" t="s">
        <v>111</v>
      </c>
      <c r="C74" s="7">
        <v>4</v>
      </c>
      <c r="D74" s="10">
        <f t="shared" si="28"/>
        <v>4</v>
      </c>
      <c r="E74" s="10">
        <v>0</v>
      </c>
      <c r="F74" s="10"/>
      <c r="G74" s="10"/>
      <c r="H74" s="10"/>
      <c r="I74" s="10">
        <f t="shared" si="24"/>
        <v>0</v>
      </c>
      <c r="J74" s="18">
        <f t="shared" si="25"/>
        <v>0</v>
      </c>
      <c r="K74" s="18">
        <f t="shared" si="26"/>
        <v>100</v>
      </c>
    </row>
    <row r="75" s="1" customFormat="1" ht="12.75" spans="1:11">
      <c r="A75" s="15"/>
      <c r="B75" s="8" t="s">
        <v>113</v>
      </c>
      <c r="C75" s="7">
        <v>8</v>
      </c>
      <c r="D75" s="10">
        <f t="shared" si="28"/>
        <v>7</v>
      </c>
      <c r="E75" s="10">
        <v>1</v>
      </c>
      <c r="F75" s="10"/>
      <c r="G75" s="10"/>
      <c r="H75" s="10">
        <v>1</v>
      </c>
      <c r="I75" s="10">
        <f t="shared" si="24"/>
        <v>0</v>
      </c>
      <c r="J75" s="18">
        <f t="shared" si="25"/>
        <v>0</v>
      </c>
      <c r="K75" s="18">
        <f t="shared" si="26"/>
        <v>100</v>
      </c>
    </row>
    <row r="76" s="1" customFormat="1" ht="12.75" spans="1:11">
      <c r="A76" s="11" t="s">
        <v>114</v>
      </c>
      <c r="B76" s="12"/>
      <c r="C76" s="11">
        <f t="shared" ref="C76:H76" si="29">SUM(C73:C75)</f>
        <v>21</v>
      </c>
      <c r="D76" s="11">
        <f t="shared" si="29"/>
        <v>20</v>
      </c>
      <c r="E76" s="11">
        <f t="shared" si="29"/>
        <v>1</v>
      </c>
      <c r="F76" s="11">
        <f t="shared" si="29"/>
        <v>0</v>
      </c>
      <c r="G76" s="11">
        <f t="shared" si="29"/>
        <v>0</v>
      </c>
      <c r="H76" s="11">
        <f t="shared" si="29"/>
        <v>1</v>
      </c>
      <c r="I76" s="11">
        <f t="shared" si="24"/>
        <v>0</v>
      </c>
      <c r="J76" s="21">
        <f t="shared" si="25"/>
        <v>0</v>
      </c>
      <c r="K76" s="21">
        <f t="shared" si="26"/>
        <v>100</v>
      </c>
    </row>
    <row r="77" s="1" customFormat="1" ht="12.75" spans="1:11">
      <c r="A77" s="13" t="s">
        <v>115</v>
      </c>
      <c r="B77" s="8" t="s">
        <v>116</v>
      </c>
      <c r="C77" s="7">
        <v>2</v>
      </c>
      <c r="D77" s="10">
        <f t="shared" ref="D77:D81" si="30">C77-E77</f>
        <v>2</v>
      </c>
      <c r="E77" s="10">
        <v>0</v>
      </c>
      <c r="F77" s="10"/>
      <c r="G77" s="10"/>
      <c r="H77" s="10"/>
      <c r="I77" s="10">
        <f t="shared" si="24"/>
        <v>0</v>
      </c>
      <c r="J77" s="18">
        <f t="shared" si="25"/>
        <v>0</v>
      </c>
      <c r="K77" s="18">
        <f t="shared" si="26"/>
        <v>100</v>
      </c>
    </row>
    <row r="78" s="1" customFormat="1" ht="12.75" spans="1:11">
      <c r="A78" s="14"/>
      <c r="B78" s="8" t="s">
        <v>117</v>
      </c>
      <c r="C78" s="7">
        <v>31</v>
      </c>
      <c r="D78" s="10">
        <f t="shared" si="30"/>
        <v>28</v>
      </c>
      <c r="E78" s="10">
        <v>3</v>
      </c>
      <c r="F78" s="10">
        <v>1</v>
      </c>
      <c r="G78" s="10"/>
      <c r="H78" s="10"/>
      <c r="I78" s="10">
        <f t="shared" si="24"/>
        <v>2</v>
      </c>
      <c r="J78" s="18">
        <f t="shared" si="25"/>
        <v>6.45161290322581</v>
      </c>
      <c r="K78" s="18">
        <f t="shared" si="26"/>
        <v>93.5483870967742</v>
      </c>
    </row>
    <row r="79" s="1" customFormat="1" ht="12.75" spans="1:11">
      <c r="A79" s="14"/>
      <c r="B79" s="8" t="s">
        <v>118</v>
      </c>
      <c r="C79" s="7">
        <v>2</v>
      </c>
      <c r="D79" s="10">
        <f t="shared" si="30"/>
        <v>2</v>
      </c>
      <c r="E79" s="10">
        <v>0</v>
      </c>
      <c r="F79" s="10"/>
      <c r="G79" s="10"/>
      <c r="H79" s="10"/>
      <c r="I79" s="10">
        <f t="shared" si="24"/>
        <v>0</v>
      </c>
      <c r="J79" s="18">
        <f t="shared" si="25"/>
        <v>0</v>
      </c>
      <c r="K79" s="18">
        <f t="shared" si="26"/>
        <v>100</v>
      </c>
    </row>
    <row r="80" s="1" customFormat="1" ht="12.75" spans="1:11">
      <c r="A80" s="14"/>
      <c r="B80" s="8" t="s">
        <v>119</v>
      </c>
      <c r="C80" s="7">
        <v>2</v>
      </c>
      <c r="D80" s="10">
        <f t="shared" si="30"/>
        <v>2</v>
      </c>
      <c r="E80" s="10">
        <v>0</v>
      </c>
      <c r="F80" s="10"/>
      <c r="G80" s="10"/>
      <c r="H80" s="10"/>
      <c r="I80" s="10">
        <f t="shared" si="24"/>
        <v>0</v>
      </c>
      <c r="J80" s="18">
        <f t="shared" si="25"/>
        <v>0</v>
      </c>
      <c r="K80" s="18">
        <f t="shared" si="26"/>
        <v>100</v>
      </c>
    </row>
    <row r="81" s="1" customFormat="1" ht="12.75" spans="1:11">
      <c r="A81" s="15"/>
      <c r="B81" s="8" t="s">
        <v>115</v>
      </c>
      <c r="C81" s="7">
        <v>57</v>
      </c>
      <c r="D81" s="10">
        <f t="shared" si="30"/>
        <v>55</v>
      </c>
      <c r="E81" s="10">
        <v>2</v>
      </c>
      <c r="F81" s="10">
        <v>2</v>
      </c>
      <c r="G81" s="10"/>
      <c r="H81" s="10"/>
      <c r="I81" s="10">
        <f t="shared" si="24"/>
        <v>0</v>
      </c>
      <c r="J81" s="18">
        <f t="shared" si="25"/>
        <v>0</v>
      </c>
      <c r="K81" s="18">
        <f t="shared" si="26"/>
        <v>100</v>
      </c>
    </row>
    <row r="82" s="1" customFormat="1" ht="12.75" spans="1:11">
      <c r="A82" s="11" t="s">
        <v>120</v>
      </c>
      <c r="B82" s="12"/>
      <c r="C82" s="11">
        <f t="shared" ref="C82:H82" si="31">SUM(C77:C81)</f>
        <v>94</v>
      </c>
      <c r="D82" s="11">
        <f t="shared" si="31"/>
        <v>89</v>
      </c>
      <c r="E82" s="11">
        <f t="shared" si="31"/>
        <v>5</v>
      </c>
      <c r="F82" s="11">
        <f t="shared" si="31"/>
        <v>3</v>
      </c>
      <c r="G82" s="11">
        <f t="shared" si="31"/>
        <v>0</v>
      </c>
      <c r="H82" s="11">
        <f t="shared" si="31"/>
        <v>0</v>
      </c>
      <c r="I82" s="11">
        <f t="shared" si="24"/>
        <v>2</v>
      </c>
      <c r="J82" s="21">
        <f t="shared" si="25"/>
        <v>2.12765957446808</v>
      </c>
      <c r="K82" s="21">
        <f t="shared" si="26"/>
        <v>97.8723404255319</v>
      </c>
    </row>
    <row r="83" s="1" customFormat="1" ht="12.75" spans="1:11">
      <c r="A83" s="13" t="s">
        <v>121</v>
      </c>
      <c r="B83" s="8" t="s">
        <v>121</v>
      </c>
      <c r="C83" s="7">
        <v>4</v>
      </c>
      <c r="D83" s="10">
        <f t="shared" ref="D83:D93" si="32">C83-E83</f>
        <v>4</v>
      </c>
      <c r="E83" s="10">
        <v>0</v>
      </c>
      <c r="F83" s="10"/>
      <c r="G83" s="10"/>
      <c r="H83" s="10"/>
      <c r="I83" s="10">
        <f t="shared" si="24"/>
        <v>0</v>
      </c>
      <c r="J83" s="18">
        <f t="shared" si="25"/>
        <v>0</v>
      </c>
      <c r="K83" s="18">
        <f t="shared" si="26"/>
        <v>100</v>
      </c>
    </row>
    <row r="84" s="1" customFormat="1" ht="12.75" spans="1:11">
      <c r="A84" s="15"/>
      <c r="B84" s="8" t="s">
        <v>122</v>
      </c>
      <c r="C84" s="7">
        <v>1</v>
      </c>
      <c r="D84" s="10">
        <f t="shared" si="32"/>
        <v>1</v>
      </c>
      <c r="E84" s="10">
        <v>0</v>
      </c>
      <c r="F84" s="10"/>
      <c r="G84" s="10"/>
      <c r="H84" s="10"/>
      <c r="I84" s="10">
        <f t="shared" si="24"/>
        <v>0</v>
      </c>
      <c r="J84" s="18">
        <f t="shared" si="25"/>
        <v>0</v>
      </c>
      <c r="K84" s="18">
        <f t="shared" si="26"/>
        <v>100</v>
      </c>
    </row>
    <row r="85" s="1" customFormat="1" ht="12.75" spans="1:11">
      <c r="A85" s="11" t="s">
        <v>123</v>
      </c>
      <c r="B85" s="12"/>
      <c r="C85" s="11">
        <f t="shared" ref="C85:H85" si="33">SUM(C83:C84)</f>
        <v>5</v>
      </c>
      <c r="D85" s="11">
        <f t="shared" si="33"/>
        <v>5</v>
      </c>
      <c r="E85" s="11">
        <f t="shared" si="33"/>
        <v>0</v>
      </c>
      <c r="F85" s="11">
        <f t="shared" si="33"/>
        <v>0</v>
      </c>
      <c r="G85" s="11">
        <f t="shared" si="33"/>
        <v>0</v>
      </c>
      <c r="H85" s="11">
        <f t="shared" si="33"/>
        <v>0</v>
      </c>
      <c r="I85" s="11">
        <f t="shared" si="24"/>
        <v>0</v>
      </c>
      <c r="J85" s="21">
        <f t="shared" si="25"/>
        <v>0</v>
      </c>
      <c r="K85" s="21">
        <f t="shared" si="26"/>
        <v>100</v>
      </c>
    </row>
    <row r="86" s="1" customFormat="1" ht="12.75" spans="1:11">
      <c r="A86" s="13" t="s">
        <v>124</v>
      </c>
      <c r="B86" s="8" t="s">
        <v>125</v>
      </c>
      <c r="C86" s="7">
        <v>1</v>
      </c>
      <c r="D86" s="10">
        <f t="shared" si="32"/>
        <v>0</v>
      </c>
      <c r="E86" s="10">
        <v>1</v>
      </c>
      <c r="F86" s="10"/>
      <c r="G86" s="10"/>
      <c r="H86" s="10"/>
      <c r="I86" s="10">
        <f t="shared" si="24"/>
        <v>1</v>
      </c>
      <c r="J86" s="18">
        <f t="shared" si="25"/>
        <v>100</v>
      </c>
      <c r="K86" s="18">
        <f t="shared" si="26"/>
        <v>0</v>
      </c>
    </row>
    <row r="87" s="1" customFormat="1" ht="12.75" spans="1:11">
      <c r="A87" s="14"/>
      <c r="B87" s="8" t="s">
        <v>126</v>
      </c>
      <c r="C87" s="7">
        <v>42</v>
      </c>
      <c r="D87" s="10">
        <f t="shared" si="32"/>
        <v>30</v>
      </c>
      <c r="E87" s="10">
        <v>12</v>
      </c>
      <c r="F87" s="10">
        <v>1</v>
      </c>
      <c r="G87" s="10">
        <v>1</v>
      </c>
      <c r="H87" s="10"/>
      <c r="I87" s="10">
        <f t="shared" si="24"/>
        <v>10</v>
      </c>
      <c r="J87" s="18">
        <f t="shared" si="25"/>
        <v>23.8095238095238</v>
      </c>
      <c r="K87" s="18">
        <f t="shared" si="26"/>
        <v>76.1904761904762</v>
      </c>
    </row>
    <row r="88" s="1" customFormat="1" ht="12.75" spans="1:11">
      <c r="A88" s="14"/>
      <c r="B88" s="8" t="s">
        <v>127</v>
      </c>
      <c r="C88" s="7">
        <v>69</v>
      </c>
      <c r="D88" s="10">
        <f t="shared" si="32"/>
        <v>60</v>
      </c>
      <c r="E88" s="10">
        <v>9</v>
      </c>
      <c r="F88" s="10"/>
      <c r="G88" s="10"/>
      <c r="H88" s="10">
        <v>3</v>
      </c>
      <c r="I88" s="10">
        <f t="shared" si="24"/>
        <v>6</v>
      </c>
      <c r="J88" s="18">
        <f t="shared" si="25"/>
        <v>8.69565217391304</v>
      </c>
      <c r="K88" s="18">
        <f t="shared" si="26"/>
        <v>91.304347826087</v>
      </c>
    </row>
    <row r="89" s="1" customFormat="1" ht="12.75" spans="1:11">
      <c r="A89" s="14"/>
      <c r="B89" s="8" t="s">
        <v>128</v>
      </c>
      <c r="C89" s="7">
        <v>6</v>
      </c>
      <c r="D89" s="10">
        <f t="shared" si="32"/>
        <v>5</v>
      </c>
      <c r="E89" s="10">
        <v>1</v>
      </c>
      <c r="F89" s="10"/>
      <c r="G89" s="10"/>
      <c r="H89" s="10"/>
      <c r="I89" s="10">
        <f t="shared" si="24"/>
        <v>1</v>
      </c>
      <c r="J89" s="18">
        <f t="shared" si="25"/>
        <v>16.6666666666667</v>
      </c>
      <c r="K89" s="18">
        <f t="shared" si="26"/>
        <v>83.3333333333333</v>
      </c>
    </row>
    <row r="90" s="1" customFormat="1" ht="12.75" spans="1:11">
      <c r="A90" s="14"/>
      <c r="B90" s="8" t="s">
        <v>129</v>
      </c>
      <c r="C90" s="7">
        <v>1</v>
      </c>
      <c r="D90" s="10">
        <f t="shared" si="32"/>
        <v>0</v>
      </c>
      <c r="E90" s="10">
        <v>1</v>
      </c>
      <c r="F90" s="10">
        <v>1</v>
      </c>
      <c r="G90" s="10"/>
      <c r="H90" s="10"/>
      <c r="I90" s="10">
        <f t="shared" si="24"/>
        <v>0</v>
      </c>
      <c r="J90" s="18">
        <f t="shared" si="25"/>
        <v>0</v>
      </c>
      <c r="K90" s="18">
        <f t="shared" si="26"/>
        <v>100</v>
      </c>
    </row>
    <row r="91" s="1" customFormat="1" ht="12.75" spans="1:11">
      <c r="A91" s="14"/>
      <c r="B91" s="8" t="s">
        <v>130</v>
      </c>
      <c r="C91" s="7">
        <v>160</v>
      </c>
      <c r="D91" s="10">
        <f t="shared" si="32"/>
        <v>129</v>
      </c>
      <c r="E91" s="10">
        <v>31</v>
      </c>
      <c r="F91" s="10">
        <v>5</v>
      </c>
      <c r="G91" s="10">
        <v>4</v>
      </c>
      <c r="H91" s="10">
        <v>4</v>
      </c>
      <c r="I91" s="10">
        <f t="shared" si="24"/>
        <v>18</v>
      </c>
      <c r="J91" s="18">
        <f t="shared" si="25"/>
        <v>11.25</v>
      </c>
      <c r="K91" s="18">
        <f t="shared" si="26"/>
        <v>88.75</v>
      </c>
    </row>
    <row r="92" s="1" customFormat="1" ht="12.75" spans="1:11">
      <c r="A92" s="15"/>
      <c r="B92" s="8" t="s">
        <v>131</v>
      </c>
      <c r="C92" s="7">
        <v>116</v>
      </c>
      <c r="D92" s="10">
        <f t="shared" si="32"/>
        <v>88</v>
      </c>
      <c r="E92" s="10">
        <v>28</v>
      </c>
      <c r="F92" s="10">
        <v>7</v>
      </c>
      <c r="G92" s="10">
        <v>3</v>
      </c>
      <c r="H92" s="10"/>
      <c r="I92" s="10">
        <f t="shared" si="24"/>
        <v>18</v>
      </c>
      <c r="J92" s="18">
        <f t="shared" si="25"/>
        <v>15.5172413793103</v>
      </c>
      <c r="K92" s="18">
        <f t="shared" si="26"/>
        <v>84.4827586206897</v>
      </c>
    </row>
    <row r="93" s="1" customFormat="1" ht="12.75" spans="1:11">
      <c r="A93" s="15"/>
      <c r="B93" s="8" t="s">
        <v>191</v>
      </c>
      <c r="C93" s="7">
        <v>1</v>
      </c>
      <c r="D93" s="10">
        <f t="shared" si="32"/>
        <v>1</v>
      </c>
      <c r="E93" s="10">
        <v>0</v>
      </c>
      <c r="F93" s="10"/>
      <c r="G93" s="10"/>
      <c r="H93" s="10"/>
      <c r="I93" s="10">
        <f t="shared" si="24"/>
        <v>0</v>
      </c>
      <c r="J93" s="18">
        <f t="shared" si="25"/>
        <v>0</v>
      </c>
      <c r="K93" s="18">
        <f t="shared" si="26"/>
        <v>100</v>
      </c>
    </row>
    <row r="94" s="1" customFormat="1" ht="13.5" customHeight="1" spans="1:11">
      <c r="A94" s="11" t="s">
        <v>132</v>
      </c>
      <c r="B94" s="12"/>
      <c r="C94" s="11">
        <f t="shared" ref="C94:H94" si="34">SUM(C86:C93)</f>
        <v>396</v>
      </c>
      <c r="D94" s="11">
        <f t="shared" si="34"/>
        <v>313</v>
      </c>
      <c r="E94" s="11">
        <f t="shared" si="34"/>
        <v>83</v>
      </c>
      <c r="F94" s="11">
        <f t="shared" si="34"/>
        <v>14</v>
      </c>
      <c r="G94" s="11">
        <f t="shared" si="34"/>
        <v>8</v>
      </c>
      <c r="H94" s="11">
        <f t="shared" si="34"/>
        <v>7</v>
      </c>
      <c r="I94" s="11">
        <f t="shared" si="24"/>
        <v>54</v>
      </c>
      <c r="J94" s="21">
        <f t="shared" si="25"/>
        <v>13.6363636363636</v>
      </c>
      <c r="K94" s="21">
        <f t="shared" si="26"/>
        <v>86.3636363636364</v>
      </c>
    </row>
    <row r="95" s="1" customFormat="1" ht="12.75" spans="1:11">
      <c r="A95" s="13" t="s">
        <v>133</v>
      </c>
      <c r="B95" s="8" t="s">
        <v>134</v>
      </c>
      <c r="C95" s="7">
        <v>73</v>
      </c>
      <c r="D95" s="10">
        <f t="shared" ref="D95:D99" si="35">C95-E95</f>
        <v>61</v>
      </c>
      <c r="E95" s="10">
        <v>12</v>
      </c>
      <c r="F95" s="10">
        <v>9</v>
      </c>
      <c r="G95" s="10"/>
      <c r="H95" s="10">
        <v>2</v>
      </c>
      <c r="I95" s="10">
        <f t="shared" si="24"/>
        <v>1</v>
      </c>
      <c r="J95" s="18">
        <f t="shared" si="25"/>
        <v>1.36986301369863</v>
      </c>
      <c r="K95" s="18">
        <f t="shared" si="26"/>
        <v>98.6301369863014</v>
      </c>
    </row>
    <row r="96" s="1" customFormat="1" ht="12.75" spans="1:11">
      <c r="A96" s="14"/>
      <c r="B96" s="8" t="s">
        <v>135</v>
      </c>
      <c r="C96" s="7">
        <v>61</v>
      </c>
      <c r="D96" s="10">
        <f t="shared" si="35"/>
        <v>36</v>
      </c>
      <c r="E96" s="10">
        <v>25</v>
      </c>
      <c r="F96" s="10">
        <v>4</v>
      </c>
      <c r="G96" s="10">
        <v>3</v>
      </c>
      <c r="H96" s="10">
        <v>2</v>
      </c>
      <c r="I96" s="10">
        <f t="shared" si="24"/>
        <v>16</v>
      </c>
      <c r="J96" s="18">
        <f t="shared" si="25"/>
        <v>26.2295081967213</v>
      </c>
      <c r="K96" s="18">
        <f t="shared" si="26"/>
        <v>73.7704918032787</v>
      </c>
    </row>
    <row r="97" s="1" customFormat="1" ht="12.75" spans="1:11">
      <c r="A97" s="14"/>
      <c r="B97" s="8" t="s">
        <v>136</v>
      </c>
      <c r="C97" s="7">
        <v>1</v>
      </c>
      <c r="D97" s="10">
        <f t="shared" si="35"/>
        <v>1</v>
      </c>
      <c r="E97" s="10">
        <v>0</v>
      </c>
      <c r="F97" s="10"/>
      <c r="G97" s="10"/>
      <c r="H97" s="10"/>
      <c r="I97" s="10">
        <f t="shared" si="24"/>
        <v>0</v>
      </c>
      <c r="J97" s="18">
        <f t="shared" si="25"/>
        <v>0</v>
      </c>
      <c r="K97" s="18">
        <f t="shared" si="26"/>
        <v>100</v>
      </c>
    </row>
    <row r="98" s="1" customFormat="1" ht="12.75" spans="1:11">
      <c r="A98" s="14"/>
      <c r="B98" s="8" t="s">
        <v>137</v>
      </c>
      <c r="C98" s="7">
        <v>3</v>
      </c>
      <c r="D98" s="10">
        <f t="shared" si="35"/>
        <v>2</v>
      </c>
      <c r="E98" s="10">
        <v>1</v>
      </c>
      <c r="F98" s="10"/>
      <c r="G98" s="10"/>
      <c r="H98" s="10"/>
      <c r="I98" s="10">
        <f t="shared" si="24"/>
        <v>1</v>
      </c>
      <c r="J98" s="18">
        <f t="shared" si="25"/>
        <v>33.3333333333333</v>
      </c>
      <c r="K98" s="18">
        <f t="shared" si="26"/>
        <v>66.6666666666667</v>
      </c>
    </row>
    <row r="99" s="1" customFormat="1" ht="12.75" spans="1:11">
      <c r="A99" s="15"/>
      <c r="B99" s="8" t="s">
        <v>138</v>
      </c>
      <c r="C99" s="7">
        <v>3</v>
      </c>
      <c r="D99" s="10">
        <f t="shared" si="35"/>
        <v>3</v>
      </c>
      <c r="E99" s="10">
        <v>0</v>
      </c>
      <c r="F99" s="10"/>
      <c r="G99" s="10"/>
      <c r="H99" s="10"/>
      <c r="I99" s="10">
        <f t="shared" si="24"/>
        <v>0</v>
      </c>
      <c r="J99" s="18">
        <f t="shared" si="25"/>
        <v>0</v>
      </c>
      <c r="K99" s="18">
        <f t="shared" si="26"/>
        <v>100</v>
      </c>
    </row>
    <row r="100" s="1" customFormat="1" ht="12.75" spans="1:11">
      <c r="A100" s="11" t="s">
        <v>139</v>
      </c>
      <c r="B100" s="12"/>
      <c r="C100" s="11">
        <f t="shared" ref="C100:H100" si="36">SUM(C95:C99)</f>
        <v>141</v>
      </c>
      <c r="D100" s="11">
        <f t="shared" si="36"/>
        <v>103</v>
      </c>
      <c r="E100" s="11">
        <f t="shared" si="36"/>
        <v>38</v>
      </c>
      <c r="F100" s="11">
        <f t="shared" si="36"/>
        <v>13</v>
      </c>
      <c r="G100" s="11">
        <f t="shared" si="36"/>
        <v>3</v>
      </c>
      <c r="H100" s="11">
        <f t="shared" si="36"/>
        <v>4</v>
      </c>
      <c r="I100" s="11">
        <f t="shared" si="24"/>
        <v>18</v>
      </c>
      <c r="J100" s="21">
        <f t="shared" si="25"/>
        <v>12.7659574468085</v>
      </c>
      <c r="K100" s="21">
        <f t="shared" si="26"/>
        <v>87.2340425531915</v>
      </c>
    </row>
    <row r="101" s="1" customFormat="1" ht="12.75" spans="1:11">
      <c r="A101" s="13" t="s">
        <v>140</v>
      </c>
      <c r="B101" s="8" t="s">
        <v>141</v>
      </c>
      <c r="C101" s="7">
        <v>106</v>
      </c>
      <c r="D101" s="10">
        <f t="shared" ref="D101:D109" si="37">C101-E101</f>
        <v>87</v>
      </c>
      <c r="E101" s="10">
        <v>19</v>
      </c>
      <c r="F101" s="10">
        <v>12</v>
      </c>
      <c r="G101" s="10">
        <v>3</v>
      </c>
      <c r="H101" s="10">
        <v>1</v>
      </c>
      <c r="I101" s="10">
        <f t="shared" si="24"/>
        <v>3</v>
      </c>
      <c r="J101" s="18">
        <f t="shared" si="25"/>
        <v>2.83018867924528</v>
      </c>
      <c r="K101" s="18">
        <f t="shared" si="26"/>
        <v>97.1698113207547</v>
      </c>
    </row>
    <row r="102" s="1" customFormat="1" ht="12.75" spans="1:11">
      <c r="A102" s="14"/>
      <c r="B102" s="8" t="s">
        <v>142</v>
      </c>
      <c r="C102" s="7">
        <v>3</v>
      </c>
      <c r="D102" s="10">
        <f t="shared" si="37"/>
        <v>3</v>
      </c>
      <c r="E102" s="10">
        <v>0</v>
      </c>
      <c r="F102" s="10"/>
      <c r="G102" s="10"/>
      <c r="H102" s="10"/>
      <c r="I102" s="10">
        <f t="shared" si="24"/>
        <v>0</v>
      </c>
      <c r="J102" s="18">
        <f t="shared" si="25"/>
        <v>0</v>
      </c>
      <c r="K102" s="18">
        <f t="shared" si="26"/>
        <v>100</v>
      </c>
    </row>
    <row r="103" s="1" customFormat="1" ht="12.75" spans="1:11">
      <c r="A103" s="14"/>
      <c r="B103" s="8" t="s">
        <v>143</v>
      </c>
      <c r="C103" s="7">
        <v>1</v>
      </c>
      <c r="D103" s="10">
        <f t="shared" si="37"/>
        <v>1</v>
      </c>
      <c r="E103" s="10">
        <v>0</v>
      </c>
      <c r="F103" s="10"/>
      <c r="G103" s="10"/>
      <c r="H103" s="10"/>
      <c r="I103" s="10">
        <f t="shared" si="24"/>
        <v>0</v>
      </c>
      <c r="J103" s="18">
        <f t="shared" si="25"/>
        <v>0</v>
      </c>
      <c r="K103" s="18">
        <f t="shared" si="26"/>
        <v>100</v>
      </c>
    </row>
    <row r="104" s="1" customFormat="1" ht="12.75" spans="1:11">
      <c r="A104" s="14"/>
      <c r="B104" s="8" t="s">
        <v>144</v>
      </c>
      <c r="C104" s="7">
        <v>2</v>
      </c>
      <c r="D104" s="10">
        <f t="shared" si="37"/>
        <v>2</v>
      </c>
      <c r="E104" s="10">
        <v>0</v>
      </c>
      <c r="F104" s="10"/>
      <c r="G104" s="10"/>
      <c r="H104" s="10"/>
      <c r="I104" s="10">
        <f t="shared" si="24"/>
        <v>0</v>
      </c>
      <c r="J104" s="18">
        <f t="shared" si="25"/>
        <v>0</v>
      </c>
      <c r="K104" s="18">
        <f t="shared" si="26"/>
        <v>100</v>
      </c>
    </row>
    <row r="105" s="1" customFormat="1" ht="12.75" spans="1:11">
      <c r="A105" s="14"/>
      <c r="B105" s="8" t="s">
        <v>145</v>
      </c>
      <c r="C105" s="7">
        <v>2</v>
      </c>
      <c r="D105" s="10">
        <f t="shared" si="37"/>
        <v>1</v>
      </c>
      <c r="E105" s="10">
        <v>1</v>
      </c>
      <c r="F105" s="10"/>
      <c r="G105" s="10"/>
      <c r="H105" s="10"/>
      <c r="I105" s="10">
        <f t="shared" si="24"/>
        <v>1</v>
      </c>
      <c r="J105" s="18">
        <f t="shared" si="25"/>
        <v>50</v>
      </c>
      <c r="K105" s="18">
        <f t="shared" si="26"/>
        <v>50</v>
      </c>
    </row>
    <row r="106" s="1" customFormat="1" ht="12.75" spans="1:11">
      <c r="A106" s="14"/>
      <c r="B106" s="8" t="s">
        <v>146</v>
      </c>
      <c r="C106" s="7">
        <v>1</v>
      </c>
      <c r="D106" s="10">
        <f t="shared" si="37"/>
        <v>1</v>
      </c>
      <c r="E106" s="10">
        <v>0</v>
      </c>
      <c r="F106" s="10"/>
      <c r="G106" s="10"/>
      <c r="H106" s="10"/>
      <c r="I106" s="10">
        <f t="shared" si="24"/>
        <v>0</v>
      </c>
      <c r="J106" s="18">
        <f t="shared" si="25"/>
        <v>0</v>
      </c>
      <c r="K106" s="18">
        <f t="shared" si="26"/>
        <v>100</v>
      </c>
    </row>
    <row r="107" s="1" customFormat="1" ht="12.75" spans="1:11">
      <c r="A107" s="14"/>
      <c r="B107" s="8" t="s">
        <v>147</v>
      </c>
      <c r="C107" s="7">
        <v>1</v>
      </c>
      <c r="D107" s="10">
        <f t="shared" si="37"/>
        <v>1</v>
      </c>
      <c r="E107" s="10">
        <v>0</v>
      </c>
      <c r="F107" s="10"/>
      <c r="G107" s="10"/>
      <c r="H107" s="10"/>
      <c r="I107" s="10">
        <f t="shared" si="24"/>
        <v>0</v>
      </c>
      <c r="J107" s="18">
        <f t="shared" si="25"/>
        <v>0</v>
      </c>
      <c r="K107" s="18">
        <f t="shared" si="26"/>
        <v>100</v>
      </c>
    </row>
    <row r="108" s="1" customFormat="1" ht="12.75" spans="1:11">
      <c r="A108" s="14"/>
      <c r="B108" s="8" t="s">
        <v>148</v>
      </c>
      <c r="C108" s="7">
        <v>1</v>
      </c>
      <c r="D108" s="10">
        <f t="shared" si="37"/>
        <v>1</v>
      </c>
      <c r="E108" s="10">
        <v>0</v>
      </c>
      <c r="F108" s="10"/>
      <c r="G108" s="10"/>
      <c r="H108" s="10"/>
      <c r="I108" s="10">
        <f t="shared" si="24"/>
        <v>0</v>
      </c>
      <c r="J108" s="18">
        <f t="shared" si="25"/>
        <v>0</v>
      </c>
      <c r="K108" s="18">
        <f t="shared" si="26"/>
        <v>100</v>
      </c>
    </row>
    <row r="109" s="1" customFormat="1" ht="12.75" spans="1:11">
      <c r="A109" s="15"/>
      <c r="B109" s="8" t="s">
        <v>140</v>
      </c>
      <c r="C109" s="7">
        <v>109</v>
      </c>
      <c r="D109" s="10">
        <f t="shared" si="37"/>
        <v>90</v>
      </c>
      <c r="E109" s="10">
        <v>19</v>
      </c>
      <c r="F109" s="10">
        <v>16</v>
      </c>
      <c r="G109" s="10">
        <v>1</v>
      </c>
      <c r="H109" s="10"/>
      <c r="I109" s="10">
        <f t="shared" si="24"/>
        <v>2</v>
      </c>
      <c r="J109" s="18">
        <f t="shared" si="25"/>
        <v>1.8348623853211</v>
      </c>
      <c r="K109" s="18">
        <f t="shared" si="26"/>
        <v>98.1651376146789</v>
      </c>
    </row>
    <row r="110" s="1" customFormat="1" ht="12.75" spans="1:11">
      <c r="A110" s="11" t="s">
        <v>149</v>
      </c>
      <c r="B110" s="12"/>
      <c r="C110" s="11">
        <f t="shared" ref="C110:H110" si="38">SUM(C101:C109)</f>
        <v>226</v>
      </c>
      <c r="D110" s="11">
        <f t="shared" si="38"/>
        <v>187</v>
      </c>
      <c r="E110" s="11">
        <f t="shared" si="38"/>
        <v>39</v>
      </c>
      <c r="F110" s="11">
        <f t="shared" si="38"/>
        <v>28</v>
      </c>
      <c r="G110" s="11">
        <f t="shared" si="38"/>
        <v>4</v>
      </c>
      <c r="H110" s="11">
        <f t="shared" si="38"/>
        <v>1</v>
      </c>
      <c r="I110" s="11">
        <f t="shared" si="24"/>
        <v>6</v>
      </c>
      <c r="J110" s="21">
        <f t="shared" si="25"/>
        <v>2.65486725663717</v>
      </c>
      <c r="K110" s="21">
        <f t="shared" si="26"/>
        <v>97.3451327433628</v>
      </c>
    </row>
    <row r="111" s="1" customFormat="1" ht="12.75" spans="1:11">
      <c r="A111" s="13" t="s">
        <v>150</v>
      </c>
      <c r="B111" s="8" t="s">
        <v>151</v>
      </c>
      <c r="C111" s="7">
        <v>83</v>
      </c>
      <c r="D111" s="10">
        <f t="shared" ref="D111:D114" si="39">C111-E111</f>
        <v>71</v>
      </c>
      <c r="E111" s="10">
        <v>12</v>
      </c>
      <c r="F111" s="10"/>
      <c r="G111" s="10"/>
      <c r="H111" s="10">
        <v>3</v>
      </c>
      <c r="I111" s="10">
        <f t="shared" si="24"/>
        <v>9</v>
      </c>
      <c r="J111" s="18">
        <f t="shared" si="25"/>
        <v>10.8433734939759</v>
      </c>
      <c r="K111" s="18">
        <f t="shared" si="26"/>
        <v>89.1566265060241</v>
      </c>
    </row>
    <row r="112" s="1" customFormat="1" ht="12.75" spans="1:11">
      <c r="A112" s="14"/>
      <c r="B112" s="8" t="s">
        <v>152</v>
      </c>
      <c r="C112" s="7">
        <v>68</v>
      </c>
      <c r="D112" s="10">
        <f t="shared" si="39"/>
        <v>56</v>
      </c>
      <c r="E112" s="10">
        <v>12</v>
      </c>
      <c r="F112" s="10">
        <v>2</v>
      </c>
      <c r="G112" s="10">
        <v>1</v>
      </c>
      <c r="H112" s="10">
        <v>2</v>
      </c>
      <c r="I112" s="10">
        <f t="shared" si="24"/>
        <v>7</v>
      </c>
      <c r="J112" s="18">
        <f t="shared" si="25"/>
        <v>10.2941176470588</v>
      </c>
      <c r="K112" s="18">
        <f t="shared" si="26"/>
        <v>89.7058823529412</v>
      </c>
    </row>
    <row r="113" s="1" customFormat="1" ht="12.75" spans="1:11">
      <c r="A113" s="14"/>
      <c r="B113" s="8" t="s">
        <v>150</v>
      </c>
      <c r="C113" s="7">
        <v>75</v>
      </c>
      <c r="D113" s="10">
        <f t="shared" si="39"/>
        <v>67</v>
      </c>
      <c r="E113" s="10">
        <v>8</v>
      </c>
      <c r="F113" s="10">
        <v>2</v>
      </c>
      <c r="G113" s="10">
        <v>2</v>
      </c>
      <c r="H113" s="10">
        <v>2</v>
      </c>
      <c r="I113" s="10">
        <f t="shared" si="24"/>
        <v>2</v>
      </c>
      <c r="J113" s="18">
        <f t="shared" si="25"/>
        <v>2.66666666666667</v>
      </c>
      <c r="K113" s="18">
        <f t="shared" si="26"/>
        <v>97.3333333333333</v>
      </c>
    </row>
    <row r="114" s="1" customFormat="1" ht="12.75" spans="1:11">
      <c r="A114" s="15"/>
      <c r="B114" s="8" t="s">
        <v>153</v>
      </c>
      <c r="C114" s="7">
        <v>1</v>
      </c>
      <c r="D114" s="10">
        <f t="shared" si="39"/>
        <v>0</v>
      </c>
      <c r="E114" s="10">
        <v>1</v>
      </c>
      <c r="F114" s="10"/>
      <c r="G114" s="10">
        <v>1</v>
      </c>
      <c r="H114" s="10"/>
      <c r="I114" s="10">
        <f t="shared" si="24"/>
        <v>0</v>
      </c>
      <c r="J114" s="18">
        <f t="shared" si="25"/>
        <v>0</v>
      </c>
      <c r="K114" s="18">
        <f t="shared" si="26"/>
        <v>100</v>
      </c>
    </row>
    <row r="115" s="1" customFormat="1" ht="12.75" spans="1:11">
      <c r="A115" s="11" t="s">
        <v>154</v>
      </c>
      <c r="B115" s="12"/>
      <c r="C115" s="11">
        <f t="shared" ref="C115:H115" si="40">SUM(C111:C114)</f>
        <v>227</v>
      </c>
      <c r="D115" s="11">
        <f t="shared" si="40"/>
        <v>194</v>
      </c>
      <c r="E115" s="11">
        <f t="shared" si="40"/>
        <v>33</v>
      </c>
      <c r="F115" s="11">
        <f t="shared" si="40"/>
        <v>4</v>
      </c>
      <c r="G115" s="11">
        <f t="shared" si="40"/>
        <v>4</v>
      </c>
      <c r="H115" s="11">
        <f t="shared" si="40"/>
        <v>7</v>
      </c>
      <c r="I115" s="11">
        <f t="shared" si="24"/>
        <v>18</v>
      </c>
      <c r="J115" s="21">
        <f t="shared" si="25"/>
        <v>7.9295154185022</v>
      </c>
      <c r="K115" s="21">
        <f t="shared" si="26"/>
        <v>92.0704845814978</v>
      </c>
    </row>
    <row r="116" s="1" customFormat="1" ht="12.75" spans="1:11">
      <c r="A116" s="13" t="s">
        <v>155</v>
      </c>
      <c r="B116" s="8" t="s">
        <v>156</v>
      </c>
      <c r="C116" s="7">
        <v>1</v>
      </c>
      <c r="D116" s="10">
        <f t="shared" ref="D116:D124" si="41">C116-E116</f>
        <v>1</v>
      </c>
      <c r="E116" s="10">
        <v>0</v>
      </c>
      <c r="F116" s="10"/>
      <c r="G116" s="10"/>
      <c r="H116" s="10"/>
      <c r="I116" s="10">
        <f t="shared" si="24"/>
        <v>0</v>
      </c>
      <c r="J116" s="18">
        <f t="shared" si="25"/>
        <v>0</v>
      </c>
      <c r="K116" s="18">
        <f t="shared" si="26"/>
        <v>100</v>
      </c>
    </row>
    <row r="117" s="1" customFormat="1" ht="12.75" spans="1:11">
      <c r="A117" s="14"/>
      <c r="B117" s="8" t="s">
        <v>157</v>
      </c>
      <c r="C117" s="7">
        <v>90</v>
      </c>
      <c r="D117" s="10">
        <f t="shared" si="41"/>
        <v>76</v>
      </c>
      <c r="E117" s="10">
        <v>14</v>
      </c>
      <c r="F117" s="10">
        <v>2</v>
      </c>
      <c r="G117" s="10">
        <v>1</v>
      </c>
      <c r="H117" s="10">
        <v>5</v>
      </c>
      <c r="I117" s="10">
        <f t="shared" si="24"/>
        <v>6</v>
      </c>
      <c r="J117" s="18">
        <f t="shared" si="25"/>
        <v>6.66666666666667</v>
      </c>
      <c r="K117" s="18">
        <f t="shared" si="26"/>
        <v>93.3333333333333</v>
      </c>
    </row>
    <row r="118" s="1" customFormat="1" ht="12.75" spans="1:11">
      <c r="A118" s="14"/>
      <c r="B118" s="8" t="s">
        <v>158</v>
      </c>
      <c r="C118" s="7">
        <v>2</v>
      </c>
      <c r="D118" s="10">
        <f t="shared" si="41"/>
        <v>1</v>
      </c>
      <c r="E118" s="10">
        <v>1</v>
      </c>
      <c r="F118" s="10"/>
      <c r="G118" s="10">
        <v>1</v>
      </c>
      <c r="H118" s="10"/>
      <c r="I118" s="10">
        <f t="shared" si="24"/>
        <v>0</v>
      </c>
      <c r="J118" s="18">
        <f t="shared" si="25"/>
        <v>0</v>
      </c>
      <c r="K118" s="18">
        <f t="shared" si="26"/>
        <v>100</v>
      </c>
    </row>
    <row r="119" s="1" customFormat="1" ht="12.75" spans="1:11">
      <c r="A119" s="14"/>
      <c r="B119" s="8" t="s">
        <v>159</v>
      </c>
      <c r="C119" s="7">
        <v>1</v>
      </c>
      <c r="D119" s="10">
        <f t="shared" si="41"/>
        <v>1</v>
      </c>
      <c r="E119" s="10">
        <v>0</v>
      </c>
      <c r="F119" s="10"/>
      <c r="G119" s="10"/>
      <c r="H119" s="10"/>
      <c r="I119" s="10">
        <f t="shared" si="24"/>
        <v>0</v>
      </c>
      <c r="J119" s="18">
        <f t="shared" si="25"/>
        <v>0</v>
      </c>
      <c r="K119" s="18">
        <f t="shared" si="26"/>
        <v>100</v>
      </c>
    </row>
    <row r="120" s="1" customFormat="1" ht="12.75" spans="1:11">
      <c r="A120" s="14"/>
      <c r="B120" s="8" t="s">
        <v>192</v>
      </c>
      <c r="C120" s="7">
        <v>1</v>
      </c>
      <c r="D120" s="10">
        <f t="shared" si="41"/>
        <v>1</v>
      </c>
      <c r="E120" s="10">
        <v>0</v>
      </c>
      <c r="F120" s="10"/>
      <c r="G120" s="10"/>
      <c r="H120" s="10"/>
      <c r="I120" s="10">
        <f t="shared" si="24"/>
        <v>0</v>
      </c>
      <c r="J120" s="18">
        <f t="shared" si="25"/>
        <v>0</v>
      </c>
      <c r="K120" s="18">
        <f t="shared" si="26"/>
        <v>100</v>
      </c>
    </row>
    <row r="121" s="1" customFormat="1" ht="12.75" spans="1:11">
      <c r="A121" s="14"/>
      <c r="B121" s="8" t="s">
        <v>160</v>
      </c>
      <c r="C121" s="7">
        <v>3</v>
      </c>
      <c r="D121" s="10">
        <f t="shared" si="41"/>
        <v>3</v>
      </c>
      <c r="E121" s="10">
        <v>0</v>
      </c>
      <c r="F121" s="10"/>
      <c r="G121" s="10"/>
      <c r="H121" s="10"/>
      <c r="I121" s="10">
        <f t="shared" si="24"/>
        <v>0</v>
      </c>
      <c r="J121" s="18">
        <f t="shared" si="25"/>
        <v>0</v>
      </c>
      <c r="K121" s="18">
        <f t="shared" si="26"/>
        <v>100</v>
      </c>
    </row>
    <row r="122" s="1" customFormat="1" ht="12.75" spans="1:11">
      <c r="A122" s="14"/>
      <c r="B122" s="8" t="s">
        <v>155</v>
      </c>
      <c r="C122" s="7">
        <v>109</v>
      </c>
      <c r="D122" s="10">
        <f t="shared" si="41"/>
        <v>82</v>
      </c>
      <c r="E122" s="10">
        <v>27</v>
      </c>
      <c r="F122" s="10">
        <v>4</v>
      </c>
      <c r="G122" s="10">
        <v>19</v>
      </c>
      <c r="H122" s="10">
        <v>1</v>
      </c>
      <c r="I122" s="10">
        <f t="shared" si="24"/>
        <v>3</v>
      </c>
      <c r="J122" s="18">
        <f t="shared" si="25"/>
        <v>2.75229357798165</v>
      </c>
      <c r="K122" s="18">
        <f t="shared" si="26"/>
        <v>97.2477064220184</v>
      </c>
    </row>
    <row r="123" s="1" customFormat="1" ht="12.75" spans="1:11">
      <c r="A123" s="14"/>
      <c r="B123" s="8" t="s">
        <v>161</v>
      </c>
      <c r="C123" s="7">
        <v>2</v>
      </c>
      <c r="D123" s="10">
        <f t="shared" si="41"/>
        <v>2</v>
      </c>
      <c r="E123" s="10">
        <v>0</v>
      </c>
      <c r="F123" s="10"/>
      <c r="G123" s="10"/>
      <c r="H123" s="10"/>
      <c r="I123" s="10">
        <f t="shared" si="24"/>
        <v>0</v>
      </c>
      <c r="J123" s="18">
        <f t="shared" si="25"/>
        <v>0</v>
      </c>
      <c r="K123" s="18">
        <f t="shared" si="26"/>
        <v>100</v>
      </c>
    </row>
    <row r="124" s="1" customFormat="1" ht="12.75" spans="1:11">
      <c r="A124" s="15"/>
      <c r="B124" s="8" t="s">
        <v>162</v>
      </c>
      <c r="C124" s="7">
        <v>60</v>
      </c>
      <c r="D124" s="10">
        <f t="shared" si="41"/>
        <v>52</v>
      </c>
      <c r="E124" s="10">
        <v>8</v>
      </c>
      <c r="F124" s="10">
        <v>1</v>
      </c>
      <c r="G124" s="10"/>
      <c r="H124" s="10">
        <v>1</v>
      </c>
      <c r="I124" s="10">
        <f t="shared" si="24"/>
        <v>6</v>
      </c>
      <c r="J124" s="18">
        <f t="shared" si="25"/>
        <v>10</v>
      </c>
      <c r="K124" s="18">
        <f t="shared" si="26"/>
        <v>90</v>
      </c>
    </row>
    <row r="125" s="1" customFormat="1" ht="12.75" spans="1:11">
      <c r="A125" s="11" t="s">
        <v>163</v>
      </c>
      <c r="B125" s="12"/>
      <c r="C125" s="11">
        <f t="shared" ref="C125:H125" si="42">SUM(C116:C124)</f>
        <v>269</v>
      </c>
      <c r="D125" s="11">
        <f t="shared" si="42"/>
        <v>219</v>
      </c>
      <c r="E125" s="11">
        <f t="shared" si="42"/>
        <v>50</v>
      </c>
      <c r="F125" s="11">
        <f t="shared" si="42"/>
        <v>7</v>
      </c>
      <c r="G125" s="11">
        <f t="shared" si="42"/>
        <v>21</v>
      </c>
      <c r="H125" s="11">
        <f t="shared" si="42"/>
        <v>7</v>
      </c>
      <c r="I125" s="11">
        <f t="shared" si="24"/>
        <v>15</v>
      </c>
      <c r="J125" s="21">
        <f t="shared" si="25"/>
        <v>5.57620817843866</v>
      </c>
      <c r="K125" s="21">
        <f t="shared" si="26"/>
        <v>94.4237918215613</v>
      </c>
    </row>
    <row r="126" s="1" customFormat="1" ht="12.75" spans="1:11">
      <c r="A126" s="13" t="s">
        <v>164</v>
      </c>
      <c r="B126" s="8" t="s">
        <v>165</v>
      </c>
      <c r="C126" s="7">
        <v>2</v>
      </c>
      <c r="D126" s="10">
        <f t="shared" ref="D126:D130" si="43">C126-E126</f>
        <v>2</v>
      </c>
      <c r="E126" s="10">
        <v>0</v>
      </c>
      <c r="F126" s="10"/>
      <c r="G126" s="10"/>
      <c r="H126" s="10"/>
      <c r="I126" s="10">
        <f t="shared" si="24"/>
        <v>0</v>
      </c>
      <c r="J126" s="18">
        <f t="shared" si="25"/>
        <v>0</v>
      </c>
      <c r="K126" s="18">
        <f t="shared" si="26"/>
        <v>100</v>
      </c>
    </row>
    <row r="127" s="1" customFormat="1" ht="12.75" spans="1:11">
      <c r="A127" s="14"/>
      <c r="B127" s="8" t="s">
        <v>166</v>
      </c>
      <c r="C127" s="7">
        <v>77</v>
      </c>
      <c r="D127" s="10">
        <f t="shared" si="43"/>
        <v>68</v>
      </c>
      <c r="E127" s="10">
        <v>9</v>
      </c>
      <c r="F127" s="10">
        <v>3</v>
      </c>
      <c r="G127" s="10">
        <v>1</v>
      </c>
      <c r="H127" s="10">
        <v>1</v>
      </c>
      <c r="I127" s="10">
        <f t="shared" si="24"/>
        <v>4</v>
      </c>
      <c r="J127" s="18">
        <f t="shared" si="25"/>
        <v>5.19480519480519</v>
      </c>
      <c r="K127" s="18">
        <f t="shared" si="26"/>
        <v>94.8051948051948</v>
      </c>
    </row>
    <row r="128" s="1" customFormat="1" ht="12.75" spans="1:11">
      <c r="A128" s="14"/>
      <c r="B128" s="8" t="s">
        <v>167</v>
      </c>
      <c r="C128" s="7">
        <v>59</v>
      </c>
      <c r="D128" s="10">
        <f t="shared" si="43"/>
        <v>43</v>
      </c>
      <c r="E128" s="10">
        <v>16</v>
      </c>
      <c r="F128" s="10"/>
      <c r="G128" s="10"/>
      <c r="H128" s="10">
        <v>2</v>
      </c>
      <c r="I128" s="10">
        <f t="shared" si="24"/>
        <v>14</v>
      </c>
      <c r="J128" s="18">
        <f t="shared" si="25"/>
        <v>23.728813559322</v>
      </c>
      <c r="K128" s="18">
        <f t="shared" si="26"/>
        <v>76.271186440678</v>
      </c>
    </row>
    <row r="129" s="1" customFormat="1" ht="12.75" spans="1:11">
      <c r="A129" s="14"/>
      <c r="B129" s="8" t="s">
        <v>168</v>
      </c>
      <c r="C129" s="7">
        <v>2</v>
      </c>
      <c r="D129" s="10">
        <f t="shared" si="43"/>
        <v>1</v>
      </c>
      <c r="E129" s="10">
        <v>1</v>
      </c>
      <c r="F129" s="10"/>
      <c r="G129" s="10"/>
      <c r="H129" s="10"/>
      <c r="I129" s="10">
        <f t="shared" si="24"/>
        <v>1</v>
      </c>
      <c r="J129" s="18">
        <f t="shared" si="25"/>
        <v>50</v>
      </c>
      <c r="K129" s="18">
        <f t="shared" si="26"/>
        <v>50</v>
      </c>
    </row>
    <row r="130" s="1" customFormat="1" ht="12.75" spans="1:11">
      <c r="A130" s="15"/>
      <c r="B130" s="8" t="s">
        <v>169</v>
      </c>
      <c r="C130" s="7">
        <v>92</v>
      </c>
      <c r="D130" s="10">
        <f t="shared" si="43"/>
        <v>78</v>
      </c>
      <c r="E130" s="10">
        <v>14</v>
      </c>
      <c r="F130" s="10">
        <v>2</v>
      </c>
      <c r="G130" s="10">
        <v>1</v>
      </c>
      <c r="H130" s="10">
        <v>3</v>
      </c>
      <c r="I130" s="10">
        <f t="shared" ref="I130:I144" si="44">E130-F130-G130-H130</f>
        <v>8</v>
      </c>
      <c r="J130" s="18">
        <f t="shared" ref="J130:J144" si="45">I130/C130*100</f>
        <v>8.69565217391304</v>
      </c>
      <c r="K130" s="18">
        <f t="shared" ref="K130:K144" si="46">100-J130</f>
        <v>91.304347826087</v>
      </c>
    </row>
    <row r="131" s="1" customFormat="1" ht="12.75" spans="1:11">
      <c r="A131" s="11" t="s">
        <v>170</v>
      </c>
      <c r="B131" s="12"/>
      <c r="C131" s="11">
        <f t="shared" ref="C131:H131" si="47">SUM(C126:C130)</f>
        <v>232</v>
      </c>
      <c r="D131" s="11">
        <f t="shared" si="47"/>
        <v>192</v>
      </c>
      <c r="E131" s="11">
        <f t="shared" si="47"/>
        <v>40</v>
      </c>
      <c r="F131" s="11">
        <f t="shared" si="47"/>
        <v>5</v>
      </c>
      <c r="G131" s="11">
        <f t="shared" si="47"/>
        <v>2</v>
      </c>
      <c r="H131" s="11">
        <f t="shared" si="47"/>
        <v>6</v>
      </c>
      <c r="I131" s="11">
        <f t="shared" si="44"/>
        <v>27</v>
      </c>
      <c r="J131" s="21">
        <f t="shared" si="45"/>
        <v>11.6379310344828</v>
      </c>
      <c r="K131" s="21">
        <f t="shared" si="46"/>
        <v>88.3620689655172</v>
      </c>
    </row>
    <row r="132" s="1" customFormat="1" ht="12.75" spans="1:11">
      <c r="A132" s="13" t="s">
        <v>171</v>
      </c>
      <c r="B132" s="8" t="s">
        <v>172</v>
      </c>
      <c r="C132" s="7">
        <v>1</v>
      </c>
      <c r="D132" s="10">
        <f t="shared" ref="D132:D134" si="48">C132-E132</f>
        <v>0</v>
      </c>
      <c r="E132" s="10">
        <v>1</v>
      </c>
      <c r="F132" s="10"/>
      <c r="G132" s="10">
        <v>1</v>
      </c>
      <c r="H132" s="10"/>
      <c r="I132" s="10">
        <f t="shared" si="44"/>
        <v>0</v>
      </c>
      <c r="J132" s="18">
        <f t="shared" si="45"/>
        <v>0</v>
      </c>
      <c r="K132" s="18">
        <f t="shared" si="46"/>
        <v>100</v>
      </c>
    </row>
    <row r="133" s="1" customFormat="1" ht="12.75" spans="1:11">
      <c r="A133" s="14"/>
      <c r="B133" s="8" t="s">
        <v>173</v>
      </c>
      <c r="C133" s="7">
        <v>1</v>
      </c>
      <c r="D133" s="10">
        <f t="shared" si="48"/>
        <v>0</v>
      </c>
      <c r="E133" s="10">
        <v>1</v>
      </c>
      <c r="F133" s="10"/>
      <c r="G133" s="10"/>
      <c r="H133" s="10"/>
      <c r="I133" s="10">
        <f t="shared" si="44"/>
        <v>1</v>
      </c>
      <c r="J133" s="18">
        <f t="shared" si="45"/>
        <v>100</v>
      </c>
      <c r="K133" s="18">
        <f t="shared" si="46"/>
        <v>0</v>
      </c>
    </row>
    <row r="134" s="1" customFormat="1" ht="12.75" spans="1:11">
      <c r="A134" s="15"/>
      <c r="B134" s="8" t="s">
        <v>171</v>
      </c>
      <c r="C134" s="7">
        <v>8</v>
      </c>
      <c r="D134" s="10">
        <f t="shared" si="48"/>
        <v>7</v>
      </c>
      <c r="E134" s="10">
        <v>1</v>
      </c>
      <c r="F134" s="10"/>
      <c r="G134" s="10"/>
      <c r="H134" s="10">
        <v>1</v>
      </c>
      <c r="I134" s="10">
        <f t="shared" si="44"/>
        <v>0</v>
      </c>
      <c r="J134" s="18">
        <f t="shared" si="45"/>
        <v>0</v>
      </c>
      <c r="K134" s="18">
        <f t="shared" si="46"/>
        <v>100</v>
      </c>
    </row>
    <row r="135" s="1" customFormat="1" ht="12.75" spans="1:11">
      <c r="A135" s="11" t="s">
        <v>174</v>
      </c>
      <c r="B135" s="12"/>
      <c r="C135" s="11">
        <f t="shared" ref="C135:H135" si="49">SUM(C132:C134)</f>
        <v>10</v>
      </c>
      <c r="D135" s="11">
        <f t="shared" si="49"/>
        <v>7</v>
      </c>
      <c r="E135" s="11">
        <f t="shared" si="49"/>
        <v>3</v>
      </c>
      <c r="F135" s="11">
        <f t="shared" si="49"/>
        <v>0</v>
      </c>
      <c r="G135" s="11">
        <f t="shared" si="49"/>
        <v>1</v>
      </c>
      <c r="H135" s="11">
        <f t="shared" si="49"/>
        <v>1</v>
      </c>
      <c r="I135" s="11">
        <f t="shared" si="44"/>
        <v>1</v>
      </c>
      <c r="J135" s="21">
        <f t="shared" si="45"/>
        <v>10</v>
      </c>
      <c r="K135" s="21">
        <f t="shared" si="46"/>
        <v>90</v>
      </c>
    </row>
    <row r="136" s="1" customFormat="1" ht="12.75" spans="1:11">
      <c r="A136" s="13" t="s">
        <v>175</v>
      </c>
      <c r="B136" s="8" t="s">
        <v>176</v>
      </c>
      <c r="C136" s="7">
        <v>3</v>
      </c>
      <c r="D136" s="10">
        <f t="shared" ref="D136:D142" si="50">C136-E136</f>
        <v>2</v>
      </c>
      <c r="E136" s="10">
        <v>1</v>
      </c>
      <c r="F136" s="10"/>
      <c r="G136" s="10">
        <v>1</v>
      </c>
      <c r="H136" s="10"/>
      <c r="I136" s="10">
        <f t="shared" si="44"/>
        <v>0</v>
      </c>
      <c r="J136" s="18">
        <f t="shared" si="45"/>
        <v>0</v>
      </c>
      <c r="K136" s="18">
        <f t="shared" si="46"/>
        <v>100</v>
      </c>
    </row>
    <row r="137" s="1" customFormat="1" ht="12.75" spans="1:11">
      <c r="A137" s="14"/>
      <c r="B137" s="8" t="s">
        <v>177</v>
      </c>
      <c r="C137" s="7">
        <v>5</v>
      </c>
      <c r="D137" s="10">
        <f t="shared" si="50"/>
        <v>5</v>
      </c>
      <c r="E137" s="10">
        <v>0</v>
      </c>
      <c r="F137" s="10"/>
      <c r="G137" s="10"/>
      <c r="H137" s="10"/>
      <c r="I137" s="10">
        <f t="shared" si="44"/>
        <v>0</v>
      </c>
      <c r="J137" s="18">
        <f t="shared" si="45"/>
        <v>0</v>
      </c>
      <c r="K137" s="18">
        <f t="shared" si="46"/>
        <v>100</v>
      </c>
    </row>
    <row r="138" s="1" customFormat="1" ht="12.75" spans="1:11">
      <c r="A138" s="14"/>
      <c r="B138" s="8" t="s">
        <v>178</v>
      </c>
      <c r="C138" s="7">
        <v>2</v>
      </c>
      <c r="D138" s="10">
        <f t="shared" si="50"/>
        <v>0</v>
      </c>
      <c r="E138" s="10">
        <v>2</v>
      </c>
      <c r="F138" s="10">
        <v>1</v>
      </c>
      <c r="G138" s="10"/>
      <c r="H138" s="10"/>
      <c r="I138" s="10">
        <f t="shared" si="44"/>
        <v>1</v>
      </c>
      <c r="J138" s="18">
        <f t="shared" si="45"/>
        <v>50</v>
      </c>
      <c r="K138" s="18">
        <f t="shared" si="46"/>
        <v>50</v>
      </c>
    </row>
    <row r="139" s="1" customFormat="1" spans="1:16370">
      <c r="A139" s="14"/>
      <c r="B139" s="8" t="s">
        <v>179</v>
      </c>
      <c r="C139" s="7">
        <v>134</v>
      </c>
      <c r="D139" s="10">
        <f t="shared" si="50"/>
        <v>116</v>
      </c>
      <c r="E139" s="10">
        <v>18</v>
      </c>
      <c r="F139" s="10">
        <v>3</v>
      </c>
      <c r="G139" s="10">
        <v>8</v>
      </c>
      <c r="H139" s="10">
        <v>2</v>
      </c>
      <c r="I139" s="10">
        <f t="shared" si="44"/>
        <v>5</v>
      </c>
      <c r="J139" s="18">
        <f t="shared" si="45"/>
        <v>3.73134328358209</v>
      </c>
      <c r="K139" s="18">
        <f t="shared" si="46"/>
        <v>96.2686567164179</v>
      </c>
      <c r="XEM139"/>
      <c r="XEN139"/>
      <c r="XEO139"/>
      <c r="XEP139"/>
    </row>
    <row r="140" s="1" customFormat="1" spans="1:16370">
      <c r="A140" s="14"/>
      <c r="B140" s="8" t="s">
        <v>180</v>
      </c>
      <c r="C140" s="7">
        <v>117</v>
      </c>
      <c r="D140" s="10">
        <f t="shared" si="50"/>
        <v>92</v>
      </c>
      <c r="E140" s="10">
        <v>25</v>
      </c>
      <c r="F140" s="10">
        <v>5</v>
      </c>
      <c r="G140" s="10">
        <v>6</v>
      </c>
      <c r="H140" s="10">
        <v>7</v>
      </c>
      <c r="I140" s="10">
        <f t="shared" si="44"/>
        <v>7</v>
      </c>
      <c r="J140" s="18">
        <f t="shared" si="45"/>
        <v>5.98290598290598</v>
      </c>
      <c r="K140" s="18">
        <f t="shared" si="46"/>
        <v>94.017094017094</v>
      </c>
      <c r="XEM140"/>
      <c r="XEN140"/>
      <c r="XEO140"/>
      <c r="XEP140"/>
    </row>
    <row r="141" s="1" customFormat="1" spans="1:16370">
      <c r="A141" s="14"/>
      <c r="B141" s="8" t="s">
        <v>181</v>
      </c>
      <c r="C141" s="7">
        <v>2</v>
      </c>
      <c r="D141" s="10">
        <f t="shared" si="50"/>
        <v>2</v>
      </c>
      <c r="E141" s="10">
        <v>0</v>
      </c>
      <c r="F141" s="10"/>
      <c r="G141" s="10"/>
      <c r="H141" s="10"/>
      <c r="I141" s="10">
        <f t="shared" si="44"/>
        <v>0</v>
      </c>
      <c r="J141" s="18">
        <f t="shared" si="45"/>
        <v>0</v>
      </c>
      <c r="K141" s="18">
        <f t="shared" si="46"/>
        <v>100</v>
      </c>
      <c r="XEM141"/>
      <c r="XEN141"/>
      <c r="XEO141"/>
      <c r="XEP141"/>
    </row>
    <row r="142" s="1" customFormat="1" spans="1:16370">
      <c r="A142" s="15"/>
      <c r="B142" s="8" t="s">
        <v>182</v>
      </c>
      <c r="C142" s="7">
        <v>2</v>
      </c>
      <c r="D142" s="10">
        <f t="shared" si="50"/>
        <v>2</v>
      </c>
      <c r="E142" s="10">
        <v>0</v>
      </c>
      <c r="F142" s="10"/>
      <c r="G142" s="10"/>
      <c r="H142" s="10"/>
      <c r="I142" s="10">
        <f t="shared" si="44"/>
        <v>0</v>
      </c>
      <c r="J142" s="18">
        <f t="shared" si="45"/>
        <v>0</v>
      </c>
      <c r="K142" s="18">
        <f t="shared" si="46"/>
        <v>100</v>
      </c>
      <c r="XEM142"/>
      <c r="XEN142"/>
      <c r="XEO142"/>
      <c r="XEP142"/>
    </row>
    <row r="143" s="1" customFormat="1" spans="1:16370">
      <c r="A143" s="11" t="s">
        <v>183</v>
      </c>
      <c r="B143" s="12"/>
      <c r="C143" s="11">
        <f t="shared" ref="C143:H143" si="51">SUM(C136:C142)</f>
        <v>265</v>
      </c>
      <c r="D143" s="11">
        <f t="shared" si="51"/>
        <v>219</v>
      </c>
      <c r="E143" s="11">
        <f t="shared" si="51"/>
        <v>46</v>
      </c>
      <c r="F143" s="11">
        <f t="shared" si="51"/>
        <v>9</v>
      </c>
      <c r="G143" s="11">
        <f t="shared" si="51"/>
        <v>15</v>
      </c>
      <c r="H143" s="11">
        <f t="shared" si="51"/>
        <v>9</v>
      </c>
      <c r="I143" s="11">
        <f t="shared" si="44"/>
        <v>13</v>
      </c>
      <c r="J143" s="21">
        <f t="shared" si="45"/>
        <v>4.90566037735849</v>
      </c>
      <c r="K143" s="21">
        <f t="shared" si="46"/>
        <v>95.0943396226415</v>
      </c>
      <c r="XEM143"/>
      <c r="XEN143"/>
      <c r="XEO143"/>
      <c r="XEP143"/>
    </row>
    <row r="144" s="1" customFormat="1" spans="1:16370">
      <c r="A144" s="4" t="s">
        <v>184</v>
      </c>
      <c r="B144" s="5"/>
      <c r="C144" s="25">
        <f t="shared" ref="C144:H144" si="52">C5+C9+C15+C27+C35+C39+C43+C48+C53+C59+C72+C76+C82+C85+C94+C100+C110+C115+C125+C131+C135+C143+C20</f>
        <v>4223</v>
      </c>
      <c r="D144" s="25">
        <f t="shared" si="52"/>
        <v>3596</v>
      </c>
      <c r="E144" s="25">
        <f t="shared" si="52"/>
        <v>622</v>
      </c>
      <c r="F144" s="25">
        <f t="shared" si="52"/>
        <v>150</v>
      </c>
      <c r="G144" s="25">
        <f t="shared" si="52"/>
        <v>98</v>
      </c>
      <c r="H144" s="25">
        <f t="shared" si="52"/>
        <v>99</v>
      </c>
      <c r="I144" s="25">
        <f t="shared" si="44"/>
        <v>275</v>
      </c>
      <c r="J144" s="27">
        <f t="shared" si="45"/>
        <v>6.51195832346673</v>
      </c>
      <c r="K144" s="27">
        <f t="shared" si="46"/>
        <v>93.4880416765333</v>
      </c>
      <c r="XEM144"/>
      <c r="XEN144"/>
      <c r="XEO144"/>
      <c r="XEP144"/>
    </row>
    <row r="145" s="1" customFormat="1" spans="1:16370">
      <c r="A145" s="2"/>
      <c r="B145" s="3"/>
      <c r="C145" s="2"/>
      <c r="D145" s="2"/>
      <c r="E145" s="2"/>
      <c r="XEM145"/>
      <c r="XEN145"/>
      <c r="XEO145"/>
      <c r="XEP145"/>
    </row>
    <row r="146" spans="1:1">
      <c r="A146" s="26" t="s">
        <v>27</v>
      </c>
    </row>
  </sheetData>
  <mergeCells count="47">
    <mergeCell ref="A5:B5"/>
    <mergeCell ref="A9:B9"/>
    <mergeCell ref="A15:B15"/>
    <mergeCell ref="A20:B20"/>
    <mergeCell ref="A27:B27"/>
    <mergeCell ref="A35:B35"/>
    <mergeCell ref="A39:B39"/>
    <mergeCell ref="A43:B43"/>
    <mergeCell ref="A48:B48"/>
    <mergeCell ref="A53:B53"/>
    <mergeCell ref="A59:B59"/>
    <mergeCell ref="A72:B72"/>
    <mergeCell ref="A76:B76"/>
    <mergeCell ref="A82:B82"/>
    <mergeCell ref="A85:B85"/>
    <mergeCell ref="A94:B94"/>
    <mergeCell ref="A100:B100"/>
    <mergeCell ref="A110:B110"/>
    <mergeCell ref="A115:B115"/>
    <mergeCell ref="A125:B125"/>
    <mergeCell ref="A131:B131"/>
    <mergeCell ref="A135:B135"/>
    <mergeCell ref="A143:B143"/>
    <mergeCell ref="A144:B144"/>
    <mergeCell ref="A2:A4"/>
    <mergeCell ref="A6:A8"/>
    <mergeCell ref="A10:A14"/>
    <mergeCell ref="A16:A19"/>
    <mergeCell ref="A21:A26"/>
    <mergeCell ref="A28:A34"/>
    <mergeCell ref="A36:A38"/>
    <mergeCell ref="A40:A42"/>
    <mergeCell ref="A44:A47"/>
    <mergeCell ref="A49:A52"/>
    <mergeCell ref="A54:A58"/>
    <mergeCell ref="A60:A71"/>
    <mergeCell ref="A73:A75"/>
    <mergeCell ref="A77:A81"/>
    <mergeCell ref="A83:A84"/>
    <mergeCell ref="A86:A92"/>
    <mergeCell ref="A95:A99"/>
    <mergeCell ref="A101:A109"/>
    <mergeCell ref="A111:A114"/>
    <mergeCell ref="A116:A124"/>
    <mergeCell ref="A126:A130"/>
    <mergeCell ref="A132:A134"/>
    <mergeCell ref="A136:A14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49"/>
  <sheetViews>
    <sheetView tabSelected="1" workbookViewId="0">
      <selection activeCell="A2" sqref="A2:A5"/>
    </sheetView>
  </sheetViews>
  <sheetFormatPr defaultColWidth="9.14285714285714" defaultRowHeight="15"/>
  <cols>
    <col min="1" max="1" customWidth="true" style="2" width="15.4285714285714" collapsed="true"/>
    <col min="2" max="2" customWidth="true" style="3" width="23.2857142857143" collapsed="true"/>
    <col min="3" max="4" customWidth="true" style="2" width="5.57142857142857" collapsed="true"/>
    <col min="5" max="5" customWidth="true" style="2" width="6.14285714285714" collapsed="true"/>
    <col min="6" max="6" customWidth="true" style="1" width="7.14285714285714" collapsed="true"/>
    <col min="7" max="7" customWidth="true" style="1" width="10.2857142857143" collapsed="true"/>
    <col min="8" max="13" style="1" width="9.14285714285714" collapsed="true"/>
    <col min="14" max="14" customWidth="true" style="1" width="12.4285714285714" collapsed="true"/>
    <col min="15" max="16366" style="1" width="9.14285714285714" collapsed="true"/>
  </cols>
  <sheetData>
    <row r="1" s="1" customFormat="1" ht="38.25" spans="1:11">
      <c r="A1" s="4" t="s">
        <v>28</v>
      </c>
      <c r="B1" s="5" t="s">
        <v>29</v>
      </c>
      <c r="C1" s="4" t="s">
        <v>25</v>
      </c>
      <c r="D1" s="4" t="s">
        <v>30</v>
      </c>
      <c r="E1" s="4" t="s">
        <v>31</v>
      </c>
      <c r="F1" s="6" t="s">
        <v>32</v>
      </c>
      <c r="G1" s="6" t="s">
        <v>33</v>
      </c>
      <c r="H1" s="6" t="s">
        <v>34</v>
      </c>
      <c r="I1" s="16" t="s">
        <v>35</v>
      </c>
      <c r="J1" s="17" t="s">
        <v>36</v>
      </c>
      <c r="K1" s="17" t="s">
        <v>37</v>
      </c>
    </row>
    <row r="2" s="1" customFormat="1" ht="12.75" spans="1:15">
      <c r="A2" s="7" t="s">
        <v>38</v>
      </c>
      <c r="B2" s="8" t="s">
        <v>39</v>
      </c>
      <c r="C2" s="9">
        <v>3</v>
      </c>
      <c r="D2" s="10">
        <f>C2-E2</f>
        <v>3</v>
      </c>
      <c r="E2" s="10">
        <v>0</v>
      </c>
      <c r="F2" s="10"/>
      <c r="G2" s="10"/>
      <c r="H2" s="10"/>
      <c r="I2" s="10">
        <f>E2-F2-G2-H2</f>
        <v>0</v>
      </c>
      <c r="J2" s="18">
        <f>I2/C2*100</f>
        <v>0</v>
      </c>
      <c r="K2" s="18">
        <f>100-J2</f>
        <v>100</v>
      </c>
      <c r="N2" s="19" t="s">
        <v>1</v>
      </c>
      <c r="O2" s="20">
        <f>K6</f>
        <v>94.4954128440367</v>
      </c>
    </row>
    <row r="3" s="1" customFormat="1" ht="12.75" spans="1:15">
      <c r="A3" s="7"/>
      <c r="B3" s="8" t="s">
        <v>193</v>
      </c>
      <c r="C3" s="9">
        <v>12</v>
      </c>
      <c r="D3" s="10">
        <f>C3-E3</f>
        <v>12</v>
      </c>
      <c r="E3" s="10">
        <v>0</v>
      </c>
      <c r="F3" s="10"/>
      <c r="G3" s="10"/>
      <c r="H3" s="10"/>
      <c r="I3" s="10">
        <f>E3-F3-G3-H3</f>
        <v>0</v>
      </c>
      <c r="J3" s="18">
        <f>I3/C3*100</f>
        <v>0</v>
      </c>
      <c r="K3" s="18">
        <f>100-J3</f>
        <v>100</v>
      </c>
      <c r="N3" s="19" t="s">
        <v>2</v>
      </c>
      <c r="O3" s="20">
        <f>K10</f>
        <v>93.5</v>
      </c>
    </row>
    <row r="4" s="1" customFormat="1" ht="12.75" spans="1:15">
      <c r="A4" s="7"/>
      <c r="B4" s="8" t="s">
        <v>40</v>
      </c>
      <c r="C4" s="9">
        <v>2</v>
      </c>
      <c r="D4" s="10">
        <f t="shared" ref="D4:D9" si="0">C4-E4</f>
        <v>2</v>
      </c>
      <c r="E4" s="10">
        <v>0</v>
      </c>
      <c r="F4" s="10"/>
      <c r="G4" s="10"/>
      <c r="H4" s="10"/>
      <c r="I4" s="10">
        <f t="shared" ref="I4:I67" si="1">E4-F4-G4-H4</f>
        <v>0</v>
      </c>
      <c r="J4" s="18">
        <f t="shared" ref="J4:J67" si="2">I4/C4*100</f>
        <v>0</v>
      </c>
      <c r="K4" s="18">
        <f t="shared" ref="K4:K67" si="3">100-J4</f>
        <v>100</v>
      </c>
      <c r="N4" s="19" t="s">
        <v>3</v>
      </c>
      <c r="O4" s="20">
        <f>K16</f>
        <v>95.2662721893491</v>
      </c>
    </row>
    <row r="5" s="1" customFormat="1" ht="12.75" spans="1:15">
      <c r="A5" s="7"/>
      <c r="B5" s="8" t="s">
        <v>41</v>
      </c>
      <c r="C5" s="9">
        <v>92</v>
      </c>
      <c r="D5" s="10">
        <f t="shared" si="0"/>
        <v>83</v>
      </c>
      <c r="E5" s="10">
        <v>9</v>
      </c>
      <c r="F5" s="10">
        <v>1</v>
      </c>
      <c r="G5" s="10"/>
      <c r="H5" s="10">
        <v>2</v>
      </c>
      <c r="I5" s="10">
        <f t="shared" si="1"/>
        <v>6</v>
      </c>
      <c r="J5" s="18">
        <f t="shared" si="2"/>
        <v>6.52173913043478</v>
      </c>
      <c r="K5" s="18">
        <f t="shared" si="3"/>
        <v>93.4782608695652</v>
      </c>
      <c r="N5" s="19" t="s">
        <v>4</v>
      </c>
      <c r="O5" s="20">
        <f>K21</f>
        <v>100</v>
      </c>
    </row>
    <row r="6" s="1" customFormat="1" ht="12.75" spans="1:15">
      <c r="A6" s="11" t="s">
        <v>38</v>
      </c>
      <c r="B6" s="12"/>
      <c r="C6" s="11">
        <f>SUM(C2:C5)</f>
        <v>109</v>
      </c>
      <c r="D6" s="11">
        <f t="shared" ref="D6:H6" si="4">SUM(D2:D5)</f>
        <v>100</v>
      </c>
      <c r="E6" s="11">
        <f t="shared" si="4"/>
        <v>9</v>
      </c>
      <c r="F6" s="11">
        <f t="shared" si="4"/>
        <v>1</v>
      </c>
      <c r="G6" s="11">
        <f t="shared" si="4"/>
        <v>0</v>
      </c>
      <c r="H6" s="11">
        <f t="shared" si="4"/>
        <v>2</v>
      </c>
      <c r="I6" s="11">
        <f t="shared" si="1"/>
        <v>6</v>
      </c>
      <c r="J6" s="21">
        <f t="shared" si="2"/>
        <v>5.5045871559633</v>
      </c>
      <c r="K6" s="21">
        <f t="shared" si="3"/>
        <v>94.4954128440367</v>
      </c>
      <c r="N6" s="19" t="s">
        <v>5</v>
      </c>
      <c r="O6" s="20">
        <f>K28</f>
        <v>93.7728937728938</v>
      </c>
    </row>
    <row r="7" s="1" customFormat="1" ht="12.75" spans="1:15">
      <c r="A7" s="7" t="s">
        <v>42</v>
      </c>
      <c r="B7" s="8" t="s">
        <v>43</v>
      </c>
      <c r="C7" s="7">
        <v>8</v>
      </c>
      <c r="D7" s="10">
        <f t="shared" si="0"/>
        <v>6</v>
      </c>
      <c r="E7" s="10">
        <v>2</v>
      </c>
      <c r="F7" s="10"/>
      <c r="G7" s="10"/>
      <c r="H7" s="10">
        <v>1</v>
      </c>
      <c r="I7" s="10">
        <f t="shared" si="1"/>
        <v>1</v>
      </c>
      <c r="J7" s="18">
        <f t="shared" si="2"/>
        <v>12.5</v>
      </c>
      <c r="K7" s="18">
        <f t="shared" si="3"/>
        <v>87.5</v>
      </c>
      <c r="N7" s="19" t="s">
        <v>6</v>
      </c>
      <c r="O7" s="20">
        <f>K36</f>
        <v>93.6170212765958</v>
      </c>
    </row>
    <row r="8" s="1" customFormat="1" ht="12.75" spans="1:15">
      <c r="A8" s="7"/>
      <c r="B8" s="8" t="s">
        <v>44</v>
      </c>
      <c r="C8" s="7">
        <v>144</v>
      </c>
      <c r="D8" s="10">
        <f t="shared" si="0"/>
        <v>132</v>
      </c>
      <c r="E8" s="10">
        <v>12</v>
      </c>
      <c r="F8" s="10"/>
      <c r="G8" s="10"/>
      <c r="H8" s="10">
        <v>2</v>
      </c>
      <c r="I8" s="10">
        <f t="shared" si="1"/>
        <v>10</v>
      </c>
      <c r="J8" s="18">
        <f t="shared" si="2"/>
        <v>6.94444444444444</v>
      </c>
      <c r="K8" s="18">
        <f t="shared" si="3"/>
        <v>93.0555555555556</v>
      </c>
      <c r="N8" s="19" t="s">
        <v>7</v>
      </c>
      <c r="O8" s="20">
        <f>K40</f>
        <v>98.5294117647059</v>
      </c>
    </row>
    <row r="9" s="1" customFormat="1" ht="12.75" spans="1:15">
      <c r="A9" s="7"/>
      <c r="B9" s="8" t="s">
        <v>45</v>
      </c>
      <c r="C9" s="7">
        <v>48</v>
      </c>
      <c r="D9" s="10">
        <f t="shared" si="0"/>
        <v>46</v>
      </c>
      <c r="E9" s="10">
        <v>2</v>
      </c>
      <c r="F9" s="10"/>
      <c r="G9" s="10"/>
      <c r="H9" s="10"/>
      <c r="I9" s="10">
        <f t="shared" si="1"/>
        <v>2</v>
      </c>
      <c r="J9" s="18">
        <f t="shared" si="2"/>
        <v>4.16666666666667</v>
      </c>
      <c r="K9" s="18">
        <f t="shared" si="3"/>
        <v>95.8333333333333</v>
      </c>
      <c r="N9" s="19" t="s">
        <v>8</v>
      </c>
      <c r="O9" s="20">
        <f>K44</f>
        <v>93.75</v>
      </c>
    </row>
    <row r="10" s="1" customFormat="1" ht="12.75" spans="1:15">
      <c r="A10" s="11" t="s">
        <v>42</v>
      </c>
      <c r="B10" s="12"/>
      <c r="C10" s="11">
        <f t="shared" ref="C10:H10" si="5">SUM(C7:C9)</f>
        <v>200</v>
      </c>
      <c r="D10" s="11">
        <f t="shared" si="5"/>
        <v>184</v>
      </c>
      <c r="E10" s="11">
        <f t="shared" si="5"/>
        <v>16</v>
      </c>
      <c r="F10" s="11">
        <f t="shared" si="5"/>
        <v>0</v>
      </c>
      <c r="G10" s="11">
        <f t="shared" si="5"/>
        <v>0</v>
      </c>
      <c r="H10" s="11">
        <f t="shared" si="5"/>
        <v>3</v>
      </c>
      <c r="I10" s="11">
        <f t="shared" si="1"/>
        <v>13</v>
      </c>
      <c r="J10" s="21">
        <f t="shared" si="2"/>
        <v>6.5</v>
      </c>
      <c r="K10" s="21">
        <f t="shared" si="3"/>
        <v>93.5</v>
      </c>
      <c r="N10" s="19" t="s">
        <v>9</v>
      </c>
      <c r="O10" s="20">
        <f>K49</f>
        <v>100</v>
      </c>
    </row>
    <row r="11" s="1" customFormat="1" ht="12.75" spans="1:15">
      <c r="A11" s="7" t="s">
        <v>46</v>
      </c>
      <c r="B11" s="8" t="s">
        <v>47</v>
      </c>
      <c r="C11" s="7">
        <v>50</v>
      </c>
      <c r="D11" s="10">
        <f t="shared" ref="D11:D15" si="6">C11-E11</f>
        <v>49</v>
      </c>
      <c r="E11" s="10">
        <v>1</v>
      </c>
      <c r="F11" s="10"/>
      <c r="G11" s="10"/>
      <c r="H11" s="10">
        <v>1</v>
      </c>
      <c r="I11" s="10">
        <f t="shared" si="1"/>
        <v>0</v>
      </c>
      <c r="J11" s="18">
        <f t="shared" si="2"/>
        <v>0</v>
      </c>
      <c r="K11" s="18">
        <f t="shared" si="3"/>
        <v>100</v>
      </c>
      <c r="N11" s="19" t="s">
        <v>10</v>
      </c>
      <c r="O11" s="20">
        <f>K54</f>
        <v>91.1111111111111</v>
      </c>
    </row>
    <row r="12" s="1" customFormat="1" ht="12.75" spans="1:15">
      <c r="A12" s="7"/>
      <c r="B12" s="8" t="s">
        <v>46</v>
      </c>
      <c r="C12" s="7">
        <v>114</v>
      </c>
      <c r="D12" s="10">
        <f t="shared" si="6"/>
        <v>99</v>
      </c>
      <c r="E12" s="10">
        <v>15</v>
      </c>
      <c r="F12" s="10">
        <v>2</v>
      </c>
      <c r="G12" s="10"/>
      <c r="H12" s="10">
        <v>6</v>
      </c>
      <c r="I12" s="10">
        <f t="shared" si="1"/>
        <v>7</v>
      </c>
      <c r="J12" s="18">
        <f t="shared" si="2"/>
        <v>6.14035087719298</v>
      </c>
      <c r="K12" s="18">
        <f t="shared" si="3"/>
        <v>93.859649122807</v>
      </c>
      <c r="N12" s="19" t="s">
        <v>11</v>
      </c>
      <c r="O12" s="20">
        <f>K60</f>
        <v>80</v>
      </c>
    </row>
    <row r="13" s="1" customFormat="1" ht="12.75" spans="1:15">
      <c r="A13" s="7"/>
      <c r="B13" s="8" t="s">
        <v>48</v>
      </c>
      <c r="C13" s="7">
        <v>1</v>
      </c>
      <c r="D13" s="10">
        <f t="shared" si="6"/>
        <v>1</v>
      </c>
      <c r="E13" s="10">
        <v>0</v>
      </c>
      <c r="F13" s="10"/>
      <c r="G13" s="10"/>
      <c r="H13" s="10"/>
      <c r="I13" s="10">
        <f t="shared" si="1"/>
        <v>0</v>
      </c>
      <c r="J13" s="18">
        <f t="shared" si="2"/>
        <v>0</v>
      </c>
      <c r="K13" s="18">
        <f t="shared" si="3"/>
        <v>100</v>
      </c>
      <c r="N13" s="19" t="s">
        <v>12</v>
      </c>
      <c r="O13" s="20">
        <f>K73</f>
        <v>97.8234582829504</v>
      </c>
    </row>
    <row r="14" s="1" customFormat="1" ht="12.75" spans="1:15">
      <c r="A14" s="7"/>
      <c r="B14" s="8" t="s">
        <v>49</v>
      </c>
      <c r="C14" s="7">
        <v>2</v>
      </c>
      <c r="D14" s="10">
        <f t="shared" si="6"/>
        <v>1</v>
      </c>
      <c r="E14" s="10">
        <v>1</v>
      </c>
      <c r="F14" s="10"/>
      <c r="G14" s="10"/>
      <c r="H14" s="10"/>
      <c r="I14" s="10">
        <f t="shared" si="1"/>
        <v>1</v>
      </c>
      <c r="J14" s="18">
        <f t="shared" si="2"/>
        <v>50</v>
      </c>
      <c r="K14" s="18">
        <f t="shared" si="3"/>
        <v>50</v>
      </c>
      <c r="N14" s="19" t="s">
        <v>13</v>
      </c>
      <c r="O14" s="20">
        <f>K77</f>
        <v>95.2380952380952</v>
      </c>
    </row>
    <row r="15" s="1" customFormat="1" ht="12.75" spans="1:15">
      <c r="A15" s="7"/>
      <c r="B15" s="8" t="s">
        <v>50</v>
      </c>
      <c r="C15" s="7">
        <v>2</v>
      </c>
      <c r="D15" s="10">
        <f t="shared" si="6"/>
        <v>2</v>
      </c>
      <c r="E15" s="10">
        <v>0</v>
      </c>
      <c r="F15" s="10"/>
      <c r="G15" s="10"/>
      <c r="H15" s="10"/>
      <c r="I15" s="10">
        <f t="shared" si="1"/>
        <v>0</v>
      </c>
      <c r="J15" s="18">
        <f t="shared" si="2"/>
        <v>0</v>
      </c>
      <c r="K15" s="18">
        <f t="shared" si="3"/>
        <v>100</v>
      </c>
      <c r="N15" s="19" t="s">
        <v>14</v>
      </c>
      <c r="O15" s="20">
        <f>K83</f>
        <v>98.9583333333333</v>
      </c>
    </row>
    <row r="16" s="1" customFormat="1" ht="12.75" spans="1:15">
      <c r="A16" s="11" t="s">
        <v>51</v>
      </c>
      <c r="B16" s="12"/>
      <c r="C16" s="11">
        <f t="shared" ref="C16:H16" si="7">SUM(C11:C15)</f>
        <v>169</v>
      </c>
      <c r="D16" s="11">
        <f t="shared" si="7"/>
        <v>152</v>
      </c>
      <c r="E16" s="11">
        <f t="shared" si="7"/>
        <v>17</v>
      </c>
      <c r="F16" s="11">
        <f t="shared" si="7"/>
        <v>2</v>
      </c>
      <c r="G16" s="11">
        <f t="shared" si="7"/>
        <v>0</v>
      </c>
      <c r="H16" s="11">
        <f t="shared" si="7"/>
        <v>7</v>
      </c>
      <c r="I16" s="11">
        <f t="shared" si="1"/>
        <v>8</v>
      </c>
      <c r="J16" s="21">
        <f t="shared" si="2"/>
        <v>4.73372781065089</v>
      </c>
      <c r="K16" s="21">
        <f t="shared" si="3"/>
        <v>95.2662721893491</v>
      </c>
      <c r="N16" s="19" t="s">
        <v>15</v>
      </c>
      <c r="O16" s="20">
        <f>K87</f>
        <v>100</v>
      </c>
    </row>
    <row r="17" s="1" customFormat="1" ht="12.75" spans="1:15">
      <c r="A17" s="7" t="s">
        <v>52</v>
      </c>
      <c r="B17" s="8" t="s">
        <v>52</v>
      </c>
      <c r="C17" s="7">
        <v>2</v>
      </c>
      <c r="D17" s="10">
        <f t="shared" ref="D17:D20" si="8">C17-E17</f>
        <v>2</v>
      </c>
      <c r="E17" s="10">
        <v>0</v>
      </c>
      <c r="F17" s="10"/>
      <c r="G17" s="10"/>
      <c r="H17" s="10"/>
      <c r="I17" s="10">
        <f t="shared" si="1"/>
        <v>0</v>
      </c>
      <c r="J17" s="18">
        <f t="shared" si="2"/>
        <v>0</v>
      </c>
      <c r="K17" s="18">
        <f t="shared" si="3"/>
        <v>100</v>
      </c>
      <c r="N17" s="19" t="s">
        <v>16</v>
      </c>
      <c r="O17" s="20">
        <f>K97</f>
        <v>89.9193548387097</v>
      </c>
    </row>
    <row r="18" s="1" customFormat="1" ht="12.75" spans="1:15">
      <c r="A18" s="7"/>
      <c r="B18" s="8" t="s">
        <v>53</v>
      </c>
      <c r="C18" s="7">
        <v>2</v>
      </c>
      <c r="D18" s="10">
        <f t="shared" si="8"/>
        <v>2</v>
      </c>
      <c r="E18" s="10">
        <v>0</v>
      </c>
      <c r="F18" s="10"/>
      <c r="G18" s="10"/>
      <c r="H18" s="10"/>
      <c r="I18" s="10">
        <f t="shared" si="1"/>
        <v>0</v>
      </c>
      <c r="J18" s="18">
        <f t="shared" si="2"/>
        <v>0</v>
      </c>
      <c r="K18" s="18">
        <f t="shared" si="3"/>
        <v>100</v>
      </c>
      <c r="N18" s="19" t="s">
        <v>17</v>
      </c>
      <c r="O18" s="20">
        <f>K102</f>
        <v>82.7338129496403</v>
      </c>
    </row>
    <row r="19" s="1" customFormat="1" ht="12.75" spans="1:15">
      <c r="A19" s="7"/>
      <c r="B19" s="8" t="s">
        <v>54</v>
      </c>
      <c r="C19" s="7">
        <v>3</v>
      </c>
      <c r="D19" s="10">
        <f t="shared" si="8"/>
        <v>3</v>
      </c>
      <c r="E19" s="10">
        <v>0</v>
      </c>
      <c r="F19" s="10"/>
      <c r="G19" s="10"/>
      <c r="H19" s="10"/>
      <c r="I19" s="10">
        <f t="shared" si="1"/>
        <v>0</v>
      </c>
      <c r="J19" s="18">
        <f t="shared" si="2"/>
        <v>0</v>
      </c>
      <c r="K19" s="18">
        <f t="shared" si="3"/>
        <v>100</v>
      </c>
      <c r="N19" s="19" t="s">
        <v>18</v>
      </c>
      <c r="O19" s="20">
        <f>K112</f>
        <v>95.6140350877193</v>
      </c>
    </row>
    <row r="20" s="1" customFormat="1" ht="12.75" spans="1:15">
      <c r="A20" s="7"/>
      <c r="B20" s="8" t="s">
        <v>55</v>
      </c>
      <c r="C20" s="7">
        <v>1</v>
      </c>
      <c r="D20" s="10">
        <f t="shared" si="8"/>
        <v>1</v>
      </c>
      <c r="E20" s="10">
        <v>0</v>
      </c>
      <c r="F20" s="10"/>
      <c r="G20" s="10"/>
      <c r="H20" s="10"/>
      <c r="I20" s="10">
        <f t="shared" si="1"/>
        <v>0</v>
      </c>
      <c r="J20" s="18">
        <f t="shared" si="2"/>
        <v>0</v>
      </c>
      <c r="K20" s="18">
        <f t="shared" si="3"/>
        <v>100</v>
      </c>
      <c r="N20" s="19" t="s">
        <v>19</v>
      </c>
      <c r="O20" s="20">
        <f>K117</f>
        <v>92.0704845814978</v>
      </c>
    </row>
    <row r="21" s="1" customFormat="1" ht="12.75" spans="1:15">
      <c r="A21" s="11" t="s">
        <v>52</v>
      </c>
      <c r="B21" s="12"/>
      <c r="C21" s="11">
        <f t="shared" ref="C21:H21" si="9">SUM(C17:C20)</f>
        <v>8</v>
      </c>
      <c r="D21" s="11">
        <f t="shared" si="9"/>
        <v>8</v>
      </c>
      <c r="E21" s="11">
        <f t="shared" si="9"/>
        <v>0</v>
      </c>
      <c r="F21" s="11">
        <f t="shared" si="9"/>
        <v>0</v>
      </c>
      <c r="G21" s="11">
        <f t="shared" si="9"/>
        <v>0</v>
      </c>
      <c r="H21" s="11">
        <f t="shared" si="9"/>
        <v>0</v>
      </c>
      <c r="I21" s="11">
        <f t="shared" si="1"/>
        <v>0</v>
      </c>
      <c r="J21" s="21">
        <f t="shared" si="2"/>
        <v>0</v>
      </c>
      <c r="K21" s="21">
        <f t="shared" si="3"/>
        <v>100</v>
      </c>
      <c r="N21" s="19" t="s">
        <v>20</v>
      </c>
      <c r="O21" s="20">
        <f>K127</f>
        <v>93.75</v>
      </c>
    </row>
    <row r="22" s="1" customFormat="1" ht="12.75" spans="1:15">
      <c r="A22" s="7" t="s">
        <v>56</v>
      </c>
      <c r="B22" s="8" t="s">
        <v>56</v>
      </c>
      <c r="C22" s="7">
        <v>151</v>
      </c>
      <c r="D22" s="10">
        <f t="shared" ref="D22:D27" si="10">C22-E22</f>
        <v>131</v>
      </c>
      <c r="E22" s="10">
        <v>20</v>
      </c>
      <c r="F22" s="10">
        <v>1</v>
      </c>
      <c r="G22" s="10"/>
      <c r="H22" s="10">
        <v>7</v>
      </c>
      <c r="I22" s="10">
        <f t="shared" si="1"/>
        <v>12</v>
      </c>
      <c r="J22" s="18">
        <f t="shared" si="2"/>
        <v>7.94701986754967</v>
      </c>
      <c r="K22" s="18">
        <f t="shared" si="3"/>
        <v>92.0529801324503</v>
      </c>
      <c r="N22" s="19" t="s">
        <v>21</v>
      </c>
      <c r="O22" s="20">
        <f>K133</f>
        <v>87.0689655172414</v>
      </c>
    </row>
    <row r="23" s="1" customFormat="1" ht="12.75" spans="1:15">
      <c r="A23" s="7"/>
      <c r="B23" s="8" t="s">
        <v>57</v>
      </c>
      <c r="C23" s="7">
        <v>114</v>
      </c>
      <c r="D23" s="10">
        <f t="shared" si="10"/>
        <v>106</v>
      </c>
      <c r="E23" s="10">
        <v>8</v>
      </c>
      <c r="F23" s="10"/>
      <c r="G23" s="10"/>
      <c r="H23" s="10">
        <v>3</v>
      </c>
      <c r="I23" s="10">
        <f t="shared" si="1"/>
        <v>5</v>
      </c>
      <c r="J23" s="18">
        <f t="shared" si="2"/>
        <v>4.3859649122807</v>
      </c>
      <c r="K23" s="18">
        <f t="shared" si="3"/>
        <v>95.6140350877193</v>
      </c>
      <c r="N23" s="19" t="s">
        <v>22</v>
      </c>
      <c r="O23" s="20">
        <f>K137</f>
        <v>100</v>
      </c>
    </row>
    <row r="24" s="1" customFormat="1" ht="12.75" spans="1:15">
      <c r="A24" s="7"/>
      <c r="B24" s="8" t="s">
        <v>58</v>
      </c>
      <c r="C24" s="7">
        <v>2</v>
      </c>
      <c r="D24" s="10">
        <f t="shared" si="10"/>
        <v>2</v>
      </c>
      <c r="E24" s="10">
        <v>0</v>
      </c>
      <c r="F24" s="10"/>
      <c r="G24" s="10"/>
      <c r="H24" s="10"/>
      <c r="I24" s="10">
        <f t="shared" si="1"/>
        <v>0</v>
      </c>
      <c r="J24" s="18">
        <f t="shared" si="2"/>
        <v>0</v>
      </c>
      <c r="K24" s="18">
        <f t="shared" si="3"/>
        <v>100</v>
      </c>
      <c r="N24" s="7" t="s">
        <v>23</v>
      </c>
      <c r="O24" s="22">
        <f>K145</f>
        <v>95.4545454545455</v>
      </c>
    </row>
    <row r="25" s="1" customFormat="1" ht="12.75" spans="1:15">
      <c r="A25" s="7"/>
      <c r="B25" s="8" t="s">
        <v>59</v>
      </c>
      <c r="C25" s="7">
        <v>3</v>
      </c>
      <c r="D25" s="10">
        <f t="shared" si="10"/>
        <v>2</v>
      </c>
      <c r="E25" s="10">
        <v>1</v>
      </c>
      <c r="F25" s="10"/>
      <c r="G25" s="10">
        <v>1</v>
      </c>
      <c r="H25" s="10"/>
      <c r="I25" s="10">
        <f t="shared" si="1"/>
        <v>0</v>
      </c>
      <c r="J25" s="18">
        <f t="shared" si="2"/>
        <v>0</v>
      </c>
      <c r="K25" s="18">
        <f t="shared" si="3"/>
        <v>100</v>
      </c>
      <c r="N25" s="23" t="s">
        <v>61</v>
      </c>
      <c r="O25" s="24">
        <f>K146</f>
        <v>93.8008353484282</v>
      </c>
    </row>
    <row r="26" s="1" customFormat="1" ht="12.75" spans="1:11">
      <c r="A26" s="7"/>
      <c r="B26" s="8" t="s">
        <v>60</v>
      </c>
      <c r="C26" s="7">
        <v>1</v>
      </c>
      <c r="D26" s="10">
        <f t="shared" si="10"/>
        <v>1</v>
      </c>
      <c r="E26" s="10">
        <v>0</v>
      </c>
      <c r="F26" s="10"/>
      <c r="G26" s="10"/>
      <c r="H26" s="10"/>
      <c r="I26" s="10">
        <f t="shared" si="1"/>
        <v>0</v>
      </c>
      <c r="J26" s="18">
        <f t="shared" si="2"/>
        <v>0</v>
      </c>
      <c r="K26" s="18">
        <f t="shared" si="3"/>
        <v>100</v>
      </c>
    </row>
    <row r="27" s="1" customFormat="1" ht="12.75" spans="1:11">
      <c r="A27" s="7"/>
      <c r="B27" s="8" t="s">
        <v>62</v>
      </c>
      <c r="C27" s="7">
        <v>2</v>
      </c>
      <c r="D27" s="10">
        <f t="shared" si="10"/>
        <v>2</v>
      </c>
      <c r="E27" s="10">
        <v>0</v>
      </c>
      <c r="F27" s="10"/>
      <c r="G27" s="10"/>
      <c r="H27" s="10"/>
      <c r="I27" s="10">
        <f t="shared" si="1"/>
        <v>0</v>
      </c>
      <c r="J27" s="18">
        <f t="shared" si="2"/>
        <v>0</v>
      </c>
      <c r="K27" s="18">
        <f t="shared" si="3"/>
        <v>100</v>
      </c>
    </row>
    <row r="28" s="1" customFormat="1" ht="12.75" spans="1:11">
      <c r="A28" s="11" t="s">
        <v>63</v>
      </c>
      <c r="B28" s="12"/>
      <c r="C28" s="11">
        <f t="shared" ref="C28:H28" si="11">SUM(C22:C27)</f>
        <v>273</v>
      </c>
      <c r="D28" s="11">
        <f t="shared" si="11"/>
        <v>244</v>
      </c>
      <c r="E28" s="11">
        <f t="shared" si="11"/>
        <v>29</v>
      </c>
      <c r="F28" s="11">
        <f t="shared" si="11"/>
        <v>1</v>
      </c>
      <c r="G28" s="11">
        <f t="shared" si="11"/>
        <v>1</v>
      </c>
      <c r="H28" s="11">
        <f t="shared" si="11"/>
        <v>10</v>
      </c>
      <c r="I28" s="11">
        <f t="shared" si="1"/>
        <v>17</v>
      </c>
      <c r="J28" s="21">
        <f t="shared" si="2"/>
        <v>6.22710622710623</v>
      </c>
      <c r="K28" s="21">
        <f t="shared" si="3"/>
        <v>93.7728937728938</v>
      </c>
    </row>
    <row r="29" s="1" customFormat="1" ht="12.75" spans="1:11">
      <c r="A29" s="13" t="s">
        <v>64</v>
      </c>
      <c r="B29" s="8" t="s">
        <v>65</v>
      </c>
      <c r="C29" s="7">
        <v>1</v>
      </c>
      <c r="D29" s="10">
        <f t="shared" ref="D29:D35" si="12">C29-E29</f>
        <v>1</v>
      </c>
      <c r="E29" s="10">
        <v>0</v>
      </c>
      <c r="F29" s="10"/>
      <c r="G29" s="10"/>
      <c r="H29" s="10"/>
      <c r="I29" s="10">
        <f t="shared" si="1"/>
        <v>0</v>
      </c>
      <c r="J29" s="18">
        <f t="shared" si="2"/>
        <v>0</v>
      </c>
      <c r="K29" s="18">
        <f t="shared" si="3"/>
        <v>100</v>
      </c>
    </row>
    <row r="30" s="1" customFormat="1" ht="12.75" spans="1:11">
      <c r="A30" s="14"/>
      <c r="B30" s="8" t="s">
        <v>66</v>
      </c>
      <c r="C30" s="7">
        <v>1</v>
      </c>
      <c r="D30" s="10">
        <f t="shared" si="12"/>
        <v>1</v>
      </c>
      <c r="E30" s="10">
        <v>0</v>
      </c>
      <c r="F30" s="10"/>
      <c r="G30" s="10"/>
      <c r="H30" s="10"/>
      <c r="I30" s="10">
        <f t="shared" si="1"/>
        <v>0</v>
      </c>
      <c r="J30" s="18">
        <f t="shared" si="2"/>
        <v>0</v>
      </c>
      <c r="K30" s="18">
        <f t="shared" si="3"/>
        <v>100</v>
      </c>
    </row>
    <row r="31" s="1" customFormat="1" ht="12.75" spans="1:11">
      <c r="A31" s="14"/>
      <c r="B31" s="8" t="s">
        <v>64</v>
      </c>
      <c r="C31" s="7">
        <v>129</v>
      </c>
      <c r="D31" s="10">
        <f t="shared" si="12"/>
        <v>115</v>
      </c>
      <c r="E31" s="10">
        <v>14</v>
      </c>
      <c r="F31" s="10">
        <v>4</v>
      </c>
      <c r="G31" s="10"/>
      <c r="H31" s="10">
        <v>1</v>
      </c>
      <c r="I31" s="10">
        <f t="shared" si="1"/>
        <v>9</v>
      </c>
      <c r="J31" s="18">
        <f t="shared" si="2"/>
        <v>6.97674418604651</v>
      </c>
      <c r="K31" s="18">
        <f t="shared" si="3"/>
        <v>93.0232558139535</v>
      </c>
    </row>
    <row r="32" s="1" customFormat="1" ht="12.75" spans="1:11">
      <c r="A32" s="14"/>
      <c r="B32" s="8" t="s">
        <v>67</v>
      </c>
      <c r="C32" s="7">
        <v>6</v>
      </c>
      <c r="D32" s="10">
        <f t="shared" si="12"/>
        <v>6</v>
      </c>
      <c r="E32" s="10">
        <v>0</v>
      </c>
      <c r="F32" s="10"/>
      <c r="G32" s="10"/>
      <c r="H32" s="10"/>
      <c r="I32" s="10">
        <f t="shared" si="1"/>
        <v>0</v>
      </c>
      <c r="J32" s="18">
        <f t="shared" si="2"/>
        <v>0</v>
      </c>
      <c r="K32" s="18">
        <f t="shared" si="3"/>
        <v>100</v>
      </c>
    </row>
    <row r="33" s="1" customFormat="1" ht="12.75" spans="1:11">
      <c r="A33" s="14"/>
      <c r="B33" s="8" t="s">
        <v>68</v>
      </c>
      <c r="C33" s="7">
        <v>2</v>
      </c>
      <c r="D33" s="10">
        <f t="shared" si="12"/>
        <v>2</v>
      </c>
      <c r="E33" s="10">
        <v>0</v>
      </c>
      <c r="F33" s="10"/>
      <c r="G33" s="10"/>
      <c r="H33" s="10"/>
      <c r="I33" s="10">
        <f t="shared" si="1"/>
        <v>0</v>
      </c>
      <c r="J33" s="18">
        <f t="shared" si="2"/>
        <v>0</v>
      </c>
      <c r="K33" s="18">
        <f t="shared" si="3"/>
        <v>100</v>
      </c>
    </row>
    <row r="34" s="1" customFormat="1" ht="12.75" spans="1:11">
      <c r="A34" s="14"/>
      <c r="B34" s="8" t="s">
        <v>69</v>
      </c>
      <c r="C34" s="7">
        <v>1</v>
      </c>
      <c r="D34" s="10">
        <f t="shared" si="12"/>
        <v>1</v>
      </c>
      <c r="E34" s="10">
        <v>0</v>
      </c>
      <c r="F34" s="10"/>
      <c r="G34" s="10"/>
      <c r="H34" s="10"/>
      <c r="I34" s="10">
        <f t="shared" si="1"/>
        <v>0</v>
      </c>
      <c r="J34" s="18">
        <f t="shared" si="2"/>
        <v>0</v>
      </c>
      <c r="K34" s="18">
        <f t="shared" si="3"/>
        <v>100</v>
      </c>
    </row>
    <row r="35" s="1" customFormat="1" ht="12.75" spans="1:11">
      <c r="A35" s="15"/>
      <c r="B35" s="8" t="s">
        <v>70</v>
      </c>
      <c r="C35" s="7">
        <v>1</v>
      </c>
      <c r="D35" s="10">
        <f t="shared" si="12"/>
        <v>1</v>
      </c>
      <c r="E35" s="10">
        <v>0</v>
      </c>
      <c r="F35" s="10"/>
      <c r="G35" s="10"/>
      <c r="H35" s="10"/>
      <c r="I35" s="10">
        <f t="shared" si="1"/>
        <v>0</v>
      </c>
      <c r="J35" s="18">
        <f t="shared" si="2"/>
        <v>0</v>
      </c>
      <c r="K35" s="18">
        <f t="shared" si="3"/>
        <v>100</v>
      </c>
    </row>
    <row r="36" s="1" customFormat="1" ht="12.75" spans="1:11">
      <c r="A36" s="11" t="s">
        <v>71</v>
      </c>
      <c r="B36" s="12"/>
      <c r="C36" s="11">
        <f t="shared" ref="C36:H36" si="13">SUM(C29:C35)</f>
        <v>141</v>
      </c>
      <c r="D36" s="11">
        <v>118</v>
      </c>
      <c r="E36" s="11">
        <f t="shared" si="13"/>
        <v>14</v>
      </c>
      <c r="F36" s="11">
        <f t="shared" si="13"/>
        <v>4</v>
      </c>
      <c r="G36" s="11">
        <f t="shared" si="13"/>
        <v>0</v>
      </c>
      <c r="H36" s="11">
        <f t="shared" si="13"/>
        <v>1</v>
      </c>
      <c r="I36" s="11">
        <f t="shared" si="1"/>
        <v>9</v>
      </c>
      <c r="J36" s="21">
        <f t="shared" si="2"/>
        <v>6.38297872340426</v>
      </c>
      <c r="K36" s="21">
        <f t="shared" si="3"/>
        <v>93.6170212765958</v>
      </c>
    </row>
    <row r="37" s="1" customFormat="1" ht="12.75" spans="1:11">
      <c r="A37" s="13" t="s">
        <v>72</v>
      </c>
      <c r="B37" s="8" t="s">
        <v>73</v>
      </c>
      <c r="C37" s="7">
        <v>55</v>
      </c>
      <c r="D37" s="10">
        <v>48</v>
      </c>
      <c r="E37" s="10">
        <v>6</v>
      </c>
      <c r="F37" s="10">
        <v>5</v>
      </c>
      <c r="G37" s="10"/>
      <c r="H37" s="10"/>
      <c r="I37" s="10">
        <f t="shared" si="1"/>
        <v>1</v>
      </c>
      <c r="J37" s="18">
        <f t="shared" si="2"/>
        <v>1.81818181818182</v>
      </c>
      <c r="K37" s="18">
        <f t="shared" si="3"/>
        <v>98.1818181818182</v>
      </c>
    </row>
    <row r="38" s="1" customFormat="1" ht="12.75" spans="1:11">
      <c r="A38" s="14"/>
      <c r="B38" s="8" t="s">
        <v>72</v>
      </c>
      <c r="C38" s="7">
        <v>78</v>
      </c>
      <c r="D38" s="10">
        <v>71</v>
      </c>
      <c r="E38" s="10">
        <v>5</v>
      </c>
      <c r="F38" s="10">
        <v>4</v>
      </c>
      <c r="G38" s="10"/>
      <c r="H38" s="10"/>
      <c r="I38" s="10">
        <f t="shared" si="1"/>
        <v>1</v>
      </c>
      <c r="J38" s="18">
        <f t="shared" si="2"/>
        <v>1.28205128205128</v>
      </c>
      <c r="K38" s="18">
        <f t="shared" si="3"/>
        <v>98.7179487179487</v>
      </c>
    </row>
    <row r="39" s="1" customFormat="1" ht="12.75" spans="1:11">
      <c r="A39" s="15"/>
      <c r="B39" s="8" t="s">
        <v>74</v>
      </c>
      <c r="C39" s="7">
        <v>3</v>
      </c>
      <c r="D39" s="10">
        <v>3</v>
      </c>
      <c r="E39" s="10">
        <v>0</v>
      </c>
      <c r="F39" s="10"/>
      <c r="G39" s="10"/>
      <c r="H39" s="10"/>
      <c r="I39" s="10">
        <f t="shared" si="1"/>
        <v>0</v>
      </c>
      <c r="J39" s="18">
        <f t="shared" si="2"/>
        <v>0</v>
      </c>
      <c r="K39" s="18">
        <f t="shared" si="3"/>
        <v>100</v>
      </c>
    </row>
    <row r="40" s="1" customFormat="1" ht="12.75" spans="1:11">
      <c r="A40" s="11" t="s">
        <v>75</v>
      </c>
      <c r="B40" s="12"/>
      <c r="C40" s="11">
        <f t="shared" ref="C40:H40" si="14">SUM(C37:C39)</f>
        <v>136</v>
      </c>
      <c r="D40" s="11">
        <f t="shared" si="14"/>
        <v>122</v>
      </c>
      <c r="E40" s="11">
        <f t="shared" si="14"/>
        <v>11</v>
      </c>
      <c r="F40" s="11">
        <f t="shared" si="14"/>
        <v>9</v>
      </c>
      <c r="G40" s="11">
        <f t="shared" si="14"/>
        <v>0</v>
      </c>
      <c r="H40" s="11">
        <f t="shared" si="14"/>
        <v>0</v>
      </c>
      <c r="I40" s="11">
        <f t="shared" si="1"/>
        <v>2</v>
      </c>
      <c r="J40" s="21">
        <f t="shared" si="2"/>
        <v>1.47058823529412</v>
      </c>
      <c r="K40" s="21">
        <f t="shared" si="3"/>
        <v>98.5294117647059</v>
      </c>
    </row>
    <row r="41" s="1" customFormat="1" ht="12.75" spans="1:11">
      <c r="A41" s="13" t="s">
        <v>76</v>
      </c>
      <c r="B41" s="8" t="s">
        <v>77</v>
      </c>
      <c r="C41" s="7">
        <v>88</v>
      </c>
      <c r="D41" s="10">
        <f t="shared" ref="D41:D43" si="15">C41-E41</f>
        <v>80</v>
      </c>
      <c r="E41" s="10">
        <v>8</v>
      </c>
      <c r="F41" s="10"/>
      <c r="G41" s="10">
        <v>1</v>
      </c>
      <c r="H41" s="10">
        <v>3</v>
      </c>
      <c r="I41" s="10">
        <f t="shared" si="1"/>
        <v>4</v>
      </c>
      <c r="J41" s="18">
        <f t="shared" si="2"/>
        <v>4.54545454545455</v>
      </c>
      <c r="K41" s="18">
        <f t="shared" si="3"/>
        <v>95.4545454545455</v>
      </c>
    </row>
    <row r="42" s="1" customFormat="1" ht="12.75" spans="1:11">
      <c r="A42" s="14"/>
      <c r="B42" s="8" t="s">
        <v>76</v>
      </c>
      <c r="C42" s="7">
        <v>119</v>
      </c>
      <c r="D42" s="10">
        <f t="shared" si="15"/>
        <v>96</v>
      </c>
      <c r="E42" s="10">
        <v>23</v>
      </c>
      <c r="F42" s="10">
        <v>5</v>
      </c>
      <c r="G42" s="10">
        <v>7</v>
      </c>
      <c r="H42" s="10">
        <v>2</v>
      </c>
      <c r="I42" s="10">
        <f t="shared" si="1"/>
        <v>9</v>
      </c>
      <c r="J42" s="18">
        <f t="shared" si="2"/>
        <v>7.56302521008403</v>
      </c>
      <c r="K42" s="18">
        <f t="shared" si="3"/>
        <v>92.436974789916</v>
      </c>
    </row>
    <row r="43" s="1" customFormat="1" ht="12.75" spans="1:11">
      <c r="A43" s="15"/>
      <c r="B43" s="8" t="s">
        <v>78</v>
      </c>
      <c r="C43" s="7">
        <v>97</v>
      </c>
      <c r="D43" s="10">
        <f t="shared" si="15"/>
        <v>82</v>
      </c>
      <c r="E43" s="10">
        <v>15</v>
      </c>
      <c r="F43" s="10">
        <v>2</v>
      </c>
      <c r="G43" s="10">
        <v>6</v>
      </c>
      <c r="H43" s="10">
        <v>1</v>
      </c>
      <c r="I43" s="10">
        <f t="shared" si="1"/>
        <v>6</v>
      </c>
      <c r="J43" s="18">
        <f t="shared" si="2"/>
        <v>6.18556701030928</v>
      </c>
      <c r="K43" s="18">
        <f t="shared" si="3"/>
        <v>93.8144329896907</v>
      </c>
    </row>
    <row r="44" s="1" customFormat="1" ht="12.75" spans="1:11">
      <c r="A44" s="11" t="s">
        <v>79</v>
      </c>
      <c r="B44" s="12"/>
      <c r="C44" s="11">
        <f t="shared" ref="C44:H44" si="16">SUM(C41:C43)</f>
        <v>304</v>
      </c>
      <c r="D44" s="11">
        <f t="shared" si="16"/>
        <v>258</v>
      </c>
      <c r="E44" s="11">
        <f t="shared" si="16"/>
        <v>46</v>
      </c>
      <c r="F44" s="11">
        <f t="shared" si="16"/>
        <v>7</v>
      </c>
      <c r="G44" s="11">
        <f t="shared" si="16"/>
        <v>14</v>
      </c>
      <c r="H44" s="11">
        <f t="shared" si="16"/>
        <v>6</v>
      </c>
      <c r="I44" s="11">
        <f t="shared" si="1"/>
        <v>19</v>
      </c>
      <c r="J44" s="21">
        <f t="shared" si="2"/>
        <v>6.25</v>
      </c>
      <c r="K44" s="21">
        <f t="shared" si="3"/>
        <v>93.75</v>
      </c>
    </row>
    <row r="45" s="1" customFormat="1" ht="12.75" spans="1:11">
      <c r="A45" s="13" t="s">
        <v>80</v>
      </c>
      <c r="B45" s="8" t="s">
        <v>81</v>
      </c>
      <c r="C45" s="7">
        <v>1</v>
      </c>
      <c r="D45" s="10">
        <f t="shared" ref="D45:D48" si="17">C45-E45</f>
        <v>1</v>
      </c>
      <c r="E45" s="10">
        <v>0</v>
      </c>
      <c r="F45" s="10"/>
      <c r="G45" s="10"/>
      <c r="H45" s="10"/>
      <c r="I45" s="10">
        <f t="shared" si="1"/>
        <v>0</v>
      </c>
      <c r="J45" s="18">
        <f t="shared" si="2"/>
        <v>0</v>
      </c>
      <c r="K45" s="18">
        <f t="shared" si="3"/>
        <v>100</v>
      </c>
    </row>
    <row r="46" s="1" customFormat="1" ht="12.75" spans="1:11">
      <c r="A46" s="14"/>
      <c r="B46" s="8" t="s">
        <v>82</v>
      </c>
      <c r="C46" s="7">
        <v>2</v>
      </c>
      <c r="D46" s="10">
        <f t="shared" si="17"/>
        <v>2</v>
      </c>
      <c r="E46" s="10">
        <v>0</v>
      </c>
      <c r="F46" s="10"/>
      <c r="G46" s="10"/>
      <c r="H46" s="10"/>
      <c r="I46" s="10">
        <f t="shared" si="1"/>
        <v>0</v>
      </c>
      <c r="J46" s="18">
        <f t="shared" si="2"/>
        <v>0</v>
      </c>
      <c r="K46" s="18">
        <f t="shared" si="3"/>
        <v>100</v>
      </c>
    </row>
    <row r="47" s="1" customFormat="1" ht="12.75" spans="1:11">
      <c r="A47" s="14"/>
      <c r="B47" s="8" t="s">
        <v>80</v>
      </c>
      <c r="C47" s="7">
        <v>2</v>
      </c>
      <c r="D47" s="10">
        <f t="shared" si="17"/>
        <v>2</v>
      </c>
      <c r="E47" s="10">
        <v>0</v>
      </c>
      <c r="F47" s="10"/>
      <c r="G47" s="10"/>
      <c r="H47" s="10"/>
      <c r="I47" s="10">
        <f t="shared" si="1"/>
        <v>0</v>
      </c>
      <c r="J47" s="18">
        <f t="shared" si="2"/>
        <v>0</v>
      </c>
      <c r="K47" s="18">
        <f t="shared" si="3"/>
        <v>100</v>
      </c>
    </row>
    <row r="48" s="1" customFormat="1" ht="12.75" spans="1:11">
      <c r="A48" s="15"/>
      <c r="B48" s="8" t="s">
        <v>83</v>
      </c>
      <c r="C48" s="7">
        <v>3</v>
      </c>
      <c r="D48" s="10">
        <f t="shared" si="17"/>
        <v>3</v>
      </c>
      <c r="E48" s="10">
        <v>0</v>
      </c>
      <c r="F48" s="10"/>
      <c r="G48" s="10"/>
      <c r="H48" s="10"/>
      <c r="I48" s="10">
        <f t="shared" si="1"/>
        <v>0</v>
      </c>
      <c r="J48" s="18">
        <f t="shared" si="2"/>
        <v>0</v>
      </c>
      <c r="K48" s="18">
        <f t="shared" si="3"/>
        <v>100</v>
      </c>
    </row>
    <row r="49" s="1" customFormat="1" ht="12.75" spans="1:11">
      <c r="A49" s="11" t="s">
        <v>84</v>
      </c>
      <c r="B49" s="12"/>
      <c r="C49" s="11">
        <f t="shared" ref="C49:H49" si="18">SUM(C45:C48)</f>
        <v>8</v>
      </c>
      <c r="D49" s="11">
        <f t="shared" si="18"/>
        <v>8</v>
      </c>
      <c r="E49" s="11">
        <f t="shared" si="18"/>
        <v>0</v>
      </c>
      <c r="F49" s="11">
        <f t="shared" si="18"/>
        <v>0</v>
      </c>
      <c r="G49" s="11">
        <f t="shared" si="18"/>
        <v>0</v>
      </c>
      <c r="H49" s="11">
        <f t="shared" si="18"/>
        <v>0</v>
      </c>
      <c r="I49" s="11">
        <f t="shared" si="1"/>
        <v>0</v>
      </c>
      <c r="J49" s="21">
        <f t="shared" si="2"/>
        <v>0</v>
      </c>
      <c r="K49" s="21">
        <f t="shared" si="3"/>
        <v>100</v>
      </c>
    </row>
    <row r="50" s="1" customFormat="1" ht="12.75" spans="1:11">
      <c r="A50" s="13" t="s">
        <v>85</v>
      </c>
      <c r="B50" s="8" t="s">
        <v>86</v>
      </c>
      <c r="C50" s="7">
        <v>80</v>
      </c>
      <c r="D50" s="10">
        <f t="shared" ref="D50:D53" si="19">C50-E50</f>
        <v>53</v>
      </c>
      <c r="E50" s="10">
        <v>27</v>
      </c>
      <c r="F50" s="10">
        <v>8</v>
      </c>
      <c r="G50" s="10">
        <v>5</v>
      </c>
      <c r="H50" s="10">
        <v>4</v>
      </c>
      <c r="I50" s="10">
        <f t="shared" si="1"/>
        <v>10</v>
      </c>
      <c r="J50" s="18">
        <f t="shared" si="2"/>
        <v>12.5</v>
      </c>
      <c r="K50" s="18">
        <f t="shared" si="3"/>
        <v>87.5</v>
      </c>
    </row>
    <row r="51" s="1" customFormat="1" ht="12.75" spans="1:11">
      <c r="A51" s="14"/>
      <c r="B51" s="8" t="s">
        <v>87</v>
      </c>
      <c r="C51" s="7">
        <v>67</v>
      </c>
      <c r="D51" s="10">
        <f t="shared" si="19"/>
        <v>61</v>
      </c>
      <c r="E51" s="10">
        <v>6</v>
      </c>
      <c r="F51" s="10"/>
      <c r="G51" s="10">
        <v>3</v>
      </c>
      <c r="H51" s="10"/>
      <c r="I51" s="10">
        <f t="shared" si="1"/>
        <v>3</v>
      </c>
      <c r="J51" s="18">
        <f t="shared" si="2"/>
        <v>4.47761194029851</v>
      </c>
      <c r="K51" s="18">
        <f t="shared" si="3"/>
        <v>95.5223880597015</v>
      </c>
    </row>
    <row r="52" s="1" customFormat="1" ht="12.75" spans="1:11">
      <c r="A52" s="14"/>
      <c r="B52" s="8" t="s">
        <v>88</v>
      </c>
      <c r="C52" s="7">
        <v>15</v>
      </c>
      <c r="D52" s="10">
        <f t="shared" si="19"/>
        <v>10</v>
      </c>
      <c r="E52" s="10">
        <v>5</v>
      </c>
      <c r="F52" s="10"/>
      <c r="G52" s="10"/>
      <c r="H52" s="10"/>
      <c r="I52" s="10">
        <f t="shared" si="1"/>
        <v>5</v>
      </c>
      <c r="J52" s="18">
        <f t="shared" si="2"/>
        <v>33.3333333333333</v>
      </c>
      <c r="K52" s="18">
        <f t="shared" si="3"/>
        <v>66.6666666666667</v>
      </c>
    </row>
    <row r="53" s="1" customFormat="1" ht="12.75" spans="1:11">
      <c r="A53" s="15"/>
      <c r="B53" s="8" t="s">
        <v>89</v>
      </c>
      <c r="C53" s="7">
        <v>108</v>
      </c>
      <c r="D53" s="10">
        <f t="shared" si="19"/>
        <v>88</v>
      </c>
      <c r="E53" s="10">
        <v>20</v>
      </c>
      <c r="F53" s="10">
        <v>6</v>
      </c>
      <c r="G53" s="10">
        <v>4</v>
      </c>
      <c r="H53" s="10">
        <v>4</v>
      </c>
      <c r="I53" s="10">
        <f t="shared" si="1"/>
        <v>6</v>
      </c>
      <c r="J53" s="18">
        <f t="shared" si="2"/>
        <v>5.55555555555556</v>
      </c>
      <c r="K53" s="18">
        <f t="shared" si="3"/>
        <v>94.4444444444444</v>
      </c>
    </row>
    <row r="54" s="1" customFormat="1" ht="12.75" spans="1:11">
      <c r="A54" s="11" t="s">
        <v>90</v>
      </c>
      <c r="B54" s="12"/>
      <c r="C54" s="11">
        <f t="shared" ref="C54:H54" si="20">SUM(C50:C53)</f>
        <v>270</v>
      </c>
      <c r="D54" s="11">
        <f t="shared" si="20"/>
        <v>212</v>
      </c>
      <c r="E54" s="11">
        <f t="shared" si="20"/>
        <v>58</v>
      </c>
      <c r="F54" s="11">
        <f t="shared" si="20"/>
        <v>14</v>
      </c>
      <c r="G54" s="11">
        <f t="shared" si="20"/>
        <v>12</v>
      </c>
      <c r="H54" s="11">
        <f t="shared" si="20"/>
        <v>8</v>
      </c>
      <c r="I54" s="11">
        <f t="shared" si="1"/>
        <v>24</v>
      </c>
      <c r="J54" s="21">
        <f t="shared" si="2"/>
        <v>8.88888888888889</v>
      </c>
      <c r="K54" s="21">
        <f t="shared" si="3"/>
        <v>91.1111111111111</v>
      </c>
    </row>
    <row r="55" s="1" customFormat="1" ht="12.75" spans="1:11">
      <c r="A55" s="13" t="s">
        <v>91</v>
      </c>
      <c r="B55" s="8" t="s">
        <v>92</v>
      </c>
      <c r="C55" s="7">
        <v>4</v>
      </c>
      <c r="D55" s="10">
        <f t="shared" ref="D55:D59" si="21">C55-E55</f>
        <v>2</v>
      </c>
      <c r="E55" s="10">
        <v>2</v>
      </c>
      <c r="F55" s="10"/>
      <c r="G55" s="10"/>
      <c r="H55" s="10"/>
      <c r="I55" s="10">
        <f t="shared" si="1"/>
        <v>2</v>
      </c>
      <c r="J55" s="18">
        <f t="shared" si="2"/>
        <v>50</v>
      </c>
      <c r="K55" s="18">
        <f t="shared" si="3"/>
        <v>50</v>
      </c>
    </row>
    <row r="56" s="1" customFormat="1" ht="12.75" spans="1:11">
      <c r="A56" s="14"/>
      <c r="B56" s="8" t="s">
        <v>93</v>
      </c>
      <c r="C56" s="7">
        <v>2</v>
      </c>
      <c r="D56" s="10">
        <f t="shared" si="21"/>
        <v>2</v>
      </c>
      <c r="E56" s="10">
        <v>0</v>
      </c>
      <c r="F56" s="10"/>
      <c r="G56" s="10"/>
      <c r="H56" s="10"/>
      <c r="I56" s="10">
        <f t="shared" si="1"/>
        <v>0</v>
      </c>
      <c r="J56" s="18">
        <f t="shared" si="2"/>
        <v>0</v>
      </c>
      <c r="K56" s="18">
        <f t="shared" si="3"/>
        <v>100</v>
      </c>
    </row>
    <row r="57" s="1" customFormat="1" ht="12.75" spans="1:11">
      <c r="A57" s="14"/>
      <c r="B57" s="8" t="s">
        <v>94</v>
      </c>
      <c r="C57" s="7">
        <v>2</v>
      </c>
      <c r="D57" s="10">
        <f t="shared" si="21"/>
        <v>2</v>
      </c>
      <c r="E57" s="10">
        <v>0</v>
      </c>
      <c r="F57" s="10"/>
      <c r="G57" s="10"/>
      <c r="H57" s="10"/>
      <c r="I57" s="10">
        <f t="shared" si="1"/>
        <v>0</v>
      </c>
      <c r="J57" s="18">
        <f t="shared" si="2"/>
        <v>0</v>
      </c>
      <c r="K57" s="18">
        <f t="shared" si="3"/>
        <v>100</v>
      </c>
    </row>
    <row r="58" s="1" customFormat="1" ht="12.75" spans="1:11">
      <c r="A58" s="14"/>
      <c r="B58" s="8" t="s">
        <v>95</v>
      </c>
      <c r="C58" s="7">
        <v>2</v>
      </c>
      <c r="D58" s="10">
        <f t="shared" si="21"/>
        <v>2</v>
      </c>
      <c r="E58" s="10">
        <v>0</v>
      </c>
      <c r="F58" s="10"/>
      <c r="G58" s="10"/>
      <c r="H58" s="10"/>
      <c r="I58" s="10">
        <f t="shared" si="1"/>
        <v>0</v>
      </c>
      <c r="J58" s="18">
        <f t="shared" si="2"/>
        <v>0</v>
      </c>
      <c r="K58" s="18">
        <f t="shared" si="3"/>
        <v>100</v>
      </c>
    </row>
    <row r="59" s="1" customFormat="1" ht="12.75" spans="1:11">
      <c r="A59" s="15"/>
      <c r="B59" s="8" t="s">
        <v>96</v>
      </c>
      <c r="C59" s="7">
        <v>5</v>
      </c>
      <c r="D59" s="10">
        <f t="shared" si="21"/>
        <v>4</v>
      </c>
      <c r="E59" s="10">
        <v>1</v>
      </c>
      <c r="F59" s="10"/>
      <c r="G59" s="10"/>
      <c r="H59" s="10"/>
      <c r="I59" s="10">
        <f t="shared" si="1"/>
        <v>1</v>
      </c>
      <c r="J59" s="18">
        <f t="shared" si="2"/>
        <v>20</v>
      </c>
      <c r="K59" s="18">
        <f t="shared" si="3"/>
        <v>80</v>
      </c>
    </row>
    <row r="60" s="1" customFormat="1" ht="12.75" spans="1:11">
      <c r="A60" s="11" t="s">
        <v>96</v>
      </c>
      <c r="B60" s="12"/>
      <c r="C60" s="11">
        <f t="shared" ref="C60:H60" si="22">SUM(C55:C59)</f>
        <v>15</v>
      </c>
      <c r="D60" s="11">
        <f t="shared" si="22"/>
        <v>12</v>
      </c>
      <c r="E60" s="11">
        <f t="shared" si="22"/>
        <v>3</v>
      </c>
      <c r="F60" s="11">
        <f t="shared" si="22"/>
        <v>0</v>
      </c>
      <c r="G60" s="11">
        <f t="shared" si="22"/>
        <v>0</v>
      </c>
      <c r="H60" s="11">
        <f t="shared" si="22"/>
        <v>0</v>
      </c>
      <c r="I60" s="11">
        <f t="shared" si="1"/>
        <v>3</v>
      </c>
      <c r="J60" s="21">
        <f t="shared" si="2"/>
        <v>20</v>
      </c>
      <c r="K60" s="21">
        <f t="shared" si="3"/>
        <v>80</v>
      </c>
    </row>
    <row r="61" s="1" customFormat="1" ht="12.75" spans="1:11">
      <c r="A61" s="13" t="s">
        <v>97</v>
      </c>
      <c r="B61" s="8" t="s">
        <v>98</v>
      </c>
      <c r="C61" s="7">
        <v>42</v>
      </c>
      <c r="D61" s="10">
        <f t="shared" ref="D61:D72" si="23">C61-E61</f>
        <v>36</v>
      </c>
      <c r="E61" s="10">
        <v>6</v>
      </c>
      <c r="F61" s="10">
        <v>2</v>
      </c>
      <c r="G61" s="10">
        <v>1</v>
      </c>
      <c r="H61" s="10">
        <v>1</v>
      </c>
      <c r="I61" s="10">
        <f t="shared" si="1"/>
        <v>2</v>
      </c>
      <c r="J61" s="18">
        <f t="shared" si="2"/>
        <v>4.76190476190476</v>
      </c>
      <c r="K61" s="18">
        <f t="shared" si="3"/>
        <v>95.2380952380952</v>
      </c>
    </row>
    <row r="62" s="1" customFormat="1" ht="12.75" spans="1:11">
      <c r="A62" s="14"/>
      <c r="B62" s="8" t="s">
        <v>99</v>
      </c>
      <c r="C62" s="7">
        <v>80</v>
      </c>
      <c r="D62" s="10">
        <f t="shared" si="23"/>
        <v>73</v>
      </c>
      <c r="E62" s="10">
        <v>7</v>
      </c>
      <c r="F62" s="10">
        <v>5</v>
      </c>
      <c r="G62" s="10"/>
      <c r="H62" s="10">
        <v>1</v>
      </c>
      <c r="I62" s="10">
        <f t="shared" si="1"/>
        <v>1</v>
      </c>
      <c r="J62" s="18">
        <f t="shared" si="2"/>
        <v>1.25</v>
      </c>
      <c r="K62" s="18">
        <f t="shared" si="3"/>
        <v>98.75</v>
      </c>
    </row>
    <row r="63" s="1" customFormat="1" ht="12.75" spans="1:11">
      <c r="A63" s="14"/>
      <c r="B63" s="8" t="s">
        <v>100</v>
      </c>
      <c r="C63" s="7">
        <v>50</v>
      </c>
      <c r="D63" s="10">
        <f t="shared" si="23"/>
        <v>49</v>
      </c>
      <c r="E63" s="10">
        <v>1</v>
      </c>
      <c r="F63" s="10"/>
      <c r="G63" s="10">
        <v>1</v>
      </c>
      <c r="H63" s="10"/>
      <c r="I63" s="10">
        <f t="shared" si="1"/>
        <v>0</v>
      </c>
      <c r="J63" s="18">
        <f t="shared" si="2"/>
        <v>0</v>
      </c>
      <c r="K63" s="18">
        <f t="shared" si="3"/>
        <v>100</v>
      </c>
    </row>
    <row r="64" s="1" customFormat="1" ht="12.75" spans="1:11">
      <c r="A64" s="14"/>
      <c r="B64" s="8" t="s">
        <v>101</v>
      </c>
      <c r="C64" s="7">
        <v>74</v>
      </c>
      <c r="D64" s="10">
        <f t="shared" si="23"/>
        <v>66</v>
      </c>
      <c r="E64" s="10">
        <v>8</v>
      </c>
      <c r="F64" s="10">
        <v>4</v>
      </c>
      <c r="G64" s="10"/>
      <c r="H64" s="10">
        <v>2</v>
      </c>
      <c r="I64" s="10">
        <f t="shared" si="1"/>
        <v>2</v>
      </c>
      <c r="J64" s="18">
        <f t="shared" si="2"/>
        <v>2.7027027027027</v>
      </c>
      <c r="K64" s="18">
        <f t="shared" si="3"/>
        <v>97.2972972972973</v>
      </c>
    </row>
    <row r="65" s="1" customFormat="1" ht="12.75" spans="1:11">
      <c r="A65" s="14"/>
      <c r="B65" s="8" t="s">
        <v>102</v>
      </c>
      <c r="C65" s="7">
        <v>53</v>
      </c>
      <c r="D65" s="10">
        <f t="shared" si="23"/>
        <v>47</v>
      </c>
      <c r="E65" s="10">
        <v>6</v>
      </c>
      <c r="F65" s="10">
        <v>1</v>
      </c>
      <c r="G65" s="10">
        <v>3</v>
      </c>
      <c r="H65" s="10">
        <v>1</v>
      </c>
      <c r="I65" s="10">
        <f t="shared" si="1"/>
        <v>1</v>
      </c>
      <c r="J65" s="18">
        <f t="shared" si="2"/>
        <v>1.88679245283019</v>
      </c>
      <c r="K65" s="18">
        <f t="shared" si="3"/>
        <v>98.1132075471698</v>
      </c>
    </row>
    <row r="66" s="1" customFormat="1" ht="12.75" spans="1:11">
      <c r="A66" s="14"/>
      <c r="B66" s="8" t="s">
        <v>103</v>
      </c>
      <c r="C66" s="7">
        <v>55</v>
      </c>
      <c r="D66" s="10">
        <f t="shared" si="23"/>
        <v>49</v>
      </c>
      <c r="E66" s="10">
        <v>6</v>
      </c>
      <c r="F66" s="10">
        <v>5</v>
      </c>
      <c r="G66" s="10"/>
      <c r="H66" s="10"/>
      <c r="I66" s="10">
        <f t="shared" si="1"/>
        <v>1</v>
      </c>
      <c r="J66" s="18">
        <f t="shared" si="2"/>
        <v>1.81818181818182</v>
      </c>
      <c r="K66" s="18">
        <f t="shared" si="3"/>
        <v>98.1818181818182</v>
      </c>
    </row>
    <row r="67" s="1" customFormat="1" ht="12.75" spans="1:11">
      <c r="A67" s="14"/>
      <c r="B67" s="8" t="s">
        <v>104</v>
      </c>
      <c r="C67" s="7">
        <v>181</v>
      </c>
      <c r="D67" s="10">
        <f t="shared" si="23"/>
        <v>166</v>
      </c>
      <c r="E67" s="10">
        <v>15</v>
      </c>
      <c r="F67" s="10">
        <v>4</v>
      </c>
      <c r="G67" s="10">
        <v>6</v>
      </c>
      <c r="H67" s="10"/>
      <c r="I67" s="10">
        <f t="shared" si="1"/>
        <v>5</v>
      </c>
      <c r="J67" s="18">
        <f t="shared" si="2"/>
        <v>2.76243093922652</v>
      </c>
      <c r="K67" s="18">
        <f t="shared" si="3"/>
        <v>97.2375690607735</v>
      </c>
    </row>
    <row r="68" s="1" customFormat="1" ht="12.75" spans="1:11">
      <c r="A68" s="14"/>
      <c r="B68" s="8" t="s">
        <v>105</v>
      </c>
      <c r="C68" s="7">
        <v>40</v>
      </c>
      <c r="D68" s="10">
        <f t="shared" si="23"/>
        <v>38</v>
      </c>
      <c r="E68" s="10">
        <v>2</v>
      </c>
      <c r="F68" s="10">
        <v>2</v>
      </c>
      <c r="G68" s="10"/>
      <c r="H68" s="10"/>
      <c r="I68" s="10">
        <f t="shared" ref="I68:I78" si="24">E68-F68-G68-H68</f>
        <v>0</v>
      </c>
      <c r="J68" s="18">
        <f t="shared" ref="J68:J78" si="25">I68/C68*100</f>
        <v>0</v>
      </c>
      <c r="K68" s="18">
        <f t="shared" ref="K68:K78" si="26">100-J68</f>
        <v>100</v>
      </c>
    </row>
    <row r="69" s="1" customFormat="1" ht="12.75" spans="1:11">
      <c r="A69" s="14"/>
      <c r="B69" s="8" t="s">
        <v>106</v>
      </c>
      <c r="C69" s="7">
        <v>51</v>
      </c>
      <c r="D69" s="10">
        <f t="shared" si="23"/>
        <v>49</v>
      </c>
      <c r="E69" s="10">
        <v>2</v>
      </c>
      <c r="F69" s="10">
        <v>1</v>
      </c>
      <c r="G69" s="10"/>
      <c r="H69" s="10"/>
      <c r="I69" s="10">
        <f t="shared" si="24"/>
        <v>1</v>
      </c>
      <c r="J69" s="18">
        <f t="shared" si="25"/>
        <v>1.96078431372549</v>
      </c>
      <c r="K69" s="18">
        <f t="shared" si="26"/>
        <v>98.0392156862745</v>
      </c>
    </row>
    <row r="70" s="1" customFormat="1" ht="12.75" spans="1:11">
      <c r="A70" s="14"/>
      <c r="B70" s="8" t="s">
        <v>107</v>
      </c>
      <c r="C70" s="7">
        <v>76</v>
      </c>
      <c r="D70" s="10">
        <f t="shared" si="23"/>
        <v>71</v>
      </c>
      <c r="E70" s="10">
        <v>5</v>
      </c>
      <c r="F70" s="10">
        <v>3</v>
      </c>
      <c r="G70" s="10">
        <v>1</v>
      </c>
      <c r="H70" s="10">
        <v>1</v>
      </c>
      <c r="I70" s="10">
        <f t="shared" si="24"/>
        <v>0</v>
      </c>
      <c r="J70" s="18">
        <f t="shared" si="25"/>
        <v>0</v>
      </c>
      <c r="K70" s="18">
        <f t="shared" si="26"/>
        <v>100</v>
      </c>
    </row>
    <row r="71" s="1" customFormat="1" ht="12.75" spans="1:11">
      <c r="A71" s="14"/>
      <c r="B71" s="8" t="s">
        <v>108</v>
      </c>
      <c r="C71" s="7">
        <v>79</v>
      </c>
      <c r="D71" s="10">
        <f t="shared" si="23"/>
        <v>69</v>
      </c>
      <c r="E71" s="10">
        <v>10</v>
      </c>
      <c r="F71" s="10">
        <v>5</v>
      </c>
      <c r="G71" s="10">
        <v>1</v>
      </c>
      <c r="H71" s="10"/>
      <c r="I71" s="10">
        <f t="shared" si="24"/>
        <v>4</v>
      </c>
      <c r="J71" s="18">
        <f t="shared" si="25"/>
        <v>5.06329113924051</v>
      </c>
      <c r="K71" s="18">
        <f t="shared" si="26"/>
        <v>94.9367088607595</v>
      </c>
    </row>
    <row r="72" s="1" customFormat="1" ht="12.75" spans="1:11">
      <c r="A72" s="15"/>
      <c r="B72" s="8" t="s">
        <v>109</v>
      </c>
      <c r="C72" s="7">
        <v>46</v>
      </c>
      <c r="D72" s="10">
        <f t="shared" si="23"/>
        <v>41</v>
      </c>
      <c r="E72" s="10">
        <v>5</v>
      </c>
      <c r="F72" s="10">
        <v>4</v>
      </c>
      <c r="G72" s="10"/>
      <c r="H72" s="10"/>
      <c r="I72" s="10">
        <f t="shared" si="24"/>
        <v>1</v>
      </c>
      <c r="J72" s="18">
        <f t="shared" si="25"/>
        <v>2.17391304347826</v>
      </c>
      <c r="K72" s="18">
        <f t="shared" si="26"/>
        <v>97.8260869565217</v>
      </c>
    </row>
    <row r="73" s="1" customFormat="1" ht="12.75" spans="1:11">
      <c r="A73" s="11" t="s">
        <v>110</v>
      </c>
      <c r="B73" s="12"/>
      <c r="C73" s="11">
        <f t="shared" ref="C73:H73" si="27">SUM(C61:C72)</f>
        <v>827</v>
      </c>
      <c r="D73" s="11">
        <f t="shared" si="27"/>
        <v>754</v>
      </c>
      <c r="E73" s="11">
        <f t="shared" si="27"/>
        <v>73</v>
      </c>
      <c r="F73" s="11">
        <f t="shared" si="27"/>
        <v>36</v>
      </c>
      <c r="G73" s="11">
        <f t="shared" si="27"/>
        <v>13</v>
      </c>
      <c r="H73" s="11">
        <f t="shared" si="27"/>
        <v>6</v>
      </c>
      <c r="I73" s="11">
        <f t="shared" si="24"/>
        <v>18</v>
      </c>
      <c r="J73" s="21">
        <f t="shared" si="25"/>
        <v>2.17654171704958</v>
      </c>
      <c r="K73" s="21">
        <f t="shared" si="26"/>
        <v>97.8234582829504</v>
      </c>
    </row>
    <row r="74" s="1" customFormat="1" ht="12.75" spans="1:11">
      <c r="A74" s="13" t="s">
        <v>111</v>
      </c>
      <c r="B74" s="8" t="s">
        <v>112</v>
      </c>
      <c r="C74" s="7">
        <v>9</v>
      </c>
      <c r="D74" s="10">
        <f t="shared" ref="D74:D76" si="28">C74-E74</f>
        <v>9</v>
      </c>
      <c r="E74" s="10">
        <v>0</v>
      </c>
      <c r="F74" s="10"/>
      <c r="G74" s="10"/>
      <c r="H74" s="10"/>
      <c r="I74" s="10">
        <f t="shared" si="24"/>
        <v>0</v>
      </c>
      <c r="J74" s="18">
        <f t="shared" si="25"/>
        <v>0</v>
      </c>
      <c r="K74" s="18">
        <f t="shared" si="26"/>
        <v>100</v>
      </c>
    </row>
    <row r="75" s="1" customFormat="1" ht="12.75" spans="1:11">
      <c r="A75" s="14"/>
      <c r="B75" s="8" t="s">
        <v>111</v>
      </c>
      <c r="C75" s="7">
        <v>5</v>
      </c>
      <c r="D75" s="10">
        <f t="shared" si="28"/>
        <v>5</v>
      </c>
      <c r="E75" s="10">
        <v>0</v>
      </c>
      <c r="F75" s="10"/>
      <c r="G75" s="10"/>
      <c r="H75" s="10"/>
      <c r="I75" s="10">
        <f t="shared" si="24"/>
        <v>0</v>
      </c>
      <c r="J75" s="18">
        <f t="shared" si="25"/>
        <v>0</v>
      </c>
      <c r="K75" s="18">
        <f t="shared" si="26"/>
        <v>100</v>
      </c>
    </row>
    <row r="76" s="1" customFormat="1" ht="12.75" spans="1:11">
      <c r="A76" s="15"/>
      <c r="B76" s="8" t="s">
        <v>113</v>
      </c>
      <c r="C76" s="7">
        <v>7</v>
      </c>
      <c r="D76" s="10">
        <f t="shared" si="28"/>
        <v>6</v>
      </c>
      <c r="E76" s="10">
        <v>1</v>
      </c>
      <c r="F76" s="10"/>
      <c r="G76" s="10"/>
      <c r="H76" s="10"/>
      <c r="I76" s="10">
        <f t="shared" si="24"/>
        <v>1</v>
      </c>
      <c r="J76" s="18">
        <f t="shared" si="25"/>
        <v>14.2857142857143</v>
      </c>
      <c r="K76" s="18">
        <f t="shared" si="26"/>
        <v>85.7142857142857</v>
      </c>
    </row>
    <row r="77" s="1" customFormat="1" ht="12.75" spans="1:11">
      <c r="A77" s="11" t="s">
        <v>114</v>
      </c>
      <c r="B77" s="12"/>
      <c r="C77" s="11">
        <f t="shared" ref="C77:H77" si="29">SUM(C74:C76)</f>
        <v>21</v>
      </c>
      <c r="D77" s="11">
        <f t="shared" si="29"/>
        <v>20</v>
      </c>
      <c r="E77" s="11">
        <f t="shared" si="29"/>
        <v>1</v>
      </c>
      <c r="F77" s="11">
        <f t="shared" si="29"/>
        <v>0</v>
      </c>
      <c r="G77" s="11">
        <f t="shared" si="29"/>
        <v>0</v>
      </c>
      <c r="H77" s="11">
        <f t="shared" si="29"/>
        <v>0</v>
      </c>
      <c r="I77" s="11">
        <f t="shared" si="24"/>
        <v>1</v>
      </c>
      <c r="J77" s="21">
        <f t="shared" si="25"/>
        <v>4.76190476190476</v>
      </c>
      <c r="K77" s="21">
        <f t="shared" si="26"/>
        <v>95.2380952380952</v>
      </c>
    </row>
    <row r="78" s="1" customFormat="1" ht="12.75" spans="1:11">
      <c r="A78" s="13" t="s">
        <v>115</v>
      </c>
      <c r="B78" s="8" t="s">
        <v>116</v>
      </c>
      <c r="C78" s="7">
        <v>3</v>
      </c>
      <c r="D78" s="10">
        <f t="shared" ref="D78:D82" si="30">C78-E78</f>
        <v>3</v>
      </c>
      <c r="E78" s="10">
        <v>0</v>
      </c>
      <c r="F78" s="10"/>
      <c r="G78" s="10"/>
      <c r="H78" s="10"/>
      <c r="I78" s="10">
        <f t="shared" si="24"/>
        <v>0</v>
      </c>
      <c r="J78" s="18">
        <f t="shared" si="25"/>
        <v>0</v>
      </c>
      <c r="K78" s="18">
        <f t="shared" si="26"/>
        <v>100</v>
      </c>
    </row>
    <row r="79" s="1" customFormat="1" ht="12.75" spans="1:11">
      <c r="A79" s="14"/>
      <c r="B79" s="8" t="s">
        <v>117</v>
      </c>
      <c r="C79" s="7">
        <v>31</v>
      </c>
      <c r="D79" s="10">
        <f t="shared" si="30"/>
        <v>27</v>
      </c>
      <c r="E79" s="10">
        <v>4</v>
      </c>
      <c r="F79" s="10">
        <v>2</v>
      </c>
      <c r="G79" s="10"/>
      <c r="H79" s="10">
        <v>1</v>
      </c>
      <c r="I79" s="10">
        <f t="shared" ref="I79:I84" si="31">E79-F79-G79-H79</f>
        <v>1</v>
      </c>
      <c r="J79" s="18">
        <f t="shared" ref="J79:J84" si="32">I79/C79*100</f>
        <v>3.2258064516129</v>
      </c>
      <c r="K79" s="18">
        <f t="shared" ref="K79:K84" si="33">100-J79</f>
        <v>96.7741935483871</v>
      </c>
    </row>
    <row r="80" s="1" customFormat="1" ht="12.75" spans="1:11">
      <c r="A80" s="14"/>
      <c r="B80" s="8" t="s">
        <v>118</v>
      </c>
      <c r="C80" s="7">
        <v>2</v>
      </c>
      <c r="D80" s="10">
        <f t="shared" si="30"/>
        <v>2</v>
      </c>
      <c r="E80" s="10">
        <v>0</v>
      </c>
      <c r="F80" s="10"/>
      <c r="G80" s="10"/>
      <c r="H80" s="10"/>
      <c r="I80" s="10">
        <f t="shared" si="31"/>
        <v>0</v>
      </c>
      <c r="J80" s="18">
        <f t="shared" si="32"/>
        <v>0</v>
      </c>
      <c r="K80" s="18">
        <f t="shared" si="33"/>
        <v>100</v>
      </c>
    </row>
    <row r="81" s="1" customFormat="1" ht="12.75" spans="1:11">
      <c r="A81" s="14"/>
      <c r="B81" s="8" t="s">
        <v>119</v>
      </c>
      <c r="C81" s="7">
        <v>2</v>
      </c>
      <c r="D81" s="10">
        <f t="shared" si="30"/>
        <v>2</v>
      </c>
      <c r="E81" s="10">
        <v>0</v>
      </c>
      <c r="F81" s="10"/>
      <c r="G81" s="10"/>
      <c r="H81" s="10"/>
      <c r="I81" s="10">
        <f t="shared" si="31"/>
        <v>0</v>
      </c>
      <c r="J81" s="18">
        <f t="shared" si="32"/>
        <v>0</v>
      </c>
      <c r="K81" s="18">
        <f t="shared" si="33"/>
        <v>100</v>
      </c>
    </row>
    <row r="82" s="1" customFormat="1" ht="12.75" spans="1:11">
      <c r="A82" s="15"/>
      <c r="B82" s="8" t="s">
        <v>115</v>
      </c>
      <c r="C82" s="7">
        <v>58</v>
      </c>
      <c r="D82" s="10">
        <f t="shared" si="30"/>
        <v>56</v>
      </c>
      <c r="E82" s="10">
        <v>2</v>
      </c>
      <c r="F82" s="10">
        <v>1</v>
      </c>
      <c r="G82" s="10"/>
      <c r="H82" s="10">
        <v>1</v>
      </c>
      <c r="I82" s="10">
        <f t="shared" si="31"/>
        <v>0</v>
      </c>
      <c r="J82" s="18">
        <f t="shared" si="32"/>
        <v>0</v>
      </c>
      <c r="K82" s="18">
        <f t="shared" si="33"/>
        <v>100</v>
      </c>
    </row>
    <row r="83" s="1" customFormat="1" ht="12.75" spans="1:11">
      <c r="A83" s="11" t="s">
        <v>120</v>
      </c>
      <c r="B83" s="12"/>
      <c r="C83" s="11">
        <f t="shared" ref="C83:H83" si="34">SUM(C78:C82)</f>
        <v>96</v>
      </c>
      <c r="D83" s="11">
        <f t="shared" si="34"/>
        <v>90</v>
      </c>
      <c r="E83" s="11">
        <f t="shared" si="34"/>
        <v>6</v>
      </c>
      <c r="F83" s="11">
        <f t="shared" si="34"/>
        <v>3</v>
      </c>
      <c r="G83" s="11">
        <f t="shared" si="34"/>
        <v>0</v>
      </c>
      <c r="H83" s="11">
        <f t="shared" si="34"/>
        <v>2</v>
      </c>
      <c r="I83" s="11">
        <f t="shared" si="31"/>
        <v>1</v>
      </c>
      <c r="J83" s="21">
        <f t="shared" si="32"/>
        <v>1.04166666666667</v>
      </c>
      <c r="K83" s="21">
        <f t="shared" si="33"/>
        <v>98.9583333333333</v>
      </c>
    </row>
    <row r="84" s="1" customFormat="1" ht="12.75" spans="1:11">
      <c r="A84" s="13" t="s">
        <v>121</v>
      </c>
      <c r="B84" s="8" t="s">
        <v>194</v>
      </c>
      <c r="C84" s="7">
        <v>1</v>
      </c>
      <c r="D84" s="10">
        <v>1</v>
      </c>
      <c r="E84" s="10">
        <v>0</v>
      </c>
      <c r="F84" s="10"/>
      <c r="G84" s="10"/>
      <c r="H84" s="10"/>
      <c r="I84" s="10">
        <f t="shared" si="31"/>
        <v>0</v>
      </c>
      <c r="J84" s="18">
        <f t="shared" si="32"/>
        <v>0</v>
      </c>
      <c r="K84" s="18">
        <f t="shared" si="33"/>
        <v>100</v>
      </c>
    </row>
    <row r="85" s="1" customFormat="1" ht="12.75" spans="1:11">
      <c r="A85" s="14"/>
      <c r="B85" s="8" t="s">
        <v>121</v>
      </c>
      <c r="C85" s="7">
        <v>4</v>
      </c>
      <c r="D85" s="10">
        <f t="shared" ref="D85:D89" si="35">C85-E85</f>
        <v>4</v>
      </c>
      <c r="E85" s="10">
        <v>0</v>
      </c>
      <c r="F85" s="10"/>
      <c r="G85" s="10"/>
      <c r="H85" s="10"/>
      <c r="I85" s="10">
        <f t="shared" ref="I85:I99" si="36">E85-F85-G85-H85</f>
        <v>0</v>
      </c>
      <c r="J85" s="18">
        <f t="shared" ref="J85:J99" si="37">I85/C85*100</f>
        <v>0</v>
      </c>
      <c r="K85" s="18">
        <f t="shared" ref="K85:K99" si="38">100-J85</f>
        <v>100</v>
      </c>
    </row>
    <row r="86" s="1" customFormat="1" ht="12.75" spans="1:11">
      <c r="A86" s="15"/>
      <c r="B86" s="8" t="s">
        <v>122</v>
      </c>
      <c r="C86" s="7">
        <v>1</v>
      </c>
      <c r="D86" s="10">
        <f t="shared" si="35"/>
        <v>1</v>
      </c>
      <c r="E86" s="10">
        <v>0</v>
      </c>
      <c r="F86" s="10"/>
      <c r="G86" s="10"/>
      <c r="H86" s="10"/>
      <c r="I86" s="10">
        <f t="shared" si="36"/>
        <v>0</v>
      </c>
      <c r="J86" s="18">
        <f t="shared" si="37"/>
        <v>0</v>
      </c>
      <c r="K86" s="18">
        <f t="shared" si="38"/>
        <v>100</v>
      </c>
    </row>
    <row r="87" s="1" customFormat="1" ht="12.75" spans="1:11">
      <c r="A87" s="11" t="s">
        <v>123</v>
      </c>
      <c r="B87" s="12"/>
      <c r="C87" s="11">
        <f t="shared" ref="C87:H87" si="39">SUM(C84:C86)</f>
        <v>6</v>
      </c>
      <c r="D87" s="11">
        <f t="shared" si="39"/>
        <v>6</v>
      </c>
      <c r="E87" s="11">
        <f t="shared" si="39"/>
        <v>0</v>
      </c>
      <c r="F87" s="11">
        <f t="shared" si="39"/>
        <v>0</v>
      </c>
      <c r="G87" s="11">
        <f t="shared" si="39"/>
        <v>0</v>
      </c>
      <c r="H87" s="11">
        <f t="shared" si="39"/>
        <v>0</v>
      </c>
      <c r="I87" s="11">
        <f t="shared" si="36"/>
        <v>0</v>
      </c>
      <c r="J87" s="21">
        <f t="shared" si="37"/>
        <v>0</v>
      </c>
      <c r="K87" s="21">
        <f t="shared" si="38"/>
        <v>100</v>
      </c>
    </row>
    <row r="88" s="1" customFormat="1" ht="12.75" spans="1:11">
      <c r="A88" s="13" t="s">
        <v>124</v>
      </c>
      <c r="B88" s="8" t="s">
        <v>195</v>
      </c>
      <c r="C88" s="7">
        <v>61</v>
      </c>
      <c r="D88" s="10">
        <f t="shared" si="35"/>
        <v>58</v>
      </c>
      <c r="E88" s="10">
        <v>3</v>
      </c>
      <c r="F88" s="10"/>
      <c r="G88" s="10"/>
      <c r="H88" s="10">
        <v>2</v>
      </c>
      <c r="I88" s="10">
        <f t="shared" si="36"/>
        <v>1</v>
      </c>
      <c r="J88" s="18">
        <f t="shared" si="37"/>
        <v>1.63934426229508</v>
      </c>
      <c r="K88" s="18">
        <f t="shared" si="38"/>
        <v>98.3606557377049</v>
      </c>
    </row>
    <row r="89" s="1" customFormat="1" ht="12.75" spans="1:11">
      <c r="A89" s="14"/>
      <c r="B89" s="8" t="s">
        <v>125</v>
      </c>
      <c r="C89" s="7">
        <v>1</v>
      </c>
      <c r="D89" s="10">
        <f t="shared" si="35"/>
        <v>1</v>
      </c>
      <c r="E89" s="10">
        <v>0</v>
      </c>
      <c r="F89" s="10"/>
      <c r="G89" s="10"/>
      <c r="H89" s="10"/>
      <c r="I89" s="10">
        <f t="shared" si="36"/>
        <v>0</v>
      </c>
      <c r="J89" s="18">
        <f t="shared" si="37"/>
        <v>0</v>
      </c>
      <c r="K89" s="18">
        <f t="shared" si="38"/>
        <v>100</v>
      </c>
    </row>
    <row r="90" s="1" customFormat="1" ht="12.75" spans="1:11">
      <c r="A90" s="14"/>
      <c r="B90" s="8" t="s">
        <v>126</v>
      </c>
      <c r="C90" s="7">
        <v>42</v>
      </c>
      <c r="D90" s="10">
        <f t="shared" ref="D90:D96" si="40">C90-E90</f>
        <v>31</v>
      </c>
      <c r="E90" s="10">
        <v>11</v>
      </c>
      <c r="F90" s="10">
        <v>1</v>
      </c>
      <c r="G90" s="10">
        <v>1</v>
      </c>
      <c r="H90" s="10">
        <v>1</v>
      </c>
      <c r="I90" s="10">
        <f t="shared" si="36"/>
        <v>8</v>
      </c>
      <c r="J90" s="18">
        <f t="shared" si="37"/>
        <v>19.047619047619</v>
      </c>
      <c r="K90" s="18">
        <f t="shared" si="38"/>
        <v>80.9523809523809</v>
      </c>
    </row>
    <row r="91" s="1" customFormat="1" ht="12.75" spans="1:11">
      <c r="A91" s="14"/>
      <c r="B91" s="8" t="s">
        <v>127</v>
      </c>
      <c r="C91" s="7">
        <v>76</v>
      </c>
      <c r="D91" s="10">
        <f t="shared" si="40"/>
        <v>69</v>
      </c>
      <c r="E91" s="10">
        <v>7</v>
      </c>
      <c r="F91" s="10"/>
      <c r="G91" s="10"/>
      <c r="H91" s="10">
        <v>2</v>
      </c>
      <c r="I91" s="10">
        <f t="shared" si="36"/>
        <v>5</v>
      </c>
      <c r="J91" s="18">
        <f t="shared" si="37"/>
        <v>6.57894736842105</v>
      </c>
      <c r="K91" s="18">
        <f t="shared" si="38"/>
        <v>93.4210526315789</v>
      </c>
    </row>
    <row r="92" s="1" customFormat="1" ht="12.75" spans="1:11">
      <c r="A92" s="14"/>
      <c r="B92" s="8" t="s">
        <v>128</v>
      </c>
      <c r="C92" s="7">
        <v>22</v>
      </c>
      <c r="D92" s="10">
        <f t="shared" si="40"/>
        <v>21</v>
      </c>
      <c r="E92" s="10">
        <v>1</v>
      </c>
      <c r="F92" s="10"/>
      <c r="G92" s="10"/>
      <c r="H92" s="10"/>
      <c r="I92" s="10">
        <f t="shared" si="36"/>
        <v>1</v>
      </c>
      <c r="J92" s="18">
        <f t="shared" si="37"/>
        <v>4.54545454545455</v>
      </c>
      <c r="K92" s="18">
        <f t="shared" si="38"/>
        <v>95.4545454545455</v>
      </c>
    </row>
    <row r="93" s="1" customFormat="1" ht="12.75" spans="1:11">
      <c r="A93" s="14"/>
      <c r="B93" s="8" t="s">
        <v>129</v>
      </c>
      <c r="C93" s="7">
        <v>2</v>
      </c>
      <c r="D93" s="10">
        <f t="shared" si="40"/>
        <v>1</v>
      </c>
      <c r="E93" s="10">
        <v>1</v>
      </c>
      <c r="F93" s="10">
        <v>1</v>
      </c>
      <c r="G93" s="10"/>
      <c r="H93" s="10"/>
      <c r="I93" s="10">
        <f t="shared" si="36"/>
        <v>0</v>
      </c>
      <c r="J93" s="18">
        <f t="shared" si="37"/>
        <v>0</v>
      </c>
      <c r="K93" s="18">
        <f t="shared" si="38"/>
        <v>100</v>
      </c>
    </row>
    <row r="94" s="1" customFormat="1" ht="12.75" spans="1:11">
      <c r="A94" s="14"/>
      <c r="B94" s="8" t="s">
        <v>130</v>
      </c>
      <c r="C94" s="7">
        <v>168</v>
      </c>
      <c r="D94" s="10">
        <f t="shared" si="40"/>
        <v>135</v>
      </c>
      <c r="E94" s="10">
        <v>33</v>
      </c>
      <c r="F94" s="10">
        <v>5</v>
      </c>
      <c r="G94" s="10">
        <v>4</v>
      </c>
      <c r="H94" s="10">
        <v>5</v>
      </c>
      <c r="I94" s="10">
        <f t="shared" si="36"/>
        <v>19</v>
      </c>
      <c r="J94" s="18">
        <f t="shared" si="37"/>
        <v>11.3095238095238</v>
      </c>
      <c r="K94" s="18">
        <f t="shared" si="38"/>
        <v>88.6904761904762</v>
      </c>
    </row>
    <row r="95" s="1" customFormat="1" ht="12.75" spans="1:11">
      <c r="A95" s="15"/>
      <c r="B95" s="8" t="s">
        <v>131</v>
      </c>
      <c r="C95" s="7">
        <v>123</v>
      </c>
      <c r="D95" s="10">
        <f t="shared" si="40"/>
        <v>96</v>
      </c>
      <c r="E95" s="10">
        <v>27</v>
      </c>
      <c r="F95" s="10">
        <v>7</v>
      </c>
      <c r="G95" s="10">
        <v>3</v>
      </c>
      <c r="H95" s="10">
        <v>1</v>
      </c>
      <c r="I95" s="10">
        <f t="shared" si="36"/>
        <v>16</v>
      </c>
      <c r="J95" s="18">
        <f t="shared" si="37"/>
        <v>13.0081300813008</v>
      </c>
      <c r="K95" s="18">
        <f t="shared" si="38"/>
        <v>86.9918699186992</v>
      </c>
    </row>
    <row r="96" s="1" customFormat="1" ht="12.75" spans="1:11">
      <c r="A96" s="15"/>
      <c r="B96" s="8" t="s">
        <v>191</v>
      </c>
      <c r="C96" s="7">
        <v>1</v>
      </c>
      <c r="D96" s="10">
        <f t="shared" si="40"/>
        <v>1</v>
      </c>
      <c r="E96" s="10">
        <v>0</v>
      </c>
      <c r="F96" s="10"/>
      <c r="G96" s="10"/>
      <c r="H96" s="10"/>
      <c r="I96" s="10">
        <f t="shared" si="36"/>
        <v>0</v>
      </c>
      <c r="J96" s="18">
        <f t="shared" si="37"/>
        <v>0</v>
      </c>
      <c r="K96" s="18">
        <f t="shared" si="38"/>
        <v>100</v>
      </c>
    </row>
    <row r="97" s="1" customFormat="1" ht="13.5" customHeight="1" spans="1:11">
      <c r="A97" s="11" t="s">
        <v>132</v>
      </c>
      <c r="B97" s="12"/>
      <c r="C97" s="11">
        <f>SUM(C88:C96)</f>
        <v>496</v>
      </c>
      <c r="D97" s="11">
        <f t="shared" ref="D97:H97" si="41">SUM(D88:D96)</f>
        <v>413</v>
      </c>
      <c r="E97" s="11">
        <f t="shared" si="41"/>
        <v>83</v>
      </c>
      <c r="F97" s="11">
        <f t="shared" si="41"/>
        <v>14</v>
      </c>
      <c r="G97" s="11">
        <f t="shared" si="41"/>
        <v>8</v>
      </c>
      <c r="H97" s="11">
        <f t="shared" si="41"/>
        <v>11</v>
      </c>
      <c r="I97" s="11">
        <f t="shared" si="36"/>
        <v>50</v>
      </c>
      <c r="J97" s="21">
        <f t="shared" si="37"/>
        <v>10.0806451612903</v>
      </c>
      <c r="K97" s="21">
        <f t="shared" si="38"/>
        <v>89.9193548387097</v>
      </c>
    </row>
    <row r="98" s="1" customFormat="1" ht="12.75" spans="1:11">
      <c r="A98" s="13" t="s">
        <v>133</v>
      </c>
      <c r="B98" s="8" t="s">
        <v>134</v>
      </c>
      <c r="C98" s="7">
        <v>74</v>
      </c>
      <c r="D98" s="10">
        <f>C98-E98</f>
        <v>60</v>
      </c>
      <c r="E98" s="10">
        <v>14</v>
      </c>
      <c r="F98" s="10">
        <v>9</v>
      </c>
      <c r="G98" s="10"/>
      <c r="H98" s="10">
        <v>2</v>
      </c>
      <c r="I98" s="10">
        <f t="shared" si="36"/>
        <v>3</v>
      </c>
      <c r="J98" s="18">
        <f t="shared" si="37"/>
        <v>4.05405405405405</v>
      </c>
      <c r="K98" s="18">
        <f t="shared" si="38"/>
        <v>95.945945945946</v>
      </c>
    </row>
    <row r="99" s="1" customFormat="1" ht="12.75" spans="1:11">
      <c r="A99" s="14"/>
      <c r="B99" s="8" t="s">
        <v>135</v>
      </c>
      <c r="C99" s="7">
        <v>59</v>
      </c>
      <c r="D99" s="10">
        <f>C99-E99</f>
        <v>32</v>
      </c>
      <c r="E99" s="10">
        <v>27</v>
      </c>
      <c r="F99" s="10">
        <v>3</v>
      </c>
      <c r="G99" s="10">
        <v>3</v>
      </c>
      <c r="H99" s="10">
        <v>1</v>
      </c>
      <c r="I99" s="10">
        <f t="shared" si="36"/>
        <v>20</v>
      </c>
      <c r="J99" s="18">
        <f t="shared" si="37"/>
        <v>33.8983050847458</v>
      </c>
      <c r="K99" s="18">
        <f t="shared" si="38"/>
        <v>66.1016949152542</v>
      </c>
    </row>
    <row r="100" s="1" customFormat="1" ht="12.75" spans="1:11">
      <c r="A100" s="14"/>
      <c r="B100" s="8" t="s">
        <v>137</v>
      </c>
      <c r="C100" s="7">
        <v>3</v>
      </c>
      <c r="D100" s="10">
        <f>C100-E100</f>
        <v>2</v>
      </c>
      <c r="E100" s="10">
        <v>1</v>
      </c>
      <c r="F100" s="10"/>
      <c r="G100" s="10"/>
      <c r="H100" s="10"/>
      <c r="I100" s="10">
        <f t="shared" ref="I100:I131" si="42">E100-F100-G100-H100</f>
        <v>1</v>
      </c>
      <c r="J100" s="18">
        <f t="shared" ref="J100:J131" si="43">I100/C100*100</f>
        <v>33.3333333333333</v>
      </c>
      <c r="K100" s="18">
        <f t="shared" ref="K100:K131" si="44">100-J100</f>
        <v>66.6666666666667</v>
      </c>
    </row>
    <row r="101" s="1" customFormat="1" ht="12.75" spans="1:11">
      <c r="A101" s="15"/>
      <c r="B101" s="8" t="s">
        <v>138</v>
      </c>
      <c r="C101" s="7">
        <v>3</v>
      </c>
      <c r="D101" s="10">
        <f>C101-E101</f>
        <v>3</v>
      </c>
      <c r="E101" s="10">
        <v>0</v>
      </c>
      <c r="F101" s="10"/>
      <c r="G101" s="10"/>
      <c r="H101" s="10"/>
      <c r="I101" s="10">
        <f t="shared" si="42"/>
        <v>0</v>
      </c>
      <c r="J101" s="18">
        <f t="shared" si="43"/>
        <v>0</v>
      </c>
      <c r="K101" s="18">
        <f t="shared" si="44"/>
        <v>100</v>
      </c>
    </row>
    <row r="102" s="1" customFormat="1" ht="12.75" spans="1:11">
      <c r="A102" s="11" t="s">
        <v>139</v>
      </c>
      <c r="B102" s="12"/>
      <c r="C102" s="11">
        <f t="shared" ref="C102:H102" si="45">SUM(C98:C101)</f>
        <v>139</v>
      </c>
      <c r="D102" s="11">
        <f t="shared" si="45"/>
        <v>97</v>
      </c>
      <c r="E102" s="11">
        <f t="shared" si="45"/>
        <v>42</v>
      </c>
      <c r="F102" s="11">
        <f t="shared" si="45"/>
        <v>12</v>
      </c>
      <c r="G102" s="11">
        <f t="shared" si="45"/>
        <v>3</v>
      </c>
      <c r="H102" s="11">
        <f t="shared" si="45"/>
        <v>3</v>
      </c>
      <c r="I102" s="11">
        <f t="shared" si="42"/>
        <v>24</v>
      </c>
      <c r="J102" s="21">
        <f t="shared" si="43"/>
        <v>17.2661870503597</v>
      </c>
      <c r="K102" s="21">
        <f t="shared" si="44"/>
        <v>82.7338129496403</v>
      </c>
    </row>
    <row r="103" s="1" customFormat="1" ht="12.75" spans="1:11">
      <c r="A103" s="13" t="s">
        <v>140</v>
      </c>
      <c r="B103" s="8" t="s">
        <v>141</v>
      </c>
      <c r="C103" s="7">
        <v>107</v>
      </c>
      <c r="D103" s="10">
        <f t="shared" ref="D103:D111" si="46">C103-E103</f>
        <v>91</v>
      </c>
      <c r="E103" s="10">
        <v>16</v>
      </c>
      <c r="F103" s="10">
        <v>7</v>
      </c>
      <c r="G103" s="10">
        <v>3</v>
      </c>
      <c r="H103" s="10">
        <v>2</v>
      </c>
      <c r="I103" s="10">
        <f t="shared" si="42"/>
        <v>4</v>
      </c>
      <c r="J103" s="18">
        <f t="shared" si="43"/>
        <v>3.73831775700935</v>
      </c>
      <c r="K103" s="18">
        <f t="shared" si="44"/>
        <v>96.2616822429907</v>
      </c>
    </row>
    <row r="104" s="1" customFormat="1" ht="12.75" spans="1:11">
      <c r="A104" s="14"/>
      <c r="B104" s="8" t="s">
        <v>142</v>
      </c>
      <c r="C104" s="7">
        <v>3</v>
      </c>
      <c r="D104" s="10">
        <f t="shared" si="46"/>
        <v>3</v>
      </c>
      <c r="E104" s="10">
        <v>0</v>
      </c>
      <c r="F104" s="10"/>
      <c r="G104" s="10"/>
      <c r="H104" s="10"/>
      <c r="I104" s="10">
        <f t="shared" si="42"/>
        <v>0</v>
      </c>
      <c r="J104" s="18">
        <f t="shared" si="43"/>
        <v>0</v>
      </c>
      <c r="K104" s="18">
        <f t="shared" si="44"/>
        <v>100</v>
      </c>
    </row>
    <row r="105" s="1" customFormat="1" ht="12.75" spans="1:11">
      <c r="A105" s="14"/>
      <c r="B105" s="8" t="s">
        <v>143</v>
      </c>
      <c r="C105" s="7">
        <v>2</v>
      </c>
      <c r="D105" s="10">
        <f t="shared" si="46"/>
        <v>2</v>
      </c>
      <c r="E105" s="10">
        <v>0</v>
      </c>
      <c r="F105" s="10"/>
      <c r="G105" s="10"/>
      <c r="H105" s="10"/>
      <c r="I105" s="10">
        <f t="shared" si="42"/>
        <v>0</v>
      </c>
      <c r="J105" s="18">
        <f t="shared" si="43"/>
        <v>0</v>
      </c>
      <c r="K105" s="18">
        <f t="shared" si="44"/>
        <v>100</v>
      </c>
    </row>
    <row r="106" s="1" customFormat="1" ht="12.75" spans="1:11">
      <c r="A106" s="14"/>
      <c r="B106" s="8" t="s">
        <v>144</v>
      </c>
      <c r="C106" s="7">
        <v>2</v>
      </c>
      <c r="D106" s="10">
        <f t="shared" si="46"/>
        <v>2</v>
      </c>
      <c r="E106" s="10">
        <v>0</v>
      </c>
      <c r="F106" s="10"/>
      <c r="G106" s="10"/>
      <c r="H106" s="10"/>
      <c r="I106" s="10">
        <f t="shared" si="42"/>
        <v>0</v>
      </c>
      <c r="J106" s="18">
        <f t="shared" si="43"/>
        <v>0</v>
      </c>
      <c r="K106" s="18">
        <f t="shared" si="44"/>
        <v>100</v>
      </c>
    </row>
    <row r="107" s="1" customFormat="1" ht="12.75" spans="1:11">
      <c r="A107" s="14"/>
      <c r="B107" s="8" t="s">
        <v>145</v>
      </c>
      <c r="C107" s="7">
        <v>2</v>
      </c>
      <c r="D107" s="10">
        <f t="shared" si="46"/>
        <v>1</v>
      </c>
      <c r="E107" s="10">
        <v>1</v>
      </c>
      <c r="F107" s="10"/>
      <c r="G107" s="10"/>
      <c r="H107" s="10"/>
      <c r="I107" s="10">
        <f t="shared" si="42"/>
        <v>1</v>
      </c>
      <c r="J107" s="18">
        <f t="shared" si="43"/>
        <v>50</v>
      </c>
      <c r="K107" s="18">
        <f t="shared" si="44"/>
        <v>50</v>
      </c>
    </row>
    <row r="108" s="1" customFormat="1" ht="12.75" spans="1:11">
      <c r="A108" s="14"/>
      <c r="B108" s="8" t="s">
        <v>146</v>
      </c>
      <c r="C108" s="7">
        <v>1</v>
      </c>
      <c r="D108" s="10">
        <f t="shared" si="46"/>
        <v>1</v>
      </c>
      <c r="E108" s="10">
        <v>0</v>
      </c>
      <c r="F108" s="10"/>
      <c r="G108" s="10"/>
      <c r="H108" s="10"/>
      <c r="I108" s="10">
        <f t="shared" si="42"/>
        <v>0</v>
      </c>
      <c r="J108" s="18">
        <f t="shared" si="43"/>
        <v>0</v>
      </c>
      <c r="K108" s="18">
        <f t="shared" si="44"/>
        <v>100</v>
      </c>
    </row>
    <row r="109" s="1" customFormat="1" ht="12.75" spans="1:11">
      <c r="A109" s="14"/>
      <c r="B109" s="8" t="s">
        <v>147</v>
      </c>
      <c r="C109" s="7">
        <v>1</v>
      </c>
      <c r="D109" s="10">
        <f t="shared" si="46"/>
        <v>1</v>
      </c>
      <c r="E109" s="10">
        <v>0</v>
      </c>
      <c r="F109" s="10"/>
      <c r="G109" s="10"/>
      <c r="H109" s="10"/>
      <c r="I109" s="10">
        <f t="shared" si="42"/>
        <v>0</v>
      </c>
      <c r="J109" s="18">
        <f t="shared" si="43"/>
        <v>0</v>
      </c>
      <c r="K109" s="18">
        <f t="shared" si="44"/>
        <v>100</v>
      </c>
    </row>
    <row r="110" s="1" customFormat="1" ht="12.75" spans="1:11">
      <c r="A110" s="14"/>
      <c r="B110" s="8" t="s">
        <v>148</v>
      </c>
      <c r="C110" s="7">
        <v>1</v>
      </c>
      <c r="D110" s="10">
        <f t="shared" si="46"/>
        <v>1</v>
      </c>
      <c r="E110" s="10">
        <v>0</v>
      </c>
      <c r="F110" s="10"/>
      <c r="G110" s="10"/>
      <c r="H110" s="10"/>
      <c r="I110" s="10">
        <f t="shared" si="42"/>
        <v>0</v>
      </c>
      <c r="J110" s="18">
        <f t="shared" si="43"/>
        <v>0</v>
      </c>
      <c r="K110" s="18">
        <f t="shared" si="44"/>
        <v>100</v>
      </c>
    </row>
    <row r="111" s="1" customFormat="1" ht="12.75" spans="1:11">
      <c r="A111" s="15"/>
      <c r="B111" s="8" t="s">
        <v>140</v>
      </c>
      <c r="C111" s="7">
        <v>109</v>
      </c>
      <c r="D111" s="10">
        <f t="shared" si="46"/>
        <v>87</v>
      </c>
      <c r="E111" s="10">
        <v>22</v>
      </c>
      <c r="F111" s="10">
        <v>16</v>
      </c>
      <c r="G111" s="10">
        <v>1</v>
      </c>
      <c r="H111" s="10"/>
      <c r="I111" s="10">
        <f t="shared" si="42"/>
        <v>5</v>
      </c>
      <c r="J111" s="18">
        <f t="shared" si="43"/>
        <v>4.58715596330275</v>
      </c>
      <c r="K111" s="18">
        <f t="shared" si="44"/>
        <v>95.4128440366973</v>
      </c>
    </row>
    <row r="112" s="1" customFormat="1" ht="12.75" spans="1:11">
      <c r="A112" s="11" t="s">
        <v>149</v>
      </c>
      <c r="B112" s="12"/>
      <c r="C112" s="11">
        <f t="shared" ref="C112:H112" si="47">SUM(C103:C111)</f>
        <v>228</v>
      </c>
      <c r="D112" s="11">
        <f t="shared" si="47"/>
        <v>189</v>
      </c>
      <c r="E112" s="11">
        <f t="shared" si="47"/>
        <v>39</v>
      </c>
      <c r="F112" s="11">
        <f t="shared" si="47"/>
        <v>23</v>
      </c>
      <c r="G112" s="11">
        <f t="shared" si="47"/>
        <v>4</v>
      </c>
      <c r="H112" s="11">
        <f t="shared" si="47"/>
        <v>2</v>
      </c>
      <c r="I112" s="11">
        <f t="shared" si="42"/>
        <v>10</v>
      </c>
      <c r="J112" s="21">
        <f t="shared" si="43"/>
        <v>4.3859649122807</v>
      </c>
      <c r="K112" s="21">
        <f t="shared" si="44"/>
        <v>95.6140350877193</v>
      </c>
    </row>
    <row r="113" s="1" customFormat="1" ht="12.75" spans="1:11">
      <c r="A113" s="13" t="s">
        <v>150</v>
      </c>
      <c r="B113" s="8" t="s">
        <v>151</v>
      </c>
      <c r="C113" s="7">
        <v>83</v>
      </c>
      <c r="D113" s="10">
        <f t="shared" ref="D113:D116" si="48">C113-E113</f>
        <v>73</v>
      </c>
      <c r="E113" s="10">
        <v>10</v>
      </c>
      <c r="F113" s="10"/>
      <c r="G113" s="10"/>
      <c r="H113" s="10">
        <v>1</v>
      </c>
      <c r="I113" s="10">
        <f t="shared" si="42"/>
        <v>9</v>
      </c>
      <c r="J113" s="18">
        <f t="shared" si="43"/>
        <v>10.8433734939759</v>
      </c>
      <c r="K113" s="18">
        <f t="shared" si="44"/>
        <v>89.1566265060241</v>
      </c>
    </row>
    <row r="114" s="1" customFormat="1" ht="12.75" spans="1:11">
      <c r="A114" s="14"/>
      <c r="B114" s="8" t="s">
        <v>152</v>
      </c>
      <c r="C114" s="7">
        <v>68</v>
      </c>
      <c r="D114" s="10">
        <f t="shared" si="48"/>
        <v>58</v>
      </c>
      <c r="E114" s="10">
        <v>10</v>
      </c>
      <c r="F114" s="10">
        <v>2</v>
      </c>
      <c r="G114" s="10">
        <v>1</v>
      </c>
      <c r="H114" s="10"/>
      <c r="I114" s="10">
        <f t="shared" si="42"/>
        <v>7</v>
      </c>
      <c r="J114" s="18">
        <f t="shared" si="43"/>
        <v>10.2941176470588</v>
      </c>
      <c r="K114" s="18">
        <f t="shared" si="44"/>
        <v>89.7058823529412</v>
      </c>
    </row>
    <row r="115" s="1" customFormat="1" ht="12.75" spans="1:11">
      <c r="A115" s="14"/>
      <c r="B115" s="8" t="s">
        <v>150</v>
      </c>
      <c r="C115" s="7">
        <v>75</v>
      </c>
      <c r="D115" s="10">
        <f t="shared" si="48"/>
        <v>67</v>
      </c>
      <c r="E115" s="10">
        <v>8</v>
      </c>
      <c r="F115" s="10">
        <v>1</v>
      </c>
      <c r="G115" s="10">
        <v>1</v>
      </c>
      <c r="H115" s="10">
        <v>4</v>
      </c>
      <c r="I115" s="10">
        <f t="shared" si="42"/>
        <v>2</v>
      </c>
      <c r="J115" s="18">
        <f t="shared" si="43"/>
        <v>2.66666666666667</v>
      </c>
      <c r="K115" s="18">
        <f t="shared" si="44"/>
        <v>97.3333333333333</v>
      </c>
    </row>
    <row r="116" s="1" customFormat="1" ht="12.75" spans="1:11">
      <c r="A116" s="15"/>
      <c r="B116" s="8" t="s">
        <v>153</v>
      </c>
      <c r="C116" s="7">
        <v>1</v>
      </c>
      <c r="D116" s="10">
        <f t="shared" si="48"/>
        <v>0</v>
      </c>
      <c r="E116" s="10">
        <v>1</v>
      </c>
      <c r="F116" s="10"/>
      <c r="G116" s="10">
        <v>1</v>
      </c>
      <c r="H116" s="10"/>
      <c r="I116" s="10">
        <f t="shared" si="42"/>
        <v>0</v>
      </c>
      <c r="J116" s="18">
        <f t="shared" si="43"/>
        <v>0</v>
      </c>
      <c r="K116" s="18">
        <f t="shared" si="44"/>
        <v>100</v>
      </c>
    </row>
    <row r="117" s="1" customFormat="1" ht="12.75" spans="1:11">
      <c r="A117" s="11" t="s">
        <v>154</v>
      </c>
      <c r="B117" s="12"/>
      <c r="C117" s="11">
        <f t="shared" ref="C117:H117" si="49">SUM(C113:C116)</f>
        <v>227</v>
      </c>
      <c r="D117" s="11">
        <f t="shared" si="49"/>
        <v>198</v>
      </c>
      <c r="E117" s="11">
        <f t="shared" si="49"/>
        <v>29</v>
      </c>
      <c r="F117" s="11">
        <f t="shared" si="49"/>
        <v>3</v>
      </c>
      <c r="G117" s="11">
        <f t="shared" si="49"/>
        <v>3</v>
      </c>
      <c r="H117" s="11">
        <f t="shared" si="49"/>
        <v>5</v>
      </c>
      <c r="I117" s="11">
        <f t="shared" si="42"/>
        <v>18</v>
      </c>
      <c r="J117" s="21">
        <f t="shared" si="43"/>
        <v>7.9295154185022</v>
      </c>
      <c r="K117" s="21">
        <f t="shared" si="44"/>
        <v>92.0704845814978</v>
      </c>
    </row>
    <row r="118" s="1" customFormat="1" ht="12.75" spans="1:11">
      <c r="A118" s="13" t="s">
        <v>155</v>
      </c>
      <c r="B118" s="8" t="s">
        <v>156</v>
      </c>
      <c r="C118" s="7">
        <v>1</v>
      </c>
      <c r="D118" s="10">
        <f t="shared" ref="D118:D126" si="50">C118-E118</f>
        <v>1</v>
      </c>
      <c r="E118" s="10">
        <v>0</v>
      </c>
      <c r="F118" s="10"/>
      <c r="G118" s="10"/>
      <c r="H118" s="10"/>
      <c r="I118" s="10">
        <f t="shared" si="42"/>
        <v>0</v>
      </c>
      <c r="J118" s="18">
        <f t="shared" si="43"/>
        <v>0</v>
      </c>
      <c r="K118" s="18">
        <f t="shared" si="44"/>
        <v>100</v>
      </c>
    </row>
    <row r="119" s="1" customFormat="1" ht="12.75" spans="1:11">
      <c r="A119" s="14"/>
      <c r="B119" s="8" t="s">
        <v>157</v>
      </c>
      <c r="C119" s="7">
        <v>90</v>
      </c>
      <c r="D119" s="10">
        <f t="shared" si="50"/>
        <v>75</v>
      </c>
      <c r="E119" s="10">
        <v>15</v>
      </c>
      <c r="F119" s="10">
        <v>2</v>
      </c>
      <c r="G119" s="10">
        <v>1</v>
      </c>
      <c r="H119" s="10">
        <v>5</v>
      </c>
      <c r="I119" s="10">
        <f t="shared" si="42"/>
        <v>7</v>
      </c>
      <c r="J119" s="18">
        <f t="shared" si="43"/>
        <v>7.77777777777778</v>
      </c>
      <c r="K119" s="18">
        <f t="shared" si="44"/>
        <v>92.2222222222222</v>
      </c>
    </row>
    <row r="120" s="1" customFormat="1" ht="12.75" spans="1:11">
      <c r="A120" s="14"/>
      <c r="B120" s="8" t="s">
        <v>158</v>
      </c>
      <c r="C120" s="7">
        <v>4</v>
      </c>
      <c r="D120" s="10">
        <f t="shared" si="50"/>
        <v>3</v>
      </c>
      <c r="E120" s="10">
        <v>1</v>
      </c>
      <c r="F120" s="10"/>
      <c r="G120" s="10">
        <v>1</v>
      </c>
      <c r="H120" s="10"/>
      <c r="I120" s="10">
        <f t="shared" si="42"/>
        <v>0</v>
      </c>
      <c r="J120" s="18">
        <f t="shared" si="43"/>
        <v>0</v>
      </c>
      <c r="K120" s="18">
        <f t="shared" si="44"/>
        <v>100</v>
      </c>
    </row>
    <row r="121" s="1" customFormat="1" ht="12.75" spans="1:11">
      <c r="A121" s="14"/>
      <c r="B121" s="8" t="s">
        <v>159</v>
      </c>
      <c r="C121" s="7">
        <v>1</v>
      </c>
      <c r="D121" s="10">
        <f t="shared" si="50"/>
        <v>1</v>
      </c>
      <c r="E121" s="10">
        <v>0</v>
      </c>
      <c r="F121" s="10"/>
      <c r="G121" s="10"/>
      <c r="H121" s="10"/>
      <c r="I121" s="10">
        <f t="shared" si="42"/>
        <v>0</v>
      </c>
      <c r="J121" s="18">
        <f t="shared" si="43"/>
        <v>0</v>
      </c>
      <c r="K121" s="18">
        <f t="shared" si="44"/>
        <v>100</v>
      </c>
    </row>
    <row r="122" s="1" customFormat="1" ht="12.75" spans="1:11">
      <c r="A122" s="14"/>
      <c r="B122" s="8" t="s">
        <v>192</v>
      </c>
      <c r="C122" s="7">
        <v>1</v>
      </c>
      <c r="D122" s="10">
        <f t="shared" si="50"/>
        <v>1</v>
      </c>
      <c r="E122" s="10">
        <v>0</v>
      </c>
      <c r="F122" s="10"/>
      <c r="G122" s="10"/>
      <c r="H122" s="10"/>
      <c r="I122" s="10">
        <f t="shared" si="42"/>
        <v>0</v>
      </c>
      <c r="J122" s="18">
        <f t="shared" si="43"/>
        <v>0</v>
      </c>
      <c r="K122" s="18">
        <f t="shared" si="44"/>
        <v>100</v>
      </c>
    </row>
    <row r="123" s="1" customFormat="1" ht="12.75" spans="1:11">
      <c r="A123" s="14"/>
      <c r="B123" s="8" t="s">
        <v>160</v>
      </c>
      <c r="C123" s="7">
        <v>4</v>
      </c>
      <c r="D123" s="10">
        <f t="shared" si="50"/>
        <v>4</v>
      </c>
      <c r="E123" s="10">
        <v>0</v>
      </c>
      <c r="F123" s="10"/>
      <c r="G123" s="10"/>
      <c r="H123" s="10"/>
      <c r="I123" s="10">
        <f t="shared" si="42"/>
        <v>0</v>
      </c>
      <c r="J123" s="18">
        <f t="shared" si="43"/>
        <v>0</v>
      </c>
      <c r="K123" s="18">
        <f t="shared" si="44"/>
        <v>100</v>
      </c>
    </row>
    <row r="124" s="1" customFormat="1" ht="12.75" spans="1:11">
      <c r="A124" s="14"/>
      <c r="B124" s="8" t="s">
        <v>155</v>
      </c>
      <c r="C124" s="7">
        <v>113</v>
      </c>
      <c r="D124" s="10">
        <f t="shared" si="50"/>
        <v>84</v>
      </c>
      <c r="E124" s="10">
        <v>29</v>
      </c>
      <c r="F124" s="10">
        <v>3</v>
      </c>
      <c r="G124" s="10">
        <v>19</v>
      </c>
      <c r="H124" s="10">
        <v>4</v>
      </c>
      <c r="I124" s="10">
        <f t="shared" si="42"/>
        <v>3</v>
      </c>
      <c r="J124" s="18">
        <f t="shared" si="43"/>
        <v>2.65486725663717</v>
      </c>
      <c r="K124" s="18">
        <f t="shared" si="44"/>
        <v>97.3451327433628</v>
      </c>
    </row>
    <row r="125" s="1" customFormat="1" ht="12.75" spans="1:11">
      <c r="A125" s="14"/>
      <c r="B125" s="8" t="s">
        <v>161</v>
      </c>
      <c r="C125" s="7">
        <v>2</v>
      </c>
      <c r="D125" s="10">
        <f t="shared" si="50"/>
        <v>2</v>
      </c>
      <c r="E125" s="10">
        <v>0</v>
      </c>
      <c r="F125" s="10"/>
      <c r="G125" s="10"/>
      <c r="H125" s="10"/>
      <c r="I125" s="10">
        <f t="shared" si="42"/>
        <v>0</v>
      </c>
      <c r="J125" s="18">
        <f t="shared" si="43"/>
        <v>0</v>
      </c>
      <c r="K125" s="18">
        <f t="shared" si="44"/>
        <v>100</v>
      </c>
    </row>
    <row r="126" s="1" customFormat="1" ht="12.75" spans="1:11">
      <c r="A126" s="15"/>
      <c r="B126" s="8" t="s">
        <v>162</v>
      </c>
      <c r="C126" s="7">
        <v>56</v>
      </c>
      <c r="D126" s="10">
        <f t="shared" si="50"/>
        <v>46</v>
      </c>
      <c r="E126" s="10">
        <v>10</v>
      </c>
      <c r="F126" s="10">
        <v>1</v>
      </c>
      <c r="G126" s="10"/>
      <c r="H126" s="10">
        <v>2</v>
      </c>
      <c r="I126" s="10">
        <f t="shared" si="42"/>
        <v>7</v>
      </c>
      <c r="J126" s="18">
        <f t="shared" si="43"/>
        <v>12.5</v>
      </c>
      <c r="K126" s="18">
        <f t="shared" si="44"/>
        <v>87.5</v>
      </c>
    </row>
    <row r="127" s="1" customFormat="1" ht="12.75" spans="1:11">
      <c r="A127" s="11" t="s">
        <v>163</v>
      </c>
      <c r="B127" s="12"/>
      <c r="C127" s="11">
        <f t="shared" ref="C127:H127" si="51">SUM(C118:C126)</f>
        <v>272</v>
      </c>
      <c r="D127" s="11">
        <f t="shared" si="51"/>
        <v>217</v>
      </c>
      <c r="E127" s="11">
        <f t="shared" si="51"/>
        <v>55</v>
      </c>
      <c r="F127" s="11">
        <f t="shared" si="51"/>
        <v>6</v>
      </c>
      <c r="G127" s="11">
        <f t="shared" si="51"/>
        <v>21</v>
      </c>
      <c r="H127" s="11">
        <f t="shared" si="51"/>
        <v>11</v>
      </c>
      <c r="I127" s="11">
        <f t="shared" si="42"/>
        <v>17</v>
      </c>
      <c r="J127" s="21">
        <f t="shared" si="43"/>
        <v>6.25</v>
      </c>
      <c r="K127" s="21">
        <f t="shared" si="44"/>
        <v>93.75</v>
      </c>
    </row>
    <row r="128" s="1" customFormat="1" ht="12.75" spans="1:11">
      <c r="A128" s="13" t="s">
        <v>164</v>
      </c>
      <c r="B128" s="8" t="s">
        <v>165</v>
      </c>
      <c r="C128" s="7">
        <v>2</v>
      </c>
      <c r="D128" s="10">
        <f t="shared" ref="D128:D132" si="52">C128-E128</f>
        <v>2</v>
      </c>
      <c r="E128" s="10">
        <v>0</v>
      </c>
      <c r="F128" s="10"/>
      <c r="G128" s="10"/>
      <c r="H128" s="10"/>
      <c r="I128" s="10">
        <f t="shared" si="42"/>
        <v>0</v>
      </c>
      <c r="J128" s="18">
        <f t="shared" si="43"/>
        <v>0</v>
      </c>
      <c r="K128" s="18">
        <f t="shared" si="44"/>
        <v>100</v>
      </c>
    </row>
    <row r="129" s="1" customFormat="1" ht="12.75" spans="1:11">
      <c r="A129" s="14"/>
      <c r="B129" s="8" t="s">
        <v>166</v>
      </c>
      <c r="C129" s="7">
        <v>77</v>
      </c>
      <c r="D129" s="10">
        <f t="shared" si="52"/>
        <v>67</v>
      </c>
      <c r="E129" s="10">
        <v>10</v>
      </c>
      <c r="F129" s="10">
        <v>3</v>
      </c>
      <c r="G129" s="10">
        <v>1</v>
      </c>
      <c r="H129" s="10">
        <v>1</v>
      </c>
      <c r="I129" s="10">
        <f t="shared" si="42"/>
        <v>5</v>
      </c>
      <c r="J129" s="18">
        <f t="shared" si="43"/>
        <v>6.49350649350649</v>
      </c>
      <c r="K129" s="18">
        <f t="shared" si="44"/>
        <v>93.5064935064935</v>
      </c>
    </row>
    <row r="130" s="1" customFormat="1" ht="12.75" spans="1:11">
      <c r="A130" s="14"/>
      <c r="B130" s="8" t="s">
        <v>167</v>
      </c>
      <c r="C130" s="7">
        <v>59</v>
      </c>
      <c r="D130" s="10">
        <f t="shared" si="52"/>
        <v>43</v>
      </c>
      <c r="E130" s="10">
        <v>16</v>
      </c>
      <c r="F130" s="10"/>
      <c r="G130" s="10"/>
      <c r="H130" s="10"/>
      <c r="I130" s="10">
        <f t="shared" si="42"/>
        <v>16</v>
      </c>
      <c r="J130" s="18">
        <f t="shared" si="43"/>
        <v>27.1186440677966</v>
      </c>
      <c r="K130" s="18">
        <f t="shared" si="44"/>
        <v>72.8813559322034</v>
      </c>
    </row>
    <row r="131" s="1" customFormat="1" ht="12.75" spans="1:11">
      <c r="A131" s="14"/>
      <c r="B131" s="8" t="s">
        <v>168</v>
      </c>
      <c r="C131" s="7">
        <v>2</v>
      </c>
      <c r="D131" s="10">
        <f t="shared" si="52"/>
        <v>1</v>
      </c>
      <c r="E131" s="10">
        <v>1</v>
      </c>
      <c r="F131" s="10"/>
      <c r="G131" s="10"/>
      <c r="H131" s="10"/>
      <c r="I131" s="10">
        <f t="shared" si="42"/>
        <v>1</v>
      </c>
      <c r="J131" s="18">
        <f t="shared" si="43"/>
        <v>50</v>
      </c>
      <c r="K131" s="18">
        <f t="shared" si="44"/>
        <v>50</v>
      </c>
    </row>
    <row r="132" s="1" customFormat="1" ht="12.75" spans="1:11">
      <c r="A132" s="15"/>
      <c r="B132" s="8" t="s">
        <v>169</v>
      </c>
      <c r="C132" s="7">
        <v>92</v>
      </c>
      <c r="D132" s="10">
        <f t="shared" si="52"/>
        <v>80</v>
      </c>
      <c r="E132" s="10">
        <v>12</v>
      </c>
      <c r="F132" s="10">
        <v>2</v>
      </c>
      <c r="G132" s="10">
        <v>1</v>
      </c>
      <c r="H132" s="10">
        <v>1</v>
      </c>
      <c r="I132" s="10">
        <f t="shared" ref="I132:I146" si="53">E132-F132-G132-H132</f>
        <v>8</v>
      </c>
      <c r="J132" s="18">
        <f t="shared" ref="J132:J146" si="54">I132/C132*100</f>
        <v>8.69565217391304</v>
      </c>
      <c r="K132" s="18">
        <f t="shared" ref="K132:K146" si="55">100-J132</f>
        <v>91.304347826087</v>
      </c>
    </row>
    <row r="133" s="1" customFormat="1" ht="12.75" spans="1:11">
      <c r="A133" s="11" t="s">
        <v>170</v>
      </c>
      <c r="B133" s="12"/>
      <c r="C133" s="11">
        <f t="shared" ref="C133:H133" si="56">SUM(C128:C132)</f>
        <v>232</v>
      </c>
      <c r="D133" s="11">
        <f t="shared" si="56"/>
        <v>193</v>
      </c>
      <c r="E133" s="11">
        <f t="shared" si="56"/>
        <v>39</v>
      </c>
      <c r="F133" s="11">
        <f t="shared" si="56"/>
        <v>5</v>
      </c>
      <c r="G133" s="11">
        <f t="shared" si="56"/>
        <v>2</v>
      </c>
      <c r="H133" s="11">
        <f t="shared" si="56"/>
        <v>2</v>
      </c>
      <c r="I133" s="11">
        <f t="shared" si="53"/>
        <v>30</v>
      </c>
      <c r="J133" s="21">
        <f t="shared" si="54"/>
        <v>12.9310344827586</v>
      </c>
      <c r="K133" s="21">
        <f t="shared" si="55"/>
        <v>87.0689655172414</v>
      </c>
    </row>
    <row r="134" s="1" customFormat="1" ht="12.75" spans="1:11">
      <c r="A134" s="13" t="s">
        <v>171</v>
      </c>
      <c r="B134" s="8" t="s">
        <v>172</v>
      </c>
      <c r="C134" s="7">
        <v>1</v>
      </c>
      <c r="D134" s="10">
        <f t="shared" ref="D134:D136" si="57">C134-E134</f>
        <v>0</v>
      </c>
      <c r="E134" s="10">
        <v>1</v>
      </c>
      <c r="F134" s="10"/>
      <c r="G134" s="10">
        <v>1</v>
      </c>
      <c r="H134" s="10"/>
      <c r="I134" s="10">
        <f t="shared" si="53"/>
        <v>0</v>
      </c>
      <c r="J134" s="18">
        <f t="shared" si="54"/>
        <v>0</v>
      </c>
      <c r="K134" s="18">
        <f t="shared" si="55"/>
        <v>100</v>
      </c>
    </row>
    <row r="135" s="1" customFormat="1" ht="12.75" spans="1:11">
      <c r="A135" s="14"/>
      <c r="B135" s="8" t="s">
        <v>173</v>
      </c>
      <c r="C135" s="7">
        <v>2</v>
      </c>
      <c r="D135" s="10">
        <f t="shared" si="57"/>
        <v>2</v>
      </c>
      <c r="E135" s="10">
        <v>0</v>
      </c>
      <c r="F135" s="10"/>
      <c r="G135" s="10"/>
      <c r="H135" s="10"/>
      <c r="I135" s="10">
        <f t="shared" si="53"/>
        <v>0</v>
      </c>
      <c r="J135" s="18">
        <f t="shared" si="54"/>
        <v>0</v>
      </c>
      <c r="K135" s="18">
        <f t="shared" si="55"/>
        <v>100</v>
      </c>
    </row>
    <row r="136" s="1" customFormat="1" ht="12.75" spans="1:11">
      <c r="A136" s="15"/>
      <c r="B136" s="8" t="s">
        <v>171</v>
      </c>
      <c r="C136" s="7">
        <v>105</v>
      </c>
      <c r="D136" s="10">
        <f t="shared" si="57"/>
        <v>101</v>
      </c>
      <c r="E136" s="10">
        <v>4</v>
      </c>
      <c r="F136" s="10">
        <v>2</v>
      </c>
      <c r="G136" s="10"/>
      <c r="H136" s="10">
        <v>2</v>
      </c>
      <c r="I136" s="10">
        <f t="shared" si="53"/>
        <v>0</v>
      </c>
      <c r="J136" s="18">
        <f t="shared" si="54"/>
        <v>0</v>
      </c>
      <c r="K136" s="18">
        <f t="shared" si="55"/>
        <v>100</v>
      </c>
    </row>
    <row r="137" s="1" customFormat="1" ht="12.75" spans="1:11">
      <c r="A137" s="11" t="s">
        <v>174</v>
      </c>
      <c r="B137" s="12"/>
      <c r="C137" s="11">
        <f t="shared" ref="C137:H137" si="58">SUM(C134:C136)</f>
        <v>108</v>
      </c>
      <c r="D137" s="11">
        <f t="shared" si="58"/>
        <v>103</v>
      </c>
      <c r="E137" s="11">
        <f t="shared" si="58"/>
        <v>5</v>
      </c>
      <c r="F137" s="11">
        <f t="shared" si="58"/>
        <v>2</v>
      </c>
      <c r="G137" s="11">
        <f t="shared" si="58"/>
        <v>1</v>
      </c>
      <c r="H137" s="11">
        <f t="shared" si="58"/>
        <v>2</v>
      </c>
      <c r="I137" s="11">
        <f t="shared" si="53"/>
        <v>0</v>
      </c>
      <c r="J137" s="21">
        <f t="shared" si="54"/>
        <v>0</v>
      </c>
      <c r="K137" s="21">
        <f t="shared" si="55"/>
        <v>100</v>
      </c>
    </row>
    <row r="138" s="1" customFormat="1" ht="12.75" spans="1:11">
      <c r="A138" s="13" t="s">
        <v>175</v>
      </c>
      <c r="B138" s="8" t="s">
        <v>176</v>
      </c>
      <c r="C138" s="7">
        <v>3</v>
      </c>
      <c r="D138" s="10">
        <f t="shared" ref="D138:D144" si="59">C138-E138</f>
        <v>2</v>
      </c>
      <c r="E138" s="10">
        <v>1</v>
      </c>
      <c r="F138" s="10"/>
      <c r="G138" s="10">
        <v>1</v>
      </c>
      <c r="H138" s="10"/>
      <c r="I138" s="10">
        <f t="shared" si="53"/>
        <v>0</v>
      </c>
      <c r="J138" s="18">
        <f t="shared" si="54"/>
        <v>0</v>
      </c>
      <c r="K138" s="18">
        <f t="shared" si="55"/>
        <v>100</v>
      </c>
    </row>
    <row r="139" s="1" customFormat="1" ht="12.75" spans="1:11">
      <c r="A139" s="14"/>
      <c r="B139" s="8" t="s">
        <v>177</v>
      </c>
      <c r="C139" s="7">
        <v>5</v>
      </c>
      <c r="D139" s="10">
        <f t="shared" si="59"/>
        <v>5</v>
      </c>
      <c r="E139" s="10">
        <v>0</v>
      </c>
      <c r="F139" s="10"/>
      <c r="G139" s="10"/>
      <c r="H139" s="10"/>
      <c r="I139" s="10">
        <f t="shared" si="53"/>
        <v>0</v>
      </c>
      <c r="J139" s="18">
        <f t="shared" si="54"/>
        <v>0</v>
      </c>
      <c r="K139" s="18">
        <f t="shared" si="55"/>
        <v>100</v>
      </c>
    </row>
    <row r="140" s="1" customFormat="1" ht="12.75" spans="1:11">
      <c r="A140" s="14"/>
      <c r="B140" s="8" t="s">
        <v>178</v>
      </c>
      <c r="C140" s="7">
        <v>2</v>
      </c>
      <c r="D140" s="10">
        <f t="shared" si="59"/>
        <v>0</v>
      </c>
      <c r="E140" s="10">
        <v>2</v>
      </c>
      <c r="F140" s="10">
        <v>1</v>
      </c>
      <c r="G140" s="10"/>
      <c r="H140" s="10"/>
      <c r="I140" s="10">
        <f t="shared" si="53"/>
        <v>1</v>
      </c>
      <c r="J140" s="18">
        <f t="shared" si="54"/>
        <v>50</v>
      </c>
      <c r="K140" s="18">
        <f t="shared" si="55"/>
        <v>50</v>
      </c>
    </row>
    <row r="141" s="1" customFormat="1" spans="1:16370">
      <c r="A141" s="14"/>
      <c r="B141" s="8" t="s">
        <v>179</v>
      </c>
      <c r="C141" s="7">
        <v>134</v>
      </c>
      <c r="D141" s="10">
        <f t="shared" si="59"/>
        <v>115</v>
      </c>
      <c r="E141" s="10">
        <v>19</v>
      </c>
      <c r="F141" s="10">
        <v>2</v>
      </c>
      <c r="G141" s="10">
        <v>8</v>
      </c>
      <c r="H141" s="10">
        <v>4</v>
      </c>
      <c r="I141" s="10">
        <f t="shared" si="53"/>
        <v>5</v>
      </c>
      <c r="J141" s="18">
        <f t="shared" si="54"/>
        <v>3.73134328358209</v>
      </c>
      <c r="K141" s="18">
        <f t="shared" si="55"/>
        <v>96.2686567164179</v>
      </c>
      <c r="XEM141"/>
      <c r="XEN141"/>
      <c r="XEO141"/>
      <c r="XEP141"/>
    </row>
    <row r="142" s="1" customFormat="1" spans="1:16370">
      <c r="A142" s="14"/>
      <c r="B142" s="8" t="s">
        <v>180</v>
      </c>
      <c r="C142" s="7">
        <v>116</v>
      </c>
      <c r="D142" s="10">
        <f t="shared" si="59"/>
        <v>92</v>
      </c>
      <c r="E142" s="10">
        <v>24</v>
      </c>
      <c r="F142" s="10">
        <v>5</v>
      </c>
      <c r="G142" s="10">
        <v>7</v>
      </c>
      <c r="H142" s="10">
        <v>6</v>
      </c>
      <c r="I142" s="10">
        <f t="shared" si="53"/>
        <v>6</v>
      </c>
      <c r="J142" s="18">
        <f t="shared" si="54"/>
        <v>5.17241379310345</v>
      </c>
      <c r="K142" s="18">
        <f t="shared" si="55"/>
        <v>94.8275862068966</v>
      </c>
      <c r="XEM142"/>
      <c r="XEN142"/>
      <c r="XEO142"/>
      <c r="XEP142"/>
    </row>
    <row r="143" s="1" customFormat="1" spans="1:16370">
      <c r="A143" s="14"/>
      <c r="B143" s="8" t="s">
        <v>181</v>
      </c>
      <c r="C143" s="7">
        <v>2</v>
      </c>
      <c r="D143" s="10">
        <f t="shared" si="59"/>
        <v>2</v>
      </c>
      <c r="E143" s="10">
        <v>0</v>
      </c>
      <c r="F143" s="10"/>
      <c r="G143" s="10"/>
      <c r="H143" s="10"/>
      <c r="I143" s="10">
        <f t="shared" si="53"/>
        <v>0</v>
      </c>
      <c r="J143" s="18">
        <f t="shared" si="54"/>
        <v>0</v>
      </c>
      <c r="K143" s="18">
        <f t="shared" si="55"/>
        <v>100</v>
      </c>
      <c r="XEM143"/>
      <c r="XEN143"/>
      <c r="XEO143"/>
      <c r="XEP143"/>
    </row>
    <row r="144" s="1" customFormat="1" spans="1:16370">
      <c r="A144" s="15"/>
      <c r="B144" s="8" t="s">
        <v>182</v>
      </c>
      <c r="C144" s="7">
        <v>2</v>
      </c>
      <c r="D144" s="10">
        <f t="shared" si="59"/>
        <v>2</v>
      </c>
      <c r="E144" s="10">
        <v>0</v>
      </c>
      <c r="F144" s="10"/>
      <c r="G144" s="10"/>
      <c r="H144" s="10"/>
      <c r="I144" s="10">
        <f t="shared" si="53"/>
        <v>0</v>
      </c>
      <c r="J144" s="18">
        <f t="shared" si="54"/>
        <v>0</v>
      </c>
      <c r="K144" s="18">
        <f t="shared" si="55"/>
        <v>100</v>
      </c>
      <c r="XEM144"/>
      <c r="XEN144"/>
      <c r="XEO144"/>
      <c r="XEP144"/>
    </row>
    <row r="145" s="1" customFormat="1" spans="1:16370">
      <c r="A145" s="11" t="s">
        <v>183</v>
      </c>
      <c r="B145" s="12"/>
      <c r="C145" s="11">
        <f t="shared" ref="C145:H145" si="60">SUM(C138:C144)</f>
        <v>264</v>
      </c>
      <c r="D145" s="11">
        <f t="shared" si="60"/>
        <v>218</v>
      </c>
      <c r="E145" s="11">
        <f t="shared" si="60"/>
        <v>46</v>
      </c>
      <c r="F145" s="11">
        <f t="shared" si="60"/>
        <v>8</v>
      </c>
      <c r="G145" s="11">
        <f t="shared" si="60"/>
        <v>16</v>
      </c>
      <c r="H145" s="11">
        <f t="shared" si="60"/>
        <v>10</v>
      </c>
      <c r="I145" s="11">
        <f t="shared" si="53"/>
        <v>12</v>
      </c>
      <c r="J145" s="21">
        <f t="shared" si="54"/>
        <v>4.54545454545455</v>
      </c>
      <c r="K145" s="21">
        <f t="shared" si="55"/>
        <v>95.4545454545455</v>
      </c>
      <c r="XEM145"/>
      <c r="XEN145"/>
      <c r="XEO145"/>
      <c r="XEP145"/>
    </row>
    <row r="146" s="1" customFormat="1" spans="1:16370">
      <c r="A146" s="4" t="s">
        <v>184</v>
      </c>
      <c r="B146" s="5"/>
      <c r="C146" s="25">
        <f t="shared" ref="C146:H146" si="61">C6+C10+C16+C28+C36+C40+C44+C49+C54+C60+C73+C77+C83+C87+C97+C102+C112+C117+C127+C133+C137+C145+C21</f>
        <v>4549</v>
      </c>
      <c r="D146" s="25">
        <f t="shared" si="61"/>
        <v>3916</v>
      </c>
      <c r="E146" s="25">
        <f t="shared" si="61"/>
        <v>621</v>
      </c>
      <c r="F146" s="25">
        <f t="shared" si="61"/>
        <v>150</v>
      </c>
      <c r="G146" s="25">
        <f t="shared" si="61"/>
        <v>98</v>
      </c>
      <c r="H146" s="25">
        <f t="shared" si="61"/>
        <v>91</v>
      </c>
      <c r="I146" s="25">
        <f t="shared" si="53"/>
        <v>282</v>
      </c>
      <c r="J146" s="27">
        <f t="shared" si="54"/>
        <v>6.19916465157177</v>
      </c>
      <c r="K146" s="27">
        <f t="shared" si="55"/>
        <v>93.8008353484282</v>
      </c>
      <c r="XEM146"/>
      <c r="XEN146"/>
      <c r="XEO146"/>
      <c r="XEP146"/>
    </row>
    <row r="147" s="1" customFormat="1" spans="1:16370">
      <c r="A147" s="2"/>
      <c r="B147" s="3"/>
      <c r="C147" s="2"/>
      <c r="D147" s="2"/>
      <c r="E147" s="2"/>
      <c r="XEM147"/>
      <c r="XEN147"/>
      <c r="XEO147"/>
      <c r="XEP147"/>
    </row>
    <row r="149" spans="1:1">
      <c r="A149" s="26" t="s">
        <v>27</v>
      </c>
    </row>
  </sheetData>
  <mergeCells count="47">
    <mergeCell ref="A6:B6"/>
    <mergeCell ref="A10:B10"/>
    <mergeCell ref="A16:B16"/>
    <mergeCell ref="A21:B21"/>
    <mergeCell ref="A28:B28"/>
    <mergeCell ref="A36:B36"/>
    <mergeCell ref="A40:B40"/>
    <mergeCell ref="A44:B44"/>
    <mergeCell ref="A49:B49"/>
    <mergeCell ref="A54:B54"/>
    <mergeCell ref="A60:B60"/>
    <mergeCell ref="A73:B73"/>
    <mergeCell ref="A77:B77"/>
    <mergeCell ref="A83:B83"/>
    <mergeCell ref="A87:B87"/>
    <mergeCell ref="A97:B97"/>
    <mergeCell ref="A102:B102"/>
    <mergeCell ref="A112:B112"/>
    <mergeCell ref="A117:B117"/>
    <mergeCell ref="A127:B127"/>
    <mergeCell ref="A133:B133"/>
    <mergeCell ref="A137:B137"/>
    <mergeCell ref="A145:B145"/>
    <mergeCell ref="A146:B146"/>
    <mergeCell ref="A2:A5"/>
    <mergeCell ref="A7:A9"/>
    <mergeCell ref="A11:A15"/>
    <mergeCell ref="A17:A20"/>
    <mergeCell ref="A22:A27"/>
    <mergeCell ref="A29:A35"/>
    <mergeCell ref="A37:A39"/>
    <mergeCell ref="A41:A43"/>
    <mergeCell ref="A45:A48"/>
    <mergeCell ref="A50:A53"/>
    <mergeCell ref="A55:A59"/>
    <mergeCell ref="A61:A72"/>
    <mergeCell ref="A74:A76"/>
    <mergeCell ref="A78:A82"/>
    <mergeCell ref="A84:A86"/>
    <mergeCell ref="A88:A95"/>
    <mergeCell ref="A98:A101"/>
    <mergeCell ref="A103:A111"/>
    <mergeCell ref="A113:A116"/>
    <mergeCell ref="A118:A126"/>
    <mergeCell ref="A128:A132"/>
    <mergeCell ref="A134:A136"/>
    <mergeCell ref="A138:A1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Summery</vt:lpstr>
      <vt:lpstr>1-12</vt:lpstr>
      <vt:lpstr>2-12</vt:lpstr>
      <vt:lpstr>3-12</vt:lpstr>
      <vt:lpstr>4-12</vt:lpstr>
      <vt:lpstr>5-12</vt:lpstr>
      <vt:lpstr>6-12</vt:lpstr>
      <vt:lpstr>7-12</vt:lpstr>
      <vt:lpstr>8-12</vt:lpstr>
      <vt:lpstr>9-12</vt:lpstr>
      <vt:lpstr>10-12</vt:lpstr>
      <vt:lpstr>11-12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2019-11-29T07:39:00Z</dcterms:created>
  <dc:creator>Ashok</dc:creator>
  <cp:lastModifiedBy>DEEPAK</cp:lastModifiedBy>
  <dcterms:modified xsi:type="dcterms:W3CDTF">2020-06-28T13:06:00Z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