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k154465\Desktop\Model Monitoring\"/>
    </mc:Choice>
  </mc:AlternateContent>
  <bookViews>
    <workbookView xWindow="0" yWindow="0" windowWidth="20490" windowHeight="7620" firstSheet="11" activeTab="13"/>
  </bookViews>
  <sheets>
    <sheet name="model_data " sheetId="2" r:id="rId1"/>
    <sheet name="BASE_D202003 (002)" sheetId="3" r:id="rId2"/>
    <sheet name="Parameter Estimates" sheetId="8" r:id="rId3"/>
    <sheet name="BUS_PEN_RATE" sheetId="9" r:id="rId4"/>
    <sheet name="CONS_PEN_RATE" sheetId="10" r:id="rId5"/>
    <sheet name="BUS_ACTIVITY_RATE" sheetId="11" r:id="rId6"/>
    <sheet name="CONS_ACTIVITY_RATE" sheetId="12" r:id="rId7"/>
    <sheet name="OTHERFEE" sheetId="13" r:id="rId8"/>
    <sheet name="GC" sheetId="14" r:id="rId9"/>
    <sheet name="SMARTACCESS" sheetId="15" r:id="rId10"/>
    <sheet name="CONS_TRAN_PER_ACTIVE_AMT" sheetId="7" r:id="rId11"/>
    <sheet name="BUS_TRAN_PER_ACTIVE_AMT" sheetId="16" r:id="rId12"/>
    <sheet name="Dynamic Backtesting" sheetId="17" r:id="rId13"/>
    <sheet name="Dynamic Backtesting APE" sheetId="1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9" l="1"/>
  <c r="N2" i="2" l="1"/>
  <c r="R47" i="17"/>
  <c r="R46" i="17"/>
  <c r="R45" i="17"/>
  <c r="R44" i="17"/>
  <c r="R43" i="17"/>
  <c r="R42" i="17"/>
  <c r="R41" i="17"/>
  <c r="R40" i="17"/>
  <c r="R39" i="17"/>
  <c r="Q45" i="17"/>
  <c r="Q44" i="17"/>
  <c r="Q43" i="17"/>
  <c r="Q42" i="17"/>
  <c r="Q41" i="17"/>
  <c r="Q40" i="17"/>
  <c r="Q39" i="17"/>
  <c r="Q38" i="17"/>
  <c r="Q37" i="17"/>
  <c r="P43" i="17"/>
  <c r="P42" i="17"/>
  <c r="P41" i="17"/>
  <c r="P40" i="17"/>
  <c r="P39" i="17"/>
  <c r="P38" i="17"/>
  <c r="P37" i="17"/>
  <c r="P36" i="17"/>
  <c r="P35" i="17"/>
  <c r="O41" i="17"/>
  <c r="O40" i="17"/>
  <c r="O39" i="17"/>
  <c r="O38" i="17"/>
  <c r="O37" i="17"/>
  <c r="O36" i="17"/>
  <c r="O35" i="17"/>
  <c r="O34" i="17"/>
  <c r="O33" i="17"/>
  <c r="N39" i="17"/>
  <c r="N38" i="17"/>
  <c r="N37" i="17"/>
  <c r="N36" i="17"/>
  <c r="N35" i="17"/>
  <c r="N34" i="17"/>
  <c r="N33" i="17"/>
  <c r="N32" i="17"/>
  <c r="N31" i="17"/>
  <c r="M37" i="17"/>
  <c r="M36" i="17"/>
  <c r="M35" i="17"/>
  <c r="M34" i="17"/>
  <c r="M33" i="17"/>
  <c r="M32" i="17"/>
  <c r="M31" i="17"/>
  <c r="M30" i="17"/>
  <c r="M29" i="17"/>
  <c r="L35" i="17"/>
  <c r="L34" i="17"/>
  <c r="L33" i="17"/>
  <c r="L32" i="17"/>
  <c r="L31" i="17"/>
  <c r="L30" i="17"/>
  <c r="L29" i="17"/>
  <c r="L28" i="17"/>
  <c r="L27" i="17"/>
  <c r="K33" i="17"/>
  <c r="K32" i="17"/>
  <c r="K31" i="17"/>
  <c r="K30" i="17"/>
  <c r="K29" i="17"/>
  <c r="K28" i="17"/>
  <c r="K27" i="17"/>
  <c r="K26" i="17"/>
  <c r="K25" i="17"/>
  <c r="J31" i="17"/>
  <c r="J30" i="17"/>
  <c r="J29" i="17"/>
  <c r="J28" i="17"/>
  <c r="J27" i="17"/>
  <c r="J26" i="17"/>
  <c r="J25" i="17"/>
  <c r="J24" i="17"/>
  <c r="J23" i="17"/>
  <c r="I29" i="17"/>
  <c r="I28" i="17"/>
  <c r="I27" i="17"/>
  <c r="I26" i="17"/>
  <c r="I25" i="17"/>
  <c r="I24" i="17"/>
  <c r="I23" i="17"/>
  <c r="I22" i="17"/>
  <c r="I21" i="17"/>
  <c r="Y42" i="7"/>
  <c r="Y43" i="7" s="1"/>
  <c r="Y44" i="7" s="1"/>
  <c r="Y45" i="7" s="1"/>
  <c r="Y46" i="7" s="1"/>
  <c r="Y47" i="7" s="1"/>
  <c r="Y48" i="7" s="1"/>
  <c r="Y49" i="7" s="1"/>
  <c r="Y50" i="7" s="1"/>
  <c r="X40" i="7"/>
  <c r="X41" i="7" s="1"/>
  <c r="X42" i="7" s="1"/>
  <c r="X43" i="7" s="1"/>
  <c r="X44" i="7" s="1"/>
  <c r="X45" i="7" s="1"/>
  <c r="X46" i="7" s="1"/>
  <c r="X47" i="7" s="1"/>
  <c r="X48" i="7" s="1"/>
  <c r="W39" i="7"/>
  <c r="W40" i="7" s="1"/>
  <c r="W41" i="7" s="1"/>
  <c r="W42" i="7" s="1"/>
  <c r="W43" i="7" s="1"/>
  <c r="W44" i="7" s="1"/>
  <c r="W45" i="7" s="1"/>
  <c r="W46" i="7" s="1"/>
  <c r="W38" i="7"/>
  <c r="V36" i="7"/>
  <c r="V37" i="7" s="1"/>
  <c r="V38" i="7" s="1"/>
  <c r="V39" i="7" s="1"/>
  <c r="V40" i="7" s="1"/>
  <c r="V41" i="7" s="1"/>
  <c r="V42" i="7" s="1"/>
  <c r="V43" i="7" s="1"/>
  <c r="V44" i="7" s="1"/>
  <c r="U35" i="7"/>
  <c r="U36" i="7" s="1"/>
  <c r="U37" i="7" s="1"/>
  <c r="U38" i="7" s="1"/>
  <c r="U39" i="7" s="1"/>
  <c r="U40" i="7" s="1"/>
  <c r="U41" i="7" s="1"/>
  <c r="U42" i="7" s="1"/>
  <c r="U34" i="7"/>
  <c r="T32" i="7"/>
  <c r="T33" i="7" s="1"/>
  <c r="T34" i="7" s="1"/>
  <c r="T35" i="7" s="1"/>
  <c r="T36" i="7" s="1"/>
  <c r="T37" i="7" s="1"/>
  <c r="T38" i="7" s="1"/>
  <c r="T39" i="7" s="1"/>
  <c r="T40" i="7" s="1"/>
  <c r="S30" i="7"/>
  <c r="S31" i="7" s="1"/>
  <c r="S32" i="7" s="1"/>
  <c r="S33" i="7" s="1"/>
  <c r="S34" i="7" s="1"/>
  <c r="S35" i="7" s="1"/>
  <c r="S36" i="7" s="1"/>
  <c r="S37" i="7" s="1"/>
  <c r="S38" i="7" s="1"/>
  <c r="R28" i="7"/>
  <c r="R29" i="7" s="1"/>
  <c r="R30" i="7" s="1"/>
  <c r="R31" i="7" s="1"/>
  <c r="R32" i="7" s="1"/>
  <c r="R33" i="7" s="1"/>
  <c r="R34" i="7" s="1"/>
  <c r="R35" i="7" s="1"/>
  <c r="R36" i="7" s="1"/>
  <c r="Q27" i="7"/>
  <c r="Q28" i="7" s="1"/>
  <c r="Q29" i="7" s="1"/>
  <c r="Q30" i="7" s="1"/>
  <c r="Q31" i="7" s="1"/>
  <c r="Q32" i="7" s="1"/>
  <c r="Q33" i="7" s="1"/>
  <c r="Q34" i="7" s="1"/>
  <c r="Q26" i="7"/>
  <c r="P24" i="7"/>
  <c r="P25" i="7" s="1"/>
  <c r="P26" i="7" s="1"/>
  <c r="P27" i="7" s="1"/>
  <c r="P28" i="7" s="1"/>
  <c r="P29" i="7" s="1"/>
  <c r="P30" i="7" s="1"/>
  <c r="P31" i="7" s="1"/>
  <c r="P32" i="7" s="1"/>
  <c r="O23" i="7"/>
  <c r="O24" i="7" s="1"/>
  <c r="O25" i="7" s="1"/>
  <c r="O26" i="7" s="1"/>
  <c r="O27" i="7" s="1"/>
  <c r="O28" i="7" s="1"/>
  <c r="O29" i="7" s="1"/>
  <c r="O30" i="7" s="1"/>
  <c r="O22" i="7"/>
  <c r="N20" i="7"/>
  <c r="N21" i="7" s="1"/>
  <c r="N22" i="7" s="1"/>
  <c r="N23" i="7" s="1"/>
  <c r="N24" i="7" s="1"/>
  <c r="N25" i="7" s="1"/>
  <c r="N26" i="7" s="1"/>
  <c r="N27" i="7" s="1"/>
  <c r="N28" i="7" s="1"/>
  <c r="M20" i="7"/>
  <c r="M21" i="7"/>
  <c r="M22" i="7" s="1"/>
  <c r="M19" i="7"/>
  <c r="M18" i="7"/>
  <c r="M23" i="7" l="1"/>
  <c r="M24" i="7" s="1"/>
  <c r="M25" i="7" s="1"/>
  <c r="M26" i="7" s="1"/>
  <c r="J50" i="16"/>
  <c r="C50" i="16"/>
  <c r="J49" i="16"/>
  <c r="C49" i="16"/>
  <c r="D50" i="16" s="1"/>
  <c r="J48" i="16"/>
  <c r="C48" i="16"/>
  <c r="D49" i="16" s="1"/>
  <c r="J47" i="16"/>
  <c r="C47" i="16"/>
  <c r="D48" i="16" s="1"/>
  <c r="E49" i="16" s="1"/>
  <c r="J46" i="16"/>
  <c r="C46" i="16"/>
  <c r="D47" i="16" s="1"/>
  <c r="E48" i="16" s="1"/>
  <c r="J45" i="16"/>
  <c r="C45" i="16"/>
  <c r="D46" i="16" s="1"/>
  <c r="J44" i="16"/>
  <c r="C44" i="16"/>
  <c r="D45" i="16" s="1"/>
  <c r="J43" i="16"/>
  <c r="C43" i="16"/>
  <c r="D44" i="16" s="1"/>
  <c r="E45" i="16" s="1"/>
  <c r="J42" i="16"/>
  <c r="C42" i="16"/>
  <c r="D43" i="16" s="1"/>
  <c r="E44" i="16" s="1"/>
  <c r="J41" i="16"/>
  <c r="C41" i="16"/>
  <c r="D42" i="16" s="1"/>
  <c r="J40" i="16"/>
  <c r="C40" i="16"/>
  <c r="D41" i="16" s="1"/>
  <c r="J39" i="16"/>
  <c r="C39" i="16"/>
  <c r="D40" i="16" s="1"/>
  <c r="E41" i="16" s="1"/>
  <c r="J38" i="16"/>
  <c r="C38" i="16"/>
  <c r="D39" i="16" s="1"/>
  <c r="E40" i="16" s="1"/>
  <c r="J37" i="16"/>
  <c r="C37" i="16"/>
  <c r="D38" i="16" s="1"/>
  <c r="J36" i="16"/>
  <c r="C36" i="16"/>
  <c r="D37" i="16" s="1"/>
  <c r="J35" i="16"/>
  <c r="C35" i="16"/>
  <c r="D36" i="16" s="1"/>
  <c r="E37" i="16" s="1"/>
  <c r="J34" i="16"/>
  <c r="C34" i="16"/>
  <c r="D35" i="16" s="1"/>
  <c r="E36" i="16" s="1"/>
  <c r="J33" i="16"/>
  <c r="C33" i="16"/>
  <c r="D34" i="16" s="1"/>
  <c r="J32" i="16"/>
  <c r="C32" i="16"/>
  <c r="D33" i="16" s="1"/>
  <c r="J31" i="16"/>
  <c r="C31" i="16"/>
  <c r="D32" i="16" s="1"/>
  <c r="E33" i="16" s="1"/>
  <c r="J30" i="16"/>
  <c r="C30" i="16"/>
  <c r="D31" i="16" s="1"/>
  <c r="E32" i="16" s="1"/>
  <c r="J29" i="16"/>
  <c r="C29" i="16"/>
  <c r="D30" i="16" s="1"/>
  <c r="J28" i="16"/>
  <c r="C28" i="16"/>
  <c r="D29" i="16" s="1"/>
  <c r="J27" i="16"/>
  <c r="C27" i="16"/>
  <c r="D28" i="16" s="1"/>
  <c r="E29" i="16" s="1"/>
  <c r="J26" i="16"/>
  <c r="C26" i="16"/>
  <c r="D27" i="16" s="1"/>
  <c r="E28" i="16" s="1"/>
  <c r="J25" i="16"/>
  <c r="C25" i="16"/>
  <c r="D26" i="16" s="1"/>
  <c r="J24" i="16"/>
  <c r="C24" i="16"/>
  <c r="D25" i="16" s="1"/>
  <c r="J23" i="16"/>
  <c r="C23" i="16"/>
  <c r="D24" i="16" s="1"/>
  <c r="E25" i="16" s="1"/>
  <c r="J22" i="16"/>
  <c r="C22" i="16"/>
  <c r="D23" i="16" s="1"/>
  <c r="J21" i="16"/>
  <c r="C21" i="16"/>
  <c r="D22" i="16" s="1"/>
  <c r="J20" i="16"/>
  <c r="C20" i="16"/>
  <c r="D21" i="16" s="1"/>
  <c r="J19" i="16"/>
  <c r="C19" i="16"/>
  <c r="D20" i="16" s="1"/>
  <c r="J18" i="16"/>
  <c r="C18" i="16"/>
  <c r="D19" i="16" s="1"/>
  <c r="J17" i="16"/>
  <c r="C17" i="16"/>
  <c r="D18" i="16" s="1"/>
  <c r="J16" i="16"/>
  <c r="C16" i="16"/>
  <c r="D17" i="16" s="1"/>
  <c r="J15" i="16"/>
  <c r="C15" i="16"/>
  <c r="D16" i="16" s="1"/>
  <c r="J14" i="16"/>
  <c r="C14" i="16"/>
  <c r="D15" i="16" s="1"/>
  <c r="J13" i="16"/>
  <c r="H13" i="16"/>
  <c r="H17" i="16" s="1"/>
  <c r="H21" i="16" s="1"/>
  <c r="H25" i="16" s="1"/>
  <c r="H29" i="16" s="1"/>
  <c r="H33" i="16" s="1"/>
  <c r="H37" i="16" s="1"/>
  <c r="H41" i="16" s="1"/>
  <c r="H45" i="16" s="1"/>
  <c r="H49" i="16" s="1"/>
  <c r="G13" i="16"/>
  <c r="G17" i="16" s="1"/>
  <c r="G21" i="16" s="1"/>
  <c r="G25" i="16" s="1"/>
  <c r="G29" i="16" s="1"/>
  <c r="G33" i="16" s="1"/>
  <c r="G37" i="16" s="1"/>
  <c r="G41" i="16" s="1"/>
  <c r="G45" i="16" s="1"/>
  <c r="G49" i="16" s="1"/>
  <c r="F13" i="16"/>
  <c r="F17" i="16" s="1"/>
  <c r="F21" i="16" s="1"/>
  <c r="F25" i="16" s="1"/>
  <c r="F29" i="16" s="1"/>
  <c r="F33" i="16" s="1"/>
  <c r="F37" i="16" s="1"/>
  <c r="F41" i="16" s="1"/>
  <c r="F45" i="16" s="1"/>
  <c r="F49" i="16" s="1"/>
  <c r="C13" i="16"/>
  <c r="D14" i="16" s="1"/>
  <c r="J12" i="16"/>
  <c r="H12" i="16"/>
  <c r="H16" i="16" s="1"/>
  <c r="H20" i="16" s="1"/>
  <c r="H24" i="16" s="1"/>
  <c r="H28" i="16" s="1"/>
  <c r="H32" i="16" s="1"/>
  <c r="H36" i="16" s="1"/>
  <c r="H40" i="16" s="1"/>
  <c r="H44" i="16" s="1"/>
  <c r="H48" i="16" s="1"/>
  <c r="G12" i="16"/>
  <c r="G16" i="16" s="1"/>
  <c r="G20" i="16" s="1"/>
  <c r="G24" i="16" s="1"/>
  <c r="G28" i="16" s="1"/>
  <c r="G32" i="16" s="1"/>
  <c r="G36" i="16" s="1"/>
  <c r="G40" i="16" s="1"/>
  <c r="G44" i="16" s="1"/>
  <c r="G48" i="16" s="1"/>
  <c r="F12" i="16"/>
  <c r="F16" i="16" s="1"/>
  <c r="F20" i="16" s="1"/>
  <c r="F24" i="16" s="1"/>
  <c r="F28" i="16" s="1"/>
  <c r="F32" i="16" s="1"/>
  <c r="F36" i="16" s="1"/>
  <c r="F40" i="16" s="1"/>
  <c r="F44" i="16" s="1"/>
  <c r="F48" i="16" s="1"/>
  <c r="C12" i="16"/>
  <c r="D13" i="16" s="1"/>
  <c r="J11" i="16"/>
  <c r="H11" i="16"/>
  <c r="H15" i="16" s="1"/>
  <c r="H19" i="16" s="1"/>
  <c r="H23" i="16" s="1"/>
  <c r="H27" i="16" s="1"/>
  <c r="H31" i="16" s="1"/>
  <c r="H35" i="16" s="1"/>
  <c r="H39" i="16" s="1"/>
  <c r="H43" i="16" s="1"/>
  <c r="H47" i="16" s="1"/>
  <c r="G11" i="16"/>
  <c r="F11" i="16"/>
  <c r="F15" i="16" s="1"/>
  <c r="F19" i="16" s="1"/>
  <c r="F23" i="16" s="1"/>
  <c r="F27" i="16" s="1"/>
  <c r="F31" i="16" s="1"/>
  <c r="F35" i="16" s="1"/>
  <c r="F39" i="16" s="1"/>
  <c r="F43" i="16" s="1"/>
  <c r="F47" i="16" s="1"/>
  <c r="C11" i="16"/>
  <c r="D12" i="16" s="1"/>
  <c r="E13" i="16" s="1"/>
  <c r="J10" i="16"/>
  <c r="H10" i="16"/>
  <c r="H14" i="16" s="1"/>
  <c r="H18" i="16" s="1"/>
  <c r="H22" i="16" s="1"/>
  <c r="H26" i="16" s="1"/>
  <c r="H30" i="16" s="1"/>
  <c r="H34" i="16" s="1"/>
  <c r="H38" i="16" s="1"/>
  <c r="H42" i="16" s="1"/>
  <c r="H46" i="16" s="1"/>
  <c r="H50" i="16" s="1"/>
  <c r="G10" i="16"/>
  <c r="F10" i="16"/>
  <c r="F14" i="16" s="1"/>
  <c r="F18" i="16" s="1"/>
  <c r="F22" i="16" s="1"/>
  <c r="F26" i="16" s="1"/>
  <c r="F30" i="16" s="1"/>
  <c r="F34" i="16" s="1"/>
  <c r="F38" i="16" s="1"/>
  <c r="F42" i="16" s="1"/>
  <c r="F46" i="16" s="1"/>
  <c r="F50" i="16" s="1"/>
  <c r="C10" i="16"/>
  <c r="D11" i="16" s="1"/>
  <c r="J9" i="16"/>
  <c r="C9" i="16"/>
  <c r="D10" i="16" s="1"/>
  <c r="E11" i="16" s="1"/>
  <c r="J8" i="16"/>
  <c r="C8" i="16"/>
  <c r="D9" i="16" s="1"/>
  <c r="J7" i="16"/>
  <c r="C7" i="16"/>
  <c r="D8" i="16" s="1"/>
  <c r="K8" i="16" s="1"/>
  <c r="O38" i="15"/>
  <c r="O39" i="15" s="1"/>
  <c r="O40" i="15" s="1"/>
  <c r="O41" i="15" s="1"/>
  <c r="O42" i="15" s="1"/>
  <c r="O43" i="15" s="1"/>
  <c r="O44" i="15" s="1"/>
  <c r="O45" i="15" s="1"/>
  <c r="O46" i="15" s="1"/>
  <c r="N36" i="15"/>
  <c r="N37" i="15" s="1"/>
  <c r="N38" i="15" s="1"/>
  <c r="N39" i="15" s="1"/>
  <c r="N40" i="15" s="1"/>
  <c r="N41" i="15" s="1"/>
  <c r="N42" i="15" s="1"/>
  <c r="N43" i="15" s="1"/>
  <c r="N44" i="15" s="1"/>
  <c r="M34" i="15"/>
  <c r="M35" i="15" s="1"/>
  <c r="M36" i="15" s="1"/>
  <c r="M37" i="15" s="1"/>
  <c r="M38" i="15" s="1"/>
  <c r="M39" i="15" s="1"/>
  <c r="M40" i="15" s="1"/>
  <c r="M41" i="15" s="1"/>
  <c r="M42" i="15" s="1"/>
  <c r="L33" i="15"/>
  <c r="L34" i="15" s="1"/>
  <c r="L35" i="15" s="1"/>
  <c r="L36" i="15" s="1"/>
  <c r="L37" i="15" s="1"/>
  <c r="L38" i="15" s="1"/>
  <c r="L39" i="15" s="1"/>
  <c r="L40" i="15" s="1"/>
  <c r="L32" i="15"/>
  <c r="K30" i="15"/>
  <c r="K31" i="15" s="1"/>
  <c r="K32" i="15" s="1"/>
  <c r="K33" i="15" s="1"/>
  <c r="K34" i="15" s="1"/>
  <c r="K35" i="15" s="1"/>
  <c r="K36" i="15" s="1"/>
  <c r="K37" i="15" s="1"/>
  <c r="K38" i="15" s="1"/>
  <c r="J28" i="15"/>
  <c r="J29" i="15" s="1"/>
  <c r="J30" i="15" s="1"/>
  <c r="J31" i="15" s="1"/>
  <c r="J32" i="15" s="1"/>
  <c r="J33" i="15" s="1"/>
  <c r="J34" i="15" s="1"/>
  <c r="J35" i="15" s="1"/>
  <c r="J36" i="15" s="1"/>
  <c r="I26" i="15"/>
  <c r="I27" i="15" s="1"/>
  <c r="I28" i="15" s="1"/>
  <c r="I29" i="15" s="1"/>
  <c r="I30" i="15" s="1"/>
  <c r="I31" i="15" s="1"/>
  <c r="I32" i="15" s="1"/>
  <c r="I33" i="15" s="1"/>
  <c r="I34" i="15" s="1"/>
  <c r="H24" i="15"/>
  <c r="H25" i="15" s="1"/>
  <c r="H26" i="15" s="1"/>
  <c r="H27" i="15" s="1"/>
  <c r="H28" i="15" s="1"/>
  <c r="H29" i="15" s="1"/>
  <c r="H30" i="15" s="1"/>
  <c r="H31" i="15" s="1"/>
  <c r="H32" i="15" s="1"/>
  <c r="G22" i="15"/>
  <c r="G23" i="15" s="1"/>
  <c r="G24" i="15" s="1"/>
  <c r="G25" i="15" s="1"/>
  <c r="G26" i="15" s="1"/>
  <c r="G27" i="15" s="1"/>
  <c r="G28" i="15" s="1"/>
  <c r="G29" i="15" s="1"/>
  <c r="G30" i="15" s="1"/>
  <c r="F20" i="15"/>
  <c r="F21" i="15" s="1"/>
  <c r="F22" i="15" s="1"/>
  <c r="F23" i="15" s="1"/>
  <c r="F24" i="15" s="1"/>
  <c r="F25" i="15" s="1"/>
  <c r="F26" i="15" s="1"/>
  <c r="F27" i="15" s="1"/>
  <c r="F28" i="15" s="1"/>
  <c r="E19" i="15"/>
  <c r="E20" i="15" s="1"/>
  <c r="E21" i="15" s="1"/>
  <c r="E22" i="15" s="1"/>
  <c r="E23" i="15" s="1"/>
  <c r="E24" i="15" s="1"/>
  <c r="E25" i="15" s="1"/>
  <c r="E26" i="15" s="1"/>
  <c r="E18" i="15"/>
  <c r="D17" i="15"/>
  <c r="D18" i="15" s="1"/>
  <c r="D19" i="15" s="1"/>
  <c r="D20" i="15" s="1"/>
  <c r="D21" i="15" s="1"/>
  <c r="D22" i="15" s="1"/>
  <c r="D23" i="15" s="1"/>
  <c r="D24" i="15" s="1"/>
  <c r="D16" i="15"/>
  <c r="C14" i="15"/>
  <c r="C15" i="15" s="1"/>
  <c r="C16" i="15" s="1"/>
  <c r="C17" i="15" s="1"/>
  <c r="C18" i="15" s="1"/>
  <c r="C19" i="15" s="1"/>
  <c r="C20" i="15" s="1"/>
  <c r="C21" i="15" s="1"/>
  <c r="C22" i="15" s="1"/>
  <c r="O38" i="14"/>
  <c r="O39" i="14" s="1"/>
  <c r="O40" i="14" s="1"/>
  <c r="O41" i="14" s="1"/>
  <c r="O42" i="14" s="1"/>
  <c r="O43" i="14" s="1"/>
  <c r="O44" i="14" s="1"/>
  <c r="O45" i="14" s="1"/>
  <c r="O46" i="14" s="1"/>
  <c r="N36" i="14"/>
  <c r="N37" i="14" s="1"/>
  <c r="N38" i="14" s="1"/>
  <c r="N39" i="14" s="1"/>
  <c r="N40" i="14" s="1"/>
  <c r="N41" i="14" s="1"/>
  <c r="N42" i="14" s="1"/>
  <c r="N43" i="14" s="1"/>
  <c r="N44" i="14" s="1"/>
  <c r="M34" i="14"/>
  <c r="M35" i="14" s="1"/>
  <c r="M36" i="14" s="1"/>
  <c r="M37" i="14" s="1"/>
  <c r="M38" i="14" s="1"/>
  <c r="M39" i="14" s="1"/>
  <c r="M40" i="14" s="1"/>
  <c r="M41" i="14" s="1"/>
  <c r="M42" i="14" s="1"/>
  <c r="L32" i="14"/>
  <c r="L33" i="14" s="1"/>
  <c r="L34" i="14" s="1"/>
  <c r="L35" i="14" s="1"/>
  <c r="L36" i="14" s="1"/>
  <c r="L37" i="14" s="1"/>
  <c r="L38" i="14" s="1"/>
  <c r="L39" i="14" s="1"/>
  <c r="L40" i="14" s="1"/>
  <c r="K30" i="14"/>
  <c r="K31" i="14" s="1"/>
  <c r="K32" i="14" s="1"/>
  <c r="K33" i="14" s="1"/>
  <c r="K34" i="14" s="1"/>
  <c r="K35" i="14" s="1"/>
  <c r="K36" i="14" s="1"/>
  <c r="K37" i="14" s="1"/>
  <c r="K38" i="14" s="1"/>
  <c r="J28" i="14"/>
  <c r="J29" i="14" s="1"/>
  <c r="J30" i="14" s="1"/>
  <c r="J31" i="14" s="1"/>
  <c r="J32" i="14" s="1"/>
  <c r="J33" i="14" s="1"/>
  <c r="J34" i="14" s="1"/>
  <c r="J35" i="14" s="1"/>
  <c r="J36" i="14" s="1"/>
  <c r="I26" i="14"/>
  <c r="I27" i="14" s="1"/>
  <c r="I28" i="14" s="1"/>
  <c r="I29" i="14" s="1"/>
  <c r="I30" i="14" s="1"/>
  <c r="I31" i="14" s="1"/>
  <c r="I32" i="14" s="1"/>
  <c r="I33" i="14" s="1"/>
  <c r="I34" i="14" s="1"/>
  <c r="H24" i="14"/>
  <c r="H25" i="14" s="1"/>
  <c r="H26" i="14" s="1"/>
  <c r="H27" i="14" s="1"/>
  <c r="H28" i="14" s="1"/>
  <c r="H29" i="14" s="1"/>
  <c r="H30" i="14" s="1"/>
  <c r="H31" i="14" s="1"/>
  <c r="H32" i="14" s="1"/>
  <c r="G22" i="14"/>
  <c r="G23" i="14" s="1"/>
  <c r="G24" i="14" s="1"/>
  <c r="G25" i="14" s="1"/>
  <c r="G26" i="14" s="1"/>
  <c r="G27" i="14" s="1"/>
  <c r="G28" i="14" s="1"/>
  <c r="G29" i="14" s="1"/>
  <c r="G30" i="14" s="1"/>
  <c r="F21" i="14"/>
  <c r="F22" i="14" s="1"/>
  <c r="F23" i="14" s="1"/>
  <c r="F24" i="14" s="1"/>
  <c r="F25" i="14" s="1"/>
  <c r="F26" i="14" s="1"/>
  <c r="F27" i="14" s="1"/>
  <c r="F28" i="14" s="1"/>
  <c r="F20" i="14"/>
  <c r="E18" i="14"/>
  <c r="E19" i="14" s="1"/>
  <c r="E20" i="14" s="1"/>
  <c r="E21" i="14" s="1"/>
  <c r="E22" i="14" s="1"/>
  <c r="E23" i="14" s="1"/>
  <c r="E24" i="14" s="1"/>
  <c r="E25" i="14" s="1"/>
  <c r="E26" i="14" s="1"/>
  <c r="D18" i="14"/>
  <c r="D19" i="14" s="1"/>
  <c r="D20" i="14" s="1"/>
  <c r="D21" i="14" s="1"/>
  <c r="D22" i="14" s="1"/>
  <c r="D23" i="14" s="1"/>
  <c r="D24" i="14" s="1"/>
  <c r="D16" i="14"/>
  <c r="D17" i="14" s="1"/>
  <c r="C14" i="14"/>
  <c r="C15" i="14" s="1"/>
  <c r="C16" i="14" s="1"/>
  <c r="C17" i="14" s="1"/>
  <c r="C18" i="14" s="1"/>
  <c r="C19" i="14" s="1"/>
  <c r="C20" i="14" s="1"/>
  <c r="C21" i="14" s="1"/>
  <c r="C22" i="14" s="1"/>
  <c r="O38" i="13"/>
  <c r="O39" i="13" s="1"/>
  <c r="O40" i="13" s="1"/>
  <c r="O41" i="13" s="1"/>
  <c r="O42" i="13" s="1"/>
  <c r="O43" i="13" s="1"/>
  <c r="O44" i="13" s="1"/>
  <c r="O45" i="13" s="1"/>
  <c r="O46" i="13" s="1"/>
  <c r="N36" i="13"/>
  <c r="N37" i="13" s="1"/>
  <c r="N38" i="13" s="1"/>
  <c r="N39" i="13" s="1"/>
  <c r="N40" i="13" s="1"/>
  <c r="N41" i="13" s="1"/>
  <c r="N42" i="13" s="1"/>
  <c r="N43" i="13" s="1"/>
  <c r="N44" i="13" s="1"/>
  <c r="M34" i="13"/>
  <c r="M35" i="13" s="1"/>
  <c r="M36" i="13" s="1"/>
  <c r="M37" i="13" s="1"/>
  <c r="M38" i="13" s="1"/>
  <c r="M39" i="13" s="1"/>
  <c r="M40" i="13" s="1"/>
  <c r="M41" i="13" s="1"/>
  <c r="M42" i="13" s="1"/>
  <c r="L32" i="13"/>
  <c r="L33" i="13" s="1"/>
  <c r="L34" i="13" s="1"/>
  <c r="L35" i="13" s="1"/>
  <c r="L36" i="13" s="1"/>
  <c r="L37" i="13" s="1"/>
  <c r="L38" i="13" s="1"/>
  <c r="L39" i="13" s="1"/>
  <c r="L40" i="13" s="1"/>
  <c r="K30" i="13"/>
  <c r="K31" i="13" s="1"/>
  <c r="K32" i="13" s="1"/>
  <c r="K33" i="13" s="1"/>
  <c r="K34" i="13" s="1"/>
  <c r="K35" i="13" s="1"/>
  <c r="K36" i="13" s="1"/>
  <c r="K37" i="13" s="1"/>
  <c r="K38" i="13" s="1"/>
  <c r="J28" i="13"/>
  <c r="J29" i="13" s="1"/>
  <c r="J30" i="13" s="1"/>
  <c r="J31" i="13" s="1"/>
  <c r="J32" i="13" s="1"/>
  <c r="J33" i="13" s="1"/>
  <c r="J34" i="13" s="1"/>
  <c r="J35" i="13" s="1"/>
  <c r="J36" i="13" s="1"/>
  <c r="I26" i="13"/>
  <c r="I27" i="13" s="1"/>
  <c r="I28" i="13" s="1"/>
  <c r="I29" i="13" s="1"/>
  <c r="I30" i="13" s="1"/>
  <c r="I31" i="13" s="1"/>
  <c r="I32" i="13" s="1"/>
  <c r="I33" i="13" s="1"/>
  <c r="I34" i="13" s="1"/>
  <c r="H24" i="13"/>
  <c r="H25" i="13" s="1"/>
  <c r="H26" i="13" s="1"/>
  <c r="H27" i="13" s="1"/>
  <c r="H28" i="13" s="1"/>
  <c r="H29" i="13" s="1"/>
  <c r="H30" i="13" s="1"/>
  <c r="H31" i="13" s="1"/>
  <c r="H32" i="13" s="1"/>
  <c r="G22" i="13"/>
  <c r="G23" i="13" s="1"/>
  <c r="G24" i="13" s="1"/>
  <c r="G25" i="13" s="1"/>
  <c r="G26" i="13" s="1"/>
  <c r="G27" i="13" s="1"/>
  <c r="G28" i="13" s="1"/>
  <c r="G29" i="13" s="1"/>
  <c r="G30" i="13" s="1"/>
  <c r="F20" i="13"/>
  <c r="F21" i="13" s="1"/>
  <c r="F22" i="13" s="1"/>
  <c r="F23" i="13" s="1"/>
  <c r="F24" i="13" s="1"/>
  <c r="F25" i="13" s="1"/>
  <c r="F26" i="13" s="1"/>
  <c r="F27" i="13" s="1"/>
  <c r="F28" i="13" s="1"/>
  <c r="E19" i="13"/>
  <c r="E20" i="13" s="1"/>
  <c r="E21" i="13" s="1"/>
  <c r="E22" i="13" s="1"/>
  <c r="E23" i="13" s="1"/>
  <c r="E24" i="13" s="1"/>
  <c r="E25" i="13" s="1"/>
  <c r="E26" i="13" s="1"/>
  <c r="E18" i="13"/>
  <c r="D16" i="13"/>
  <c r="D17" i="13" s="1"/>
  <c r="D18" i="13" s="1"/>
  <c r="D19" i="13" s="1"/>
  <c r="D20" i="13" s="1"/>
  <c r="D21" i="13" s="1"/>
  <c r="D22" i="13" s="1"/>
  <c r="D23" i="13" s="1"/>
  <c r="D24" i="13" s="1"/>
  <c r="C14" i="13"/>
  <c r="C15" i="13" s="1"/>
  <c r="C16" i="13" s="1"/>
  <c r="C17" i="13" s="1"/>
  <c r="C18" i="13" s="1"/>
  <c r="C19" i="13" s="1"/>
  <c r="C20" i="13" s="1"/>
  <c r="C21" i="13" s="1"/>
  <c r="C22" i="13" s="1"/>
  <c r="O38" i="12"/>
  <c r="O39" i="12" s="1"/>
  <c r="O40" i="12" s="1"/>
  <c r="O41" i="12" s="1"/>
  <c r="O42" i="12" s="1"/>
  <c r="O43" i="12" s="1"/>
  <c r="O44" i="12" s="1"/>
  <c r="O45" i="12" s="1"/>
  <c r="O46" i="12" s="1"/>
  <c r="N36" i="12"/>
  <c r="N37" i="12" s="1"/>
  <c r="N38" i="12" s="1"/>
  <c r="N39" i="12" s="1"/>
  <c r="N40" i="12" s="1"/>
  <c r="N41" i="12" s="1"/>
  <c r="N42" i="12" s="1"/>
  <c r="N43" i="12" s="1"/>
  <c r="N44" i="12" s="1"/>
  <c r="M34" i="12"/>
  <c r="M35" i="12" s="1"/>
  <c r="M36" i="12" s="1"/>
  <c r="M37" i="12" s="1"/>
  <c r="M38" i="12" s="1"/>
  <c r="M39" i="12" s="1"/>
  <c r="M40" i="12" s="1"/>
  <c r="M41" i="12" s="1"/>
  <c r="M42" i="12" s="1"/>
  <c r="L32" i="12"/>
  <c r="L33" i="12" s="1"/>
  <c r="L34" i="12" s="1"/>
  <c r="L35" i="12" s="1"/>
  <c r="L36" i="12" s="1"/>
  <c r="L37" i="12" s="1"/>
  <c r="L38" i="12" s="1"/>
  <c r="L39" i="12" s="1"/>
  <c r="L40" i="12" s="1"/>
  <c r="K30" i="12"/>
  <c r="K31" i="12" s="1"/>
  <c r="K32" i="12" s="1"/>
  <c r="K33" i="12" s="1"/>
  <c r="K34" i="12" s="1"/>
  <c r="K35" i="12" s="1"/>
  <c r="K36" i="12" s="1"/>
  <c r="K37" i="12" s="1"/>
  <c r="K38" i="12" s="1"/>
  <c r="J28" i="12"/>
  <c r="J29" i="12" s="1"/>
  <c r="J30" i="12" s="1"/>
  <c r="J31" i="12" s="1"/>
  <c r="J32" i="12" s="1"/>
  <c r="J33" i="12" s="1"/>
  <c r="J34" i="12" s="1"/>
  <c r="J35" i="12" s="1"/>
  <c r="J36" i="12" s="1"/>
  <c r="I26" i="12"/>
  <c r="I27" i="12" s="1"/>
  <c r="I28" i="12" s="1"/>
  <c r="I29" i="12" s="1"/>
  <c r="I30" i="12" s="1"/>
  <c r="I31" i="12" s="1"/>
  <c r="I32" i="12" s="1"/>
  <c r="I33" i="12" s="1"/>
  <c r="I34" i="12" s="1"/>
  <c r="H24" i="12"/>
  <c r="H25" i="12" s="1"/>
  <c r="H26" i="12" s="1"/>
  <c r="H27" i="12" s="1"/>
  <c r="H28" i="12" s="1"/>
  <c r="H29" i="12" s="1"/>
  <c r="H30" i="12" s="1"/>
  <c r="H31" i="12" s="1"/>
  <c r="H32" i="12" s="1"/>
  <c r="G22" i="12"/>
  <c r="G23" i="12" s="1"/>
  <c r="G24" i="12" s="1"/>
  <c r="G25" i="12" s="1"/>
  <c r="G26" i="12" s="1"/>
  <c r="G27" i="12" s="1"/>
  <c r="G28" i="12" s="1"/>
  <c r="G29" i="12" s="1"/>
  <c r="G30" i="12" s="1"/>
  <c r="F20" i="12"/>
  <c r="F21" i="12" s="1"/>
  <c r="F22" i="12" s="1"/>
  <c r="F23" i="12" s="1"/>
  <c r="F24" i="12" s="1"/>
  <c r="F25" i="12" s="1"/>
  <c r="F26" i="12" s="1"/>
  <c r="F27" i="12" s="1"/>
  <c r="F28" i="12" s="1"/>
  <c r="E18" i="12"/>
  <c r="E19" i="12" s="1"/>
  <c r="E20" i="12" s="1"/>
  <c r="E21" i="12" s="1"/>
  <c r="E22" i="12" s="1"/>
  <c r="E23" i="12" s="1"/>
  <c r="E24" i="12" s="1"/>
  <c r="E25" i="12" s="1"/>
  <c r="E26" i="12" s="1"/>
  <c r="D16" i="12"/>
  <c r="D17" i="12" s="1"/>
  <c r="D18" i="12" s="1"/>
  <c r="D19" i="12" s="1"/>
  <c r="D20" i="12" s="1"/>
  <c r="D21" i="12" s="1"/>
  <c r="D22" i="12" s="1"/>
  <c r="D23" i="12" s="1"/>
  <c r="D24" i="12" s="1"/>
  <c r="C14" i="12"/>
  <c r="C15" i="12" s="1"/>
  <c r="C16" i="12" s="1"/>
  <c r="C17" i="12" s="1"/>
  <c r="C18" i="12" s="1"/>
  <c r="C19" i="12" s="1"/>
  <c r="C20" i="12" s="1"/>
  <c r="C21" i="12" s="1"/>
  <c r="C22" i="12" s="1"/>
  <c r="O38" i="11"/>
  <c r="O39" i="11" s="1"/>
  <c r="O40" i="11" s="1"/>
  <c r="O41" i="11" s="1"/>
  <c r="O42" i="11" s="1"/>
  <c r="O43" i="11" s="1"/>
  <c r="O44" i="11" s="1"/>
  <c r="O45" i="11" s="1"/>
  <c r="O46" i="11" s="1"/>
  <c r="N36" i="11"/>
  <c r="N37" i="11" s="1"/>
  <c r="N38" i="11" s="1"/>
  <c r="N39" i="11" s="1"/>
  <c r="N40" i="11" s="1"/>
  <c r="N41" i="11" s="1"/>
  <c r="N42" i="11" s="1"/>
  <c r="N43" i="11" s="1"/>
  <c r="N44" i="11" s="1"/>
  <c r="M34" i="11"/>
  <c r="M35" i="11" s="1"/>
  <c r="M36" i="11" s="1"/>
  <c r="M37" i="11" s="1"/>
  <c r="M38" i="11" s="1"/>
  <c r="M39" i="11" s="1"/>
  <c r="M40" i="11" s="1"/>
  <c r="M41" i="11" s="1"/>
  <c r="M42" i="11" s="1"/>
  <c r="L32" i="11"/>
  <c r="L33" i="11" s="1"/>
  <c r="L34" i="11" s="1"/>
  <c r="L35" i="11" s="1"/>
  <c r="L36" i="11" s="1"/>
  <c r="L37" i="11" s="1"/>
  <c r="L38" i="11" s="1"/>
  <c r="L39" i="11" s="1"/>
  <c r="L40" i="11" s="1"/>
  <c r="K30" i="11"/>
  <c r="K31" i="11" s="1"/>
  <c r="K32" i="11" s="1"/>
  <c r="K33" i="11" s="1"/>
  <c r="K34" i="11" s="1"/>
  <c r="K35" i="11" s="1"/>
  <c r="K36" i="11" s="1"/>
  <c r="K37" i="11" s="1"/>
  <c r="K38" i="11" s="1"/>
  <c r="J28" i="11"/>
  <c r="J29" i="11" s="1"/>
  <c r="J30" i="11" s="1"/>
  <c r="J31" i="11" s="1"/>
  <c r="J32" i="11" s="1"/>
  <c r="J33" i="11" s="1"/>
  <c r="J34" i="11" s="1"/>
  <c r="J35" i="11" s="1"/>
  <c r="J36" i="11" s="1"/>
  <c r="I26" i="11"/>
  <c r="I27" i="11" s="1"/>
  <c r="I28" i="11" s="1"/>
  <c r="I29" i="11" s="1"/>
  <c r="I30" i="11" s="1"/>
  <c r="I31" i="11" s="1"/>
  <c r="I32" i="11" s="1"/>
  <c r="I33" i="11" s="1"/>
  <c r="I34" i="11" s="1"/>
  <c r="H24" i="11"/>
  <c r="H25" i="11" s="1"/>
  <c r="H26" i="11" s="1"/>
  <c r="H27" i="11" s="1"/>
  <c r="H28" i="11" s="1"/>
  <c r="H29" i="11" s="1"/>
  <c r="H30" i="11" s="1"/>
  <c r="H31" i="11" s="1"/>
  <c r="H32" i="11" s="1"/>
  <c r="G22" i="11"/>
  <c r="G23" i="11" s="1"/>
  <c r="G24" i="11" s="1"/>
  <c r="G25" i="11" s="1"/>
  <c r="G26" i="11" s="1"/>
  <c r="G27" i="11" s="1"/>
  <c r="G28" i="11" s="1"/>
  <c r="G29" i="11" s="1"/>
  <c r="G30" i="11" s="1"/>
  <c r="F20" i="11"/>
  <c r="F21" i="11" s="1"/>
  <c r="F22" i="11" s="1"/>
  <c r="F23" i="11" s="1"/>
  <c r="F24" i="11" s="1"/>
  <c r="F25" i="11" s="1"/>
  <c r="F26" i="11" s="1"/>
  <c r="F27" i="11" s="1"/>
  <c r="F28" i="11" s="1"/>
  <c r="E19" i="11"/>
  <c r="E20" i="11" s="1"/>
  <c r="E21" i="11" s="1"/>
  <c r="E22" i="11" s="1"/>
  <c r="E23" i="11" s="1"/>
  <c r="E24" i="11" s="1"/>
  <c r="E25" i="11" s="1"/>
  <c r="E26" i="11" s="1"/>
  <c r="E18" i="11"/>
  <c r="D16" i="11"/>
  <c r="D17" i="11" s="1"/>
  <c r="D18" i="11" s="1"/>
  <c r="D19" i="11" s="1"/>
  <c r="D20" i="11" s="1"/>
  <c r="D21" i="11" s="1"/>
  <c r="D22" i="11" s="1"/>
  <c r="D23" i="11" s="1"/>
  <c r="D24" i="11" s="1"/>
  <c r="C15" i="11"/>
  <c r="C16" i="11" s="1"/>
  <c r="C17" i="11" s="1"/>
  <c r="C18" i="11" s="1"/>
  <c r="C19" i="11" s="1"/>
  <c r="C20" i="11" s="1"/>
  <c r="C21" i="11" s="1"/>
  <c r="C22" i="11" s="1"/>
  <c r="C14" i="11"/>
  <c r="O38" i="10"/>
  <c r="O39" i="10" s="1"/>
  <c r="O40" i="10" s="1"/>
  <c r="O41" i="10" s="1"/>
  <c r="O42" i="10" s="1"/>
  <c r="O43" i="10" s="1"/>
  <c r="O44" i="10" s="1"/>
  <c r="O45" i="10" s="1"/>
  <c r="O46" i="10" s="1"/>
  <c r="N36" i="10"/>
  <c r="N37" i="10" s="1"/>
  <c r="N38" i="10" s="1"/>
  <c r="N39" i="10" s="1"/>
  <c r="N40" i="10" s="1"/>
  <c r="N41" i="10" s="1"/>
  <c r="N42" i="10" s="1"/>
  <c r="N43" i="10" s="1"/>
  <c r="N44" i="10" s="1"/>
  <c r="M34" i="10"/>
  <c r="M35" i="10" s="1"/>
  <c r="M36" i="10" s="1"/>
  <c r="M37" i="10" s="1"/>
  <c r="M38" i="10" s="1"/>
  <c r="M39" i="10" s="1"/>
  <c r="M40" i="10" s="1"/>
  <c r="M41" i="10" s="1"/>
  <c r="M42" i="10" s="1"/>
  <c r="L32" i="10"/>
  <c r="L33" i="10" s="1"/>
  <c r="L34" i="10" s="1"/>
  <c r="L35" i="10" s="1"/>
  <c r="L36" i="10" s="1"/>
  <c r="L37" i="10" s="1"/>
  <c r="L38" i="10" s="1"/>
  <c r="L39" i="10" s="1"/>
  <c r="L40" i="10" s="1"/>
  <c r="K30" i="10"/>
  <c r="K31" i="10" s="1"/>
  <c r="K32" i="10" s="1"/>
  <c r="K33" i="10" s="1"/>
  <c r="K34" i="10" s="1"/>
  <c r="K35" i="10" s="1"/>
  <c r="K36" i="10" s="1"/>
  <c r="K37" i="10" s="1"/>
  <c r="K38" i="10" s="1"/>
  <c r="J28" i="10"/>
  <c r="J29" i="10" s="1"/>
  <c r="J30" i="10" s="1"/>
  <c r="J31" i="10" s="1"/>
  <c r="J32" i="10" s="1"/>
  <c r="J33" i="10" s="1"/>
  <c r="J34" i="10" s="1"/>
  <c r="J35" i="10" s="1"/>
  <c r="J36" i="10" s="1"/>
  <c r="I26" i="10"/>
  <c r="I27" i="10" s="1"/>
  <c r="I28" i="10" s="1"/>
  <c r="I29" i="10" s="1"/>
  <c r="I30" i="10" s="1"/>
  <c r="I31" i="10" s="1"/>
  <c r="I32" i="10" s="1"/>
  <c r="I33" i="10" s="1"/>
  <c r="I34" i="10" s="1"/>
  <c r="H24" i="10"/>
  <c r="H25" i="10" s="1"/>
  <c r="H26" i="10" s="1"/>
  <c r="H27" i="10" s="1"/>
  <c r="H28" i="10" s="1"/>
  <c r="H29" i="10" s="1"/>
  <c r="H30" i="10" s="1"/>
  <c r="H31" i="10" s="1"/>
  <c r="H32" i="10" s="1"/>
  <c r="G22" i="10"/>
  <c r="G23" i="10" s="1"/>
  <c r="G24" i="10" s="1"/>
  <c r="G25" i="10" s="1"/>
  <c r="G26" i="10" s="1"/>
  <c r="G27" i="10" s="1"/>
  <c r="G28" i="10" s="1"/>
  <c r="G29" i="10" s="1"/>
  <c r="G30" i="10" s="1"/>
  <c r="F20" i="10"/>
  <c r="F21" i="10" s="1"/>
  <c r="F22" i="10" s="1"/>
  <c r="F23" i="10" s="1"/>
  <c r="F24" i="10" s="1"/>
  <c r="F25" i="10" s="1"/>
  <c r="F26" i="10" s="1"/>
  <c r="F27" i="10" s="1"/>
  <c r="F28" i="10" s="1"/>
  <c r="E18" i="10"/>
  <c r="E19" i="10" s="1"/>
  <c r="E20" i="10" s="1"/>
  <c r="E21" i="10" s="1"/>
  <c r="E22" i="10" s="1"/>
  <c r="E23" i="10" s="1"/>
  <c r="E24" i="10" s="1"/>
  <c r="E25" i="10" s="1"/>
  <c r="E26" i="10" s="1"/>
  <c r="D17" i="10"/>
  <c r="D18" i="10" s="1"/>
  <c r="D19" i="10" s="1"/>
  <c r="D20" i="10" s="1"/>
  <c r="D21" i="10" s="1"/>
  <c r="D22" i="10" s="1"/>
  <c r="D23" i="10" s="1"/>
  <c r="D24" i="10" s="1"/>
  <c r="D16" i="10"/>
  <c r="C14" i="10"/>
  <c r="C15" i="10" s="1"/>
  <c r="C16" i="10" s="1"/>
  <c r="C17" i="10" s="1"/>
  <c r="C18" i="10" s="1"/>
  <c r="C19" i="10" s="1"/>
  <c r="C20" i="10" s="1"/>
  <c r="C21" i="10" s="1"/>
  <c r="C22" i="10" s="1"/>
  <c r="O40" i="9"/>
  <c r="O41" i="9" s="1"/>
  <c r="O42" i="9" s="1"/>
  <c r="O43" i="9" s="1"/>
  <c r="O44" i="9" s="1"/>
  <c r="O45" i="9" s="1"/>
  <c r="O46" i="9" s="1"/>
  <c r="O39" i="9"/>
  <c r="O38" i="9"/>
  <c r="N36" i="9"/>
  <c r="N37" i="9" s="1"/>
  <c r="N38" i="9" s="1"/>
  <c r="N39" i="9" s="1"/>
  <c r="N40" i="9" s="1"/>
  <c r="N41" i="9" s="1"/>
  <c r="N42" i="9" s="1"/>
  <c r="N43" i="9" s="1"/>
  <c r="N44" i="9" s="1"/>
  <c r="M34" i="9"/>
  <c r="M35" i="9" s="1"/>
  <c r="M36" i="9" s="1"/>
  <c r="M37" i="9" s="1"/>
  <c r="M38" i="9" s="1"/>
  <c r="M39" i="9" s="1"/>
  <c r="M40" i="9" s="1"/>
  <c r="M41" i="9" s="1"/>
  <c r="M42" i="9" s="1"/>
  <c r="L32" i="9"/>
  <c r="L33" i="9" s="1"/>
  <c r="L34" i="9" s="1"/>
  <c r="L35" i="9" s="1"/>
  <c r="L36" i="9" s="1"/>
  <c r="L37" i="9" s="1"/>
  <c r="L38" i="9" s="1"/>
  <c r="L39" i="9" s="1"/>
  <c r="L40" i="9" s="1"/>
  <c r="K31" i="9"/>
  <c r="K32" i="9" s="1"/>
  <c r="K33" i="9" s="1"/>
  <c r="K34" i="9" s="1"/>
  <c r="K35" i="9" s="1"/>
  <c r="K36" i="9" s="1"/>
  <c r="K37" i="9" s="1"/>
  <c r="K38" i="9" s="1"/>
  <c r="K30" i="9"/>
  <c r="J29" i="9"/>
  <c r="J30" i="9" s="1"/>
  <c r="J31" i="9" s="1"/>
  <c r="J32" i="9" s="1"/>
  <c r="J33" i="9" s="1"/>
  <c r="J34" i="9" s="1"/>
  <c r="J35" i="9" s="1"/>
  <c r="J36" i="9" s="1"/>
  <c r="J28" i="9"/>
  <c r="I27" i="9"/>
  <c r="I28" i="9" s="1"/>
  <c r="I29" i="9" s="1"/>
  <c r="I30" i="9" s="1"/>
  <c r="I31" i="9" s="1"/>
  <c r="I32" i="9" s="1"/>
  <c r="I33" i="9" s="1"/>
  <c r="I34" i="9" s="1"/>
  <c r="I26" i="9"/>
  <c r="H24" i="9"/>
  <c r="H25" i="9" s="1"/>
  <c r="H26" i="9" s="1"/>
  <c r="H27" i="9" s="1"/>
  <c r="H28" i="9" s="1"/>
  <c r="H29" i="9" s="1"/>
  <c r="H30" i="9" s="1"/>
  <c r="H31" i="9" s="1"/>
  <c r="H32" i="9" s="1"/>
  <c r="G23" i="9"/>
  <c r="G24" i="9" s="1"/>
  <c r="G25" i="9" s="1"/>
  <c r="G26" i="9" s="1"/>
  <c r="G27" i="9" s="1"/>
  <c r="G28" i="9" s="1"/>
  <c r="G29" i="9" s="1"/>
  <c r="G30" i="9" s="1"/>
  <c r="G22" i="9"/>
  <c r="F20" i="9"/>
  <c r="F21" i="9" s="1"/>
  <c r="F22" i="9" s="1"/>
  <c r="F23" i="9" s="1"/>
  <c r="F24" i="9" s="1"/>
  <c r="F25" i="9" s="1"/>
  <c r="F26" i="9" s="1"/>
  <c r="F27" i="9" s="1"/>
  <c r="F28" i="9" s="1"/>
  <c r="E18" i="9"/>
  <c r="H19" i="17" s="1"/>
  <c r="C14" i="9"/>
  <c r="H13" i="7"/>
  <c r="H17" i="7" s="1"/>
  <c r="H21" i="7" s="1"/>
  <c r="H25" i="7" s="1"/>
  <c r="H29" i="7" s="1"/>
  <c r="H33" i="7" s="1"/>
  <c r="H37" i="7" s="1"/>
  <c r="H41" i="7" s="1"/>
  <c r="H45" i="7" s="1"/>
  <c r="H49" i="7" s="1"/>
  <c r="G13" i="7"/>
  <c r="G17" i="7" s="1"/>
  <c r="G21" i="7" s="1"/>
  <c r="G25" i="7" s="1"/>
  <c r="G29" i="7" s="1"/>
  <c r="G33" i="7" s="1"/>
  <c r="G37" i="7" s="1"/>
  <c r="G41" i="7" s="1"/>
  <c r="G45" i="7" s="1"/>
  <c r="G49" i="7" s="1"/>
  <c r="H12" i="7"/>
  <c r="H16" i="7" s="1"/>
  <c r="H20" i="7" s="1"/>
  <c r="H24" i="7" s="1"/>
  <c r="H28" i="7" s="1"/>
  <c r="H32" i="7" s="1"/>
  <c r="H36" i="7" s="1"/>
  <c r="H40" i="7" s="1"/>
  <c r="H44" i="7" s="1"/>
  <c r="H48" i="7" s="1"/>
  <c r="G12" i="7"/>
  <c r="G16" i="7" s="1"/>
  <c r="G20" i="7" s="1"/>
  <c r="G24" i="7" s="1"/>
  <c r="G28" i="7" s="1"/>
  <c r="G32" i="7" s="1"/>
  <c r="G36" i="7" s="1"/>
  <c r="G40" i="7" s="1"/>
  <c r="G44" i="7" s="1"/>
  <c r="G48" i="7" s="1"/>
  <c r="H11" i="7"/>
  <c r="H15" i="7" s="1"/>
  <c r="H19" i="7" s="1"/>
  <c r="H23" i="7" s="1"/>
  <c r="H27" i="7" s="1"/>
  <c r="H31" i="7" s="1"/>
  <c r="H35" i="7" s="1"/>
  <c r="H39" i="7" s="1"/>
  <c r="H43" i="7" s="1"/>
  <c r="H47" i="7" s="1"/>
  <c r="G11" i="7"/>
  <c r="G15" i="7" s="1"/>
  <c r="G19" i="7" s="1"/>
  <c r="G23" i="7" s="1"/>
  <c r="G27" i="7" s="1"/>
  <c r="G31" i="7" s="1"/>
  <c r="G35" i="7" s="1"/>
  <c r="G39" i="7" s="1"/>
  <c r="G43" i="7" s="1"/>
  <c r="G47" i="7" s="1"/>
  <c r="H10" i="7"/>
  <c r="H14" i="7" s="1"/>
  <c r="H18" i="7" s="1"/>
  <c r="H22" i="7" s="1"/>
  <c r="H26" i="7" s="1"/>
  <c r="H30" i="7" s="1"/>
  <c r="H34" i="7" s="1"/>
  <c r="H38" i="7" s="1"/>
  <c r="H42" i="7" s="1"/>
  <c r="H46" i="7" s="1"/>
  <c r="H50" i="7" s="1"/>
  <c r="G10" i="7"/>
  <c r="G14" i="7" s="1"/>
  <c r="G18" i="7" s="1"/>
  <c r="G22" i="7" s="1"/>
  <c r="G26" i="7" s="1"/>
  <c r="G30" i="7" s="1"/>
  <c r="G34" i="7" s="1"/>
  <c r="G38" i="7" s="1"/>
  <c r="G42" i="7" s="1"/>
  <c r="G46" i="7" s="1"/>
  <c r="G50" i="7" s="1"/>
  <c r="F11" i="7"/>
  <c r="F15" i="7" s="1"/>
  <c r="F19" i="7" s="1"/>
  <c r="F23" i="7" s="1"/>
  <c r="F27" i="7" s="1"/>
  <c r="F31" i="7" s="1"/>
  <c r="F35" i="7" s="1"/>
  <c r="F39" i="7" s="1"/>
  <c r="F43" i="7" s="1"/>
  <c r="F47" i="7" s="1"/>
  <c r="F12" i="7"/>
  <c r="F16" i="7" s="1"/>
  <c r="F20" i="7" s="1"/>
  <c r="F24" i="7" s="1"/>
  <c r="F28" i="7" s="1"/>
  <c r="F32" i="7" s="1"/>
  <c r="F36" i="7" s="1"/>
  <c r="F40" i="7" s="1"/>
  <c r="F44" i="7" s="1"/>
  <c r="F48" i="7" s="1"/>
  <c r="F13" i="7"/>
  <c r="F17" i="7" s="1"/>
  <c r="F21" i="7" s="1"/>
  <c r="F25" i="7" s="1"/>
  <c r="F29" i="7" s="1"/>
  <c r="F33" i="7" s="1"/>
  <c r="F37" i="7" s="1"/>
  <c r="F41" i="7" s="1"/>
  <c r="F45" i="7" s="1"/>
  <c r="F49" i="7" s="1"/>
  <c r="F10" i="7"/>
  <c r="F14" i="7" s="1"/>
  <c r="F18" i="7" s="1"/>
  <c r="F22" i="7" s="1"/>
  <c r="F26" i="7" s="1"/>
  <c r="F30" i="7" s="1"/>
  <c r="F34" i="7" s="1"/>
  <c r="F38" i="7" s="1"/>
  <c r="F42" i="7" s="1"/>
  <c r="F46" i="7" s="1"/>
  <c r="F50" i="7" s="1"/>
  <c r="C8" i="7"/>
  <c r="D9" i="7" s="1"/>
  <c r="C9" i="7"/>
  <c r="D10" i="7" s="1"/>
  <c r="C10" i="7"/>
  <c r="D11" i="7" s="1"/>
  <c r="E12" i="7" s="1"/>
  <c r="C11" i="7"/>
  <c r="D12" i="7" s="1"/>
  <c r="C12" i="7"/>
  <c r="D13" i="7" s="1"/>
  <c r="C13" i="7"/>
  <c r="D14" i="7" s="1"/>
  <c r="C14" i="7"/>
  <c r="D15" i="7" s="1"/>
  <c r="E16" i="7" s="1"/>
  <c r="C15" i="7"/>
  <c r="D16" i="7" s="1"/>
  <c r="C16" i="7"/>
  <c r="D17" i="7" s="1"/>
  <c r="C17" i="7"/>
  <c r="D18" i="7" s="1"/>
  <c r="C18" i="7"/>
  <c r="D19" i="7" s="1"/>
  <c r="E20" i="7" s="1"/>
  <c r="C19" i="7"/>
  <c r="D20" i="7" s="1"/>
  <c r="C20" i="7"/>
  <c r="D21" i="7" s="1"/>
  <c r="C21" i="7"/>
  <c r="D22" i="7" s="1"/>
  <c r="C22" i="7"/>
  <c r="D23" i="7" s="1"/>
  <c r="E24" i="7" s="1"/>
  <c r="C23" i="7"/>
  <c r="D24" i="7" s="1"/>
  <c r="C24" i="7"/>
  <c r="D25" i="7" s="1"/>
  <c r="C25" i="7"/>
  <c r="D26" i="7" s="1"/>
  <c r="C26" i="7"/>
  <c r="D27" i="7" s="1"/>
  <c r="E28" i="7" s="1"/>
  <c r="C27" i="7"/>
  <c r="D28" i="7" s="1"/>
  <c r="C28" i="7"/>
  <c r="D29" i="7" s="1"/>
  <c r="C29" i="7"/>
  <c r="D30" i="7" s="1"/>
  <c r="C30" i="7"/>
  <c r="D31" i="7" s="1"/>
  <c r="E32" i="7" s="1"/>
  <c r="C31" i="7"/>
  <c r="D32" i="7" s="1"/>
  <c r="C32" i="7"/>
  <c r="D33" i="7" s="1"/>
  <c r="C33" i="7"/>
  <c r="D34" i="7" s="1"/>
  <c r="C34" i="7"/>
  <c r="D35" i="7" s="1"/>
  <c r="E36" i="7" s="1"/>
  <c r="C35" i="7"/>
  <c r="D36" i="7" s="1"/>
  <c r="C36" i="7"/>
  <c r="D37" i="7" s="1"/>
  <c r="C37" i="7"/>
  <c r="D38" i="7" s="1"/>
  <c r="C38" i="7"/>
  <c r="D39" i="7" s="1"/>
  <c r="E40" i="7" s="1"/>
  <c r="C39" i="7"/>
  <c r="D40" i="7" s="1"/>
  <c r="C40" i="7"/>
  <c r="D41" i="7" s="1"/>
  <c r="C41" i="7"/>
  <c r="D42" i="7" s="1"/>
  <c r="C42" i="7"/>
  <c r="D43" i="7" s="1"/>
  <c r="E44" i="7" s="1"/>
  <c r="C43" i="7"/>
  <c r="D44" i="7" s="1"/>
  <c r="C44" i="7"/>
  <c r="D45" i="7" s="1"/>
  <c r="C45" i="7"/>
  <c r="D46" i="7" s="1"/>
  <c r="C46" i="7"/>
  <c r="D47" i="7" s="1"/>
  <c r="E48" i="7" s="1"/>
  <c r="C47" i="7"/>
  <c r="D48" i="7" s="1"/>
  <c r="C48" i="7"/>
  <c r="D49" i="7" s="1"/>
  <c r="C49" i="7"/>
  <c r="D50" i="7" s="1"/>
  <c r="C50" i="7"/>
  <c r="C7" i="7"/>
  <c r="D8" i="7" s="1"/>
  <c r="E9" i="7" s="1"/>
  <c r="K9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7" i="7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E19" i="9" l="1"/>
  <c r="D17" i="9"/>
  <c r="G17" i="17"/>
  <c r="C15" i="9"/>
  <c r="F15" i="17"/>
  <c r="E14" i="16"/>
  <c r="K13" i="16"/>
  <c r="E10" i="16"/>
  <c r="K9" i="16"/>
  <c r="K10" i="16"/>
  <c r="K48" i="7"/>
  <c r="E47" i="7"/>
  <c r="K47" i="7" s="1"/>
  <c r="E43" i="7"/>
  <c r="K43" i="7" s="1"/>
  <c r="E39" i="7"/>
  <c r="K39" i="7" s="1"/>
  <c r="E35" i="7"/>
  <c r="K35" i="7" s="1"/>
  <c r="E31" i="7"/>
  <c r="K31" i="7" s="1"/>
  <c r="E27" i="7"/>
  <c r="K27" i="7" s="1"/>
  <c r="E23" i="7"/>
  <c r="K23" i="7" s="1"/>
  <c r="E19" i="7"/>
  <c r="K19" i="7" s="1"/>
  <c r="E15" i="7"/>
  <c r="K15" i="7" s="1"/>
  <c r="E11" i="7"/>
  <c r="K11" i="7" s="1"/>
  <c r="E50" i="7"/>
  <c r="K50" i="7" s="1"/>
  <c r="E46" i="7"/>
  <c r="K46" i="7" s="1"/>
  <c r="E42" i="7"/>
  <c r="K42" i="7" s="1"/>
  <c r="E38" i="7"/>
  <c r="K38" i="7" s="1"/>
  <c r="E34" i="7"/>
  <c r="K34" i="7" s="1"/>
  <c r="E30" i="7"/>
  <c r="K30" i="7" s="1"/>
  <c r="E26" i="7"/>
  <c r="K26" i="7" s="1"/>
  <c r="E22" i="7"/>
  <c r="K22" i="7" s="1"/>
  <c r="E18" i="7"/>
  <c r="K18" i="7" s="1"/>
  <c r="E14" i="7"/>
  <c r="K14" i="7" s="1"/>
  <c r="E10" i="7"/>
  <c r="K10" i="7" s="1"/>
  <c r="K44" i="7"/>
  <c r="K40" i="7"/>
  <c r="K36" i="7"/>
  <c r="K32" i="7"/>
  <c r="K28" i="7"/>
  <c r="K24" i="7"/>
  <c r="K20" i="7"/>
  <c r="K16" i="7"/>
  <c r="K12" i="7"/>
  <c r="E49" i="7"/>
  <c r="K49" i="7" s="1"/>
  <c r="E45" i="7"/>
  <c r="K45" i="7" s="1"/>
  <c r="E41" i="7"/>
  <c r="K41" i="7" s="1"/>
  <c r="E37" i="7"/>
  <c r="K37" i="7" s="1"/>
  <c r="E33" i="7"/>
  <c r="K33" i="7" s="1"/>
  <c r="E29" i="7"/>
  <c r="K29" i="7" s="1"/>
  <c r="E25" i="7"/>
  <c r="K25" i="7" s="1"/>
  <c r="E21" i="7"/>
  <c r="K21" i="7" s="1"/>
  <c r="E17" i="7"/>
  <c r="K17" i="7" s="1"/>
  <c r="E13" i="7"/>
  <c r="K13" i="7" s="1"/>
  <c r="E15" i="16"/>
  <c r="E16" i="16"/>
  <c r="E17" i="16"/>
  <c r="K16" i="16"/>
  <c r="E18" i="16"/>
  <c r="K17" i="16"/>
  <c r="E12" i="16"/>
  <c r="K11" i="16"/>
  <c r="E20" i="16"/>
  <c r="E24" i="16"/>
  <c r="K29" i="16"/>
  <c r="E30" i="16"/>
  <c r="E21" i="16"/>
  <c r="K20" i="16"/>
  <c r="N20" i="16" s="1"/>
  <c r="N21" i="16" s="1"/>
  <c r="K24" i="16"/>
  <c r="P24" i="16" s="1"/>
  <c r="K12" i="16"/>
  <c r="G14" i="16"/>
  <c r="G18" i="16" s="1"/>
  <c r="G22" i="16" s="1"/>
  <c r="G26" i="16" s="1"/>
  <c r="G30" i="16" s="1"/>
  <c r="G34" i="16" s="1"/>
  <c r="G38" i="16" s="1"/>
  <c r="G42" i="16" s="1"/>
  <c r="G46" i="16" s="1"/>
  <c r="G50" i="16" s="1"/>
  <c r="K50" i="16" s="1"/>
  <c r="G15" i="16"/>
  <c r="G19" i="16" s="1"/>
  <c r="G23" i="16" s="1"/>
  <c r="G27" i="16" s="1"/>
  <c r="G31" i="16" s="1"/>
  <c r="G35" i="16" s="1"/>
  <c r="G39" i="16" s="1"/>
  <c r="G43" i="16" s="1"/>
  <c r="G47" i="16" s="1"/>
  <c r="E23" i="16"/>
  <c r="K41" i="16"/>
  <c r="E42" i="16"/>
  <c r="E9" i="16"/>
  <c r="K25" i="16"/>
  <c r="E26" i="16"/>
  <c r="K45" i="16"/>
  <c r="E46" i="16"/>
  <c r="E19" i="16"/>
  <c r="K33" i="16"/>
  <c r="E34" i="16"/>
  <c r="K49" i="16"/>
  <c r="E50" i="16"/>
  <c r="E22" i="16"/>
  <c r="K21" i="16"/>
  <c r="K37" i="16"/>
  <c r="E38" i="16"/>
  <c r="K28" i="16"/>
  <c r="R28" i="16" s="1"/>
  <c r="R29" i="16" s="1"/>
  <c r="R30" i="16" s="1"/>
  <c r="K36" i="16"/>
  <c r="V36" i="16" s="1"/>
  <c r="K40" i="16"/>
  <c r="X40" i="16" s="1"/>
  <c r="X41" i="16" s="1"/>
  <c r="K44" i="16"/>
  <c r="K26" i="16"/>
  <c r="Q26" i="16" s="1"/>
  <c r="K30" i="16"/>
  <c r="S30" i="16" s="1"/>
  <c r="K46" i="16"/>
  <c r="K32" i="16"/>
  <c r="T32" i="16" s="1"/>
  <c r="K48" i="16"/>
  <c r="E27" i="16"/>
  <c r="E31" i="16"/>
  <c r="E35" i="16"/>
  <c r="E39" i="16"/>
  <c r="E43" i="16"/>
  <c r="K47" i="16"/>
  <c r="E47" i="16"/>
  <c r="C16" i="9" l="1"/>
  <c r="F16" i="17"/>
  <c r="D18" i="9"/>
  <c r="G18" i="17"/>
  <c r="E20" i="9"/>
  <c r="H20" i="17"/>
  <c r="N22" i="16"/>
  <c r="N23" i="16" s="1"/>
  <c r="N24" i="16" s="1"/>
  <c r="N25" i="16" s="1"/>
  <c r="N26" i="16" s="1"/>
  <c r="V37" i="16"/>
  <c r="R31" i="16"/>
  <c r="R32" i="16" s="1"/>
  <c r="R33" i="16" s="1"/>
  <c r="T33" i="16"/>
  <c r="P25" i="16"/>
  <c r="P26" i="16" s="1"/>
  <c r="K42" i="16"/>
  <c r="Y42" i="16" s="1"/>
  <c r="K18" i="16"/>
  <c r="M18" i="16" s="1"/>
  <c r="M19" i="16" s="1"/>
  <c r="M20" i="16" s="1"/>
  <c r="M21" i="16" s="1"/>
  <c r="M22" i="16" s="1"/>
  <c r="M23" i="16" s="1"/>
  <c r="M24" i="16" s="1"/>
  <c r="M25" i="16" s="1"/>
  <c r="M26" i="16" s="1"/>
  <c r="K39" i="16"/>
  <c r="K38" i="16"/>
  <c r="W38" i="16" s="1"/>
  <c r="W39" i="16" s="1"/>
  <c r="W40" i="16" s="1"/>
  <c r="W41" i="16" s="1"/>
  <c r="W42" i="16" s="1"/>
  <c r="K31" i="16"/>
  <c r="S31" i="16" s="1"/>
  <c r="S32" i="16" s="1"/>
  <c r="S33" i="16" s="1"/>
  <c r="S34" i="16" s="1"/>
  <c r="S35" i="16" s="1"/>
  <c r="S36" i="16" s="1"/>
  <c r="S37" i="16" s="1"/>
  <c r="S38" i="16" s="1"/>
  <c r="K34" i="16"/>
  <c r="U34" i="16" s="1"/>
  <c r="U35" i="16" s="1"/>
  <c r="U36" i="16" s="1"/>
  <c r="U37" i="16" s="1"/>
  <c r="U38" i="16" s="1"/>
  <c r="U39" i="16" s="1"/>
  <c r="U40" i="16" s="1"/>
  <c r="U41" i="16" s="1"/>
  <c r="U42" i="16" s="1"/>
  <c r="K22" i="16"/>
  <c r="O22" i="16" s="1"/>
  <c r="K14" i="16"/>
  <c r="K19" i="16"/>
  <c r="K43" i="16"/>
  <c r="K35" i="16"/>
  <c r="K27" i="16"/>
  <c r="Q27" i="16" s="1"/>
  <c r="Q28" i="16" s="1"/>
  <c r="Q29" i="16" s="1"/>
  <c r="Q30" i="16" s="1"/>
  <c r="Q31" i="16" s="1"/>
  <c r="Q32" i="16" s="1"/>
  <c r="Q33" i="16" s="1"/>
  <c r="Q34" i="16" s="1"/>
  <c r="K23" i="16"/>
  <c r="K15" i="16"/>
  <c r="D19" i="9" l="1"/>
  <c r="G19" i="17"/>
  <c r="E21" i="9"/>
  <c r="H21" i="17"/>
  <c r="C17" i="9"/>
  <c r="F17" i="17"/>
  <c r="W43" i="16"/>
  <c r="W44" i="16" s="1"/>
  <c r="W45" i="16" s="1"/>
  <c r="W46" i="16" s="1"/>
  <c r="P27" i="16"/>
  <c r="P28" i="16" s="1"/>
  <c r="P29" i="16" s="1"/>
  <c r="P30" i="16" s="1"/>
  <c r="P31" i="16" s="1"/>
  <c r="P32" i="16" s="1"/>
  <c r="V38" i="16"/>
  <c r="V39" i="16" s="1"/>
  <c r="V40" i="16" s="1"/>
  <c r="V41" i="16" s="1"/>
  <c r="V42" i="16" s="1"/>
  <c r="V43" i="16" s="1"/>
  <c r="V44" i="16" s="1"/>
  <c r="O23" i="16"/>
  <c r="O24" i="16" s="1"/>
  <c r="O25" i="16" s="1"/>
  <c r="O26" i="16" s="1"/>
  <c r="O27" i="16" s="1"/>
  <c r="O28" i="16" s="1"/>
  <c r="O29" i="16" s="1"/>
  <c r="O30" i="16" s="1"/>
  <c r="T34" i="16"/>
  <c r="T35" i="16" s="1"/>
  <c r="T36" i="16" s="1"/>
  <c r="T37" i="16" s="1"/>
  <c r="T38" i="16" s="1"/>
  <c r="T39" i="16" s="1"/>
  <c r="T40" i="16" s="1"/>
  <c r="R34" i="16"/>
  <c r="R35" i="16" s="1"/>
  <c r="R36" i="16" s="1"/>
  <c r="N27" i="16"/>
  <c r="N28" i="16" s="1"/>
  <c r="Y43" i="16"/>
  <c r="Y44" i="16" s="1"/>
  <c r="Y45" i="16" s="1"/>
  <c r="Y46" i="16" s="1"/>
  <c r="Y47" i="16" s="1"/>
  <c r="Y48" i="16" s="1"/>
  <c r="Y49" i="16" s="1"/>
  <c r="Y50" i="16" s="1"/>
  <c r="X42" i="16"/>
  <c r="X43" i="16" s="1"/>
  <c r="X44" i="16" s="1"/>
  <c r="X45" i="16" s="1"/>
  <c r="X46" i="16" s="1"/>
  <c r="X47" i="16" s="1"/>
  <c r="X48" i="16" s="1"/>
  <c r="E22" i="9" l="1"/>
  <c r="H22" i="17"/>
  <c r="C18" i="9"/>
  <c r="F18" i="17"/>
  <c r="D20" i="9"/>
  <c r="G20" i="17"/>
  <c r="C19" i="9" l="1"/>
  <c r="F19" i="17"/>
  <c r="D21" i="9"/>
  <c r="G21" i="17"/>
  <c r="E23" i="9"/>
  <c r="H23" i="17"/>
  <c r="G22" i="17" l="1"/>
  <c r="D22" i="9"/>
  <c r="G23" i="17" s="1"/>
  <c r="E24" i="9"/>
  <c r="H24" i="17"/>
  <c r="C20" i="9"/>
  <c r="F20" i="17"/>
  <c r="E25" i="9" l="1"/>
  <c r="H25" i="17"/>
  <c r="C21" i="9"/>
  <c r="F21" i="17"/>
  <c r="D23" i="9"/>
  <c r="D24" i="9" l="1"/>
  <c r="G25" i="17" s="1"/>
  <c r="G24" i="17"/>
  <c r="C22" i="9"/>
  <c r="F23" i="17" s="1"/>
  <c r="F22" i="17"/>
  <c r="E26" i="9"/>
  <c r="H27" i="17" s="1"/>
  <c r="H26" i="17"/>
</calcChain>
</file>

<file path=xl/sharedStrings.xml><?xml version="1.0" encoding="utf-8"?>
<sst xmlns="http://schemas.openxmlformats.org/spreadsheetml/2006/main" count="306" uniqueCount="106">
  <si>
    <t>DATE_DTTM</t>
  </si>
  <si>
    <t>INTERCHANGE_FEE_RATE</t>
  </si>
  <si>
    <t>BUS_DDA_NBR</t>
  </si>
  <si>
    <t>CONS_DDA_NBR</t>
  </si>
  <si>
    <t>BUS_PEN_RATE</t>
  </si>
  <si>
    <t>CONS_PEN_RATE</t>
  </si>
  <si>
    <t>BUS_ACTIVITY_RATE</t>
  </si>
  <si>
    <t>CONS_ACTIVITY_RATE</t>
  </si>
  <si>
    <t>OTHERFEE_EXPSHARE</t>
  </si>
  <si>
    <t>GC_PREPAID_EXPSHARE</t>
  </si>
  <si>
    <t>SMARTACCESS_EXPSHARE</t>
  </si>
  <si>
    <t>CONS_TRAN_PER_ACTIVE_AMT</t>
  </si>
  <si>
    <t>BUS_TRAN_PER_ACTIVE_AMT</t>
  </si>
  <si>
    <t>TOT_REV_AMT</t>
  </si>
  <si>
    <t>0.975 to 1.0225</t>
  </si>
  <si>
    <t>PCE</t>
  </si>
  <si>
    <t>DATE</t>
  </si>
  <si>
    <t>YEAR</t>
  </si>
  <si>
    <t>MONTH</t>
  </si>
  <si>
    <t>QTR</t>
  </si>
  <si>
    <t>YYYYQ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</si>
  <si>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</si>
  <si>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</si>
  <si>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</si>
  <si>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</si>
  <si>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</si>
  <si>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</si>
  <si>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</si>
  <si>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</si>
  <si>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</si>
  <si>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</si>
  <si>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</si>
  <si>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</si>
  <si>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</si>
  <si>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</si>
  <si>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</si>
  <si>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</si>
  <si>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</si>
  <si>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</si>
  <si>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</si>
  <si>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</si>
  <si>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</si>
  <si>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</si>
  <si>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</si>
  <si>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</si>
  <si>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</si>
  <si>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</si>
  <si>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</si>
  <si>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</si>
  <si>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</si>
  <si>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</si>
  <si>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</si>
  <si>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</si>
  <si>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</si>
  <si>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</si>
  <si>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</si>
  <si>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</si>
  <si>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</si>
  <si>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</si>
  <si>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</si>
  <si>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</si>
  <si>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</si>
  <si>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</si>
  <si>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</si>
  <si>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</si>
  <si>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</si>
  <si>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CONS_TRAN_PER_ACTIVE_AMT_GR</t>
  </si>
  <si>
    <t>BUS_TRAN_PER_ACTIVE_AMT_GR</t>
  </si>
  <si>
    <t>Taken from model_input</t>
  </si>
  <si>
    <t>Actual Dep variable (Derived using formula)</t>
  </si>
  <si>
    <t>PCE_GR</t>
  </si>
  <si>
    <t>PCE_GR_lag1</t>
  </si>
  <si>
    <t>PCE_GR_lag2</t>
  </si>
  <si>
    <t>Q1</t>
  </si>
  <si>
    <t>Q2</t>
  </si>
  <si>
    <t>Q4</t>
  </si>
  <si>
    <t>Forecasted using regression equations</t>
  </si>
  <si>
    <t>Estimates_D</t>
  </si>
  <si>
    <t>const</t>
  </si>
  <si>
    <t>PCE_LAG1</t>
  </si>
  <si>
    <t>QTR_1</t>
  </si>
  <si>
    <t>QTR_2</t>
  </si>
  <si>
    <t>PCE_LAG2</t>
  </si>
  <si>
    <t>QTR_4</t>
  </si>
  <si>
    <t>Raw input from MEV/Model file</t>
  </si>
  <si>
    <t>C14</t>
  </si>
  <si>
    <t>D14</t>
  </si>
  <si>
    <t>C15</t>
  </si>
  <si>
    <t>D15</t>
  </si>
  <si>
    <t>C16</t>
  </si>
  <si>
    <t>D16</t>
  </si>
  <si>
    <t>C17</t>
  </si>
  <si>
    <t>D13</t>
  </si>
  <si>
    <t>C13</t>
  </si>
  <si>
    <t>D12</t>
  </si>
  <si>
    <t>C12</t>
  </si>
  <si>
    <t>D11</t>
  </si>
  <si>
    <t>C11</t>
  </si>
  <si>
    <t>Actual</t>
  </si>
  <si>
    <t>Judgmental Assumptions (Will be taken Actual)</t>
  </si>
  <si>
    <t>Actual Revenue</t>
  </si>
  <si>
    <t>Scenario</t>
  </si>
  <si>
    <t>Total Actual</t>
  </si>
  <si>
    <t>Total Forecast</t>
  </si>
  <si>
    <t>Error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</si>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</sst>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2" borderId="0" xfId="0" applyNumberFormat="1" applyFill="1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Scenario"/>
    <tableColumn id="2" name="Total Actual"/>
    <tableColumn id="3" name="Total Forecast"/>
    <tableColumn id="4" name="Error"/>
    <tableColumn id="5" name="APE" dataDxfId="0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46"/>
  <sheetViews>
    <sheetView workbookViewId="0">
      <selection activeCell="A5" sqref="A5"/>
    </sheetView>
  </sheetViews>
  <sheetFormatPr defaultRowHeight="14.5" x14ac:dyDescent="0.35"/>
  <cols>
    <col min="1" max="1" width="11.26953125" bestFit="1" customWidth="1"/>
    <col min="2" max="2" width="22.26953125" bestFit="1" customWidth="1"/>
    <col min="3" max="3" width="13.453125" bestFit="1" customWidth="1"/>
    <col min="4" max="4" width="14.7265625" bestFit="1" customWidth="1"/>
    <col min="5" max="5" width="13.7265625" bestFit="1" customWidth="1"/>
    <col min="6" max="6" width="15.1796875" bestFit="1" customWidth="1"/>
    <col min="7" max="7" width="18" bestFit="1" customWidth="1"/>
    <col min="8" max="8" width="19.453125" bestFit="1" customWidth="1"/>
    <col min="9" max="9" width="19.1796875" bestFit="1" customWidth="1"/>
    <col min="10" max="10" width="20.81640625" bestFit="1" customWidth="1"/>
    <col min="11" max="11" width="22.54296875" bestFit="1" customWidth="1"/>
    <col min="12" max="12" width="27.26953125" bestFit="1" customWidth="1"/>
    <col min="13" max="13" width="25.81640625" bestFit="1" customWidth="1"/>
    <col min="14" max="14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5">
      <c r="A2" s="1">
        <v>39448</v>
      </c>
      <c r="B2">
        <v>0.22948585243417816</v>
      </c>
      <c r="C2">
        <v>339014</v>
      </c>
      <c r="D2">
        <v>2650511</v>
      </c>
      <c r="E2">
        <v>0.32053510469211444</v>
      </c>
      <c r="F2">
        <v>0.74232172465922119</v>
      </c>
      <c r="G2">
        <v>0.42666983780443085</v>
      </c>
      <c r="H2">
        <v>0.65545774379186428</v>
      </c>
      <c r="I2">
        <v>3.6886410676806973E-2</v>
      </c>
      <c r="J2">
        <v>2.3400733972950942E-3</v>
      </c>
      <c r="K2">
        <v>2.1686915388413144E-3</v>
      </c>
      <c r="L2">
        <v>58.786918158287087</v>
      </c>
      <c r="M2">
        <v>44.749436438451056</v>
      </c>
      <c r="N2" s="2">
        <f>((M2*C2*E2*G2+L2*D2*F2*H2)*B2*(1+I2+J2+K2))</f>
        <v>18614193.344772622</v>
      </c>
      <c r="P2" t="s">
        <v>14</v>
      </c>
    </row>
    <row r="3" spans="1:16" x14ac:dyDescent="0.35">
      <c r="A3" s="1">
        <v>39539</v>
      </c>
      <c r="B3">
        <v>0.23036299895936566</v>
      </c>
      <c r="C3">
        <v>359788</v>
      </c>
      <c r="D3">
        <v>2674334</v>
      </c>
      <c r="E3">
        <v>0.32898076280765498</v>
      </c>
      <c r="F3">
        <v>0.74370556614500816</v>
      </c>
      <c r="G3">
        <v>0.42767573835115463</v>
      </c>
      <c r="H3">
        <v>0.65670681695158906</v>
      </c>
      <c r="I3">
        <v>3.7401379004511376E-2</v>
      </c>
      <c r="J3">
        <v>2.3414363296179871E-3</v>
      </c>
      <c r="K3">
        <v>3.0181316241553041E-3</v>
      </c>
      <c r="L3">
        <v>59.864924587872324</v>
      </c>
      <c r="M3">
        <v>46.31596620329212</v>
      </c>
      <c r="N3" s="2">
        <f t="shared" ref="N3:N45" si="0">((M3*C3*E3*G3+L3*D3*F3*H3)*B3*(1+I3+J3+K3))</f>
        <v>19345900.958792031</v>
      </c>
    </row>
    <row r="4" spans="1:16" x14ac:dyDescent="0.35">
      <c r="A4" s="1">
        <v>39630</v>
      </c>
      <c r="B4">
        <v>0.23613375123030389</v>
      </c>
      <c r="C4">
        <v>400840</v>
      </c>
      <c r="D4">
        <v>2802638</v>
      </c>
      <c r="E4">
        <v>0.32902635724254725</v>
      </c>
      <c r="F4">
        <v>0.74414189153691734</v>
      </c>
      <c r="G4">
        <v>0.43397537801677255</v>
      </c>
      <c r="H4">
        <v>0.65788601768298149</v>
      </c>
      <c r="I4">
        <v>3.772357434242183E-2</v>
      </c>
      <c r="J4">
        <v>2.522844873538899E-3</v>
      </c>
      <c r="K4">
        <v>3.0464401415091877E-3</v>
      </c>
      <c r="L4">
        <v>60.385462966919043</v>
      </c>
      <c r="M4">
        <v>47.520815315662908</v>
      </c>
      <c r="N4" s="2">
        <f t="shared" si="0"/>
        <v>21081336.290034279</v>
      </c>
    </row>
    <row r="5" spans="1:16" x14ac:dyDescent="0.35">
      <c r="A5" s="1">
        <v>39722</v>
      </c>
      <c r="B5">
        <v>0.23699868491040518</v>
      </c>
      <c r="C5">
        <v>405212</v>
      </c>
      <c r="D5">
        <v>3030755</v>
      </c>
      <c r="E5">
        <v>0.33544399649778678</v>
      </c>
      <c r="F5">
        <v>0.74537931740137608</v>
      </c>
      <c r="G5">
        <v>0.43448914204746814</v>
      </c>
      <c r="H5">
        <v>0.65819153423354493</v>
      </c>
      <c r="I5">
        <v>3.7741374022872455E-2</v>
      </c>
      <c r="J5">
        <v>2.6404283288064085E-3</v>
      </c>
      <c r="K5">
        <v>3.392989598223524E-3</v>
      </c>
      <c r="L5">
        <v>60.466562119182086</v>
      </c>
      <c r="M5">
        <v>48.123893044988733</v>
      </c>
      <c r="N5" s="2">
        <f t="shared" si="0"/>
        <v>22943765.115491059</v>
      </c>
    </row>
    <row r="6" spans="1:16" x14ac:dyDescent="0.35">
      <c r="A6" s="1">
        <v>39814</v>
      </c>
      <c r="B6">
        <v>0.23004775794270052</v>
      </c>
      <c r="C6">
        <v>410088</v>
      </c>
      <c r="D6">
        <v>3041894</v>
      </c>
      <c r="E6">
        <v>0.33555663470598329</v>
      </c>
      <c r="F6">
        <v>0.74547387436762214</v>
      </c>
      <c r="G6">
        <v>0.43583537827711594</v>
      </c>
      <c r="H6">
        <v>0.65825357469749413</v>
      </c>
      <c r="I6">
        <v>3.7884199268363422E-2</v>
      </c>
      <c r="J6">
        <v>2.7102629758223649E-3</v>
      </c>
      <c r="K6">
        <v>3.8117047911392556E-3</v>
      </c>
      <c r="L6">
        <v>60.81821744242059</v>
      </c>
      <c r="M6">
        <v>48.290052542784622</v>
      </c>
      <c r="N6" s="2">
        <f t="shared" si="0"/>
        <v>22507608.759620558</v>
      </c>
    </row>
    <row r="7" spans="1:16" x14ac:dyDescent="0.35">
      <c r="A7" s="1">
        <v>39904</v>
      </c>
      <c r="B7">
        <v>0.23843947552755831</v>
      </c>
      <c r="C7">
        <v>433058</v>
      </c>
      <c r="D7">
        <v>3209178</v>
      </c>
      <c r="E7">
        <v>0.3374743642162687</v>
      </c>
      <c r="F7">
        <v>0.74662695870256157</v>
      </c>
      <c r="G7">
        <v>0.4433899112825429</v>
      </c>
      <c r="H7">
        <v>0.66108357738928769</v>
      </c>
      <c r="I7">
        <v>3.80197005124953E-2</v>
      </c>
      <c r="J7">
        <v>2.8974124048826632E-3</v>
      </c>
      <c r="K7">
        <v>4.4130570666734426E-3</v>
      </c>
      <c r="L7">
        <v>61.376549265720804</v>
      </c>
      <c r="M7">
        <v>49.734400652696721</v>
      </c>
      <c r="N7" s="2">
        <f t="shared" si="0"/>
        <v>25035196.377681725</v>
      </c>
    </row>
    <row r="8" spans="1:16" x14ac:dyDescent="0.35">
      <c r="A8" s="1">
        <v>39995</v>
      </c>
      <c r="B8">
        <v>0.23774540028873475</v>
      </c>
      <c r="C8">
        <v>433442</v>
      </c>
      <c r="D8">
        <v>3215168</v>
      </c>
      <c r="E8">
        <v>0.33886746676709828</v>
      </c>
      <c r="F8">
        <v>0.75142321276217516</v>
      </c>
      <c r="G8">
        <v>0.44434221093257353</v>
      </c>
      <c r="H8">
        <v>0.66274099081860649</v>
      </c>
      <c r="I8">
        <v>3.8128342331630184E-2</v>
      </c>
      <c r="J8">
        <v>2.9277576041649685E-3</v>
      </c>
      <c r="K8">
        <v>5.738762156890711E-3</v>
      </c>
      <c r="L8">
        <v>62.754416182687493</v>
      </c>
      <c r="M8">
        <v>49.975337626419972</v>
      </c>
      <c r="N8" s="2">
        <f t="shared" si="0"/>
        <v>25818061.788523749</v>
      </c>
    </row>
    <row r="9" spans="1:16" x14ac:dyDescent="0.35">
      <c r="A9" s="1">
        <v>40087</v>
      </c>
      <c r="B9">
        <v>0.23024731900112394</v>
      </c>
      <c r="C9">
        <v>447871</v>
      </c>
      <c r="D9">
        <v>3437025</v>
      </c>
      <c r="E9">
        <v>0.33943150016804163</v>
      </c>
      <c r="F9">
        <v>0.7534495590024104</v>
      </c>
      <c r="G9">
        <v>0.45170831693260305</v>
      </c>
      <c r="H9">
        <v>0.66692450751586763</v>
      </c>
      <c r="I9">
        <v>3.835992122672352E-2</v>
      </c>
      <c r="J9">
        <v>3.4038232464291577E-3</v>
      </c>
      <c r="K9">
        <v>5.746298679196897E-3</v>
      </c>
      <c r="L9">
        <v>63.423648928050341</v>
      </c>
      <c r="M9">
        <v>50.307633531834782</v>
      </c>
      <c r="N9" s="2">
        <f t="shared" si="0"/>
        <v>27252272.768429469</v>
      </c>
    </row>
    <row r="10" spans="1:16" x14ac:dyDescent="0.35">
      <c r="A10" s="1">
        <v>40179</v>
      </c>
      <c r="B10">
        <v>0.23728244701885787</v>
      </c>
      <c r="C10">
        <v>450377</v>
      </c>
      <c r="D10">
        <v>3445972</v>
      </c>
      <c r="E10">
        <v>0.34342792745253065</v>
      </c>
      <c r="F10">
        <v>0.75480542547594021</v>
      </c>
      <c r="G10">
        <v>0.45292928623059275</v>
      </c>
      <c r="H10">
        <v>0.66713188370852183</v>
      </c>
      <c r="I10">
        <v>3.8580685805904937E-2</v>
      </c>
      <c r="J10">
        <v>3.4990071530845938E-3</v>
      </c>
      <c r="K10">
        <v>6.7377860700582751E-3</v>
      </c>
      <c r="L10">
        <v>64.090994669277933</v>
      </c>
      <c r="M10">
        <v>50.620527201499598</v>
      </c>
      <c r="N10" s="2">
        <f t="shared" si="0"/>
        <v>28559666.293396138</v>
      </c>
    </row>
    <row r="11" spans="1:16" x14ac:dyDescent="0.35">
      <c r="A11" s="1">
        <v>40269</v>
      </c>
      <c r="B11">
        <v>0.23030499252090772</v>
      </c>
      <c r="C11">
        <v>453162</v>
      </c>
      <c r="D11">
        <v>3452209</v>
      </c>
      <c r="E11">
        <v>0.34486757433501281</v>
      </c>
      <c r="F11">
        <v>0.75678254654812149</v>
      </c>
      <c r="G11">
        <v>0.46463268069793356</v>
      </c>
      <c r="H11">
        <v>0.66899110820012064</v>
      </c>
      <c r="I11">
        <v>3.8643538432522863E-2</v>
      </c>
      <c r="J11">
        <v>3.6357191021401543E-3</v>
      </c>
      <c r="K11">
        <v>7.2903019322679867E-3</v>
      </c>
      <c r="L11">
        <v>66.578235481107669</v>
      </c>
      <c r="M11">
        <v>50.90389286920572</v>
      </c>
      <c r="N11" s="2">
        <f t="shared" si="0"/>
        <v>29021248.374775268</v>
      </c>
    </row>
    <row r="12" spans="1:16" x14ac:dyDescent="0.35">
      <c r="A12" s="1">
        <v>40360</v>
      </c>
      <c r="B12">
        <v>0.23364121323390866</v>
      </c>
      <c r="C12">
        <v>460421</v>
      </c>
      <c r="D12">
        <v>3818503</v>
      </c>
      <c r="E12">
        <v>0.35182956306426511</v>
      </c>
      <c r="F12">
        <v>0.75738157406026685</v>
      </c>
      <c r="G12">
        <v>0.46737536141507119</v>
      </c>
      <c r="H12">
        <v>0.67002220448526817</v>
      </c>
      <c r="I12">
        <v>3.9274790803634829E-2</v>
      </c>
      <c r="J12">
        <v>3.6626027769140843E-3</v>
      </c>
      <c r="K12">
        <v>7.4762076728908822E-3</v>
      </c>
      <c r="L12">
        <v>66.620094221900999</v>
      </c>
      <c r="M12">
        <v>51.614375363197716</v>
      </c>
      <c r="N12" s="2">
        <f t="shared" si="0"/>
        <v>32640997.581733949</v>
      </c>
    </row>
    <row r="13" spans="1:16" x14ac:dyDescent="0.35">
      <c r="A13" s="1">
        <v>40452</v>
      </c>
      <c r="B13">
        <v>0.22933841993360818</v>
      </c>
      <c r="C13">
        <v>473739</v>
      </c>
      <c r="D13">
        <v>4190417</v>
      </c>
      <c r="E13">
        <v>0.35271679097893555</v>
      </c>
      <c r="F13">
        <v>0.75961046093804185</v>
      </c>
      <c r="G13">
        <v>0.4782983697177437</v>
      </c>
      <c r="H13">
        <v>0.67318226182538254</v>
      </c>
      <c r="I13">
        <v>3.9509653619077829E-2</v>
      </c>
      <c r="J13">
        <v>3.9810592470912801E-3</v>
      </c>
      <c r="K13">
        <v>7.7480293586307328E-3</v>
      </c>
      <c r="L13">
        <v>68.651217519405122</v>
      </c>
      <c r="M13">
        <v>51.784344175180451</v>
      </c>
      <c r="N13" s="2">
        <f t="shared" si="0"/>
        <v>36463389.785442889</v>
      </c>
    </row>
    <row r="14" spans="1:16" x14ac:dyDescent="0.35">
      <c r="A14" s="1">
        <v>40544</v>
      </c>
      <c r="B14">
        <v>0.23584722410212172</v>
      </c>
      <c r="C14">
        <v>501646</v>
      </c>
      <c r="D14">
        <v>4250142</v>
      </c>
      <c r="E14">
        <v>0.36225706187692869</v>
      </c>
      <c r="F14">
        <v>0.761362761638951</v>
      </c>
      <c r="G14">
        <v>0.48886504332585401</v>
      </c>
      <c r="H14">
        <v>0.67651504742783364</v>
      </c>
      <c r="I14">
        <v>4.0170588096079804E-2</v>
      </c>
      <c r="J14">
        <v>4.0265709508638895E-3</v>
      </c>
      <c r="K14">
        <v>8.5374854657233757E-3</v>
      </c>
      <c r="L14">
        <v>68.780919912276872</v>
      </c>
      <c r="M14">
        <v>53.012772955815436</v>
      </c>
      <c r="N14" s="2">
        <f t="shared" si="0"/>
        <v>38553701.337200738</v>
      </c>
    </row>
    <row r="15" spans="1:16" x14ac:dyDescent="0.35">
      <c r="A15" s="1">
        <v>40634</v>
      </c>
      <c r="B15">
        <v>0.22900630020525403</v>
      </c>
      <c r="C15">
        <v>502936</v>
      </c>
      <c r="D15">
        <v>4337539</v>
      </c>
      <c r="E15">
        <v>0.38551277692434138</v>
      </c>
      <c r="F15">
        <v>0.76156982058125744</v>
      </c>
      <c r="G15">
        <v>0.49887640904909669</v>
      </c>
      <c r="H15">
        <v>0.67708132610387084</v>
      </c>
      <c r="I15">
        <v>4.0180640090769215E-2</v>
      </c>
      <c r="J15">
        <v>4.3434993965849522E-3</v>
      </c>
      <c r="K15">
        <v>1.0873367040768142E-2</v>
      </c>
      <c r="L15">
        <v>68.960177170207487</v>
      </c>
      <c r="M15">
        <v>53.249524898865118</v>
      </c>
      <c r="N15" s="2">
        <f t="shared" si="0"/>
        <v>38523144.934786052</v>
      </c>
    </row>
    <row r="16" spans="1:16" x14ac:dyDescent="0.35">
      <c r="A16" s="1">
        <v>40725</v>
      </c>
      <c r="B16">
        <v>0.23196937187259734</v>
      </c>
      <c r="C16">
        <v>504106</v>
      </c>
      <c r="D16">
        <v>4354329</v>
      </c>
      <c r="E16">
        <v>0.38769853310279562</v>
      </c>
      <c r="F16">
        <v>0.76387348775873631</v>
      </c>
      <c r="G16">
        <v>0.49914798875975941</v>
      </c>
      <c r="H16">
        <v>0.67710168551975158</v>
      </c>
      <c r="I16">
        <v>4.0486383135522871E-2</v>
      </c>
      <c r="J16">
        <v>5.0864191998468439E-3</v>
      </c>
      <c r="K16">
        <v>1.1530382777221045E-2</v>
      </c>
      <c r="L16">
        <v>69.158644015774783</v>
      </c>
      <c r="M16">
        <v>55.200507790082156</v>
      </c>
      <c r="N16" s="2">
        <f t="shared" si="0"/>
        <v>39514135.720816642</v>
      </c>
    </row>
    <row r="17" spans="1:14" x14ac:dyDescent="0.35">
      <c r="A17" s="1">
        <v>40817</v>
      </c>
      <c r="B17">
        <v>0.23500378613671857</v>
      </c>
      <c r="C17">
        <v>513664</v>
      </c>
      <c r="D17">
        <v>4429578</v>
      </c>
      <c r="E17">
        <v>0.39208270740568246</v>
      </c>
      <c r="F17">
        <v>0.76444711999015158</v>
      </c>
      <c r="G17">
        <v>0.50218759597251295</v>
      </c>
      <c r="H17">
        <v>0.69040019485470983</v>
      </c>
      <c r="I17">
        <v>4.0681661153248352E-2</v>
      </c>
      <c r="J17">
        <v>5.2966283579913981E-3</v>
      </c>
      <c r="K17">
        <v>1.1752590379658994E-2</v>
      </c>
      <c r="L17">
        <v>69.374190678452266</v>
      </c>
      <c r="M17">
        <v>55.402989715862653</v>
      </c>
      <c r="N17" s="2">
        <f t="shared" si="0"/>
        <v>41707114.291062914</v>
      </c>
    </row>
    <row r="18" spans="1:14" x14ac:dyDescent="0.35">
      <c r="A18" s="1">
        <v>40909</v>
      </c>
      <c r="B18">
        <v>0.23013238589174478</v>
      </c>
      <c r="C18">
        <v>523518</v>
      </c>
      <c r="D18">
        <v>4548541</v>
      </c>
      <c r="E18">
        <v>0.39261813023366421</v>
      </c>
      <c r="F18">
        <v>0.76596692357909657</v>
      </c>
      <c r="G18">
        <v>0.50500258966861189</v>
      </c>
      <c r="H18">
        <v>0.69294569488556523</v>
      </c>
      <c r="I18">
        <v>4.0843552869836319E-2</v>
      </c>
      <c r="J18">
        <v>5.3184077893187569E-3</v>
      </c>
      <c r="K18">
        <v>1.1764057394649157E-2</v>
      </c>
      <c r="L18">
        <v>70.723690353561295</v>
      </c>
      <c r="M18">
        <v>55.695183629852437</v>
      </c>
      <c r="N18" s="2">
        <f t="shared" si="0"/>
        <v>42977422.041952267</v>
      </c>
    </row>
    <row r="19" spans="1:14" x14ac:dyDescent="0.35">
      <c r="A19" s="1">
        <v>41000</v>
      </c>
      <c r="B19">
        <v>0.23275580526118833</v>
      </c>
      <c r="C19">
        <v>541588</v>
      </c>
      <c r="D19">
        <v>4650656</v>
      </c>
      <c r="E19">
        <v>0.39274590997339026</v>
      </c>
      <c r="F19">
        <v>0.76830038754458885</v>
      </c>
      <c r="G19">
        <v>0.50668141535473965</v>
      </c>
      <c r="H19">
        <v>0.69778759641685095</v>
      </c>
      <c r="I19">
        <v>4.1223457083144656E-2</v>
      </c>
      <c r="J19">
        <v>5.5083514748851363E-3</v>
      </c>
      <c r="K19">
        <v>1.251584620276203E-2</v>
      </c>
      <c r="L19">
        <v>71.641710079983511</v>
      </c>
      <c r="M19">
        <v>56.307269444408298</v>
      </c>
      <c r="N19" s="2">
        <f t="shared" si="0"/>
        <v>45534657.749910869</v>
      </c>
    </row>
    <row r="20" spans="1:14" x14ac:dyDescent="0.35">
      <c r="A20" s="1">
        <v>41091</v>
      </c>
      <c r="B20">
        <v>0.23661064921898373</v>
      </c>
      <c r="C20">
        <v>541714</v>
      </c>
      <c r="D20">
        <v>4719341</v>
      </c>
      <c r="E20">
        <v>0.39438227064152659</v>
      </c>
      <c r="F20">
        <v>0.76959118749301147</v>
      </c>
      <c r="G20">
        <v>0.50678834637789494</v>
      </c>
      <c r="H20">
        <v>0.69788201018103502</v>
      </c>
      <c r="I20">
        <v>4.1351618601777627E-2</v>
      </c>
      <c r="J20">
        <v>5.9615149566506149E-3</v>
      </c>
      <c r="K20">
        <v>1.2769445358679934E-2</v>
      </c>
      <c r="L20">
        <v>72.766006598577647</v>
      </c>
      <c r="M20">
        <v>56.548710931112709</v>
      </c>
      <c r="N20" s="2">
        <f t="shared" si="0"/>
        <v>47797882.702287436</v>
      </c>
    </row>
    <row r="21" spans="1:14" x14ac:dyDescent="0.35">
      <c r="A21" s="1">
        <v>41183</v>
      </c>
      <c r="B21">
        <v>0.23323396323033596</v>
      </c>
      <c r="C21">
        <v>551618</v>
      </c>
      <c r="D21">
        <v>4721111</v>
      </c>
      <c r="E21">
        <v>0.3956081100963747</v>
      </c>
      <c r="F21">
        <v>0.77021849142727983</v>
      </c>
      <c r="G21">
        <v>0.50784116057751649</v>
      </c>
      <c r="H21">
        <v>0.69939079522793024</v>
      </c>
      <c r="I21">
        <v>4.149497509297901E-2</v>
      </c>
      <c r="J21">
        <v>5.9892818377714693E-3</v>
      </c>
      <c r="K21">
        <v>1.3539512138577363E-2</v>
      </c>
      <c r="L21">
        <v>73.243806316586841</v>
      </c>
      <c r="M21">
        <v>56.89405359484013</v>
      </c>
      <c r="N21" s="2">
        <f t="shared" si="0"/>
        <v>47656605.435057655</v>
      </c>
    </row>
    <row r="22" spans="1:14" x14ac:dyDescent="0.35">
      <c r="A22" s="1">
        <v>41275</v>
      </c>
      <c r="B22">
        <v>0.22947777847367715</v>
      </c>
      <c r="C22">
        <v>562981</v>
      </c>
      <c r="D22">
        <v>4747092</v>
      </c>
      <c r="E22">
        <v>0.3975115944112359</v>
      </c>
      <c r="F22">
        <v>0.77230298441126732</v>
      </c>
      <c r="G22">
        <v>0.51697598414097068</v>
      </c>
      <c r="H22">
        <v>0.7021336082862274</v>
      </c>
      <c r="I22">
        <v>4.1528264236775796E-2</v>
      </c>
      <c r="J22">
        <v>6.4050710659158362E-3</v>
      </c>
      <c r="K22">
        <v>1.3653864761660115E-2</v>
      </c>
      <c r="L22">
        <v>74.220528699583213</v>
      </c>
      <c r="M22">
        <v>57.93650399932455</v>
      </c>
      <c r="N22" s="2">
        <f t="shared" si="0"/>
        <v>48176029.28636802</v>
      </c>
    </row>
    <row r="23" spans="1:14" x14ac:dyDescent="0.35">
      <c r="A23" s="1">
        <v>41365</v>
      </c>
      <c r="B23">
        <v>0.23365271428247286</v>
      </c>
      <c r="C23">
        <v>566144</v>
      </c>
      <c r="D23">
        <v>4913018</v>
      </c>
      <c r="E23">
        <v>0.39841660684657931</v>
      </c>
      <c r="F23">
        <v>0.77387120176058932</v>
      </c>
      <c r="G23">
        <v>0.52013223512269957</v>
      </c>
      <c r="H23">
        <v>0.70235359809194498</v>
      </c>
      <c r="I23">
        <v>4.160916788010454E-2</v>
      </c>
      <c r="J23">
        <v>6.4180905073277393E-3</v>
      </c>
      <c r="K23">
        <v>1.4543779489241473E-2</v>
      </c>
      <c r="L23">
        <v>74.352084672341249</v>
      </c>
      <c r="M23">
        <v>58.025778872654072</v>
      </c>
      <c r="N23" s="2">
        <f t="shared" si="0"/>
        <v>50984244.981055088</v>
      </c>
    </row>
    <row r="24" spans="1:14" x14ac:dyDescent="0.35">
      <c r="A24" s="1">
        <v>41456</v>
      </c>
      <c r="B24">
        <v>0.23220499707572509</v>
      </c>
      <c r="C24">
        <v>578697</v>
      </c>
      <c r="D24">
        <v>4980946</v>
      </c>
      <c r="E24">
        <v>0.4064443929804395</v>
      </c>
      <c r="F24">
        <v>0.77418124400409494</v>
      </c>
      <c r="G24">
        <v>0.52177437942616189</v>
      </c>
      <c r="H24">
        <v>0.70586578853684967</v>
      </c>
      <c r="I24">
        <v>4.166191778542485E-2</v>
      </c>
      <c r="J24">
        <v>6.4822980114309856E-3</v>
      </c>
      <c r="K24">
        <v>1.4934269044971809E-2</v>
      </c>
      <c r="L24">
        <v>75.234426836954825</v>
      </c>
      <c r="M24">
        <v>59.63088118464411</v>
      </c>
      <c r="N24" s="2">
        <f t="shared" si="0"/>
        <v>52357564.757570498</v>
      </c>
    </row>
    <row r="25" spans="1:14" x14ac:dyDescent="0.35">
      <c r="A25" s="1">
        <v>41548</v>
      </c>
      <c r="B25">
        <v>0.23024363982258358</v>
      </c>
      <c r="C25">
        <v>610953</v>
      </c>
      <c r="D25">
        <v>5117385</v>
      </c>
      <c r="E25">
        <v>0.41007313820664115</v>
      </c>
      <c r="F25">
        <v>0.77463918849716507</v>
      </c>
      <c r="G25">
        <v>0.52217586354165213</v>
      </c>
      <c r="H25">
        <v>0.7058875305873985</v>
      </c>
      <c r="I25">
        <v>4.1968095653415062E-2</v>
      </c>
      <c r="J25">
        <v>6.8036336994324632E-3</v>
      </c>
      <c r="K25">
        <v>1.5407809765873776E-2</v>
      </c>
      <c r="L25">
        <v>75.391639263478865</v>
      </c>
      <c r="M25">
        <v>60.720476555887906</v>
      </c>
      <c r="N25" s="2">
        <f t="shared" si="0"/>
        <v>53636631.888561532</v>
      </c>
    </row>
    <row r="26" spans="1:14" x14ac:dyDescent="0.35">
      <c r="A26" s="1">
        <v>41640</v>
      </c>
      <c r="B26">
        <v>0.22894748529336686</v>
      </c>
      <c r="C26">
        <v>619578</v>
      </c>
      <c r="D26">
        <v>5398469</v>
      </c>
      <c r="E26">
        <v>0.41280439726050655</v>
      </c>
      <c r="F26">
        <v>0.7748151845793988</v>
      </c>
      <c r="G26">
        <v>0.52601176923402493</v>
      </c>
      <c r="H26">
        <v>0.70634347975543466</v>
      </c>
      <c r="I26">
        <v>4.1972872537001868E-2</v>
      </c>
      <c r="J26">
        <v>7.3421421097081734E-3</v>
      </c>
      <c r="K26">
        <v>1.8021106843019621E-2</v>
      </c>
      <c r="L26">
        <v>75.5598596411199</v>
      </c>
      <c r="M26">
        <v>61.528920808787056</v>
      </c>
      <c r="N26" s="2">
        <f t="shared" si="0"/>
        <v>56575075.871784255</v>
      </c>
    </row>
    <row r="27" spans="1:14" x14ac:dyDescent="0.35">
      <c r="A27" s="1">
        <v>41730</v>
      </c>
      <c r="B27">
        <v>0.23369937411138397</v>
      </c>
      <c r="C27">
        <v>631569</v>
      </c>
      <c r="D27">
        <v>5406578</v>
      </c>
      <c r="E27">
        <v>0.41842100139188854</v>
      </c>
      <c r="F27">
        <v>0.77862140799354762</v>
      </c>
      <c r="G27">
        <v>0.52936360665352822</v>
      </c>
      <c r="H27">
        <v>0.70678729035817689</v>
      </c>
      <c r="I27">
        <v>4.2237370996804441E-2</v>
      </c>
      <c r="J27">
        <v>7.3900184818639827E-3</v>
      </c>
      <c r="K27">
        <v>1.988324654461161E-2</v>
      </c>
      <c r="L27">
        <v>77.969653878470538</v>
      </c>
      <c r="M27">
        <v>61.741793926995271</v>
      </c>
      <c r="N27" s="2">
        <f t="shared" si="0"/>
        <v>60142473.744251683</v>
      </c>
    </row>
    <row r="28" spans="1:14" x14ac:dyDescent="0.35">
      <c r="A28" s="1">
        <v>41821</v>
      </c>
      <c r="B28">
        <v>0.22861112254499089</v>
      </c>
      <c r="C28">
        <v>632976</v>
      </c>
      <c r="D28">
        <v>5710600</v>
      </c>
      <c r="E28">
        <v>0.4224816496759507</v>
      </c>
      <c r="F28">
        <v>0.78054519514752629</v>
      </c>
      <c r="G28">
        <v>0.53659959172393168</v>
      </c>
      <c r="H28">
        <v>0.7076707738303587</v>
      </c>
      <c r="I28">
        <v>4.2960236182920067E-2</v>
      </c>
      <c r="J28">
        <v>7.4799101977155108E-3</v>
      </c>
      <c r="K28">
        <v>2.1231861095408634E-2</v>
      </c>
      <c r="L28">
        <v>78.346088827696448</v>
      </c>
      <c r="M28">
        <v>61.946326075907002</v>
      </c>
      <c r="N28" s="2">
        <f t="shared" si="0"/>
        <v>62724112.729916714</v>
      </c>
    </row>
    <row r="29" spans="1:14" x14ac:dyDescent="0.35">
      <c r="A29" s="1">
        <v>41913</v>
      </c>
      <c r="B29">
        <v>0.22861857339156286</v>
      </c>
      <c r="C29">
        <v>640437</v>
      </c>
      <c r="D29">
        <v>5873703</v>
      </c>
      <c r="E29">
        <v>0.43060870686794311</v>
      </c>
      <c r="F29">
        <v>0.78452987352465731</v>
      </c>
      <c r="G29">
        <v>0.54143504947135612</v>
      </c>
      <c r="H29">
        <v>0.70844988514077756</v>
      </c>
      <c r="I29">
        <v>4.2970854268241321E-2</v>
      </c>
      <c r="J29">
        <v>8.060536637479316E-3</v>
      </c>
      <c r="K29">
        <v>2.1563826190830394E-2</v>
      </c>
      <c r="L29">
        <v>78.829546703138561</v>
      </c>
      <c r="M29">
        <v>63.779924104987302</v>
      </c>
      <c r="N29" s="2">
        <f t="shared" si="0"/>
        <v>65440738.119870372</v>
      </c>
    </row>
    <row r="30" spans="1:14" x14ac:dyDescent="0.35">
      <c r="A30" s="1">
        <v>42005</v>
      </c>
      <c r="B30">
        <v>0.22874324330354903</v>
      </c>
      <c r="C30">
        <v>669343</v>
      </c>
      <c r="D30">
        <v>6244400</v>
      </c>
      <c r="E30">
        <v>0.43177796188242068</v>
      </c>
      <c r="F30">
        <v>0.78638859124714688</v>
      </c>
      <c r="G30">
        <v>0.54853504861761282</v>
      </c>
      <c r="H30">
        <v>0.71186997031706456</v>
      </c>
      <c r="I30">
        <v>4.3143298791331143E-2</v>
      </c>
      <c r="J30">
        <v>8.2077522250904242E-3</v>
      </c>
      <c r="K30">
        <v>2.2280383112119797E-2</v>
      </c>
      <c r="L30">
        <v>79.981062210667389</v>
      </c>
      <c r="M30">
        <v>64.25114857110286</v>
      </c>
      <c r="N30" s="2">
        <f t="shared" si="0"/>
        <v>71163928.589480355</v>
      </c>
    </row>
    <row r="31" spans="1:14" x14ac:dyDescent="0.35">
      <c r="A31" s="1">
        <v>42095</v>
      </c>
      <c r="B31">
        <v>0.2340470841746248</v>
      </c>
      <c r="C31">
        <v>669838</v>
      </c>
      <c r="D31">
        <v>6270239</v>
      </c>
      <c r="E31">
        <v>0.43777665681961309</v>
      </c>
      <c r="F31">
        <v>0.78656060951563933</v>
      </c>
      <c r="G31">
        <v>0.5487410363436912</v>
      </c>
      <c r="H31">
        <v>0.71218055803837743</v>
      </c>
      <c r="I31">
        <v>4.3210004053249242E-2</v>
      </c>
      <c r="J31">
        <v>8.4159162702082246E-3</v>
      </c>
      <c r="K31">
        <v>2.2843935275008283E-2</v>
      </c>
      <c r="L31">
        <v>80.686044149207561</v>
      </c>
      <c r="M31">
        <v>64.525708967332633</v>
      </c>
      <c r="N31" s="2">
        <f t="shared" si="0"/>
        <v>73880347.06583938</v>
      </c>
    </row>
    <row r="32" spans="1:14" x14ac:dyDescent="0.35">
      <c r="A32" s="1">
        <v>42186</v>
      </c>
      <c r="B32">
        <v>0.2301830045978463</v>
      </c>
      <c r="C32">
        <v>686107</v>
      </c>
      <c r="D32">
        <v>6360935</v>
      </c>
      <c r="E32">
        <v>0.43947033674862923</v>
      </c>
      <c r="F32">
        <v>0.79164470058063718</v>
      </c>
      <c r="G32">
        <v>0.54897588712030876</v>
      </c>
      <c r="H32">
        <v>0.7126113842750994</v>
      </c>
      <c r="I32">
        <v>4.3211433405109238E-2</v>
      </c>
      <c r="J32">
        <v>8.428148882762266E-3</v>
      </c>
      <c r="K32">
        <v>2.3104634353324841E-2</v>
      </c>
      <c r="L32">
        <v>83.237596140541697</v>
      </c>
      <c r="M32">
        <v>65.06975094134441</v>
      </c>
      <c r="N32" s="2">
        <f t="shared" si="0"/>
        <v>76557367.092711732</v>
      </c>
    </row>
    <row r="33" spans="1:14" x14ac:dyDescent="0.35">
      <c r="A33" s="1">
        <v>42278</v>
      </c>
      <c r="B33">
        <v>0.2329246625533328</v>
      </c>
      <c r="C33">
        <v>692822</v>
      </c>
      <c r="D33">
        <v>6441511</v>
      </c>
      <c r="E33">
        <v>0.45490363092376229</v>
      </c>
      <c r="F33">
        <v>0.79766051189972942</v>
      </c>
      <c r="G33">
        <v>0.5514295411487099</v>
      </c>
      <c r="H33">
        <v>0.71827037872395083</v>
      </c>
      <c r="I33">
        <v>4.3636866537707153E-2</v>
      </c>
      <c r="J33">
        <v>8.4768540534601242E-3</v>
      </c>
      <c r="K33">
        <v>2.4034437938327824E-2</v>
      </c>
      <c r="L33">
        <v>83.539111513933435</v>
      </c>
      <c r="M33">
        <v>65.251949053481908</v>
      </c>
      <c r="N33" s="2">
        <f t="shared" si="0"/>
        <v>80123302.799531668</v>
      </c>
    </row>
    <row r="34" spans="1:14" x14ac:dyDescent="0.35">
      <c r="A34" s="1">
        <v>42370</v>
      </c>
      <c r="B34">
        <v>0.23133213240491024</v>
      </c>
      <c r="C34">
        <v>698280</v>
      </c>
      <c r="D34">
        <v>6672446</v>
      </c>
      <c r="E34">
        <v>0.47283101574752506</v>
      </c>
      <c r="F34">
        <v>0.7994158162804339</v>
      </c>
      <c r="G34">
        <v>0.56676645731828412</v>
      </c>
      <c r="H34">
        <v>0.71987637772482294</v>
      </c>
      <c r="I34">
        <v>4.4056239024569017E-2</v>
      </c>
      <c r="J34">
        <v>8.8759131372952819E-3</v>
      </c>
      <c r="K34">
        <v>2.8579559490564108E-2</v>
      </c>
      <c r="L34">
        <v>86.710208095883758</v>
      </c>
      <c r="M34">
        <v>65.279227023337285</v>
      </c>
      <c r="N34" s="2">
        <f t="shared" si="0"/>
        <v>86357762.511887401</v>
      </c>
    </row>
    <row r="35" spans="1:14" x14ac:dyDescent="0.35">
      <c r="A35" s="1">
        <v>42461</v>
      </c>
      <c r="B35">
        <v>0.23363964517731559</v>
      </c>
      <c r="C35">
        <v>745104</v>
      </c>
      <c r="D35">
        <v>6712571</v>
      </c>
      <c r="E35">
        <v>0.47825236172185837</v>
      </c>
      <c r="F35">
        <v>0.80012113792376471</v>
      </c>
      <c r="G35">
        <v>0.57199392976783792</v>
      </c>
      <c r="H35">
        <v>0.72088655915311295</v>
      </c>
      <c r="I35">
        <v>4.4727250586629033E-2</v>
      </c>
      <c r="J35">
        <v>8.9710922472621794E-3</v>
      </c>
      <c r="K35">
        <v>2.9049993619045061E-2</v>
      </c>
      <c r="L35">
        <v>86.991569694133929</v>
      </c>
      <c r="M35">
        <v>66.23371722152288</v>
      </c>
      <c r="N35" s="2">
        <f t="shared" si="0"/>
        <v>88619771.136854395</v>
      </c>
    </row>
    <row r="36" spans="1:14" x14ac:dyDescent="0.35">
      <c r="A36" s="1">
        <v>42552</v>
      </c>
      <c r="B36">
        <v>0.23425062377556283</v>
      </c>
      <c r="C36">
        <v>758631</v>
      </c>
      <c r="D36">
        <v>6721442</v>
      </c>
      <c r="E36">
        <v>0.47985338939343097</v>
      </c>
      <c r="F36">
        <v>0.80012694235835546</v>
      </c>
      <c r="G36">
        <v>0.57457100484617407</v>
      </c>
      <c r="H36">
        <v>0.7229036881458526</v>
      </c>
      <c r="I36">
        <v>4.4782022890425766E-2</v>
      </c>
      <c r="J36">
        <v>9.0297427862653552E-3</v>
      </c>
      <c r="K36">
        <v>3.0525025530087384E-2</v>
      </c>
      <c r="L36">
        <v>87.897718201358515</v>
      </c>
      <c r="M36">
        <v>66.762535527001944</v>
      </c>
      <c r="N36" s="2">
        <f t="shared" si="0"/>
        <v>90347917.968094543</v>
      </c>
    </row>
    <row r="37" spans="1:14" x14ac:dyDescent="0.35">
      <c r="A37" s="1">
        <v>42644</v>
      </c>
      <c r="B37">
        <v>0.23219561172403022</v>
      </c>
      <c r="C37">
        <v>764378</v>
      </c>
      <c r="D37">
        <v>6816206</v>
      </c>
      <c r="E37">
        <v>0.48116562603243074</v>
      </c>
      <c r="F37">
        <v>0.80558864924879425</v>
      </c>
      <c r="G37">
        <v>0.57556917465502611</v>
      </c>
      <c r="H37">
        <v>0.72676516665111179</v>
      </c>
      <c r="I37">
        <v>4.4947226244104278E-2</v>
      </c>
      <c r="J37">
        <v>9.2668929034891642E-3</v>
      </c>
      <c r="K37">
        <v>3.2372860375538791E-2</v>
      </c>
      <c r="L37">
        <v>90.053962506685707</v>
      </c>
      <c r="M37">
        <v>67.841718065509752</v>
      </c>
      <c r="N37" s="2">
        <f t="shared" si="0"/>
        <v>94295036.731967077</v>
      </c>
    </row>
    <row r="38" spans="1:14" x14ac:dyDescent="0.35">
      <c r="A38" s="1">
        <v>42736</v>
      </c>
      <c r="B38">
        <v>0.23503960180493927</v>
      </c>
      <c r="C38">
        <v>772606</v>
      </c>
      <c r="D38">
        <v>7032030</v>
      </c>
      <c r="E38">
        <v>0.48156148441010627</v>
      </c>
      <c r="F38">
        <v>0.80583780338668054</v>
      </c>
      <c r="G38">
        <v>0.57582554509384887</v>
      </c>
      <c r="H38">
        <v>0.73952677412796319</v>
      </c>
      <c r="I38">
        <v>4.5043311851586595E-2</v>
      </c>
      <c r="J38">
        <v>9.4174742177484342E-3</v>
      </c>
      <c r="K38">
        <v>3.4746159292846232E-2</v>
      </c>
      <c r="L38">
        <v>90.562061648402562</v>
      </c>
      <c r="M38">
        <v>67.843908978480201</v>
      </c>
      <c r="N38" s="2">
        <f t="shared" si="0"/>
        <v>100879349.60035603</v>
      </c>
    </row>
    <row r="39" spans="1:14" x14ac:dyDescent="0.35">
      <c r="A39" s="1">
        <v>42826</v>
      </c>
      <c r="B39">
        <v>0.23390044237913452</v>
      </c>
      <c r="C39">
        <v>785835</v>
      </c>
      <c r="D39">
        <v>7262809</v>
      </c>
      <c r="E39">
        <v>0.4825778653155654</v>
      </c>
      <c r="F39">
        <v>0.80698874664673903</v>
      </c>
      <c r="G39">
        <v>0.57662121445192827</v>
      </c>
      <c r="H39">
        <v>0.75033349935955629</v>
      </c>
      <c r="I39">
        <v>4.6107045085029739E-2</v>
      </c>
      <c r="J39">
        <v>9.565392982992962E-3</v>
      </c>
      <c r="K39">
        <v>3.5077972810212452E-2</v>
      </c>
      <c r="L39">
        <v>90.771019961656933</v>
      </c>
      <c r="M39">
        <v>69.173310360887044</v>
      </c>
      <c r="N39" s="2">
        <f t="shared" si="0"/>
        <v>105701826.82982677</v>
      </c>
    </row>
    <row r="40" spans="1:14" x14ac:dyDescent="0.35">
      <c r="A40" s="1">
        <v>42917</v>
      </c>
      <c r="B40">
        <v>0.23553216095824023</v>
      </c>
      <c r="C40">
        <v>794361</v>
      </c>
      <c r="D40">
        <v>7457494</v>
      </c>
      <c r="E40">
        <v>0.48889697975012469</v>
      </c>
      <c r="F40">
        <v>0.80700611220245022</v>
      </c>
      <c r="G40">
        <v>0.576777749672165</v>
      </c>
      <c r="H40">
        <v>0.75419285792606106</v>
      </c>
      <c r="I40">
        <v>4.6266684817533578E-2</v>
      </c>
      <c r="J40">
        <v>9.9554532577658308E-3</v>
      </c>
      <c r="K40">
        <v>3.67543066688251E-2</v>
      </c>
      <c r="L40">
        <v>91.586532593084826</v>
      </c>
      <c r="M40">
        <v>69.175906197059618</v>
      </c>
      <c r="N40" s="2">
        <f t="shared" si="0"/>
        <v>111003992.28895371</v>
      </c>
    </row>
    <row r="41" spans="1:14" x14ac:dyDescent="0.35">
      <c r="A41" s="1">
        <v>43009</v>
      </c>
      <c r="B41">
        <v>0.2363352151023026</v>
      </c>
      <c r="C41">
        <v>802660</v>
      </c>
      <c r="D41">
        <v>7466217</v>
      </c>
      <c r="E41">
        <v>0.49443828550202729</v>
      </c>
      <c r="F41">
        <v>0.80813196117034158</v>
      </c>
      <c r="G41">
        <v>0.57760041492546554</v>
      </c>
      <c r="H41">
        <v>0.75516100500726835</v>
      </c>
      <c r="I41">
        <v>4.6578662679856941E-2</v>
      </c>
      <c r="J41">
        <v>1.0044224019870179E-2</v>
      </c>
      <c r="K41">
        <v>3.7341399772427307E-2</v>
      </c>
      <c r="L41">
        <v>93.369677899928291</v>
      </c>
      <c r="M41">
        <v>69.815386707845704</v>
      </c>
      <c r="N41" s="2">
        <f t="shared" si="0"/>
        <v>114129345.74360995</v>
      </c>
    </row>
    <row r="42" spans="1:14" x14ac:dyDescent="0.35">
      <c r="A42" s="1">
        <v>43101</v>
      </c>
      <c r="B42">
        <v>0.23054964477701745</v>
      </c>
      <c r="C42">
        <v>814853</v>
      </c>
      <c r="D42">
        <v>7605076</v>
      </c>
      <c r="E42">
        <v>0.49932900946792785</v>
      </c>
      <c r="F42">
        <v>0.81171206040813904</v>
      </c>
      <c r="G42">
        <v>0.57924516577960372</v>
      </c>
      <c r="H42">
        <v>0.75519892097837127</v>
      </c>
      <c r="I42">
        <v>4.6992532017090388E-2</v>
      </c>
      <c r="J42">
        <v>1.0046251810714666E-2</v>
      </c>
      <c r="K42">
        <v>3.7802677842195716E-2</v>
      </c>
      <c r="L42">
        <v>93.832895159113889</v>
      </c>
      <c r="M42">
        <v>71.538789165971835</v>
      </c>
      <c r="N42" s="2">
        <f t="shared" si="0"/>
        <v>114673298.27099745</v>
      </c>
    </row>
    <row r="43" spans="1:14" x14ac:dyDescent="0.35">
      <c r="A43" s="1">
        <v>43191</v>
      </c>
      <c r="B43">
        <v>0.23054236363369021</v>
      </c>
      <c r="C43">
        <v>859696</v>
      </c>
      <c r="D43">
        <v>7646135</v>
      </c>
      <c r="E43">
        <v>0.50841480585655008</v>
      </c>
      <c r="F43">
        <v>0.81235210313784434</v>
      </c>
      <c r="G43">
        <v>0.58065610522106559</v>
      </c>
      <c r="H43">
        <v>0.75543509269786369</v>
      </c>
      <c r="I43">
        <v>4.7097507054779296E-2</v>
      </c>
      <c r="J43">
        <v>1.0165405936997777E-2</v>
      </c>
      <c r="K43">
        <v>3.9243736140006424E-2</v>
      </c>
      <c r="L43">
        <v>95.143933529298749</v>
      </c>
      <c r="M43">
        <v>72.619422891913416</v>
      </c>
      <c r="N43" s="2">
        <f t="shared" si="0"/>
        <v>117515535.12306155</v>
      </c>
    </row>
    <row r="44" spans="1:14" x14ac:dyDescent="0.35">
      <c r="A44" s="1">
        <v>43282</v>
      </c>
      <c r="B44">
        <v>0.23543003558712655</v>
      </c>
      <c r="C44">
        <v>877055</v>
      </c>
      <c r="D44">
        <v>7664216</v>
      </c>
      <c r="E44">
        <v>0.51368718543222869</v>
      </c>
      <c r="F44">
        <v>0.81350307958817691</v>
      </c>
      <c r="G44">
        <v>0.58301043430834754</v>
      </c>
      <c r="H44">
        <v>0.75672099316443175</v>
      </c>
      <c r="I44">
        <v>4.7496651440709955E-2</v>
      </c>
      <c r="J44">
        <v>1.0254416713118808E-2</v>
      </c>
      <c r="K44">
        <v>4.0028143988871674E-2</v>
      </c>
      <c r="L44">
        <v>95.489395307059553</v>
      </c>
      <c r="M44">
        <v>73.504380920631633</v>
      </c>
      <c r="N44" s="2">
        <f t="shared" si="0"/>
        <v>121427900.70148435</v>
      </c>
    </row>
    <row r="45" spans="1:14" x14ac:dyDescent="0.35">
      <c r="A45" s="1">
        <v>43374</v>
      </c>
      <c r="B45">
        <v>0.23756059546477334</v>
      </c>
      <c r="C45">
        <v>905661</v>
      </c>
      <c r="D45">
        <v>7689527</v>
      </c>
      <c r="E45">
        <v>0.51520848226702309</v>
      </c>
      <c r="F45">
        <v>0.8146736060830716</v>
      </c>
      <c r="G45">
        <v>0.58766297141369017</v>
      </c>
      <c r="H45">
        <v>0.75998028975712051</v>
      </c>
      <c r="I45">
        <v>4.7597102741033293E-2</v>
      </c>
      <c r="J45">
        <v>1.0676748341459539E-2</v>
      </c>
      <c r="K45">
        <v>4.0521736219406593E-2</v>
      </c>
      <c r="L45">
        <v>98.623829604132425</v>
      </c>
      <c r="M45">
        <v>74.133333625796837</v>
      </c>
      <c r="N45" s="2">
        <f t="shared" si="0"/>
        <v>127869006.93877715</v>
      </c>
    </row>
    <row r="46" spans="1:14" x14ac:dyDescent="0.35">
      <c r="A46" s="3">
        <v>43466</v>
      </c>
      <c r="B46" s="4">
        <v>0.228353109</v>
      </c>
      <c r="C46" s="4">
        <v>736264</v>
      </c>
      <c r="D46" s="4">
        <v>7829780</v>
      </c>
      <c r="E46" s="4">
        <v>0.52254674800000001</v>
      </c>
      <c r="F46" s="4">
        <v>0.82022100600000003</v>
      </c>
      <c r="G46" s="4">
        <v>0.5989525</v>
      </c>
      <c r="H46" s="4">
        <v>0.75779923900000001</v>
      </c>
      <c r="I46" s="4">
        <v>4.7396603000000002E-2</v>
      </c>
      <c r="J46" s="4">
        <v>2.5658080000000002E-3</v>
      </c>
      <c r="K46" s="4">
        <v>4.2056866999999998E-2</v>
      </c>
      <c r="L46" s="4">
        <v>99.436999999999998</v>
      </c>
      <c r="M46" s="4">
        <v>66.86</v>
      </c>
      <c r="N46" s="2">
        <f>((M46*C46*E46*G46+L46*D46*F46*H46)*B46*(1+I46+J46+K46))</f>
        <v>124517685.49801038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zoomScale="80" zoomScaleNormal="80" workbookViewId="0">
      <selection activeCell="A15" sqref="A15"/>
    </sheetView>
  </sheetViews>
  <sheetFormatPr defaultRowHeight="14.5" x14ac:dyDescent="0.35"/>
  <cols>
    <col min="1" max="1" width="11.54296875" bestFit="1" customWidth="1"/>
    <col min="2" max="2" width="22.453125" bestFit="1" customWidth="1"/>
  </cols>
  <sheetData>
    <row r="1" spans="1:15" x14ac:dyDescent="0.35">
      <c r="A1" t="s">
        <v>0</v>
      </c>
      <c r="B1" t="s">
        <v>10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hidden="1" x14ac:dyDescent="0.35">
      <c r="A2" s="1">
        <v>39448</v>
      </c>
      <c r="B2">
        <v>2.1686915388413144E-3</v>
      </c>
    </row>
    <row r="3" spans="1:15" hidden="1" x14ac:dyDescent="0.35">
      <c r="A3" s="1">
        <v>39539</v>
      </c>
      <c r="B3">
        <v>3.0181316241553041E-3</v>
      </c>
    </row>
    <row r="4" spans="1:15" hidden="1" x14ac:dyDescent="0.35">
      <c r="A4" s="1">
        <v>39630</v>
      </c>
      <c r="B4">
        <v>3.0464401415091877E-3</v>
      </c>
    </row>
    <row r="5" spans="1:15" hidden="1" x14ac:dyDescent="0.35">
      <c r="A5" s="1">
        <v>39722</v>
      </c>
      <c r="B5">
        <v>3.392989598223524E-3</v>
      </c>
    </row>
    <row r="6" spans="1:15" hidden="1" x14ac:dyDescent="0.35">
      <c r="A6" s="1">
        <v>39814</v>
      </c>
      <c r="B6">
        <v>3.8117047911392556E-3</v>
      </c>
    </row>
    <row r="7" spans="1:15" hidden="1" x14ac:dyDescent="0.35">
      <c r="A7" s="1">
        <v>39904</v>
      </c>
      <c r="B7">
        <v>4.4130570666734426E-3</v>
      </c>
    </row>
    <row r="8" spans="1:15" hidden="1" x14ac:dyDescent="0.35">
      <c r="A8" s="1">
        <v>39995</v>
      </c>
      <c r="B8">
        <v>5.738762156890711E-3</v>
      </c>
    </row>
    <row r="9" spans="1:15" hidden="1" x14ac:dyDescent="0.35">
      <c r="A9" s="1">
        <v>40087</v>
      </c>
      <c r="B9">
        <v>5.746298679196897E-3</v>
      </c>
    </row>
    <row r="10" spans="1:15" hidden="1" x14ac:dyDescent="0.35">
      <c r="A10" s="1">
        <v>40179</v>
      </c>
      <c r="B10">
        <v>6.7377860700582751E-3</v>
      </c>
    </row>
    <row r="11" spans="1:15" hidden="1" x14ac:dyDescent="0.35">
      <c r="A11" s="1">
        <v>40269</v>
      </c>
      <c r="B11">
        <v>7.2903019322679867E-3</v>
      </c>
    </row>
    <row r="12" spans="1:15" hidden="1" x14ac:dyDescent="0.35">
      <c r="A12" s="1">
        <v>40360</v>
      </c>
      <c r="B12">
        <v>7.4762076728908822E-3</v>
      </c>
    </row>
    <row r="13" spans="1:15" hidden="1" x14ac:dyDescent="0.35">
      <c r="A13" s="1">
        <v>40452</v>
      </c>
      <c r="B13">
        <v>7.7480293586307328E-3</v>
      </c>
    </row>
    <row r="14" spans="1:15" x14ac:dyDescent="0.35">
      <c r="A14" s="1">
        <v>40544</v>
      </c>
      <c r="B14">
        <v>8.5374854657233757E-3</v>
      </c>
      <c r="C14">
        <f>AVERAGE($B10:$B13)</f>
        <v>7.3130812584619696E-3</v>
      </c>
    </row>
    <row r="15" spans="1:15" x14ac:dyDescent="0.35">
      <c r="A15" s="1">
        <v>40634</v>
      </c>
      <c r="B15">
        <v>1.0873367040768142E-2</v>
      </c>
      <c r="C15">
        <f>C14</f>
        <v>7.3130812584619696E-3</v>
      </c>
    </row>
    <row r="16" spans="1:15" x14ac:dyDescent="0.35">
      <c r="A16" s="1">
        <v>40725</v>
      </c>
      <c r="B16">
        <v>1.1530382777221045E-2</v>
      </c>
      <c r="C16">
        <f t="shared" ref="C16:O40" si="0">C15</f>
        <v>7.3130812584619696E-3</v>
      </c>
      <c r="D16">
        <f>AVERAGE($B12:$B15)</f>
        <v>8.6587723845032837E-3</v>
      </c>
    </row>
    <row r="17" spans="1:12" x14ac:dyDescent="0.35">
      <c r="A17" s="1">
        <v>40817</v>
      </c>
      <c r="B17">
        <v>1.1752590379658994E-2</v>
      </c>
      <c r="C17">
        <f t="shared" si="0"/>
        <v>7.3130812584619696E-3</v>
      </c>
      <c r="D17">
        <f>D16</f>
        <v>8.6587723845032837E-3</v>
      </c>
    </row>
    <row r="18" spans="1:12" x14ac:dyDescent="0.35">
      <c r="A18" s="1">
        <v>40909</v>
      </c>
      <c r="B18">
        <v>1.1764057394649157E-2</v>
      </c>
      <c r="C18">
        <f t="shared" si="0"/>
        <v>7.3130812584619696E-3</v>
      </c>
      <c r="D18">
        <f t="shared" si="0"/>
        <v>8.6587723845032837E-3</v>
      </c>
      <c r="E18">
        <f>AVERAGE($B14:$B17)</f>
        <v>1.0673456415842889E-2</v>
      </c>
    </row>
    <row r="19" spans="1:12" x14ac:dyDescent="0.35">
      <c r="A19" s="1">
        <v>41000</v>
      </c>
      <c r="B19">
        <v>1.251584620276203E-2</v>
      </c>
      <c r="C19">
        <f t="shared" si="0"/>
        <v>7.3130812584619696E-3</v>
      </c>
      <c r="D19">
        <f t="shared" si="0"/>
        <v>8.6587723845032837E-3</v>
      </c>
      <c r="E19">
        <f>E18</f>
        <v>1.0673456415842889E-2</v>
      </c>
    </row>
    <row r="20" spans="1:12" x14ac:dyDescent="0.35">
      <c r="A20" s="1">
        <v>41091</v>
      </c>
      <c r="B20">
        <v>1.2769445358679934E-2</v>
      </c>
      <c r="C20">
        <f t="shared" si="0"/>
        <v>7.3130812584619696E-3</v>
      </c>
      <c r="D20">
        <f t="shared" si="0"/>
        <v>8.6587723845032837E-3</v>
      </c>
      <c r="E20">
        <f t="shared" si="0"/>
        <v>1.0673456415842889E-2</v>
      </c>
      <c r="F20">
        <f>AVERAGE($B16:$B19)</f>
        <v>1.1890719188572808E-2</v>
      </c>
    </row>
    <row r="21" spans="1:12" x14ac:dyDescent="0.35">
      <c r="A21" s="1">
        <v>41183</v>
      </c>
      <c r="B21">
        <v>1.3539512138577363E-2</v>
      </c>
      <c r="C21">
        <f t="shared" si="0"/>
        <v>7.3130812584619696E-3</v>
      </c>
      <c r="D21">
        <f t="shared" si="0"/>
        <v>8.6587723845032837E-3</v>
      </c>
      <c r="E21">
        <f t="shared" si="0"/>
        <v>1.0673456415842889E-2</v>
      </c>
      <c r="F21">
        <f>F20</f>
        <v>1.1890719188572808E-2</v>
      </c>
    </row>
    <row r="22" spans="1:12" x14ac:dyDescent="0.35">
      <c r="A22" s="1">
        <v>41275</v>
      </c>
      <c r="B22">
        <v>1.3653864761660115E-2</v>
      </c>
      <c r="C22">
        <f t="shared" si="0"/>
        <v>7.3130812584619696E-3</v>
      </c>
      <c r="D22">
        <f t="shared" si="0"/>
        <v>8.6587723845032837E-3</v>
      </c>
      <c r="E22">
        <f t="shared" si="0"/>
        <v>1.0673456415842889E-2</v>
      </c>
      <c r="F22">
        <f t="shared" si="0"/>
        <v>1.1890719188572808E-2</v>
      </c>
      <c r="G22">
        <f>AVERAGE($B18:$B21)</f>
        <v>1.264721527366712E-2</v>
      </c>
    </row>
    <row r="23" spans="1:12" x14ac:dyDescent="0.35">
      <c r="A23" s="1">
        <v>41365</v>
      </c>
      <c r="B23">
        <v>1.4543779489241473E-2</v>
      </c>
      <c r="D23">
        <f t="shared" si="0"/>
        <v>8.6587723845032837E-3</v>
      </c>
      <c r="E23">
        <f t="shared" si="0"/>
        <v>1.0673456415842889E-2</v>
      </c>
      <c r="F23">
        <f t="shared" si="0"/>
        <v>1.1890719188572808E-2</v>
      </c>
      <c r="G23">
        <f>G22</f>
        <v>1.264721527366712E-2</v>
      </c>
    </row>
    <row r="24" spans="1:12" x14ac:dyDescent="0.35">
      <c r="A24" s="1">
        <v>41456</v>
      </c>
      <c r="B24">
        <v>1.4934269044971809E-2</v>
      </c>
      <c r="D24">
        <f t="shared" si="0"/>
        <v>8.6587723845032837E-3</v>
      </c>
      <c r="E24">
        <f t="shared" si="0"/>
        <v>1.0673456415842889E-2</v>
      </c>
      <c r="F24">
        <f t="shared" si="0"/>
        <v>1.1890719188572808E-2</v>
      </c>
      <c r="G24">
        <f t="shared" si="0"/>
        <v>1.264721527366712E-2</v>
      </c>
      <c r="H24">
        <f>AVERAGE($B20:$B23)</f>
        <v>1.3626650437039721E-2</v>
      </c>
    </row>
    <row r="25" spans="1:12" x14ac:dyDescent="0.35">
      <c r="A25" s="1">
        <v>41548</v>
      </c>
      <c r="B25">
        <v>1.5407809765873776E-2</v>
      </c>
      <c r="E25">
        <f t="shared" si="0"/>
        <v>1.0673456415842889E-2</v>
      </c>
      <c r="F25">
        <f t="shared" si="0"/>
        <v>1.1890719188572808E-2</v>
      </c>
      <c r="G25">
        <f t="shared" si="0"/>
        <v>1.264721527366712E-2</v>
      </c>
      <c r="H25">
        <f>H24</f>
        <v>1.3626650437039721E-2</v>
      </c>
    </row>
    <row r="26" spans="1:12" x14ac:dyDescent="0.35">
      <c r="A26" s="1">
        <v>41640</v>
      </c>
      <c r="B26">
        <v>1.8021106843019621E-2</v>
      </c>
      <c r="E26">
        <f t="shared" si="0"/>
        <v>1.0673456415842889E-2</v>
      </c>
      <c r="F26">
        <f t="shared" si="0"/>
        <v>1.1890719188572808E-2</v>
      </c>
      <c r="G26">
        <f t="shared" si="0"/>
        <v>1.264721527366712E-2</v>
      </c>
      <c r="H26">
        <f t="shared" si="0"/>
        <v>1.3626650437039721E-2</v>
      </c>
      <c r="I26">
        <f>AVERAGE($B22:$B25)</f>
        <v>1.4634930765436793E-2</v>
      </c>
    </row>
    <row r="27" spans="1:12" x14ac:dyDescent="0.35">
      <c r="A27" s="1">
        <v>41730</v>
      </c>
      <c r="B27">
        <v>1.988324654461161E-2</v>
      </c>
      <c r="F27">
        <f t="shared" si="0"/>
        <v>1.1890719188572808E-2</v>
      </c>
      <c r="G27">
        <f t="shared" si="0"/>
        <v>1.264721527366712E-2</v>
      </c>
      <c r="H27">
        <f t="shared" si="0"/>
        <v>1.3626650437039721E-2</v>
      </c>
      <c r="I27">
        <f>I26</f>
        <v>1.4634930765436793E-2</v>
      </c>
    </row>
    <row r="28" spans="1:12" x14ac:dyDescent="0.35">
      <c r="A28" s="1">
        <v>41821</v>
      </c>
      <c r="B28">
        <v>2.1231861095408634E-2</v>
      </c>
      <c r="F28">
        <f t="shared" si="0"/>
        <v>1.1890719188572808E-2</v>
      </c>
      <c r="G28">
        <f t="shared" si="0"/>
        <v>1.264721527366712E-2</v>
      </c>
      <c r="H28">
        <f t="shared" si="0"/>
        <v>1.3626650437039721E-2</v>
      </c>
      <c r="I28">
        <f t="shared" si="0"/>
        <v>1.4634930765436793E-2</v>
      </c>
      <c r="J28">
        <f>AVERAGE($B24:$B27)</f>
        <v>1.7061608049619204E-2</v>
      </c>
    </row>
    <row r="29" spans="1:12" x14ac:dyDescent="0.35">
      <c r="A29" s="1">
        <v>41913</v>
      </c>
      <c r="B29">
        <v>2.1563826190830394E-2</v>
      </c>
      <c r="G29">
        <f t="shared" si="0"/>
        <v>1.264721527366712E-2</v>
      </c>
      <c r="H29">
        <f t="shared" si="0"/>
        <v>1.3626650437039721E-2</v>
      </c>
      <c r="I29">
        <f t="shared" si="0"/>
        <v>1.4634930765436793E-2</v>
      </c>
      <c r="J29">
        <f>J28</f>
        <v>1.7061608049619204E-2</v>
      </c>
    </row>
    <row r="30" spans="1:12" x14ac:dyDescent="0.35">
      <c r="A30" s="1">
        <v>42005</v>
      </c>
      <c r="B30">
        <v>2.2280383112119797E-2</v>
      </c>
      <c r="G30">
        <f t="shared" si="0"/>
        <v>1.264721527366712E-2</v>
      </c>
      <c r="H30">
        <f t="shared" si="0"/>
        <v>1.3626650437039721E-2</v>
      </c>
      <c r="I30">
        <f t="shared" si="0"/>
        <v>1.4634930765436793E-2</v>
      </c>
      <c r="J30">
        <f t="shared" si="0"/>
        <v>1.7061608049619204E-2</v>
      </c>
      <c r="K30">
        <f>AVERAGE($B26:$B29)</f>
        <v>2.0175010168467566E-2</v>
      </c>
    </row>
    <row r="31" spans="1:12" x14ac:dyDescent="0.35">
      <c r="A31" s="1">
        <v>42095</v>
      </c>
      <c r="B31">
        <v>2.2843935275008283E-2</v>
      </c>
      <c r="H31">
        <f t="shared" si="0"/>
        <v>1.3626650437039721E-2</v>
      </c>
      <c r="I31">
        <f t="shared" si="0"/>
        <v>1.4634930765436793E-2</v>
      </c>
      <c r="J31">
        <f t="shared" si="0"/>
        <v>1.7061608049619204E-2</v>
      </c>
      <c r="K31">
        <f>K30</f>
        <v>2.0175010168467566E-2</v>
      </c>
    </row>
    <row r="32" spans="1:12" x14ac:dyDescent="0.35">
      <c r="A32" s="1">
        <v>42186</v>
      </c>
      <c r="B32">
        <v>2.3104634353324841E-2</v>
      </c>
      <c r="H32">
        <f t="shared" si="0"/>
        <v>1.3626650437039721E-2</v>
      </c>
      <c r="I32">
        <f t="shared" si="0"/>
        <v>1.4634930765436793E-2</v>
      </c>
      <c r="J32">
        <f t="shared" si="0"/>
        <v>1.7061608049619204E-2</v>
      </c>
      <c r="K32">
        <f t="shared" si="0"/>
        <v>2.0175010168467566E-2</v>
      </c>
      <c r="L32">
        <f>AVERAGE($B28:$B31)</f>
        <v>2.1980001418341777E-2</v>
      </c>
    </row>
    <row r="33" spans="1:15" x14ac:dyDescent="0.35">
      <c r="A33" s="1">
        <v>42278</v>
      </c>
      <c r="B33">
        <v>2.4034437938327824E-2</v>
      </c>
      <c r="I33">
        <f t="shared" si="0"/>
        <v>1.4634930765436793E-2</v>
      </c>
      <c r="J33">
        <f t="shared" si="0"/>
        <v>1.7061608049619204E-2</v>
      </c>
      <c r="K33">
        <f t="shared" si="0"/>
        <v>2.0175010168467566E-2</v>
      </c>
      <c r="L33">
        <f>L32</f>
        <v>2.1980001418341777E-2</v>
      </c>
    </row>
    <row r="34" spans="1:15" x14ac:dyDescent="0.35">
      <c r="A34" s="1">
        <v>42370</v>
      </c>
      <c r="B34">
        <v>2.8579559490564108E-2</v>
      </c>
      <c r="I34">
        <f t="shared" si="0"/>
        <v>1.4634930765436793E-2</v>
      </c>
      <c r="J34">
        <f t="shared" si="0"/>
        <v>1.7061608049619204E-2</v>
      </c>
      <c r="K34">
        <f t="shared" si="0"/>
        <v>2.0175010168467566E-2</v>
      </c>
      <c r="L34">
        <f t="shared" si="0"/>
        <v>2.1980001418341777E-2</v>
      </c>
      <c r="M34">
        <f>AVERAGE($B30:$B33)</f>
        <v>2.3065847669695185E-2</v>
      </c>
    </row>
    <row r="35" spans="1:15" x14ac:dyDescent="0.35">
      <c r="A35" s="1">
        <v>42461</v>
      </c>
      <c r="B35">
        <v>2.9049993619045061E-2</v>
      </c>
      <c r="J35">
        <f t="shared" si="0"/>
        <v>1.7061608049619204E-2</v>
      </c>
      <c r="K35">
        <f t="shared" si="0"/>
        <v>2.0175010168467566E-2</v>
      </c>
      <c r="L35">
        <f t="shared" si="0"/>
        <v>2.1980001418341777E-2</v>
      </c>
      <c r="M35">
        <f>M34</f>
        <v>2.3065847669695185E-2</v>
      </c>
    </row>
    <row r="36" spans="1:15" x14ac:dyDescent="0.35">
      <c r="A36" s="1">
        <v>42552</v>
      </c>
      <c r="B36">
        <v>3.0525025530087384E-2</v>
      </c>
      <c r="J36">
        <f t="shared" si="0"/>
        <v>1.7061608049619204E-2</v>
      </c>
      <c r="K36">
        <f t="shared" si="0"/>
        <v>2.0175010168467566E-2</v>
      </c>
      <c r="L36">
        <f t="shared" si="0"/>
        <v>2.1980001418341777E-2</v>
      </c>
      <c r="M36">
        <f t="shared" si="0"/>
        <v>2.3065847669695185E-2</v>
      </c>
      <c r="N36">
        <f>AVERAGE($B32:$B35)</f>
        <v>2.6192156350315458E-2</v>
      </c>
    </row>
    <row r="37" spans="1:15" x14ac:dyDescent="0.35">
      <c r="A37" s="1">
        <v>42644</v>
      </c>
      <c r="B37">
        <v>3.2372860375538791E-2</v>
      </c>
      <c r="K37">
        <f t="shared" si="0"/>
        <v>2.0175010168467566E-2</v>
      </c>
      <c r="L37">
        <f t="shared" si="0"/>
        <v>2.1980001418341777E-2</v>
      </c>
      <c r="M37">
        <f t="shared" si="0"/>
        <v>2.3065847669695185E-2</v>
      </c>
      <c r="N37">
        <f>N36</f>
        <v>2.6192156350315458E-2</v>
      </c>
    </row>
    <row r="38" spans="1:15" x14ac:dyDescent="0.35">
      <c r="A38" s="1">
        <v>42736</v>
      </c>
      <c r="B38">
        <v>3.4746159292846232E-2</v>
      </c>
      <c r="K38">
        <f t="shared" si="0"/>
        <v>2.0175010168467566E-2</v>
      </c>
      <c r="L38">
        <f t="shared" si="0"/>
        <v>2.1980001418341777E-2</v>
      </c>
      <c r="M38">
        <f t="shared" si="0"/>
        <v>2.3065847669695185E-2</v>
      </c>
      <c r="N38">
        <f t="shared" si="0"/>
        <v>2.6192156350315458E-2</v>
      </c>
      <c r="O38">
        <f>AVERAGE($B34:$B37)</f>
        <v>3.0131859753808839E-2</v>
      </c>
    </row>
    <row r="39" spans="1:15" x14ac:dyDescent="0.35">
      <c r="A39" s="1">
        <v>42826</v>
      </c>
      <c r="B39">
        <v>3.5077972810212452E-2</v>
      </c>
      <c r="L39">
        <f t="shared" si="0"/>
        <v>2.1980001418341777E-2</v>
      </c>
      <c r="M39">
        <f t="shared" si="0"/>
        <v>2.3065847669695185E-2</v>
      </c>
      <c r="N39">
        <f t="shared" si="0"/>
        <v>2.6192156350315458E-2</v>
      </c>
      <c r="O39">
        <f>O38</f>
        <v>3.0131859753808839E-2</v>
      </c>
    </row>
    <row r="40" spans="1:15" x14ac:dyDescent="0.35">
      <c r="A40" s="1">
        <v>42917</v>
      </c>
      <c r="B40">
        <v>3.67543066688251E-2</v>
      </c>
      <c r="L40">
        <f t="shared" si="0"/>
        <v>2.1980001418341777E-2</v>
      </c>
      <c r="M40">
        <f t="shared" si="0"/>
        <v>2.3065847669695185E-2</v>
      </c>
      <c r="N40">
        <f t="shared" si="0"/>
        <v>2.6192156350315458E-2</v>
      </c>
      <c r="O40">
        <f t="shared" si="0"/>
        <v>3.0131859753808839E-2</v>
      </c>
    </row>
    <row r="41" spans="1:15" x14ac:dyDescent="0.35">
      <c r="A41" s="1">
        <v>43009</v>
      </c>
      <c r="B41">
        <v>3.7341399772427307E-2</v>
      </c>
      <c r="M41">
        <f t="shared" ref="M41:O46" si="1">M40</f>
        <v>2.3065847669695185E-2</v>
      </c>
      <c r="N41">
        <f t="shared" si="1"/>
        <v>2.6192156350315458E-2</v>
      </c>
      <c r="O41">
        <f t="shared" si="1"/>
        <v>3.0131859753808839E-2</v>
      </c>
    </row>
    <row r="42" spans="1:15" x14ac:dyDescent="0.35">
      <c r="A42" s="1">
        <v>43101</v>
      </c>
      <c r="B42">
        <v>3.7802677842195716E-2</v>
      </c>
      <c r="M42">
        <f t="shared" si="1"/>
        <v>2.3065847669695185E-2</v>
      </c>
      <c r="N42">
        <f t="shared" si="1"/>
        <v>2.6192156350315458E-2</v>
      </c>
      <c r="O42">
        <f t="shared" si="1"/>
        <v>3.0131859753808839E-2</v>
      </c>
    </row>
    <row r="43" spans="1:15" x14ac:dyDescent="0.35">
      <c r="A43" s="1">
        <v>43191</v>
      </c>
      <c r="B43">
        <v>3.9243736140006424E-2</v>
      </c>
      <c r="N43">
        <f t="shared" si="1"/>
        <v>2.6192156350315458E-2</v>
      </c>
      <c r="O43">
        <f t="shared" si="1"/>
        <v>3.0131859753808839E-2</v>
      </c>
    </row>
    <row r="44" spans="1:15" x14ac:dyDescent="0.35">
      <c r="A44" s="1">
        <v>43282</v>
      </c>
      <c r="B44">
        <v>4.0028143988871674E-2</v>
      </c>
      <c r="N44">
        <f t="shared" si="1"/>
        <v>2.6192156350315458E-2</v>
      </c>
      <c r="O44">
        <f t="shared" si="1"/>
        <v>3.0131859753808839E-2</v>
      </c>
    </row>
    <row r="45" spans="1:15" x14ac:dyDescent="0.35">
      <c r="A45" s="1">
        <v>43374</v>
      </c>
      <c r="B45">
        <v>4.0521736219406593E-2</v>
      </c>
      <c r="O45">
        <f t="shared" si="1"/>
        <v>3.0131859753808839E-2</v>
      </c>
    </row>
    <row r="46" spans="1:15" x14ac:dyDescent="0.35">
      <c r="A46" s="3">
        <v>43466</v>
      </c>
      <c r="B46" s="4">
        <v>4.2056866999999998E-2</v>
      </c>
      <c r="O46">
        <f t="shared" si="1"/>
        <v>3.0131859753808839E-2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Y50"/>
  <sheetViews>
    <sheetView zoomScale="80" zoomScaleNormal="80" workbookViewId="0">
      <pane xSplit="1" ySplit="5" topLeftCell="L28" activePane="bottomRight" state="frozen"/>
      <selection pane="topRight"/>
      <selection pane="bottomLeft"/>
      <selection pane="bottomRight" activeCell="Y51" sqref="Y51"/>
    </sheetView>
  </sheetViews>
  <sheetFormatPr defaultRowHeight="14.5" x14ac:dyDescent="0.35"/>
  <cols>
    <col min="1" max="1" width="11.54296875" bestFit="1" customWidth="1"/>
    <col min="2" max="3" width="11.54296875" customWidth="1"/>
    <col min="4" max="4" width="12.26953125" bestFit="1" customWidth="1"/>
    <col min="5" max="5" width="11.54296875" customWidth="1"/>
    <col min="6" max="8" width="6.54296875" customWidth="1"/>
    <col min="9" max="9" width="38.453125" customWidth="1"/>
    <col min="10" max="10" width="56.81640625" bestFit="1" customWidth="1"/>
    <col min="11" max="11" width="50.81640625" bestFit="1" customWidth="1"/>
    <col min="12" max="12" width="38.453125" bestFit="1" customWidth="1"/>
  </cols>
  <sheetData>
    <row r="1" spans="1:25" x14ac:dyDescent="0.35">
      <c r="A1" s="16" t="s">
        <v>84</v>
      </c>
      <c r="B1" s="16"/>
      <c r="C1" s="16"/>
      <c r="D1" s="16"/>
      <c r="E1" s="16"/>
      <c r="F1" s="16"/>
      <c r="G1" s="16"/>
      <c r="H1" s="16"/>
      <c r="I1" s="6" t="s">
        <v>68</v>
      </c>
      <c r="J1" s="6" t="s">
        <v>69</v>
      </c>
      <c r="K1" s="6" t="s">
        <v>76</v>
      </c>
      <c r="L1" s="6" t="s">
        <v>98</v>
      </c>
      <c r="M1" t="s">
        <v>97</v>
      </c>
      <c r="N1" t="s">
        <v>96</v>
      </c>
      <c r="O1" t="s">
        <v>95</v>
      </c>
      <c r="P1" t="s">
        <v>94</v>
      </c>
      <c r="Q1" t="s">
        <v>93</v>
      </c>
      <c r="R1" t="s">
        <v>92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</row>
    <row r="2" spans="1:25" x14ac:dyDescent="0.35">
      <c r="A2" t="s">
        <v>0</v>
      </c>
      <c r="B2" t="s">
        <v>15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11</v>
      </c>
      <c r="J2" t="s">
        <v>66</v>
      </c>
      <c r="K2" t="s">
        <v>66</v>
      </c>
      <c r="L2" t="s">
        <v>11</v>
      </c>
      <c r="M2" t="s">
        <v>97</v>
      </c>
      <c r="N2" t="s">
        <v>96</v>
      </c>
      <c r="O2" t="s">
        <v>95</v>
      </c>
      <c r="P2" t="s">
        <v>94</v>
      </c>
      <c r="Q2" t="s">
        <v>93</v>
      </c>
      <c r="R2" t="s">
        <v>92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</row>
    <row r="3" spans="1:25" hidden="1" x14ac:dyDescent="0.35">
      <c r="A3" s="1">
        <v>39173</v>
      </c>
    </row>
    <row r="4" spans="1:25" hidden="1" x14ac:dyDescent="0.35">
      <c r="A4" s="1">
        <v>39264</v>
      </c>
    </row>
    <row r="5" spans="1:25" hidden="1" x14ac:dyDescent="0.35">
      <c r="A5" s="1">
        <v>39356</v>
      </c>
    </row>
    <row r="6" spans="1:25" hidden="1" x14ac:dyDescent="0.35">
      <c r="A6" s="1">
        <v>39448</v>
      </c>
      <c r="B6">
        <v>10644.43</v>
      </c>
      <c r="C6" s="1"/>
      <c r="D6" s="1"/>
      <c r="E6" s="1"/>
      <c r="F6" s="9">
        <v>1</v>
      </c>
      <c r="G6" s="9">
        <v>0</v>
      </c>
      <c r="H6" s="9">
        <v>0</v>
      </c>
      <c r="I6">
        <v>58.786918158287087</v>
      </c>
      <c r="L6">
        <v>58.786918158287087</v>
      </c>
    </row>
    <row r="7" spans="1:25" hidden="1" x14ac:dyDescent="0.35">
      <c r="A7" s="1">
        <v>39539</v>
      </c>
      <c r="B7">
        <v>10661.69</v>
      </c>
      <c r="C7" s="8">
        <f>B7/B6-1</f>
        <v>1.6215053318966444E-3</v>
      </c>
      <c r="D7" s="1"/>
      <c r="E7" s="1"/>
      <c r="F7" s="9">
        <v>0</v>
      </c>
      <c r="G7" s="9">
        <v>1</v>
      </c>
      <c r="H7" s="9">
        <v>0</v>
      </c>
      <c r="I7">
        <v>59.864924587872324</v>
      </c>
      <c r="J7">
        <f>I7/I6-1</f>
        <v>1.8337522417532393E-2</v>
      </c>
      <c r="L7">
        <v>59.864924587872324</v>
      </c>
    </row>
    <row r="8" spans="1:25" hidden="1" x14ac:dyDescent="0.35">
      <c r="A8" s="1">
        <v>39630</v>
      </c>
      <c r="B8">
        <v>10581.86</v>
      </c>
      <c r="C8" s="8">
        <f t="shared" ref="C8:C50" si="0">B8/B7-1</f>
        <v>-7.487555912805588E-3</v>
      </c>
      <c r="D8" s="8">
        <f>C7</f>
        <v>1.6215053318966444E-3</v>
      </c>
      <c r="E8" s="1"/>
      <c r="F8" s="9">
        <v>0</v>
      </c>
      <c r="G8" s="9">
        <v>0</v>
      </c>
      <c r="H8" s="9">
        <v>0</v>
      </c>
      <c r="I8">
        <v>60.385462966919043</v>
      </c>
      <c r="J8">
        <f t="shared" ref="J8:J50" si="1">I8/I7-1</f>
        <v>8.695214812851626E-3</v>
      </c>
      <c r="L8">
        <v>60.385462966919043</v>
      </c>
    </row>
    <row r="9" spans="1:25" hidden="1" x14ac:dyDescent="0.35">
      <c r="A9" s="1">
        <v>39722</v>
      </c>
      <c r="B9">
        <v>10483.379999999999</v>
      </c>
      <c r="C9" s="8">
        <f t="shared" si="0"/>
        <v>-9.3064924313874808E-3</v>
      </c>
      <c r="D9" s="8">
        <f t="shared" ref="D9:E50" si="2">C8</f>
        <v>-7.487555912805588E-3</v>
      </c>
      <c r="E9" s="8">
        <f>D8</f>
        <v>1.6215053318966444E-3</v>
      </c>
      <c r="F9" s="9">
        <v>0</v>
      </c>
      <c r="G9" s="9">
        <v>0</v>
      </c>
      <c r="H9" s="9">
        <v>1</v>
      </c>
      <c r="I9">
        <v>60.466562119182086</v>
      </c>
      <c r="J9">
        <f t="shared" si="1"/>
        <v>1.3430244346634979E-3</v>
      </c>
      <c r="K9">
        <f>'Parameter Estimates'!$B$9+'Parameter Estimates'!$B$10*E9+'Parameter Estimates'!$B$11*F9+'Parameter Estimates'!$B$12*G9+'Parameter Estimates'!$B$13*H9</f>
        <v>7.7912916652183384E-3</v>
      </c>
      <c r="L9">
        <v>60.466562119182086</v>
      </c>
    </row>
    <row r="10" spans="1:25" hidden="1" x14ac:dyDescent="0.35">
      <c r="A10" s="1">
        <v>39814</v>
      </c>
      <c r="B10">
        <v>10459.700000000001</v>
      </c>
      <c r="C10" s="8">
        <f t="shared" si="0"/>
        <v>-2.2588134742801413E-3</v>
      </c>
      <c r="D10" s="8">
        <f t="shared" si="2"/>
        <v>-9.3064924313874808E-3</v>
      </c>
      <c r="E10" s="8">
        <f t="shared" si="2"/>
        <v>-7.487555912805588E-3</v>
      </c>
      <c r="F10" s="9">
        <f>F6</f>
        <v>1</v>
      </c>
      <c r="G10" s="9">
        <f t="shared" ref="G10:H10" si="3">G6</f>
        <v>0</v>
      </c>
      <c r="H10" s="9">
        <f t="shared" si="3"/>
        <v>0</v>
      </c>
      <c r="I10">
        <v>60.81821744242059</v>
      </c>
      <c r="J10">
        <f t="shared" si="1"/>
        <v>5.8156989733495479E-3</v>
      </c>
      <c r="K10">
        <f>'Parameter Estimates'!$B$9+'Parameter Estimates'!$B$10*E10+'Parameter Estimates'!$B$11*F10+'Parameter Estimates'!$B$12*G10+'Parameter Estimates'!$B$13*H10</f>
        <v>8.8227400852960436E-3</v>
      </c>
      <c r="L10">
        <v>60.81821744242059</v>
      </c>
    </row>
    <row r="11" spans="1:25" hidden="1" x14ac:dyDescent="0.35">
      <c r="A11" s="1">
        <v>39904</v>
      </c>
      <c r="B11">
        <v>10417.33</v>
      </c>
      <c r="C11" s="8">
        <f t="shared" si="0"/>
        <v>-4.0507853953747341E-3</v>
      </c>
      <c r="D11" s="8">
        <f t="shared" si="2"/>
        <v>-2.2588134742801413E-3</v>
      </c>
      <c r="E11" s="8">
        <f t="shared" si="2"/>
        <v>-9.3064924313874808E-3</v>
      </c>
      <c r="F11" s="9">
        <f t="shared" ref="F11:H50" si="4">F7</f>
        <v>0</v>
      </c>
      <c r="G11" s="9">
        <f t="shared" si="4"/>
        <v>1</v>
      </c>
      <c r="H11" s="9">
        <f t="shared" si="4"/>
        <v>0</v>
      </c>
      <c r="I11">
        <v>61.376549265720804</v>
      </c>
      <c r="J11">
        <f t="shared" si="1"/>
        <v>9.1803385034889828E-3</v>
      </c>
      <c r="K11">
        <f>'Parameter Estimates'!$B$9+'Parameter Estimates'!$B$10*E11+'Parameter Estimates'!$B$11*F11+'Parameter Estimates'!$B$12*G11+'Parameter Estimates'!$B$13*H11</f>
        <v>1.4408462614322987E-2</v>
      </c>
      <c r="L11">
        <v>61.376549265720804</v>
      </c>
    </row>
    <row r="12" spans="1:25" hidden="1" x14ac:dyDescent="0.35">
      <c r="A12" s="1">
        <v>39995</v>
      </c>
      <c r="B12">
        <v>10489.2</v>
      </c>
      <c r="C12" s="8">
        <f t="shared" si="0"/>
        <v>6.8990806665432114E-3</v>
      </c>
      <c r="D12" s="8">
        <f t="shared" si="2"/>
        <v>-4.0507853953747341E-3</v>
      </c>
      <c r="E12" s="8">
        <f t="shared" si="2"/>
        <v>-2.2588134742801413E-3</v>
      </c>
      <c r="F12" s="9">
        <f t="shared" si="4"/>
        <v>0</v>
      </c>
      <c r="G12" s="9">
        <f t="shared" si="4"/>
        <v>0</v>
      </c>
      <c r="H12" s="9">
        <f t="shared" si="4"/>
        <v>0</v>
      </c>
      <c r="I12">
        <v>62.754416182687493</v>
      </c>
      <c r="J12">
        <f t="shared" si="1"/>
        <v>2.2449403452146077E-2</v>
      </c>
      <c r="K12">
        <f>'Parameter Estimates'!$B$9+'Parameter Estimates'!$B$10*E12+'Parameter Estimates'!$B$11*F12+'Parameter Estimates'!$B$12*G12+'Parameter Estimates'!$B$13*H12</f>
        <v>1.1858106131801011E-2</v>
      </c>
      <c r="L12">
        <v>62.754416182687493</v>
      </c>
    </row>
    <row r="13" spans="1:25" hidden="1" x14ac:dyDescent="0.35">
      <c r="A13" s="1">
        <v>40087</v>
      </c>
      <c r="B13">
        <v>10473.65</v>
      </c>
      <c r="C13" s="8">
        <f t="shared" si="0"/>
        <v>-1.4824772146589948E-3</v>
      </c>
      <c r="D13" s="8">
        <f t="shared" si="2"/>
        <v>6.8990806665432114E-3</v>
      </c>
      <c r="E13" s="8">
        <f t="shared" si="2"/>
        <v>-4.0507853953747341E-3</v>
      </c>
      <c r="F13" s="9">
        <f t="shared" si="4"/>
        <v>0</v>
      </c>
      <c r="G13" s="9">
        <f t="shared" si="4"/>
        <v>0</v>
      </c>
      <c r="H13" s="9">
        <f t="shared" si="4"/>
        <v>1</v>
      </c>
      <c r="I13">
        <v>63.423648928050341</v>
      </c>
      <c r="J13">
        <f t="shared" si="1"/>
        <v>1.0664313144346904E-2</v>
      </c>
      <c r="K13">
        <f>'Parameter Estimates'!$B$9+'Parameter Estimates'!$B$10*E13+'Parameter Estimates'!$B$11*F13+'Parameter Estimates'!$B$12*G13+'Parameter Estimates'!$B$13*H13</f>
        <v>7.3320119573219026E-3</v>
      </c>
      <c r="L13">
        <v>63.423648928050341</v>
      </c>
    </row>
    <row r="14" spans="1:25" hidden="1" x14ac:dyDescent="0.35">
      <c r="A14" s="1">
        <v>40179</v>
      </c>
      <c r="B14">
        <v>10525.43</v>
      </c>
      <c r="C14" s="8">
        <f t="shared" si="0"/>
        <v>4.9438352436830257E-3</v>
      </c>
      <c r="D14" s="8">
        <f t="shared" si="2"/>
        <v>-1.4824772146589948E-3</v>
      </c>
      <c r="E14" s="8">
        <f t="shared" si="2"/>
        <v>6.8990806665432114E-3</v>
      </c>
      <c r="F14" s="9">
        <f t="shared" si="4"/>
        <v>1</v>
      </c>
      <c r="G14" s="9">
        <f t="shared" si="4"/>
        <v>0</v>
      </c>
      <c r="H14" s="9">
        <f t="shared" si="4"/>
        <v>0</v>
      </c>
      <c r="I14">
        <v>64.090994669277933</v>
      </c>
      <c r="J14">
        <f t="shared" si="1"/>
        <v>1.0522033224304783E-2</v>
      </c>
      <c r="K14">
        <f>'Parameter Estimates'!$B$9+'Parameter Estimates'!$B$10*E14+'Parameter Estimates'!$B$11*F14+'Parameter Estimates'!$B$12*G14+'Parameter Estimates'!$B$13*H14</f>
        <v>9.9876116624893364E-3</v>
      </c>
      <c r="L14">
        <v>64.090994669277933</v>
      </c>
    </row>
    <row r="15" spans="1:25" hidden="1" x14ac:dyDescent="0.35">
      <c r="A15" s="1">
        <v>40269</v>
      </c>
      <c r="B15">
        <v>10609.15</v>
      </c>
      <c r="C15" s="8">
        <f t="shared" si="0"/>
        <v>7.9540693349344771E-3</v>
      </c>
      <c r="D15" s="8">
        <f t="shared" si="2"/>
        <v>4.9438352436830257E-3</v>
      </c>
      <c r="E15" s="8">
        <f t="shared" si="2"/>
        <v>-1.4824772146589948E-3</v>
      </c>
      <c r="F15" s="9">
        <f t="shared" si="4"/>
        <v>0</v>
      </c>
      <c r="G15" s="9">
        <f t="shared" si="4"/>
        <v>1</v>
      </c>
      <c r="H15" s="9">
        <f t="shared" si="4"/>
        <v>0</v>
      </c>
      <c r="I15">
        <v>66.578235481107669</v>
      </c>
      <c r="J15">
        <f t="shared" si="1"/>
        <v>3.8807960847922374E-2</v>
      </c>
      <c r="K15">
        <f>'Parameter Estimates'!$B$9+'Parameter Estimates'!$B$10*E15+'Parameter Estimates'!$B$11*F15+'Parameter Estimates'!$B$12*G15+'Parameter Estimates'!$B$13*H15</f>
        <v>1.5041965302406276E-2</v>
      </c>
      <c r="L15">
        <v>66.578235481107669</v>
      </c>
    </row>
    <row r="16" spans="1:25" hidden="1" x14ac:dyDescent="0.35">
      <c r="A16" s="1">
        <v>40360</v>
      </c>
      <c r="B16">
        <v>10683.334000000001</v>
      </c>
      <c r="C16" s="8">
        <f t="shared" si="0"/>
        <v>6.992454626431055E-3</v>
      </c>
      <c r="D16" s="8">
        <f t="shared" si="2"/>
        <v>7.9540693349344771E-3</v>
      </c>
      <c r="E16" s="8">
        <f t="shared" si="2"/>
        <v>4.9438352436830257E-3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>
        <v>66.620094221900999</v>
      </c>
      <c r="J16">
        <f t="shared" si="1"/>
        <v>6.2871508220152528E-4</v>
      </c>
      <c r="K16">
        <f>'Parameter Estimates'!$B$9+'Parameter Estimates'!$B$10*E16+'Parameter Estimates'!$B$11*F16+'Parameter Estimates'!$B$12*G16+'Parameter Estimates'!$B$13*H16</f>
        <v>1.244129739584577E-2</v>
      </c>
      <c r="L16">
        <v>66.620094221900999</v>
      </c>
    </row>
    <row r="17" spans="1:20" x14ac:dyDescent="0.35">
      <c r="A17" s="1">
        <v>40452</v>
      </c>
      <c r="B17">
        <v>10754</v>
      </c>
      <c r="C17" s="13">
        <f t="shared" si="0"/>
        <v>6.6146017713195615E-3</v>
      </c>
      <c r="D17" s="15">
        <f t="shared" si="2"/>
        <v>6.992454626431055E-3</v>
      </c>
      <c r="E17" s="14">
        <f t="shared" si="2"/>
        <v>7.9540693349344771E-3</v>
      </c>
      <c r="F17" s="9">
        <f t="shared" si="4"/>
        <v>0</v>
      </c>
      <c r="G17" s="9">
        <f t="shared" si="4"/>
        <v>0</v>
      </c>
      <c r="H17" s="9">
        <f t="shared" si="4"/>
        <v>1</v>
      </c>
      <c r="I17">
        <v>68.651217519405122</v>
      </c>
      <c r="J17">
        <f t="shared" si="1"/>
        <v>3.0488148076446286E-2</v>
      </c>
      <c r="K17">
        <f>'Parameter Estimates'!$B$9+'Parameter Estimates'!$B$10*E17+'Parameter Estimates'!$B$11*F17+'Parameter Estimates'!$B$12*G17+'Parameter Estimates'!$B$13*H17</f>
        <v>8.3040330399803096E-3</v>
      </c>
      <c r="L17">
        <v>68.651217519405122</v>
      </c>
    </row>
    <row r="18" spans="1:20" x14ac:dyDescent="0.35">
      <c r="A18" s="1">
        <v>40544</v>
      </c>
      <c r="B18">
        <v>10799.74</v>
      </c>
      <c r="C18" s="8">
        <f t="shared" si="0"/>
        <v>4.2533010972660712E-3</v>
      </c>
      <c r="D18" s="8">
        <f t="shared" si="2"/>
        <v>6.6146017713195615E-3</v>
      </c>
      <c r="E18" s="8">
        <f t="shared" si="2"/>
        <v>6.992454626431055E-3</v>
      </c>
      <c r="F18" s="9">
        <f t="shared" si="4"/>
        <v>1</v>
      </c>
      <c r="G18" s="9">
        <f t="shared" si="4"/>
        <v>0</v>
      </c>
      <c r="H18" s="9">
        <f t="shared" si="4"/>
        <v>0</v>
      </c>
      <c r="I18">
        <v>68.780919912276872</v>
      </c>
      <c r="J18">
        <f t="shared" si="1"/>
        <v>1.8892948669859688E-3</v>
      </c>
      <c r="K18">
        <f>'Parameter Estimates'!$B$9+'Parameter Estimates'!$B$10*E18+'Parameter Estimates'!$B$11*F18+'Parameter Estimates'!$B$12*G18+'Parameter Estimates'!$B$13*H18</f>
        <v>9.9951720586474967E-3</v>
      </c>
      <c r="L18">
        <v>68.780919912276872</v>
      </c>
      <c r="M18">
        <f>$L17*(1+$K18)</f>
        <v>69.33739825054721</v>
      </c>
    </row>
    <row r="19" spans="1:20" x14ac:dyDescent="0.35">
      <c r="A19" s="1">
        <v>40634</v>
      </c>
      <c r="B19">
        <v>10823.65</v>
      </c>
      <c r="C19" s="8">
        <f t="shared" si="0"/>
        <v>2.2139421874971532E-3</v>
      </c>
      <c r="D19" s="8">
        <f t="shared" si="2"/>
        <v>4.2533010972660712E-3</v>
      </c>
      <c r="E19" s="8">
        <f t="shared" si="2"/>
        <v>6.6146017713195615E-3</v>
      </c>
      <c r="F19" s="9">
        <f t="shared" si="4"/>
        <v>0</v>
      </c>
      <c r="G19" s="9">
        <f t="shared" si="4"/>
        <v>1</v>
      </c>
      <c r="H19" s="9">
        <f t="shared" si="4"/>
        <v>0</v>
      </c>
      <c r="I19">
        <v>68.960177170207487</v>
      </c>
      <c r="J19">
        <f t="shared" si="1"/>
        <v>2.6062061711189521E-3</v>
      </c>
      <c r="K19">
        <f>'Parameter Estimates'!$B$9+'Parameter Estimates'!$B$10*E19+'Parameter Estimates'!$B$11*F19+'Parameter Estimates'!$B$12*G19+'Parameter Estimates'!$B$13*H19</f>
        <v>1.5697577690821973E-2</v>
      </c>
      <c r="L19">
        <v>68.960177170207487</v>
      </c>
      <c r="M19">
        <f>M18*(1+$K19)</f>
        <v>70.425827446464638</v>
      </c>
    </row>
    <row r="20" spans="1:20" x14ac:dyDescent="0.35">
      <c r="A20" s="1">
        <v>40725</v>
      </c>
      <c r="B20">
        <v>10866.04</v>
      </c>
      <c r="C20" s="8">
        <f t="shared" si="0"/>
        <v>3.9164237572353322E-3</v>
      </c>
      <c r="D20" s="8">
        <f t="shared" si="2"/>
        <v>2.2139421874971532E-3</v>
      </c>
      <c r="E20" s="8">
        <f t="shared" si="2"/>
        <v>4.2533010972660712E-3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>
        <v>69.158644015774783</v>
      </c>
      <c r="J20">
        <f t="shared" si="1"/>
        <v>2.8779921066246494E-3</v>
      </c>
      <c r="K20">
        <f>'Parameter Estimates'!$B$9+'Parameter Estimates'!$B$10*E20+'Parameter Estimates'!$B$11*F20+'Parameter Estimates'!$B$12*G20+'Parameter Estimates'!$B$13*H20</f>
        <v>1.2385385536544537E-2</v>
      </c>
      <c r="L20">
        <v>69.158644015774783</v>
      </c>
      <c r="M20">
        <f t="shared" ref="M20:Y44" si="5">M19*(1+$K20)</f>
        <v>71.298078471119268</v>
      </c>
      <c r="N20">
        <f>$L19*(1+$K20)</f>
        <v>69.814275551128929</v>
      </c>
    </row>
    <row r="21" spans="1:20" x14ac:dyDescent="0.35">
      <c r="A21" s="1">
        <v>40817</v>
      </c>
      <c r="B21">
        <v>10885.89</v>
      </c>
      <c r="C21" s="8">
        <f t="shared" si="0"/>
        <v>1.8267924653321277E-3</v>
      </c>
      <c r="D21" s="8">
        <f t="shared" si="2"/>
        <v>3.9164237572353322E-3</v>
      </c>
      <c r="E21" s="8">
        <f t="shared" si="2"/>
        <v>2.2139421874971532E-3</v>
      </c>
      <c r="F21" s="9">
        <f t="shared" si="4"/>
        <v>0</v>
      </c>
      <c r="G21" s="9">
        <f t="shared" si="4"/>
        <v>0</v>
      </c>
      <c r="H21" s="9">
        <f t="shared" si="4"/>
        <v>1</v>
      </c>
      <c r="I21">
        <v>69.374190678452266</v>
      </c>
      <c r="J21">
        <f t="shared" si="1"/>
        <v>3.1166987980320027E-3</v>
      </c>
      <c r="K21">
        <f>'Parameter Estimates'!$B$9+'Parameter Estimates'!$B$10*E21+'Parameter Estimates'!$B$11*F21+'Parameter Estimates'!$B$12*G21+'Parameter Estimates'!$B$13*H21</f>
        <v>7.8392606849794558E-3</v>
      </c>
      <c r="L21">
        <v>69.374190678452266</v>
      </c>
      <c r="M21">
        <f t="shared" si="5"/>
        <v>71.857002694592495</v>
      </c>
      <c r="N21">
        <f>N20*(1+$K21)</f>
        <v>70.361567856707225</v>
      </c>
    </row>
    <row r="22" spans="1:20" x14ac:dyDescent="0.35">
      <c r="A22" s="1">
        <v>40909</v>
      </c>
      <c r="B22">
        <v>10973.3</v>
      </c>
      <c r="C22" s="8">
        <f t="shared" si="0"/>
        <v>8.0296604136180783E-3</v>
      </c>
      <c r="D22" s="8">
        <f t="shared" si="2"/>
        <v>1.8267924653321277E-3</v>
      </c>
      <c r="E22" s="8">
        <f t="shared" si="2"/>
        <v>3.9164237572353322E-3</v>
      </c>
      <c r="F22" s="9">
        <f t="shared" si="4"/>
        <v>1</v>
      </c>
      <c r="G22" s="9">
        <f t="shared" si="4"/>
        <v>0</v>
      </c>
      <c r="H22" s="9">
        <f t="shared" si="4"/>
        <v>0</v>
      </c>
      <c r="I22">
        <v>70.723690353561295</v>
      </c>
      <c r="J22">
        <f t="shared" si="1"/>
        <v>1.9452474499687122E-2</v>
      </c>
      <c r="K22">
        <f>'Parameter Estimates'!$B$9+'Parameter Estimates'!$B$10*E22+'Parameter Estimates'!$B$11*F22+'Parameter Estimates'!$B$12*G22+'Parameter Estimates'!$B$13*H22</f>
        <v>9.7461089151995878E-3</v>
      </c>
      <c r="L22">
        <v>70.723690353561295</v>
      </c>
      <c r="M22">
        <f t="shared" si="5"/>
        <v>72.557328869173787</v>
      </c>
      <c r="N22">
        <f t="shared" si="5"/>
        <v>71.047319360482902</v>
      </c>
      <c r="O22">
        <f>$L21*(1+$K22)</f>
        <v>70.050319096708279</v>
      </c>
    </row>
    <row r="23" spans="1:20" x14ac:dyDescent="0.35">
      <c r="A23" s="1">
        <v>41000</v>
      </c>
      <c r="B23">
        <v>10989.59</v>
      </c>
      <c r="C23" s="8">
        <f t="shared" si="0"/>
        <v>1.4845124073890048E-3</v>
      </c>
      <c r="D23" s="8">
        <f t="shared" si="2"/>
        <v>8.0296604136180783E-3</v>
      </c>
      <c r="E23" s="8">
        <f t="shared" si="2"/>
        <v>1.8267924653321277E-3</v>
      </c>
      <c r="F23" s="9">
        <f t="shared" si="4"/>
        <v>0</v>
      </c>
      <c r="G23" s="9">
        <f t="shared" si="4"/>
        <v>1</v>
      </c>
      <c r="H23" s="9">
        <f t="shared" si="4"/>
        <v>0</v>
      </c>
      <c r="I23">
        <v>71.641710079983511</v>
      </c>
      <c r="J23">
        <f t="shared" si="1"/>
        <v>1.2980370818220344E-2</v>
      </c>
      <c r="K23">
        <f>'Parameter Estimates'!$B$9+'Parameter Estimates'!$B$10*E23+'Parameter Estimates'!$B$11*F23+'Parameter Estimates'!$B$12*G23+'Parameter Estimates'!$B$13*H23</f>
        <v>1.5309913559125476E-2</v>
      </c>
      <c r="L23">
        <v>71.641710079983511</v>
      </c>
      <c r="M23">
        <f t="shared" si="5"/>
        <v>73.668175302241877</v>
      </c>
      <c r="N23">
        <f t="shared" si="5"/>
        <v>72.135047678499475</v>
      </c>
      <c r="O23">
        <f>O22*(1+$K23)</f>
        <v>71.12278342686804</v>
      </c>
    </row>
    <row r="24" spans="1:20" x14ac:dyDescent="0.35">
      <c r="A24" s="1">
        <v>41091</v>
      </c>
      <c r="B24">
        <v>11007.52</v>
      </c>
      <c r="C24" s="8">
        <f t="shared" si="0"/>
        <v>1.6315440339449427E-3</v>
      </c>
      <c r="D24" s="8">
        <f t="shared" si="2"/>
        <v>1.4845124073890048E-3</v>
      </c>
      <c r="E24" s="8">
        <f t="shared" si="2"/>
        <v>8.0296604136180783E-3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>
        <v>72.766006598577647</v>
      </c>
      <c r="J24">
        <f t="shared" si="1"/>
        <v>1.5693323307594431E-2</v>
      </c>
      <c r="K24">
        <f>'Parameter Estimates'!$B$9+'Parameter Estimates'!$B$10*E24+'Parameter Estimates'!$B$11*F24+'Parameter Estimates'!$B$12*G24+'Parameter Estimates'!$B$13*H24</f>
        <v>1.2691153574030242E-2</v>
      </c>
      <c r="L24">
        <v>72.766006598577647</v>
      </c>
      <c r="M24">
        <f t="shared" si="5"/>
        <v>74.603109428521208</v>
      </c>
      <c r="N24">
        <f t="shared" si="5"/>
        <v>73.050524646657294</v>
      </c>
      <c r="O24">
        <f t="shared" si="5"/>
        <v>72.025413593950915</v>
      </c>
      <c r="P24">
        <f>$L23*(1+$K24)</f>
        <v>72.55092602491473</v>
      </c>
    </row>
    <row r="25" spans="1:20" x14ac:dyDescent="0.35">
      <c r="A25" s="1">
        <v>41183</v>
      </c>
      <c r="B25">
        <v>11056.85</v>
      </c>
      <c r="C25" s="8">
        <f t="shared" si="0"/>
        <v>4.4814817506577675E-3</v>
      </c>
      <c r="D25" s="8">
        <f t="shared" si="2"/>
        <v>1.6315440339449427E-3</v>
      </c>
      <c r="E25" s="8">
        <f t="shared" si="2"/>
        <v>1.4845124073890048E-3</v>
      </c>
      <c r="F25" s="9">
        <f t="shared" si="4"/>
        <v>0</v>
      </c>
      <c r="G25" s="9">
        <f t="shared" si="4"/>
        <v>0</v>
      </c>
      <c r="H25" s="9">
        <f t="shared" si="4"/>
        <v>1</v>
      </c>
      <c r="I25">
        <v>73.243806316586841</v>
      </c>
      <c r="J25">
        <f t="shared" si="1"/>
        <v>6.5662489992757145E-3</v>
      </c>
      <c r="K25">
        <f>'Parameter Estimates'!$B$9+'Parameter Estimates'!$B$10*E25+'Parameter Estimates'!$B$11*F25+'Parameter Estimates'!$B$12*G25+'Parameter Estimates'!$B$13*H25</f>
        <v>7.7801994851138803E-3</v>
      </c>
      <c r="L25">
        <v>73.243806316586841</v>
      </c>
      <c r="M25">
        <f t="shared" si="5"/>
        <v>75.183536502084877</v>
      </c>
      <c r="N25">
        <f t="shared" si="5"/>
        <v>73.61887230090052</v>
      </c>
      <c r="O25">
        <f t="shared" si="5"/>
        <v>72.585785679709687</v>
      </c>
      <c r="P25">
        <f>P24*(1+$K25)</f>
        <v>73.115386702218302</v>
      </c>
    </row>
    <row r="26" spans="1:20" x14ac:dyDescent="0.35">
      <c r="A26" s="1">
        <v>41275</v>
      </c>
      <c r="B26">
        <v>11114.19</v>
      </c>
      <c r="C26" s="8">
        <f t="shared" si="0"/>
        <v>5.1859254670181265E-3</v>
      </c>
      <c r="D26" s="8">
        <f t="shared" si="2"/>
        <v>4.4814817506577675E-3</v>
      </c>
      <c r="E26" s="8">
        <f t="shared" si="2"/>
        <v>1.6315440339449427E-3</v>
      </c>
      <c r="F26" s="9">
        <f t="shared" si="4"/>
        <v>1</v>
      </c>
      <c r="G26" s="9">
        <f t="shared" si="4"/>
        <v>0</v>
      </c>
      <c r="H26" s="9">
        <f t="shared" si="4"/>
        <v>0</v>
      </c>
      <c r="I26">
        <v>74.220528699583213</v>
      </c>
      <c r="J26">
        <f t="shared" si="1"/>
        <v>1.3335221530877517E-2</v>
      </c>
      <c r="K26">
        <f>'Parameter Estimates'!$B$9+'Parameter Estimates'!$B$10*E26+'Parameter Estimates'!$B$11*F26+'Parameter Estimates'!$B$12*G26+'Parameter Estimates'!$B$13*H26</f>
        <v>9.5611044888844875E-3</v>
      </c>
      <c r="L26">
        <v>74.220528699583213</v>
      </c>
      <c r="M26">
        <f t="shared" si="5"/>
        <v>75.902374150425175</v>
      </c>
      <c r="N26">
        <f t="shared" si="5"/>
        <v>74.322750031323281</v>
      </c>
      <c r="O26">
        <f t="shared" si="5"/>
        <v>73.279785961001167</v>
      </c>
      <c r="P26">
        <f t="shared" si="5"/>
        <v>73.814450554223413</v>
      </c>
      <c r="Q26">
        <f>$L25*(1+$K26)</f>
        <v>73.94409800194336</v>
      </c>
    </row>
    <row r="27" spans="1:20" x14ac:dyDescent="0.35">
      <c r="A27" s="1">
        <v>41365</v>
      </c>
      <c r="B27">
        <v>11122.19</v>
      </c>
      <c r="C27" s="8">
        <f t="shared" si="0"/>
        <v>7.198005432693666E-4</v>
      </c>
      <c r="D27" s="8">
        <f t="shared" si="2"/>
        <v>5.1859254670181265E-3</v>
      </c>
      <c r="E27" s="8">
        <f t="shared" si="2"/>
        <v>4.4814817506577675E-3</v>
      </c>
      <c r="F27" s="9">
        <f t="shared" si="4"/>
        <v>0</v>
      </c>
      <c r="G27" s="9">
        <f t="shared" si="4"/>
        <v>1</v>
      </c>
      <c r="H27" s="9">
        <f t="shared" si="4"/>
        <v>0</v>
      </c>
      <c r="I27">
        <v>74.352084672341249</v>
      </c>
      <c r="J27">
        <f t="shared" si="1"/>
        <v>1.7725011538320956E-3</v>
      </c>
      <c r="K27">
        <f>'Parameter Estimates'!$B$9+'Parameter Estimates'!$B$10*E27+'Parameter Estimates'!$B$11*F27+'Parameter Estimates'!$B$12*G27+'Parameter Estimates'!$B$13*H27</f>
        <v>1.5524861095869008E-2</v>
      </c>
      <c r="L27">
        <v>74.352084672341249</v>
      </c>
      <c r="N27">
        <f t="shared" si="5"/>
        <v>75.476600401822566</v>
      </c>
      <c r="O27">
        <f t="shared" si="5"/>
        <v>74.417444459180714</v>
      </c>
      <c r="P27">
        <f t="shared" si="5"/>
        <v>74.960409645945617</v>
      </c>
      <c r="Q27">
        <f>Q26*(1+$K27)</f>
        <v>75.092069852282847</v>
      </c>
    </row>
    <row r="28" spans="1:20" x14ac:dyDescent="0.35">
      <c r="A28" s="1">
        <v>41456</v>
      </c>
      <c r="B28">
        <v>11167.42</v>
      </c>
      <c r="C28" s="8">
        <f t="shared" si="0"/>
        <v>4.0666451481228272E-3</v>
      </c>
      <c r="D28" s="8">
        <f t="shared" si="2"/>
        <v>7.198005432693666E-4</v>
      </c>
      <c r="E28" s="8">
        <f t="shared" si="2"/>
        <v>5.1859254670181265E-3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>
        <v>75.234426836954825</v>
      </c>
      <c r="J28">
        <f t="shared" si="1"/>
        <v>1.1867080371746441E-2</v>
      </c>
      <c r="K28">
        <f>'Parameter Estimates'!$B$9+'Parameter Estimates'!$B$10*E28+'Parameter Estimates'!$B$11*F28+'Parameter Estimates'!$B$12*G28+'Parameter Estimates'!$B$13*H28</f>
        <v>1.2460899199138991E-2</v>
      </c>
      <c r="L28">
        <v>75.234426836954825</v>
      </c>
      <c r="N28">
        <f t="shared" si="5"/>
        <v>76.41710671132337</v>
      </c>
      <c r="O28">
        <f t="shared" si="5"/>
        <v>75.344752733244093</v>
      </c>
      <c r="P28">
        <f t="shared" si="5"/>
        <v>75.894483754469917</v>
      </c>
      <c r="Q28">
        <f t="shared" si="5"/>
        <v>76.027784565366858</v>
      </c>
      <c r="R28">
        <f>$L27*(1+$K28)</f>
        <v>75.27857850468915</v>
      </c>
    </row>
    <row r="29" spans="1:20" x14ac:dyDescent="0.35">
      <c r="A29" s="1">
        <v>41548</v>
      </c>
      <c r="B29">
        <v>11263.65</v>
      </c>
      <c r="C29" s="8">
        <f t="shared" si="0"/>
        <v>8.6170306122630436E-3</v>
      </c>
      <c r="D29" s="8">
        <f t="shared" si="2"/>
        <v>4.0666451481228272E-3</v>
      </c>
      <c r="E29" s="8">
        <f t="shared" si="2"/>
        <v>7.198005432693666E-4</v>
      </c>
      <c r="F29" s="9">
        <f t="shared" si="4"/>
        <v>0</v>
      </c>
      <c r="G29" s="9">
        <f t="shared" si="4"/>
        <v>0</v>
      </c>
      <c r="H29" s="9">
        <f t="shared" si="4"/>
        <v>1</v>
      </c>
      <c r="I29">
        <v>75.391639263478865</v>
      </c>
      <c r="J29">
        <f t="shared" si="1"/>
        <v>2.0896341360419068E-3</v>
      </c>
      <c r="K29">
        <f>'Parameter Estimates'!$B$9+'Parameter Estimates'!$B$10*E29+'Parameter Estimates'!$B$11*F29+'Parameter Estimates'!$B$12*G29+'Parameter Estimates'!$B$13*H29</f>
        <v>7.7182815301879764E-3</v>
      </c>
      <c r="L29">
        <v>75.391639263478865</v>
      </c>
      <c r="O29">
        <f t="shared" si="5"/>
        <v>75.926284746661665</v>
      </c>
      <c r="P29">
        <f t="shared" si="5"/>
        <v>76.48025874667519</v>
      </c>
      <c r="Q29">
        <f t="shared" si="5"/>
        <v>76.614588410758842</v>
      </c>
      <c r="R29">
        <f>R28*(1+$K29)</f>
        <v>75.85959976678069</v>
      </c>
    </row>
    <row r="30" spans="1:20" x14ac:dyDescent="0.35">
      <c r="A30" s="1">
        <v>41640</v>
      </c>
      <c r="B30">
        <v>11308.02</v>
      </c>
      <c r="C30" s="8">
        <f t="shared" si="0"/>
        <v>3.9392204125661134E-3</v>
      </c>
      <c r="D30" s="8">
        <f t="shared" si="2"/>
        <v>8.6170306122630436E-3</v>
      </c>
      <c r="E30" s="8">
        <f t="shared" si="2"/>
        <v>4.0666451481228272E-3</v>
      </c>
      <c r="F30" s="9">
        <f t="shared" si="4"/>
        <v>1</v>
      </c>
      <c r="G30" s="9">
        <f t="shared" si="4"/>
        <v>0</v>
      </c>
      <c r="H30" s="9">
        <f t="shared" si="4"/>
        <v>0</v>
      </c>
      <c r="I30">
        <v>75.5598596411199</v>
      </c>
      <c r="J30">
        <f t="shared" si="1"/>
        <v>2.2312869077316666E-3</v>
      </c>
      <c r="K30">
        <f>'Parameter Estimates'!$B$9+'Parameter Estimates'!$B$10*E30+'Parameter Estimates'!$B$11*F30+'Parameter Estimates'!$B$12*G30+'Parameter Estimates'!$B$13*H30</f>
        <v>9.7582721909983579E-3</v>
      </c>
      <c r="L30">
        <v>75.5598596411199</v>
      </c>
      <c r="O30">
        <f t="shared" si="5"/>
        <v>76.667194099670837</v>
      </c>
      <c r="P30">
        <f t="shared" si="5"/>
        <v>77.22657392876323</v>
      </c>
      <c r="Q30">
        <f t="shared" si="5"/>
        <v>77.36221441827233</v>
      </c>
      <c r="R30">
        <f t="shared" si="5"/>
        <v>76.599858389605131</v>
      </c>
      <c r="S30">
        <f>$L29*(1+$K30)</f>
        <v>76.127331400337454</v>
      </c>
    </row>
    <row r="31" spans="1:20" x14ac:dyDescent="0.35">
      <c r="A31" s="1">
        <v>41730</v>
      </c>
      <c r="B31">
        <v>11431.83</v>
      </c>
      <c r="C31" s="8">
        <f t="shared" si="0"/>
        <v>1.0948866379790534E-2</v>
      </c>
      <c r="D31" s="8">
        <f t="shared" si="2"/>
        <v>3.9392204125661134E-3</v>
      </c>
      <c r="E31" s="8">
        <f t="shared" si="2"/>
        <v>8.6170306122630436E-3</v>
      </c>
      <c r="F31" s="9">
        <f t="shared" si="4"/>
        <v>0</v>
      </c>
      <c r="G31" s="9">
        <f t="shared" si="4"/>
        <v>1</v>
      </c>
      <c r="H31" s="9">
        <f t="shared" si="4"/>
        <v>0</v>
      </c>
      <c r="I31">
        <v>77.969653878470538</v>
      </c>
      <c r="J31">
        <f t="shared" si="1"/>
        <v>3.1892518710281204E-2</v>
      </c>
      <c r="K31">
        <f>'Parameter Estimates'!$B$9+'Parameter Estimates'!$B$10*E31+'Parameter Estimates'!$B$11*F31+'Parameter Estimates'!$B$12*G31+'Parameter Estimates'!$B$13*H31</f>
        <v>1.5859712351644326E-2</v>
      </c>
      <c r="L31">
        <v>77.969653878470538</v>
      </c>
      <c r="P31">
        <f t="shared" si="5"/>
        <v>78.451365177176413</v>
      </c>
      <c r="Q31">
        <f t="shared" si="5"/>
        <v>78.589156885832367</v>
      </c>
      <c r="R31">
        <f t="shared" si="5"/>
        <v>77.814710109840959</v>
      </c>
      <c r="S31">
        <f>S30*(1+$K31)</f>
        <v>77.334688978445115</v>
      </c>
    </row>
    <row r="32" spans="1:20" x14ac:dyDescent="0.35">
      <c r="A32" s="1">
        <v>41821</v>
      </c>
      <c r="B32">
        <v>11554.84</v>
      </c>
      <c r="C32" s="8">
        <f t="shared" si="0"/>
        <v>1.0760306967475985E-2</v>
      </c>
      <c r="D32" s="8">
        <f t="shared" si="2"/>
        <v>1.0948866379790534E-2</v>
      </c>
      <c r="E32" s="8">
        <f t="shared" si="2"/>
        <v>3.9392204125661134E-3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>
        <v>78.346088827696448</v>
      </c>
      <c r="J32">
        <f t="shared" si="1"/>
        <v>4.8279674270794715E-3</v>
      </c>
      <c r="K32">
        <f>'Parameter Estimates'!$B$9+'Parameter Estimates'!$B$10*E32+'Parameter Estimates'!$B$11*F32+'Parameter Estimates'!$B$12*G32+'Parameter Estimates'!$B$13*H32</f>
        <v>1.2359954737585065E-2</v>
      </c>
      <c r="L32">
        <v>78.346088827696448</v>
      </c>
      <c r="P32">
        <f t="shared" si="5"/>
        <v>79.421020499868064</v>
      </c>
      <c r="Q32">
        <f t="shared" si="5"/>
        <v>79.560515307806227</v>
      </c>
      <c r="R32">
        <f t="shared" si="5"/>
        <v>78.776496404716895</v>
      </c>
      <c r="S32">
        <f t="shared" si="5"/>
        <v>78.290542233863917</v>
      </c>
      <c r="T32">
        <f>$L31*(1+$K32)</f>
        <v>78.933355271313602</v>
      </c>
    </row>
    <row r="33" spans="1:25" x14ac:dyDescent="0.35">
      <c r="A33" s="1">
        <v>41913</v>
      </c>
      <c r="B33">
        <v>11694.97</v>
      </c>
      <c r="C33" s="8">
        <f t="shared" si="0"/>
        <v>1.2127385580414707E-2</v>
      </c>
      <c r="D33" s="8">
        <f t="shared" si="2"/>
        <v>1.0760306967475985E-2</v>
      </c>
      <c r="E33" s="8">
        <f t="shared" si="2"/>
        <v>1.0948866379790534E-2</v>
      </c>
      <c r="F33" s="9">
        <f t="shared" si="4"/>
        <v>0</v>
      </c>
      <c r="G33" s="9">
        <f t="shared" si="4"/>
        <v>0</v>
      </c>
      <c r="H33" s="9">
        <f t="shared" si="4"/>
        <v>1</v>
      </c>
      <c r="I33">
        <v>78.829546703138561</v>
      </c>
      <c r="J33">
        <f t="shared" si="1"/>
        <v>6.1707978365757032E-3</v>
      </c>
      <c r="K33">
        <f>'Parameter Estimates'!$B$9+'Parameter Estimates'!$B$10*E33+'Parameter Estimates'!$B$11*F33+'Parameter Estimates'!$B$12*G33+'Parameter Estimates'!$B$13*H33</f>
        <v>8.5465187619052606E-3</v>
      </c>
      <c r="L33">
        <v>78.829546703138561</v>
      </c>
      <c r="Q33">
        <f t="shared" si="5"/>
        <v>80.240480744591238</v>
      </c>
      <c r="R33">
        <f t="shared" si="5"/>
        <v>79.449761209236968</v>
      </c>
      <c r="S33">
        <f t="shared" si="5"/>
        <v>78.959653821945366</v>
      </c>
      <c r="T33">
        <f>T32*(1+$K33)</f>
        <v>79.607960673080015</v>
      </c>
    </row>
    <row r="34" spans="1:25" x14ac:dyDescent="0.35">
      <c r="A34" s="1">
        <v>42005</v>
      </c>
      <c r="B34">
        <v>11792.12</v>
      </c>
      <c r="C34" s="8">
        <f t="shared" si="0"/>
        <v>8.3069900991623591E-3</v>
      </c>
      <c r="D34" s="8">
        <f t="shared" si="2"/>
        <v>1.2127385580414707E-2</v>
      </c>
      <c r="E34" s="8">
        <f t="shared" si="2"/>
        <v>1.0760306967475985E-2</v>
      </c>
      <c r="F34" s="9">
        <f t="shared" si="4"/>
        <v>1</v>
      </c>
      <c r="G34" s="9">
        <f t="shared" si="4"/>
        <v>0</v>
      </c>
      <c r="H34" s="9">
        <f t="shared" si="4"/>
        <v>0</v>
      </c>
      <c r="I34">
        <v>79.981062210667389</v>
      </c>
      <c r="J34">
        <f t="shared" si="1"/>
        <v>1.4607663695762163E-2</v>
      </c>
      <c r="K34">
        <f>'Parameter Estimates'!$B$9+'Parameter Estimates'!$B$10*E34+'Parameter Estimates'!$B$11*F34+'Parameter Estimates'!$B$12*G34+'Parameter Estimates'!$B$13*H34</f>
        <v>1.0300251294849563E-2</v>
      </c>
      <c r="L34">
        <v>79.981062210667389</v>
      </c>
      <c r="Q34">
        <f t="shared" si="5"/>
        <v>81.066977860280062</v>
      </c>
      <c r="R34">
        <f t="shared" si="5"/>
        <v>80.2681137150079</v>
      </c>
      <c r="S34">
        <f t="shared" si="5"/>
        <v>79.772958098465736</v>
      </c>
      <c r="T34">
        <f t="shared" si="5"/>
        <v>80.427942673083237</v>
      </c>
      <c r="U34">
        <f>$L33*(1+$K34)</f>
        <v>79.641510843639963</v>
      </c>
    </row>
    <row r="35" spans="1:25" x14ac:dyDescent="0.35">
      <c r="A35" s="1">
        <v>42095</v>
      </c>
      <c r="B35">
        <v>11885.98</v>
      </c>
      <c r="C35" s="8">
        <f t="shared" si="0"/>
        <v>7.9595526504139258E-3</v>
      </c>
      <c r="D35" s="8">
        <f t="shared" si="2"/>
        <v>8.3069900991623591E-3</v>
      </c>
      <c r="E35" s="8">
        <f t="shared" si="2"/>
        <v>1.2127385580414707E-2</v>
      </c>
      <c r="F35" s="9">
        <f t="shared" si="4"/>
        <v>0</v>
      </c>
      <c r="G35" s="9">
        <f t="shared" si="4"/>
        <v>1</v>
      </c>
      <c r="H35" s="9">
        <f t="shared" si="4"/>
        <v>0</v>
      </c>
      <c r="I35">
        <v>80.686044149207561</v>
      </c>
      <c r="J35">
        <f t="shared" si="1"/>
        <v>8.8143607880983854E-3</v>
      </c>
      <c r="K35">
        <f>'Parameter Estimates'!$B$9+'Parameter Estimates'!$B$10*E35+'Parameter Estimates'!$B$11*F35+'Parameter Estimates'!$B$12*G35+'Parameter Estimates'!$B$13*H35</f>
        <v>1.6143942283060597E-2</v>
      </c>
      <c r="L35">
        <v>80.686044149207561</v>
      </c>
      <c r="R35">
        <f t="shared" si="5"/>
        <v>81.563957509993116</v>
      </c>
      <c r="S35">
        <f t="shared" si="5"/>
        <v>81.060808129756367</v>
      </c>
      <c r="T35">
        <f t="shared" si="5"/>
        <v>81.72636673754279</v>
      </c>
      <c r="U35">
        <f>U34*(1+$K35)</f>
        <v>80.927238798035418</v>
      </c>
    </row>
    <row r="36" spans="1:25" x14ac:dyDescent="0.35">
      <c r="A36" s="1">
        <v>42186</v>
      </c>
      <c r="B36">
        <v>11976.59</v>
      </c>
      <c r="C36" s="8">
        <f t="shared" si="0"/>
        <v>7.6232670760005838E-3</v>
      </c>
      <c r="D36" s="8">
        <f t="shared" si="2"/>
        <v>7.9595526504139258E-3</v>
      </c>
      <c r="E36" s="8">
        <f t="shared" si="2"/>
        <v>8.3069900991623591E-3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>
        <v>83.237596140541697</v>
      </c>
      <c r="J36">
        <f t="shared" si="1"/>
        <v>3.1623213385151283E-2</v>
      </c>
      <c r="K36">
        <f>'Parameter Estimates'!$B$9+'Parameter Estimates'!$B$10*E36+'Parameter Estimates'!$B$11*F36+'Parameter Estimates'!$B$12*G36+'Parameter Estimates'!$B$13*H36</f>
        <v>1.2713608681339077E-2</v>
      </c>
      <c r="L36">
        <v>83.237596140541697</v>
      </c>
      <c r="R36">
        <f t="shared" ref="R36:Y50" si="6">R35*(1+$K36)</f>
        <v>82.600929748276542</v>
      </c>
      <c r="S36">
        <f t="shared" si="6"/>
        <v>82.091383523711201</v>
      </c>
      <c r="T36">
        <f t="shared" si="6"/>
        <v>82.765403783191516</v>
      </c>
      <c r="U36">
        <f t="shared" si="5"/>
        <v>81.956116043774927</v>
      </c>
      <c r="V36">
        <f>$L35*(1+$K36)</f>
        <v>81.711854940565829</v>
      </c>
    </row>
    <row r="37" spans="1:25" x14ac:dyDescent="0.35">
      <c r="A37" s="1">
        <v>42278</v>
      </c>
      <c r="B37">
        <v>12030.22</v>
      </c>
      <c r="C37" s="8">
        <f t="shared" si="0"/>
        <v>4.4779023077519131E-3</v>
      </c>
      <c r="D37" s="8">
        <f t="shared" si="2"/>
        <v>7.6232670760005838E-3</v>
      </c>
      <c r="E37" s="8">
        <f t="shared" si="2"/>
        <v>7.9595526504139258E-3</v>
      </c>
      <c r="F37" s="9">
        <f t="shared" si="4"/>
        <v>0</v>
      </c>
      <c r="G37" s="9">
        <f t="shared" si="4"/>
        <v>0</v>
      </c>
      <c r="H37" s="9">
        <f t="shared" si="4"/>
        <v>1</v>
      </c>
      <c r="I37">
        <v>83.539111513933435</v>
      </c>
      <c r="J37">
        <f t="shared" si="1"/>
        <v>3.6223459995485818E-3</v>
      </c>
      <c r="K37">
        <f>'Parameter Estimates'!$B$9+'Parameter Estimates'!$B$10*E37+'Parameter Estimates'!$B$11*F37+'Parameter Estimates'!$B$12*G37+'Parameter Estimates'!$B$13*H37</f>
        <v>8.3044770185513629E-3</v>
      </c>
      <c r="L37">
        <v>83.539111513933435</v>
      </c>
      <c r="S37">
        <f t="shared" si="6"/>
        <v>82.773109531604945</v>
      </c>
      <c r="T37">
        <f t="shared" si="6"/>
        <v>83.452727176840156</v>
      </c>
      <c r="U37">
        <f t="shared" si="6"/>
        <v>82.636718725990193</v>
      </c>
      <c r="V37">
        <f>V36*(1+$K37)</f>
        <v>82.390429162062958</v>
      </c>
    </row>
    <row r="38" spans="1:25" x14ac:dyDescent="0.35">
      <c r="A38" s="1">
        <v>42370</v>
      </c>
      <c r="B38">
        <v>12124.21</v>
      </c>
      <c r="C38" s="8">
        <f t="shared" si="0"/>
        <v>7.8128247031226117E-3</v>
      </c>
      <c r="D38" s="8">
        <f t="shared" si="2"/>
        <v>4.4779023077519131E-3</v>
      </c>
      <c r="E38" s="8">
        <f t="shared" si="2"/>
        <v>7.6232670760005838E-3</v>
      </c>
      <c r="F38" s="9">
        <f t="shared" si="4"/>
        <v>1</v>
      </c>
      <c r="G38" s="9">
        <f t="shared" si="4"/>
        <v>0</v>
      </c>
      <c r="H38" s="9">
        <f t="shared" si="4"/>
        <v>0</v>
      </c>
      <c r="I38">
        <v>86.710208095883758</v>
      </c>
      <c r="J38">
        <f t="shared" si="1"/>
        <v>3.7959424328105396E-2</v>
      </c>
      <c r="K38">
        <f>'Parameter Estimates'!$B$9+'Parameter Estimates'!$B$10*E38+'Parameter Estimates'!$B$11*F38+'Parameter Estimates'!$B$12*G38+'Parameter Estimates'!$B$13*H38</f>
        <v>1.0046248311876692E-2</v>
      </c>
      <c r="L38">
        <v>86.710208095883758</v>
      </c>
      <c r="S38">
        <f t="shared" si="6"/>
        <v>83.604668743505613</v>
      </c>
      <c r="T38">
        <f t="shared" si="6"/>
        <v>84.291113996361986</v>
      </c>
      <c r="U38">
        <f t="shared" si="6"/>
        <v>83.466907721990196</v>
      </c>
      <c r="V38">
        <f t="shared" si="5"/>
        <v>83.21814387194712</v>
      </c>
      <c r="W38">
        <f>$L37*(1+$K38)</f>
        <v>84.37836617195596</v>
      </c>
    </row>
    <row r="39" spans="1:25" x14ac:dyDescent="0.35">
      <c r="A39" s="1">
        <v>42461</v>
      </c>
      <c r="B39">
        <v>12211.29</v>
      </c>
      <c r="C39" s="8">
        <f t="shared" si="0"/>
        <v>7.1823236318078187E-3</v>
      </c>
      <c r="D39" s="8">
        <f t="shared" si="2"/>
        <v>7.8128247031226117E-3</v>
      </c>
      <c r="E39" s="8">
        <f t="shared" si="2"/>
        <v>4.4779023077519131E-3</v>
      </c>
      <c r="F39" s="9">
        <f t="shared" si="4"/>
        <v>0</v>
      </c>
      <c r="G39" s="9">
        <f t="shared" si="4"/>
        <v>1</v>
      </c>
      <c r="H39" s="9">
        <f t="shared" si="4"/>
        <v>0</v>
      </c>
      <c r="I39">
        <v>86.991569694133929</v>
      </c>
      <c r="J39">
        <f t="shared" si="1"/>
        <v>3.2448497636985429E-3</v>
      </c>
      <c r="K39">
        <f>'Parameter Estimates'!$B$9+'Parameter Estimates'!$B$10*E39+'Parameter Estimates'!$B$11*F39+'Parameter Estimates'!$B$12*G39+'Parameter Estimates'!$B$13*H39</f>
        <v>1.5524571271956365E-2</v>
      </c>
      <c r="L39">
        <v>86.991569694133929</v>
      </c>
      <c r="T39">
        <f t="shared" si="6"/>
        <v>85.599697403191101</v>
      </c>
      <c r="U39">
        <f t="shared" si="6"/>
        <v>84.762695679770033</v>
      </c>
      <c r="V39">
        <f t="shared" si="6"/>
        <v>84.51006987760708</v>
      </c>
      <c r="W39">
        <f>W38*(1+$K39)</f>
        <v>85.688304131403711</v>
      </c>
    </row>
    <row r="40" spans="1:25" x14ac:dyDescent="0.35">
      <c r="A40" s="1">
        <v>42552</v>
      </c>
      <c r="B40">
        <v>12289.06</v>
      </c>
      <c r="C40" s="8">
        <f t="shared" si="0"/>
        <v>6.3686965095415271E-3</v>
      </c>
      <c r="D40" s="8">
        <f t="shared" si="2"/>
        <v>7.1823236318078187E-3</v>
      </c>
      <c r="E40" s="8">
        <f t="shared" si="2"/>
        <v>7.8128247031226117E-3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>
        <v>87.897718201358515</v>
      </c>
      <c r="J40">
        <f t="shared" si="1"/>
        <v>1.0416509443508692E-2</v>
      </c>
      <c r="K40">
        <f>'Parameter Estimates'!$B$9+'Parameter Estimates'!$B$10*E40+'Parameter Estimates'!$B$11*F40+'Parameter Estimates'!$B$12*G40+'Parameter Estimates'!$B$13*H40</f>
        <v>1.2673596603387134E-2</v>
      </c>
      <c r="L40">
        <v>87.897718201358515</v>
      </c>
      <c r="T40">
        <f t="shared" si="6"/>
        <v>86.684553437451143</v>
      </c>
      <c r="U40">
        <f t="shared" si="6"/>
        <v>85.836943891831098</v>
      </c>
      <c r="V40">
        <f t="shared" si="6"/>
        <v>85.581116412159929</v>
      </c>
      <c r="W40">
        <f t="shared" si="5"/>
        <v>86.774283131593464</v>
      </c>
      <c r="X40">
        <f>$L39*(1+$K40)</f>
        <v>88.09406575633281</v>
      </c>
    </row>
    <row r="41" spans="1:25" x14ac:dyDescent="0.35">
      <c r="A41" s="1">
        <v>42644</v>
      </c>
      <c r="B41">
        <v>12365.31</v>
      </c>
      <c r="C41" s="8">
        <f t="shared" si="0"/>
        <v>6.204705648763964E-3</v>
      </c>
      <c r="D41" s="8">
        <f t="shared" si="2"/>
        <v>6.3686965095415271E-3</v>
      </c>
      <c r="E41" s="8">
        <f t="shared" si="2"/>
        <v>7.1823236318078187E-3</v>
      </c>
      <c r="F41" s="9">
        <f t="shared" si="4"/>
        <v>0</v>
      </c>
      <c r="G41" s="9">
        <f t="shared" si="4"/>
        <v>0</v>
      </c>
      <c r="H41" s="9">
        <f t="shared" si="4"/>
        <v>1</v>
      </c>
      <c r="I41">
        <v>90.053962506685707</v>
      </c>
      <c r="J41">
        <f t="shared" si="1"/>
        <v>2.4531288746172164E-2</v>
      </c>
      <c r="K41">
        <f>'Parameter Estimates'!$B$9+'Parameter Estimates'!$B$10*E41+'Parameter Estimates'!$B$11*F41+'Parameter Estimates'!$B$12*G41+'Parameter Estimates'!$B$13*H41</f>
        <v>8.2415455621438483E-3</v>
      </c>
      <c r="L41">
        <v>90.053962506685707</v>
      </c>
      <c r="U41">
        <f t="shared" si="6"/>
        <v>86.544372975830811</v>
      </c>
      <c r="V41">
        <f t="shared" si="6"/>
        <v>86.286437082329883</v>
      </c>
      <c r="W41">
        <f t="shared" si="6"/>
        <v>87.489437339644866</v>
      </c>
      <c r="X41">
        <f>X40*(1+$K41)</f>
        <v>88.820097013018128</v>
      </c>
    </row>
    <row r="42" spans="1:25" x14ac:dyDescent="0.35">
      <c r="A42" s="1">
        <v>42736</v>
      </c>
      <c r="B42">
        <v>12438.9</v>
      </c>
      <c r="C42" s="8">
        <f t="shared" si="0"/>
        <v>5.9513267358439759E-3</v>
      </c>
      <c r="D42" s="8">
        <f t="shared" si="2"/>
        <v>6.204705648763964E-3</v>
      </c>
      <c r="E42" s="8">
        <f t="shared" si="2"/>
        <v>6.3686965095415271E-3</v>
      </c>
      <c r="F42" s="9">
        <f t="shared" si="4"/>
        <v>1</v>
      </c>
      <c r="G42" s="9">
        <f t="shared" si="4"/>
        <v>0</v>
      </c>
      <c r="H42" s="9">
        <f t="shared" si="4"/>
        <v>0</v>
      </c>
      <c r="I42">
        <v>90.562061648402562</v>
      </c>
      <c r="J42">
        <f t="shared" si="1"/>
        <v>5.6421630717153892E-3</v>
      </c>
      <c r="K42">
        <f>'Parameter Estimates'!$B$9+'Parameter Estimates'!$B$10*E42+'Parameter Estimates'!$B$11*F42+'Parameter Estimates'!$B$12*G42+'Parameter Estimates'!$B$13*H42</f>
        <v>9.9446669876810685E-3</v>
      </c>
      <c r="L42">
        <v>90.562061648402562</v>
      </c>
      <c r="U42">
        <f t="shared" si="6"/>
        <v>87.405027944733106</v>
      </c>
      <c r="V42">
        <f t="shared" si="6"/>
        <v>87.144526964667151</v>
      </c>
      <c r="W42">
        <f t="shared" si="6"/>
        <v>88.359490658927214</v>
      </c>
      <c r="X42">
        <f t="shared" si="5"/>
        <v>89.703383299626111</v>
      </c>
      <c r="Y42">
        <f>$L41*(1+$K42)</f>
        <v>90.949519174735812</v>
      </c>
    </row>
    <row r="43" spans="1:25" x14ac:dyDescent="0.35">
      <c r="A43" s="1">
        <v>42826</v>
      </c>
      <c r="B43">
        <v>12512.9</v>
      </c>
      <c r="C43" s="8">
        <f t="shared" si="0"/>
        <v>5.9490790986340691E-3</v>
      </c>
      <c r="D43" s="8">
        <f t="shared" si="2"/>
        <v>5.9513267358439759E-3</v>
      </c>
      <c r="E43" s="8">
        <f t="shared" si="2"/>
        <v>6.204705648763964E-3</v>
      </c>
      <c r="F43" s="9">
        <f t="shared" si="4"/>
        <v>0</v>
      </c>
      <c r="G43" s="9">
        <f t="shared" si="4"/>
        <v>1</v>
      </c>
      <c r="H43" s="9">
        <f t="shared" si="4"/>
        <v>0</v>
      </c>
      <c r="I43">
        <v>90.771019961656933</v>
      </c>
      <c r="J43">
        <f t="shared" si="1"/>
        <v>2.3073493408931611E-3</v>
      </c>
      <c r="K43">
        <f>'Parameter Estimates'!$B$9+'Parameter Estimates'!$B$10*E43+'Parameter Estimates'!$B$11*F43+'Parameter Estimates'!$B$12*G43+'Parameter Estimates'!$B$13*H43</f>
        <v>1.5664388811674767E-2</v>
      </c>
      <c r="L43">
        <v>90.771019961656933</v>
      </c>
      <c r="V43">
        <f t="shared" si="6"/>
        <v>88.509592717851177</v>
      </c>
      <c r="W43">
        <f t="shared" si="6"/>
        <v>89.743588075810194</v>
      </c>
      <c r="X43">
        <f t="shared" si="6"/>
        <v>91.108531973354147</v>
      </c>
      <c r="Y43">
        <f>Y42*(1+$K43)</f>
        <v>92.374187805323743</v>
      </c>
    </row>
    <row r="44" spans="1:25" x14ac:dyDescent="0.35">
      <c r="A44" s="1">
        <v>42917</v>
      </c>
      <c r="B44">
        <v>12586.28</v>
      </c>
      <c r="C44" s="8">
        <f t="shared" si="0"/>
        <v>5.8643479928714992E-3</v>
      </c>
      <c r="D44" s="8">
        <f t="shared" si="2"/>
        <v>5.9490790986340691E-3</v>
      </c>
      <c r="E44" s="8">
        <f t="shared" si="2"/>
        <v>5.9513267358439759E-3</v>
      </c>
      <c r="F44" s="9">
        <f t="shared" si="4"/>
        <v>0</v>
      </c>
      <c r="G44" s="9">
        <f t="shared" si="4"/>
        <v>0</v>
      </c>
      <c r="H44" s="9">
        <f t="shared" si="4"/>
        <v>0</v>
      </c>
      <c r="I44">
        <v>91.586532593084826</v>
      </c>
      <c r="J44">
        <f t="shared" si="1"/>
        <v>8.9842841005023377E-3</v>
      </c>
      <c r="K44">
        <f>'Parameter Estimates'!$B$9+'Parameter Estimates'!$B$10*E44+'Parameter Estimates'!$B$11*F44+'Parameter Estimates'!$B$12*G44+'Parameter Estimates'!$B$13*H44</f>
        <v>1.2522872974474551E-2</v>
      </c>
      <c r="L44">
        <v>91.586532593084826</v>
      </c>
      <c r="V44">
        <f t="shared" si="6"/>
        <v>89.617987104479312</v>
      </c>
      <c r="W44">
        <f t="shared" si="6"/>
        <v>90.867435629557136</v>
      </c>
      <c r="X44">
        <f t="shared" si="6"/>
        <v>92.249472546147317</v>
      </c>
      <c r="Y44">
        <f t="shared" si="5"/>
        <v>93.530978025330072</v>
      </c>
    </row>
    <row r="45" spans="1:25" x14ac:dyDescent="0.35">
      <c r="A45" s="1">
        <v>43009</v>
      </c>
      <c r="B45">
        <v>12729.71</v>
      </c>
      <c r="C45" s="8">
        <f t="shared" si="0"/>
        <v>1.1395742030210654E-2</v>
      </c>
      <c r="D45" s="8">
        <f t="shared" si="2"/>
        <v>5.8643479928714992E-3</v>
      </c>
      <c r="E45" s="8">
        <f t="shared" si="2"/>
        <v>5.9490790986340691E-3</v>
      </c>
      <c r="F45" s="9">
        <f t="shared" si="4"/>
        <v>0</v>
      </c>
      <c r="G45" s="9">
        <f t="shared" si="4"/>
        <v>0</v>
      </c>
      <c r="H45" s="9">
        <f t="shared" si="4"/>
        <v>1</v>
      </c>
      <c r="I45">
        <v>93.369677899928291</v>
      </c>
      <c r="J45">
        <f t="shared" si="1"/>
        <v>1.9469514309116809E-2</v>
      </c>
      <c r="K45">
        <f>'Parameter Estimates'!$B$9+'Parameter Estimates'!$B$10*E45+'Parameter Estimates'!$B$11*F45+'Parameter Estimates'!$B$12*G45+'Parameter Estimates'!$B$13*H45</f>
        <v>8.1416909855373011E-3</v>
      </c>
      <c r="L45">
        <v>93.369677899928291</v>
      </c>
      <c r="W45">
        <f t="shared" si="6"/>
        <v>91.607250211101203</v>
      </c>
      <c r="X45">
        <f t="shared" si="6"/>
        <v>93.000539245196862</v>
      </c>
      <c r="Y45">
        <f t="shared" si="6"/>
        <v>94.292478345987405</v>
      </c>
    </row>
    <row r="46" spans="1:25" x14ac:dyDescent="0.35">
      <c r="A46" s="1">
        <v>43101</v>
      </c>
      <c r="B46">
        <v>12782.9</v>
      </c>
      <c r="C46" s="8">
        <f t="shared" si="0"/>
        <v>4.1784141194105562E-3</v>
      </c>
      <c r="D46" s="8">
        <f t="shared" si="2"/>
        <v>1.1395742030210654E-2</v>
      </c>
      <c r="E46" s="8">
        <f t="shared" si="2"/>
        <v>5.8643479928714992E-3</v>
      </c>
      <c r="F46" s="9">
        <f t="shared" si="4"/>
        <v>1</v>
      </c>
      <c r="G46" s="9">
        <f t="shared" si="4"/>
        <v>0</v>
      </c>
      <c r="H46" s="9">
        <f t="shared" si="4"/>
        <v>0</v>
      </c>
      <c r="I46">
        <v>93.832895159113889</v>
      </c>
      <c r="J46">
        <f t="shared" si="1"/>
        <v>4.961110176282979E-3</v>
      </c>
      <c r="K46">
        <f>'Parameter Estimates'!$B$9+'Parameter Estimates'!$B$10*E46+'Parameter Estimates'!$B$11*F46+'Parameter Estimates'!$B$12*G46+'Parameter Estimates'!$B$13*H46</f>
        <v>9.9038303926348124E-3</v>
      </c>
      <c r="L46">
        <v>93.832895159113889</v>
      </c>
      <c r="W46">
        <f t="shared" si="6"/>
        <v>92.514512879927608</v>
      </c>
      <c r="X46">
        <f t="shared" si="6"/>
        <v>93.921600812304874</v>
      </c>
      <c r="Y46">
        <f t="shared" si="6"/>
        <v>95.22633505882726</v>
      </c>
    </row>
    <row r="47" spans="1:25" x14ac:dyDescent="0.35">
      <c r="A47" s="1">
        <v>43191</v>
      </c>
      <c r="B47">
        <v>12909.19</v>
      </c>
      <c r="C47" s="8">
        <f t="shared" si="0"/>
        <v>9.8796047845168822E-3</v>
      </c>
      <c r="D47" s="8">
        <f t="shared" si="2"/>
        <v>4.1784141194105562E-3</v>
      </c>
      <c r="E47" s="8">
        <f t="shared" si="2"/>
        <v>1.1395742030210654E-2</v>
      </c>
      <c r="F47" s="9">
        <f t="shared" si="4"/>
        <v>0</v>
      </c>
      <c r="G47" s="9">
        <f t="shared" si="4"/>
        <v>1</v>
      </c>
      <c r="H47" s="9">
        <f t="shared" si="4"/>
        <v>0</v>
      </c>
      <c r="I47">
        <v>95.143933529298749</v>
      </c>
      <c r="J47">
        <f t="shared" si="1"/>
        <v>1.397205498095011E-2</v>
      </c>
      <c r="K47">
        <f>'Parameter Estimates'!$B$9+'Parameter Estimates'!$B$10*E47+'Parameter Estimates'!$B$11*F47+'Parameter Estimates'!$B$12*G47+'Parameter Estimates'!$B$13*H47</f>
        <v>1.6084701836444126E-2</v>
      </c>
      <c r="L47">
        <v>95.143933529298749</v>
      </c>
      <c r="X47">
        <f t="shared" si="6"/>
        <v>95.432301757372315</v>
      </c>
      <c r="Y47">
        <f t="shared" si="6"/>
        <v>96.758022265225819</v>
      </c>
    </row>
    <row r="48" spans="1:25" x14ac:dyDescent="0.35">
      <c r="A48" s="1">
        <v>43282</v>
      </c>
      <c r="B48">
        <v>13019.8</v>
      </c>
      <c r="C48" s="8">
        <f t="shared" si="0"/>
        <v>8.5683145108250702E-3</v>
      </c>
      <c r="D48" s="8">
        <f t="shared" si="2"/>
        <v>9.8796047845168822E-3</v>
      </c>
      <c r="E48" s="8">
        <f t="shared" si="2"/>
        <v>4.1784141194105562E-3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>
        <v>95.489395307059553</v>
      </c>
      <c r="J48">
        <f t="shared" si="1"/>
        <v>3.6309385679793582E-3</v>
      </c>
      <c r="K48">
        <f>'Parameter Estimates'!$B$9+'Parameter Estimates'!$B$10*E48+'Parameter Estimates'!$B$11*F48+'Parameter Estimates'!$B$12*G48+'Parameter Estimates'!$B$13*H48</f>
        <v>1.2379322012834553E-2</v>
      </c>
      <c r="L48">
        <v>95.489395307059553</v>
      </c>
      <c r="X48">
        <f t="shared" si="6"/>
        <v>96.613688951252826</v>
      </c>
      <c r="Y48">
        <f t="shared" si="6"/>
        <v>97.955820980172064</v>
      </c>
    </row>
    <row r="49" spans="1:25" x14ac:dyDescent="0.35">
      <c r="A49" s="1">
        <v>43374</v>
      </c>
      <c r="B49">
        <v>13066.3</v>
      </c>
      <c r="C49" s="8">
        <f t="shared" si="0"/>
        <v>3.5714834329252376E-3</v>
      </c>
      <c r="D49" s="8">
        <f t="shared" si="2"/>
        <v>8.5683145108250702E-3</v>
      </c>
      <c r="E49" s="8">
        <f t="shared" si="2"/>
        <v>9.8796047845168822E-3</v>
      </c>
      <c r="F49" s="9">
        <f t="shared" si="4"/>
        <v>0</v>
      </c>
      <c r="G49" s="9">
        <f t="shared" si="4"/>
        <v>0</v>
      </c>
      <c r="H49" s="9">
        <f t="shared" si="4"/>
        <v>1</v>
      </c>
      <c r="I49">
        <v>98.623829604132425</v>
      </c>
      <c r="J49">
        <f t="shared" si="1"/>
        <v>3.2824946550280787E-2</v>
      </c>
      <c r="K49">
        <f>'Parameter Estimates'!$B$9+'Parameter Estimates'!$B$10*E49+'Parameter Estimates'!$B$11*F49+'Parameter Estimates'!$B$12*G49+'Parameter Estimates'!$B$13*H49</f>
        <v>8.4599417197975466E-3</v>
      </c>
      <c r="L49">
        <v>98.623829604132425</v>
      </c>
      <c r="Y49">
        <f t="shared" si="6"/>
        <v>98.784521516779236</v>
      </c>
    </row>
    <row r="50" spans="1:25" x14ac:dyDescent="0.35">
      <c r="A50" s="3">
        <v>43466</v>
      </c>
      <c r="B50">
        <v>13103.32</v>
      </c>
      <c r="C50" s="8">
        <f t="shared" si="0"/>
        <v>2.8332427695676454E-3</v>
      </c>
      <c r="D50" s="8">
        <f t="shared" si="2"/>
        <v>3.5714834329252376E-3</v>
      </c>
      <c r="E50" s="8">
        <f t="shared" si="2"/>
        <v>8.5683145108250702E-3</v>
      </c>
      <c r="F50" s="9">
        <f t="shared" si="4"/>
        <v>1</v>
      </c>
      <c r="G50" s="9">
        <f t="shared" si="4"/>
        <v>0</v>
      </c>
      <c r="H50" s="9">
        <f t="shared" si="4"/>
        <v>0</v>
      </c>
      <c r="I50" s="2">
        <v>99.436999999999998</v>
      </c>
      <c r="J50">
        <f t="shared" si="1"/>
        <v>8.2451715688953708E-3</v>
      </c>
      <c r="K50">
        <f>'Parameter Estimates'!$B$9+'Parameter Estimates'!$B$10*E50+'Parameter Estimates'!$B$11*F50+'Parameter Estimates'!$B$12*G50+'Parameter Estimates'!$B$13*H50</f>
        <v>1.0122767857626995E-2</v>
      </c>
      <c r="L50" s="2">
        <v>99.436999999999998</v>
      </c>
      <c r="Y50">
        <f t="shared" si="6"/>
        <v>99.784494296020355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Y61"/>
  <sheetViews>
    <sheetView zoomScale="80" zoomScaleNormal="80" workbookViewId="0">
      <pane xSplit="1" ySplit="5" topLeftCell="L18" activePane="bottomRight" state="frozen"/>
      <selection pane="topRight"/>
      <selection pane="bottomLeft"/>
      <selection pane="bottomRight" activeCell="M18" sqref="M18"/>
    </sheetView>
  </sheetViews>
  <sheetFormatPr defaultRowHeight="14.5" x14ac:dyDescent="0.35"/>
  <cols>
    <col min="1" max="1" width="11.54296875" bestFit="1" customWidth="1"/>
    <col min="2" max="3" width="11.54296875" customWidth="1"/>
    <col min="4" max="4" width="12.26953125" bestFit="1" customWidth="1"/>
    <col min="5" max="5" width="11.54296875" customWidth="1"/>
    <col min="6" max="8" width="6.54296875" customWidth="1"/>
    <col min="9" max="9" width="36.54296875" bestFit="1" customWidth="1"/>
    <col min="10" max="10" width="56.81640625" bestFit="1" customWidth="1"/>
    <col min="11" max="11" width="50.81640625" bestFit="1" customWidth="1"/>
    <col min="12" max="12" width="36.54296875" bestFit="1" customWidth="1"/>
  </cols>
  <sheetData>
    <row r="1" spans="1:25" x14ac:dyDescent="0.35">
      <c r="A1" s="16" t="s">
        <v>84</v>
      </c>
      <c r="B1" s="16"/>
      <c r="C1" s="16"/>
      <c r="D1" s="16"/>
      <c r="E1" s="16"/>
      <c r="F1" s="16"/>
      <c r="G1" s="16"/>
      <c r="H1" s="16"/>
      <c r="I1" s="7" t="s">
        <v>68</v>
      </c>
      <c r="J1" s="7" t="s">
        <v>69</v>
      </c>
      <c r="K1" s="7" t="s">
        <v>76</v>
      </c>
      <c r="L1" s="7" t="s">
        <v>98</v>
      </c>
      <c r="M1" t="s">
        <v>97</v>
      </c>
      <c r="N1" t="s">
        <v>96</v>
      </c>
      <c r="O1" t="s">
        <v>95</v>
      </c>
      <c r="P1" t="s">
        <v>94</v>
      </c>
      <c r="Q1" t="s">
        <v>93</v>
      </c>
      <c r="R1" t="s">
        <v>92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</row>
    <row r="2" spans="1:25" x14ac:dyDescent="0.35">
      <c r="A2" t="s">
        <v>0</v>
      </c>
      <c r="B2" t="s">
        <v>15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12</v>
      </c>
      <c r="J2" t="s">
        <v>67</v>
      </c>
      <c r="K2" t="s">
        <v>67</v>
      </c>
      <c r="L2" t="s">
        <v>12</v>
      </c>
      <c r="M2" t="s">
        <v>97</v>
      </c>
      <c r="N2" t="s">
        <v>96</v>
      </c>
      <c r="O2" t="s">
        <v>95</v>
      </c>
      <c r="P2" t="s">
        <v>94</v>
      </c>
      <c r="Q2" t="s">
        <v>93</v>
      </c>
      <c r="R2" t="s">
        <v>92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</row>
    <row r="3" spans="1:25" hidden="1" x14ac:dyDescent="0.35">
      <c r="A3" s="1">
        <v>39173</v>
      </c>
    </row>
    <row r="4" spans="1:25" hidden="1" x14ac:dyDescent="0.35">
      <c r="A4" s="1">
        <v>39264</v>
      </c>
    </row>
    <row r="5" spans="1:25" hidden="1" x14ac:dyDescent="0.35">
      <c r="A5" s="1">
        <v>39356</v>
      </c>
    </row>
    <row r="6" spans="1:25" hidden="1" x14ac:dyDescent="0.35">
      <c r="A6" s="1">
        <v>39448</v>
      </c>
      <c r="B6">
        <v>10644.43</v>
      </c>
      <c r="C6" s="1"/>
      <c r="D6" s="1"/>
      <c r="E6" s="1"/>
      <c r="F6" s="9">
        <v>1</v>
      </c>
      <c r="G6" s="9">
        <v>0</v>
      </c>
      <c r="H6" s="9">
        <v>0</v>
      </c>
      <c r="I6">
        <v>44.749436438451056</v>
      </c>
      <c r="L6">
        <v>44.749436438451056</v>
      </c>
    </row>
    <row r="7" spans="1:25" hidden="1" x14ac:dyDescent="0.35">
      <c r="A7" s="1">
        <v>39539</v>
      </c>
      <c r="B7">
        <v>10661.69</v>
      </c>
      <c r="C7" s="8">
        <f>B7/B6-1</f>
        <v>1.6215053318966444E-3</v>
      </c>
      <c r="D7" s="1"/>
      <c r="E7" s="1"/>
      <c r="F7" s="9">
        <v>0</v>
      </c>
      <c r="G7" s="9">
        <v>1</v>
      </c>
      <c r="H7" s="9">
        <v>0</v>
      </c>
      <c r="I7">
        <v>46.31596620329212</v>
      </c>
      <c r="J7">
        <f t="shared" ref="J7:J50" si="0">I7/I6-1</f>
        <v>3.50066925869712E-2</v>
      </c>
      <c r="L7">
        <v>46.31596620329212</v>
      </c>
    </row>
    <row r="8" spans="1:25" hidden="1" x14ac:dyDescent="0.35">
      <c r="A8" s="1">
        <v>39630</v>
      </c>
      <c r="B8">
        <v>10581.86</v>
      </c>
      <c r="C8" s="8">
        <f t="shared" ref="C8:C50" si="1">B8/B7-1</f>
        <v>-7.487555912805588E-3</v>
      </c>
      <c r="D8" s="8">
        <f>C7</f>
        <v>1.6215053318966444E-3</v>
      </c>
      <c r="E8" s="1"/>
      <c r="F8" s="9">
        <v>0</v>
      </c>
      <c r="G8" s="9">
        <v>0</v>
      </c>
      <c r="H8" s="9">
        <v>0</v>
      </c>
      <c r="I8">
        <v>47.520815315662908</v>
      </c>
      <c r="J8">
        <f t="shared" si="0"/>
        <v>2.60136883916533E-2</v>
      </c>
      <c r="K8">
        <f>'Parameter Estimates'!$B$2+'Parameter Estimates'!$B$3*D8+'Parameter Estimates'!$B$4*F8+'Parameter Estimates'!$B$5*G8</f>
        <v>1.3884621965666529E-2</v>
      </c>
      <c r="L8">
        <v>47.520815315662908</v>
      </c>
    </row>
    <row r="9" spans="1:25" hidden="1" x14ac:dyDescent="0.35">
      <c r="A9" s="1">
        <v>39722</v>
      </c>
      <c r="B9">
        <v>10483.379999999999</v>
      </c>
      <c r="C9" s="8">
        <f t="shared" si="1"/>
        <v>-9.3064924313874808E-3</v>
      </c>
      <c r="D9" s="8">
        <f t="shared" ref="D9:E50" si="2">C8</f>
        <v>-7.487555912805588E-3</v>
      </c>
      <c r="E9" s="8">
        <f>D8</f>
        <v>1.6215053318966444E-3</v>
      </c>
      <c r="F9" s="9">
        <v>0</v>
      </c>
      <c r="G9" s="9">
        <v>0</v>
      </c>
      <c r="H9" s="9">
        <v>1</v>
      </c>
      <c r="I9">
        <v>48.123893044988733</v>
      </c>
      <c r="J9">
        <f t="shared" si="0"/>
        <v>1.269081191725796E-2</v>
      </c>
      <c r="K9">
        <f>'Parameter Estimates'!$B$2+'Parameter Estimates'!$B$3*D9+'Parameter Estimates'!$B$4*F9+'Parameter Estimates'!$B$5*G9</f>
        <v>1.7425869724218213E-2</v>
      </c>
      <c r="L9">
        <v>48.123893044988733</v>
      </c>
    </row>
    <row r="10" spans="1:25" hidden="1" x14ac:dyDescent="0.35">
      <c r="A10" s="1">
        <v>39814</v>
      </c>
      <c r="B10">
        <v>10459.700000000001</v>
      </c>
      <c r="C10" s="8">
        <f t="shared" si="1"/>
        <v>-2.2588134742801413E-3</v>
      </c>
      <c r="D10" s="8">
        <f t="shared" si="2"/>
        <v>-9.3064924313874808E-3</v>
      </c>
      <c r="E10" s="8">
        <f t="shared" si="2"/>
        <v>-7.487555912805588E-3</v>
      </c>
      <c r="F10" s="9">
        <f>F6</f>
        <v>1</v>
      </c>
      <c r="G10" s="9">
        <f t="shared" ref="G10:H10" si="3">G6</f>
        <v>0</v>
      </c>
      <c r="H10" s="9">
        <f t="shared" si="3"/>
        <v>0</v>
      </c>
      <c r="I10">
        <v>48.290052542784622</v>
      </c>
      <c r="J10">
        <f t="shared" si="0"/>
        <v>3.4527443081247E-3</v>
      </c>
      <c r="K10">
        <f>'Parameter Estimates'!$B$2+'Parameter Estimates'!$B$3*D10+'Parameter Estimates'!$B$4*F10+'Parameter Estimates'!$B$5*G10</f>
        <v>1.6517001304118629E-2</v>
      </c>
      <c r="L10">
        <v>48.290052542784622</v>
      </c>
    </row>
    <row r="11" spans="1:25" hidden="1" x14ac:dyDescent="0.35">
      <c r="A11" s="1">
        <v>39904</v>
      </c>
      <c r="B11">
        <v>10417.33</v>
      </c>
      <c r="C11" s="8">
        <f t="shared" si="1"/>
        <v>-4.0507853953747341E-3</v>
      </c>
      <c r="D11" s="8">
        <f t="shared" si="2"/>
        <v>-2.2588134742801413E-3</v>
      </c>
      <c r="E11" s="8">
        <f t="shared" si="2"/>
        <v>-9.3064924313874808E-3</v>
      </c>
      <c r="F11" s="9">
        <f t="shared" ref="F11:H26" si="4">F7</f>
        <v>0</v>
      </c>
      <c r="G11" s="9">
        <f t="shared" si="4"/>
        <v>1</v>
      </c>
      <c r="H11" s="9">
        <f t="shared" si="4"/>
        <v>0</v>
      </c>
      <c r="I11">
        <v>49.734400652696721</v>
      </c>
      <c r="J11">
        <f t="shared" si="0"/>
        <v>2.990984755364301E-2</v>
      </c>
      <c r="K11">
        <f>'Parameter Estimates'!$B$2+'Parameter Estimates'!$B$3*D11+'Parameter Estimates'!$B$4*F11+'Parameter Estimates'!$B$5*G11</f>
        <v>1.4186138585074622E-2</v>
      </c>
      <c r="L11">
        <v>49.734400652696721</v>
      </c>
    </row>
    <row r="12" spans="1:25" hidden="1" x14ac:dyDescent="0.35">
      <c r="A12" s="1">
        <v>39995</v>
      </c>
      <c r="B12">
        <v>10489.2</v>
      </c>
      <c r="C12" s="8">
        <f t="shared" si="1"/>
        <v>6.8990806665432114E-3</v>
      </c>
      <c r="D12" s="8">
        <f t="shared" si="2"/>
        <v>-4.0507853953747341E-3</v>
      </c>
      <c r="E12" s="8">
        <f t="shared" si="2"/>
        <v>-2.2588134742801413E-3</v>
      </c>
      <c r="F12" s="9">
        <f t="shared" si="4"/>
        <v>0</v>
      </c>
      <c r="G12" s="9">
        <f t="shared" si="4"/>
        <v>0</v>
      </c>
      <c r="H12" s="9">
        <f t="shared" si="4"/>
        <v>0</v>
      </c>
      <c r="I12">
        <v>49.975337626419972</v>
      </c>
      <c r="J12">
        <f t="shared" si="0"/>
        <v>4.8444732531462975E-3</v>
      </c>
      <c r="K12">
        <f>'Parameter Estimates'!$B$2+'Parameter Estimates'!$B$3*D12+'Parameter Estimates'!$B$4*F12+'Parameter Estimates'!$B$5*G12</f>
        <v>1.6089787381091278E-2</v>
      </c>
      <c r="L12">
        <v>49.975337626419972</v>
      </c>
    </row>
    <row r="13" spans="1:25" hidden="1" x14ac:dyDescent="0.35">
      <c r="A13" s="1">
        <v>40087</v>
      </c>
      <c r="B13">
        <v>10473.65</v>
      </c>
      <c r="C13" s="8">
        <f t="shared" si="1"/>
        <v>-1.4824772146589948E-3</v>
      </c>
      <c r="D13" s="8">
        <f t="shared" si="2"/>
        <v>6.8990806665432114E-3</v>
      </c>
      <c r="E13" s="8">
        <f t="shared" si="2"/>
        <v>-4.0507853953747341E-3</v>
      </c>
      <c r="F13" s="9">
        <f t="shared" si="4"/>
        <v>0</v>
      </c>
      <c r="G13" s="9">
        <f t="shared" si="4"/>
        <v>0</v>
      </c>
      <c r="H13" s="9">
        <f t="shared" si="4"/>
        <v>1</v>
      </c>
      <c r="I13">
        <v>50.307633531834782</v>
      </c>
      <c r="J13">
        <f t="shared" si="0"/>
        <v>6.6491978083034198E-3</v>
      </c>
      <c r="K13">
        <f>'Parameter Estimates'!$B$2+'Parameter Estimates'!$B$3*D13+'Parameter Estimates'!$B$4*F13+'Parameter Estimates'!$B$5*G13</f>
        <v>1.1832906500993993E-2</v>
      </c>
      <c r="L13">
        <v>50.307633531834782</v>
      </c>
    </row>
    <row r="14" spans="1:25" hidden="1" x14ac:dyDescent="0.35">
      <c r="A14" s="1">
        <v>40179</v>
      </c>
      <c r="B14">
        <v>10525.43</v>
      </c>
      <c r="C14" s="8">
        <f t="shared" si="1"/>
        <v>4.9438352436830257E-3</v>
      </c>
      <c r="D14" s="8">
        <f t="shared" si="2"/>
        <v>-1.4824772146589948E-3</v>
      </c>
      <c r="E14" s="8">
        <f t="shared" si="2"/>
        <v>6.8990806665432114E-3</v>
      </c>
      <c r="F14" s="9">
        <f t="shared" si="4"/>
        <v>1</v>
      </c>
      <c r="G14" s="9">
        <f t="shared" si="4"/>
        <v>0</v>
      </c>
      <c r="H14" s="9">
        <f t="shared" si="4"/>
        <v>0</v>
      </c>
      <c r="I14">
        <v>50.620527201499598</v>
      </c>
      <c r="J14">
        <f t="shared" si="0"/>
        <v>6.2196062048280876E-3</v>
      </c>
      <c r="K14">
        <f>'Parameter Estimates'!$B$2+'Parameter Estimates'!$B$3*D14+'Parameter Estimates'!$B$4*F14+'Parameter Estimates'!$B$5*G14</f>
        <v>1.3475329324448046E-2</v>
      </c>
      <c r="L14">
        <v>50.620527201499598</v>
      </c>
    </row>
    <row r="15" spans="1:25" hidden="1" x14ac:dyDescent="0.35">
      <c r="A15" s="1">
        <v>40269</v>
      </c>
      <c r="B15">
        <v>10609.15</v>
      </c>
      <c r="C15" s="8">
        <f t="shared" si="1"/>
        <v>7.9540693349344771E-3</v>
      </c>
      <c r="D15" s="8">
        <f t="shared" si="2"/>
        <v>4.9438352436830257E-3</v>
      </c>
      <c r="E15" s="8">
        <f t="shared" si="2"/>
        <v>-1.4824772146589948E-3</v>
      </c>
      <c r="F15" s="9">
        <f t="shared" si="4"/>
        <v>0</v>
      </c>
      <c r="G15" s="9">
        <f t="shared" si="4"/>
        <v>1</v>
      </c>
      <c r="H15" s="9">
        <f t="shared" si="4"/>
        <v>0</v>
      </c>
      <c r="I15">
        <v>50.90389286920572</v>
      </c>
      <c r="J15">
        <f t="shared" si="0"/>
        <v>5.5978411006696316E-3</v>
      </c>
      <c r="K15">
        <f>'Parameter Estimates'!$B$2+'Parameter Estimates'!$B$3*D15+'Parameter Estimates'!$B$4*F15+'Parameter Estimates'!$B$5*G15</f>
        <v>1.1386029666830543E-2</v>
      </c>
      <c r="L15">
        <v>50.90389286920572</v>
      </c>
    </row>
    <row r="16" spans="1:25" hidden="1" x14ac:dyDescent="0.35">
      <c r="A16" s="1">
        <v>40360</v>
      </c>
      <c r="B16">
        <v>10683.334000000001</v>
      </c>
      <c r="C16" s="8">
        <f t="shared" si="1"/>
        <v>6.992454626431055E-3</v>
      </c>
      <c r="D16" s="8">
        <f t="shared" si="2"/>
        <v>7.9540693349344771E-3</v>
      </c>
      <c r="E16" s="8">
        <f t="shared" si="2"/>
        <v>4.9438352436830257E-3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>
        <v>51.614375363197716</v>
      </c>
      <c r="J16">
        <f t="shared" si="0"/>
        <v>1.3957331236287507E-2</v>
      </c>
      <c r="K16">
        <f>'Parameter Estimates'!$B$2+'Parameter Estimates'!$B$3*D16+'Parameter Estimates'!$B$4*F16+'Parameter Estimates'!$B$5*G16</f>
        <v>1.1422768051281538E-2</v>
      </c>
      <c r="L16">
        <v>51.614375363197716</v>
      </c>
    </row>
    <row r="17" spans="1:20" hidden="1" x14ac:dyDescent="0.35">
      <c r="A17" s="1">
        <v>40452</v>
      </c>
      <c r="B17">
        <v>10754</v>
      </c>
      <c r="C17" s="8">
        <f t="shared" si="1"/>
        <v>6.6146017713195615E-3</v>
      </c>
      <c r="D17" s="8">
        <f t="shared" si="2"/>
        <v>6.992454626431055E-3</v>
      </c>
      <c r="E17" s="8">
        <f t="shared" si="2"/>
        <v>7.9540693349344771E-3</v>
      </c>
      <c r="F17" s="9">
        <f t="shared" si="4"/>
        <v>0</v>
      </c>
      <c r="G17" s="9">
        <f t="shared" si="4"/>
        <v>0</v>
      </c>
      <c r="H17" s="9">
        <f t="shared" si="4"/>
        <v>1</v>
      </c>
      <c r="I17">
        <v>51.784344175180451</v>
      </c>
      <c r="J17">
        <f t="shared" si="0"/>
        <v>3.2930518055620528E-3</v>
      </c>
      <c r="K17">
        <f>'Parameter Estimates'!$B$2+'Parameter Estimates'!$B$3*D17+'Parameter Estimates'!$B$4*F17+'Parameter Estimates'!$B$5*G17</f>
        <v>1.1796606346974037E-2</v>
      </c>
      <c r="L17">
        <v>51.784344175180451</v>
      </c>
    </row>
    <row r="18" spans="1:20" x14ac:dyDescent="0.35">
      <c r="A18" s="1">
        <v>40544</v>
      </c>
      <c r="B18">
        <v>10799.74</v>
      </c>
      <c r="C18" s="14">
        <f t="shared" si="1"/>
        <v>4.2533010972660712E-3</v>
      </c>
      <c r="D18" s="14">
        <f t="shared" si="2"/>
        <v>6.6146017713195615E-3</v>
      </c>
      <c r="E18" s="14">
        <f t="shared" si="2"/>
        <v>6.992454626431055E-3</v>
      </c>
      <c r="F18" s="9">
        <f t="shared" si="4"/>
        <v>1</v>
      </c>
      <c r="G18" s="9">
        <f t="shared" si="4"/>
        <v>0</v>
      </c>
      <c r="H18" s="9">
        <f t="shared" si="4"/>
        <v>0</v>
      </c>
      <c r="I18">
        <v>53.012772955815436</v>
      </c>
      <c r="J18">
        <f t="shared" si="0"/>
        <v>2.3722010970716356E-2</v>
      </c>
      <c r="K18">
        <f>'Parameter Estimates'!$B$2+'Parameter Estimates'!$B$3*D18+'Parameter Estimates'!$B$4*F18+'Parameter Estimates'!$B$5*G18</f>
        <v>1.0327500800780036E-2</v>
      </c>
      <c r="L18">
        <v>53.012772955815436</v>
      </c>
      <c r="M18">
        <f>$L17*(1+$K18)</f>
        <v>52.319147031117488</v>
      </c>
    </row>
    <row r="19" spans="1:20" x14ac:dyDescent="0.35">
      <c r="A19" s="1">
        <v>40634</v>
      </c>
      <c r="B19">
        <v>10823.65</v>
      </c>
      <c r="C19" s="8">
        <f t="shared" si="1"/>
        <v>2.2139421874971532E-3</v>
      </c>
      <c r="D19" s="8">
        <f t="shared" si="2"/>
        <v>4.2533010972660712E-3</v>
      </c>
      <c r="E19" s="8">
        <f t="shared" si="2"/>
        <v>6.6146017713195615E-3</v>
      </c>
      <c r="F19" s="9">
        <f t="shared" si="4"/>
        <v>0</v>
      </c>
      <c r="G19" s="9">
        <f t="shared" si="4"/>
        <v>1</v>
      </c>
      <c r="H19" s="9">
        <f t="shared" si="4"/>
        <v>0</v>
      </c>
      <c r="I19">
        <v>53.249524898865118</v>
      </c>
      <c r="J19">
        <f t="shared" si="0"/>
        <v>4.4659415052106244E-3</v>
      </c>
      <c r="K19">
        <f>'Parameter Estimates'!$B$2+'Parameter Estimates'!$B$3*D19+'Parameter Estimates'!$B$4*F19+'Parameter Estimates'!$B$5*G19</f>
        <v>1.1654482412125746E-2</v>
      </c>
      <c r="L19">
        <v>53.249524898865118</v>
      </c>
      <c r="M19">
        <f>M18*(1+$K19)</f>
        <v>52.928899610009076</v>
      </c>
    </row>
    <row r="20" spans="1:20" x14ac:dyDescent="0.35">
      <c r="A20" s="1">
        <v>40725</v>
      </c>
      <c r="B20">
        <v>10866.04</v>
      </c>
      <c r="C20" s="8">
        <f t="shared" si="1"/>
        <v>3.9164237572353322E-3</v>
      </c>
      <c r="D20" s="8">
        <f t="shared" si="2"/>
        <v>2.2139421874971532E-3</v>
      </c>
      <c r="E20" s="8">
        <f t="shared" si="2"/>
        <v>4.2533010972660712E-3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>
        <v>55.200507790082156</v>
      </c>
      <c r="J20">
        <f t="shared" si="0"/>
        <v>3.6638503252798271E-2</v>
      </c>
      <c r="K20">
        <f>'Parameter Estimates'!$B$2+'Parameter Estimates'!$B$3*D20+'Parameter Estimates'!$B$4*F20+'Parameter Estimates'!$B$5*G20</f>
        <v>1.3654305621246419E-2</v>
      </c>
      <c r="L20">
        <v>55.200507790082156</v>
      </c>
      <c r="M20">
        <f t="shared" ref="M20:Y46" si="5">M19*(1+$K20)</f>
        <v>53.651606981480406</v>
      </c>
      <c r="N20">
        <f>$L19*(1+$K20)</f>
        <v>53.976610186020388</v>
      </c>
    </row>
    <row r="21" spans="1:20" x14ac:dyDescent="0.35">
      <c r="A21" s="1">
        <v>40817</v>
      </c>
      <c r="B21">
        <v>10885.89</v>
      </c>
      <c r="C21" s="8">
        <f t="shared" si="1"/>
        <v>1.8267924653321277E-3</v>
      </c>
      <c r="D21" s="8">
        <f t="shared" si="2"/>
        <v>3.9164237572353322E-3</v>
      </c>
      <c r="E21" s="8">
        <f t="shared" si="2"/>
        <v>2.2139421874971532E-3</v>
      </c>
      <c r="F21" s="9">
        <f t="shared" si="4"/>
        <v>0</v>
      </c>
      <c r="G21" s="9">
        <f t="shared" si="4"/>
        <v>0</v>
      </c>
      <c r="H21" s="9">
        <f t="shared" si="4"/>
        <v>1</v>
      </c>
      <c r="I21">
        <v>55.402989715862653</v>
      </c>
      <c r="J21">
        <f t="shared" si="0"/>
        <v>3.6681170859966805E-3</v>
      </c>
      <c r="K21">
        <f>'Parameter Estimates'!$B$2+'Parameter Estimates'!$B$3*D21+'Parameter Estimates'!$B$4*F21+'Parameter Estimates'!$B$5*G21</f>
        <v>1.2992447183713436E-2</v>
      </c>
      <c r="L21">
        <v>55.402989715862653</v>
      </c>
      <c r="M21">
        <f t="shared" si="5"/>
        <v>54.348672651508643</v>
      </c>
      <c r="N21">
        <f>N20*(1+$K21)</f>
        <v>54.677898443018151</v>
      </c>
    </row>
    <row r="22" spans="1:20" x14ac:dyDescent="0.35">
      <c r="A22" s="1">
        <v>40909</v>
      </c>
      <c r="B22">
        <v>10973.3</v>
      </c>
      <c r="C22" s="8">
        <f t="shared" si="1"/>
        <v>8.0296604136180783E-3</v>
      </c>
      <c r="D22" s="8">
        <f t="shared" si="2"/>
        <v>1.8267924653321277E-3</v>
      </c>
      <c r="E22" s="8">
        <f t="shared" si="2"/>
        <v>3.9164237572353322E-3</v>
      </c>
      <c r="F22" s="9">
        <f t="shared" si="4"/>
        <v>1</v>
      </c>
      <c r="G22" s="9">
        <f t="shared" si="4"/>
        <v>0</v>
      </c>
      <c r="H22" s="9">
        <f t="shared" si="4"/>
        <v>0</v>
      </c>
      <c r="I22">
        <v>55.695183629852437</v>
      </c>
      <c r="J22">
        <f t="shared" si="0"/>
        <v>5.2739737600500103E-3</v>
      </c>
      <c r="K22">
        <f>'Parameter Estimates'!$B$2+'Parameter Estimates'!$B$3*D22+'Parameter Estimates'!$B$4*F22+'Parameter Estimates'!$B$5*G22</f>
        <v>1.2188814334385017E-2</v>
      </c>
      <c r="L22">
        <v>55.695183629852437</v>
      </c>
      <c r="M22">
        <f t="shared" si="5"/>
        <v>55.011118531778159</v>
      </c>
      <c r="N22">
        <f t="shared" si="5"/>
        <v>55.344357195334467</v>
      </c>
      <c r="O22">
        <f>$L21*(1+$K22)</f>
        <v>56.078286471079153</v>
      </c>
    </row>
    <row r="23" spans="1:20" x14ac:dyDescent="0.35">
      <c r="A23" s="1">
        <v>41000</v>
      </c>
      <c r="B23">
        <v>10989.59</v>
      </c>
      <c r="C23" s="8">
        <f t="shared" si="1"/>
        <v>1.4845124073890048E-3</v>
      </c>
      <c r="D23" s="8">
        <f t="shared" si="2"/>
        <v>8.0296604136180783E-3</v>
      </c>
      <c r="E23" s="8">
        <f t="shared" si="2"/>
        <v>1.8267924653321277E-3</v>
      </c>
      <c r="F23" s="9">
        <f t="shared" si="4"/>
        <v>0</v>
      </c>
      <c r="G23" s="9">
        <f t="shared" si="4"/>
        <v>1</v>
      </c>
      <c r="H23" s="9">
        <f t="shared" si="4"/>
        <v>0</v>
      </c>
      <c r="I23">
        <v>56.307269444408298</v>
      </c>
      <c r="J23">
        <f t="shared" si="0"/>
        <v>1.0989923628293541E-2</v>
      </c>
      <c r="K23">
        <f>'Parameter Estimates'!$B$2+'Parameter Estimates'!$B$3*D23+'Parameter Estimates'!$B$4*F23+'Parameter Estimates'!$B$5*G23</f>
        <v>1.0186381187941422E-2</v>
      </c>
      <c r="L23">
        <v>56.307269444408298</v>
      </c>
      <c r="M23">
        <f t="shared" si="5"/>
        <v>55.571482754717884</v>
      </c>
      <c r="N23">
        <f t="shared" si="5"/>
        <v>55.908115914327738</v>
      </c>
      <c r="O23">
        <f>O22*(1+$K23)</f>
        <v>56.649521273440143</v>
      </c>
    </row>
    <row r="24" spans="1:20" x14ac:dyDescent="0.35">
      <c r="A24" s="1">
        <v>41091</v>
      </c>
      <c r="B24">
        <v>11007.52</v>
      </c>
      <c r="C24" s="8">
        <f t="shared" si="1"/>
        <v>1.6315440339449427E-3</v>
      </c>
      <c r="D24" s="8">
        <f t="shared" si="2"/>
        <v>1.4845124073890048E-3</v>
      </c>
      <c r="E24" s="8">
        <f t="shared" si="2"/>
        <v>8.0296604136180783E-3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>
        <v>56.548710931112709</v>
      </c>
      <c r="J24">
        <f t="shared" si="0"/>
        <v>4.2879274574445514E-3</v>
      </c>
      <c r="K24">
        <f>'Parameter Estimates'!$B$2+'Parameter Estimates'!$B$3*D24+'Parameter Estimates'!$B$4*F24+'Parameter Estimates'!$B$5*G24</f>
        <v>1.3937879471991044E-2</v>
      </c>
      <c r="L24">
        <v>56.548710931112709</v>
      </c>
      <c r="M24">
        <f t="shared" si="5"/>
        <v>56.346031383432972</v>
      </c>
      <c r="N24">
        <f t="shared" si="5"/>
        <v>56.687356495447744</v>
      </c>
      <c r="O24">
        <f t="shared" si="5"/>
        <v>57.43909547309535</v>
      </c>
      <c r="P24">
        <f>$L23*(1+$K24)</f>
        <v>57.092073379321391</v>
      </c>
    </row>
    <row r="25" spans="1:20" x14ac:dyDescent="0.35">
      <c r="A25" s="1">
        <v>41183</v>
      </c>
      <c r="B25">
        <v>11056.85</v>
      </c>
      <c r="C25" s="8">
        <f t="shared" si="1"/>
        <v>4.4814817506577675E-3</v>
      </c>
      <c r="D25" s="8">
        <f t="shared" si="2"/>
        <v>1.6315440339449427E-3</v>
      </c>
      <c r="E25" s="8">
        <f t="shared" si="2"/>
        <v>1.4845124073890048E-3</v>
      </c>
      <c r="F25" s="9">
        <f t="shared" si="4"/>
        <v>0</v>
      </c>
      <c r="G25" s="9">
        <f t="shared" si="4"/>
        <v>0</v>
      </c>
      <c r="H25" s="9">
        <f t="shared" si="4"/>
        <v>1</v>
      </c>
      <c r="I25">
        <v>56.89405359484013</v>
      </c>
      <c r="J25">
        <f t="shared" si="0"/>
        <v>6.1069944485228067E-3</v>
      </c>
      <c r="K25">
        <f>'Parameter Estimates'!$B$2+'Parameter Estimates'!$B$3*D25+'Parameter Estimates'!$B$4*F25+'Parameter Estimates'!$B$5*G25</f>
        <v>1.3880719309819531E-2</v>
      </c>
      <c r="L25">
        <v>56.89405359484013</v>
      </c>
      <c r="M25">
        <f t="shared" si="5"/>
        <v>57.12815482928869</v>
      </c>
      <c r="N25">
        <f t="shared" si="5"/>
        <v>57.474217779376737</v>
      </c>
      <c r="O25">
        <f t="shared" si="5"/>
        <v>58.236391434767313</v>
      </c>
      <c r="P25">
        <f>P24*(1+$K25)</f>
        <v>57.884552424715373</v>
      </c>
    </row>
    <row r="26" spans="1:20" x14ac:dyDescent="0.35">
      <c r="A26" s="1">
        <v>41275</v>
      </c>
      <c r="B26">
        <v>11114.19</v>
      </c>
      <c r="C26" s="8">
        <f t="shared" si="1"/>
        <v>5.1859254670181265E-3</v>
      </c>
      <c r="D26" s="8">
        <f t="shared" si="2"/>
        <v>4.4814817506577675E-3</v>
      </c>
      <c r="E26" s="8">
        <f t="shared" si="2"/>
        <v>1.6315440339449427E-3</v>
      </c>
      <c r="F26" s="9">
        <f t="shared" si="4"/>
        <v>1</v>
      </c>
      <c r="G26" s="9">
        <f t="shared" si="4"/>
        <v>0</v>
      </c>
      <c r="H26" s="9">
        <f t="shared" si="4"/>
        <v>0</v>
      </c>
      <c r="I26">
        <v>57.93650399932455</v>
      </c>
      <c r="J26">
        <f t="shared" si="0"/>
        <v>1.8322660078116781E-2</v>
      </c>
      <c r="K26">
        <f>'Parameter Estimates'!$B$2+'Parameter Estimates'!$B$3*D26+'Parameter Estimates'!$B$4*F26+'Parameter Estimates'!$B$5*G26</f>
        <v>1.1156774673132537E-2</v>
      </c>
      <c r="L26">
        <v>57.93650399932455</v>
      </c>
      <c r="M26">
        <f t="shared" si="5"/>
        <v>57.765520780210892</v>
      </c>
      <c r="N26">
        <f t="shared" si="5"/>
        <v>58.115444676655784</v>
      </c>
      <c r="O26">
        <f t="shared" si="5"/>
        <v>58.886121731781351</v>
      </c>
      <c r="P26">
        <f t="shared" si="5"/>
        <v>58.530357333173043</v>
      </c>
      <c r="Q26">
        <f>$L25*(1+$K26)</f>
        <v>57.528807731038881</v>
      </c>
    </row>
    <row r="27" spans="1:20" x14ac:dyDescent="0.35">
      <c r="A27" s="1">
        <v>41365</v>
      </c>
      <c r="B27">
        <v>11122.19</v>
      </c>
      <c r="C27" s="8">
        <f t="shared" si="1"/>
        <v>7.198005432693666E-4</v>
      </c>
      <c r="D27" s="8">
        <f t="shared" si="2"/>
        <v>5.1859254670181265E-3</v>
      </c>
      <c r="E27" s="8">
        <f t="shared" si="2"/>
        <v>4.4814817506577675E-3</v>
      </c>
      <c r="F27" s="9">
        <f t="shared" ref="F27:H42" si="6">F23</f>
        <v>0</v>
      </c>
      <c r="G27" s="9">
        <f t="shared" si="6"/>
        <v>1</v>
      </c>
      <c r="H27" s="9">
        <f t="shared" si="6"/>
        <v>0</v>
      </c>
      <c r="I27">
        <v>58.025778872654072</v>
      </c>
      <c r="J27">
        <f t="shared" si="0"/>
        <v>1.5409088772522228E-3</v>
      </c>
      <c r="K27">
        <f>'Parameter Estimates'!$B$2+'Parameter Estimates'!$B$3*D27+'Parameter Estimates'!$B$4*F27+'Parameter Estimates'!$B$5*G27</f>
        <v>1.1291914429516567E-2</v>
      </c>
      <c r="L27">
        <v>58.025778872654072</v>
      </c>
      <c r="N27">
        <f t="shared" si="5"/>
        <v>58.77167930497788</v>
      </c>
      <c r="O27">
        <f t="shared" si="5"/>
        <v>59.551058779462714</v>
      </c>
      <c r="P27">
        <f t="shared" si="5"/>
        <v>59.191277119708253</v>
      </c>
      <c r="Q27">
        <f>Q26*(1+$K27)</f>
        <v>58.178418105169882</v>
      </c>
    </row>
    <row r="28" spans="1:20" x14ac:dyDescent="0.35">
      <c r="A28" s="1">
        <v>41456</v>
      </c>
      <c r="B28">
        <v>11167.42</v>
      </c>
      <c r="C28" s="8">
        <f t="shared" si="1"/>
        <v>4.0666451481228272E-3</v>
      </c>
      <c r="D28" s="8">
        <f t="shared" si="2"/>
        <v>7.198005432693666E-4</v>
      </c>
      <c r="E28" s="8">
        <f t="shared" si="2"/>
        <v>5.1859254670181265E-3</v>
      </c>
      <c r="F28" s="9">
        <f t="shared" si="6"/>
        <v>0</v>
      </c>
      <c r="G28" s="9">
        <f t="shared" si="6"/>
        <v>0</v>
      </c>
      <c r="H28" s="9">
        <f t="shared" si="6"/>
        <v>0</v>
      </c>
      <c r="I28">
        <v>59.63088118464411</v>
      </c>
      <c r="J28">
        <f t="shared" si="0"/>
        <v>2.7661883100486451E-2</v>
      </c>
      <c r="K28">
        <f>'Parameter Estimates'!$B$2+'Parameter Estimates'!$B$3*D28+'Parameter Estimates'!$B$4*F28+'Parameter Estimates'!$B$5*G28</f>
        <v>1.4235169620998057E-2</v>
      </c>
      <c r="L28">
        <v>59.63088118464411</v>
      </c>
      <c r="N28">
        <f t="shared" si="5"/>
        <v>59.608304128795147</v>
      </c>
      <c r="O28">
        <f t="shared" si="5"/>
        <v>60.398778202298395</v>
      </c>
      <c r="P28">
        <f t="shared" si="5"/>
        <v>60.033874989590807</v>
      </c>
      <c r="Q28">
        <f t="shared" si="5"/>
        <v>59.006597755178326</v>
      </c>
      <c r="R28">
        <f>$L27*(1+$K28)</f>
        <v>58.851785677296832</v>
      </c>
    </row>
    <row r="29" spans="1:20" x14ac:dyDescent="0.35">
      <c r="A29" s="1">
        <v>41548</v>
      </c>
      <c r="B29">
        <v>11263.65</v>
      </c>
      <c r="C29" s="8">
        <f t="shared" si="1"/>
        <v>8.6170306122630436E-3</v>
      </c>
      <c r="D29" s="8">
        <f t="shared" si="2"/>
        <v>4.0666451481228272E-3</v>
      </c>
      <c r="E29" s="8">
        <f t="shared" si="2"/>
        <v>7.198005432693666E-4</v>
      </c>
      <c r="F29" s="9">
        <f t="shared" si="6"/>
        <v>0</v>
      </c>
      <c r="G29" s="9">
        <f t="shared" si="6"/>
        <v>0</v>
      </c>
      <c r="H29" s="9">
        <f t="shared" si="6"/>
        <v>1</v>
      </c>
      <c r="I29">
        <v>60.720476555887906</v>
      </c>
      <c r="J29">
        <f t="shared" si="0"/>
        <v>1.8272333891392822E-2</v>
      </c>
      <c r="K29">
        <f>'Parameter Estimates'!$B$2+'Parameter Estimates'!$B$3*D29+'Parameter Estimates'!$B$4*F29+'Parameter Estimates'!$B$5*G29</f>
        <v>1.2934046965570621E-2</v>
      </c>
      <c r="L29">
        <v>60.720476555887906</v>
      </c>
      <c r="O29">
        <f t="shared" si="5"/>
        <v>61.179978836229999</v>
      </c>
      <c r="P29">
        <f t="shared" si="5"/>
        <v>60.810355948231368</v>
      </c>
      <c r="Q29">
        <f t="shared" si="5"/>
        <v>59.769791861822334</v>
      </c>
      <c r="R29">
        <f>R28*(1+$K29)</f>
        <v>59.612977437254678</v>
      </c>
    </row>
    <row r="30" spans="1:20" x14ac:dyDescent="0.35">
      <c r="A30" s="1">
        <v>41640</v>
      </c>
      <c r="B30">
        <v>11308.02</v>
      </c>
      <c r="C30" s="8">
        <f t="shared" si="1"/>
        <v>3.9392204125661134E-3</v>
      </c>
      <c r="D30" s="8">
        <f t="shared" si="2"/>
        <v>8.6170306122630436E-3</v>
      </c>
      <c r="E30" s="8">
        <f t="shared" si="2"/>
        <v>4.0666451481228272E-3</v>
      </c>
      <c r="F30" s="9">
        <f t="shared" si="6"/>
        <v>1</v>
      </c>
      <c r="G30" s="9">
        <f t="shared" si="6"/>
        <v>0</v>
      </c>
      <c r="H30" s="9">
        <f t="shared" si="6"/>
        <v>0</v>
      </c>
      <c r="I30">
        <v>61.528920808787056</v>
      </c>
      <c r="J30">
        <f t="shared" si="0"/>
        <v>1.3314194794816103E-2</v>
      </c>
      <c r="K30">
        <f>'Parameter Estimates'!$B$2+'Parameter Estimates'!$B$3*D30+'Parameter Estimates'!$B$4*F30+'Parameter Estimates'!$B$5*G30</f>
        <v>9.5490345621460082E-3</v>
      </c>
      <c r="L30">
        <v>61.528920808787056</v>
      </c>
      <c r="O30">
        <f t="shared" si="5"/>
        <v>61.764188568648521</v>
      </c>
      <c r="P30">
        <f t="shared" si="5"/>
        <v>61.391036138917435</v>
      </c>
      <c r="Q30">
        <f t="shared" si="5"/>
        <v>60.340535670083149</v>
      </c>
      <c r="R30">
        <f t="shared" si="5"/>
        <v>60.182223819155453</v>
      </c>
      <c r="S30">
        <f>$L29*(1+$K30)</f>
        <v>61.300298485150059</v>
      </c>
    </row>
    <row r="31" spans="1:20" x14ac:dyDescent="0.35">
      <c r="A31" s="1">
        <v>41730</v>
      </c>
      <c r="B31">
        <v>11431.83</v>
      </c>
      <c r="C31" s="8">
        <f t="shared" si="1"/>
        <v>1.0948866379790534E-2</v>
      </c>
      <c r="D31" s="8">
        <f t="shared" si="2"/>
        <v>3.9392204125661134E-3</v>
      </c>
      <c r="E31" s="8">
        <f t="shared" si="2"/>
        <v>8.6170306122630436E-3</v>
      </c>
      <c r="F31" s="9">
        <f t="shared" si="6"/>
        <v>0</v>
      </c>
      <c r="G31" s="9">
        <f t="shared" si="6"/>
        <v>1</v>
      </c>
      <c r="H31" s="9">
        <f t="shared" si="6"/>
        <v>0</v>
      </c>
      <c r="I31">
        <v>61.741793926995271</v>
      </c>
      <c r="J31">
        <f t="shared" si="0"/>
        <v>3.4597245557053125E-3</v>
      </c>
      <c r="K31">
        <f>'Parameter Estimates'!$B$2+'Parameter Estimates'!$B$3*D31+'Parameter Estimates'!$B$4*F31+'Parameter Estimates'!$B$5*G31</f>
        <v>1.1776584733190385E-2</v>
      </c>
      <c r="L31">
        <v>61.741793926995271</v>
      </c>
      <c r="P31">
        <f t="shared" si="5"/>
        <v>62.114012877865747</v>
      </c>
      <c r="Q31">
        <f t="shared" si="5"/>
        <v>61.051141101247978</v>
      </c>
      <c r="R31">
        <f t="shared" si="5"/>
        <v>60.890964877393564</v>
      </c>
      <c r="S31">
        <f>S30*(1+$K31)</f>
        <v>62.022206644430284</v>
      </c>
    </row>
    <row r="32" spans="1:20" x14ac:dyDescent="0.35">
      <c r="A32" s="1">
        <v>41821</v>
      </c>
      <c r="B32">
        <v>11554.84</v>
      </c>
      <c r="C32" s="8">
        <f t="shared" si="1"/>
        <v>1.0760306967475985E-2</v>
      </c>
      <c r="D32" s="8">
        <f t="shared" si="2"/>
        <v>1.0948866379790534E-2</v>
      </c>
      <c r="E32" s="8">
        <f t="shared" si="2"/>
        <v>3.9392204125661134E-3</v>
      </c>
      <c r="F32" s="9">
        <f t="shared" si="6"/>
        <v>0</v>
      </c>
      <c r="G32" s="9">
        <f t="shared" si="6"/>
        <v>0</v>
      </c>
      <c r="H32" s="9">
        <f t="shared" si="6"/>
        <v>0</v>
      </c>
      <c r="I32">
        <v>61.946326075907002</v>
      </c>
      <c r="J32">
        <f t="shared" si="0"/>
        <v>3.3127017519700708E-3</v>
      </c>
      <c r="K32">
        <f>'Parameter Estimates'!$B$2+'Parameter Estimates'!$B$3*D32+'Parameter Estimates'!$B$4*F32+'Parameter Estimates'!$B$5*G32</f>
        <v>1.0258507757326252E-2</v>
      </c>
      <c r="L32">
        <v>61.946326075907002</v>
      </c>
      <c r="P32">
        <f t="shared" si="5"/>
        <v>62.751209960811998</v>
      </c>
      <c r="Q32">
        <f t="shared" si="5"/>
        <v>61.677434705828752</v>
      </c>
      <c r="R32">
        <f t="shared" si="5"/>
        <v>61.515615312939389</v>
      </c>
      <c r="S32">
        <f t="shared" si="5"/>
        <v>62.658461932418668</v>
      </c>
      <c r="T32">
        <f>$L31*(1+$K32)</f>
        <v>62.375172598946591</v>
      </c>
    </row>
    <row r="33" spans="1:25" x14ac:dyDescent="0.35">
      <c r="A33" s="1">
        <v>41913</v>
      </c>
      <c r="B33">
        <v>11694.97</v>
      </c>
      <c r="C33" s="8">
        <f t="shared" si="1"/>
        <v>1.2127385580414707E-2</v>
      </c>
      <c r="D33" s="8">
        <f t="shared" si="2"/>
        <v>1.0760306967475985E-2</v>
      </c>
      <c r="E33" s="8">
        <f t="shared" si="2"/>
        <v>1.0948866379790534E-2</v>
      </c>
      <c r="F33" s="9">
        <f t="shared" si="6"/>
        <v>0</v>
      </c>
      <c r="G33" s="9">
        <f t="shared" si="6"/>
        <v>0</v>
      </c>
      <c r="H33" s="9">
        <f t="shared" si="6"/>
        <v>1</v>
      </c>
      <c r="I33">
        <v>63.779924104987302</v>
      </c>
      <c r="J33">
        <f t="shared" si="0"/>
        <v>2.9599786544781903E-2</v>
      </c>
      <c r="K33">
        <f>'Parameter Estimates'!$B$2+'Parameter Estimates'!$B$3*D33+'Parameter Estimates'!$B$4*F33+'Parameter Estimates'!$B$5*G33</f>
        <v>1.0331812303017069E-2</v>
      </c>
      <c r="L33">
        <v>63.779924104987302</v>
      </c>
      <c r="Q33">
        <f t="shared" si="5"/>
        <v>62.314674384540972</v>
      </c>
      <c r="R33">
        <f t="shared" si="5"/>
        <v>62.151183104057289</v>
      </c>
      <c r="S33">
        <f t="shared" si="5"/>
        <v>63.305837400300163</v>
      </c>
      <c r="T33">
        <f>T32*(1+$K33)</f>
        <v>63.019621174607209</v>
      </c>
    </row>
    <row r="34" spans="1:25" x14ac:dyDescent="0.35">
      <c r="A34" s="1">
        <v>42005</v>
      </c>
      <c r="B34">
        <v>11792.12</v>
      </c>
      <c r="C34" s="8">
        <f t="shared" si="1"/>
        <v>8.3069900991623591E-3</v>
      </c>
      <c r="D34" s="8">
        <f t="shared" si="2"/>
        <v>1.2127385580414707E-2</v>
      </c>
      <c r="E34" s="8">
        <f t="shared" si="2"/>
        <v>1.0760306967475985E-2</v>
      </c>
      <c r="F34" s="9">
        <f t="shared" si="6"/>
        <v>1</v>
      </c>
      <c r="G34" s="9">
        <f t="shared" si="6"/>
        <v>0</v>
      </c>
      <c r="H34" s="9">
        <f t="shared" si="6"/>
        <v>0</v>
      </c>
      <c r="I34">
        <v>64.25114857110286</v>
      </c>
      <c r="J34">
        <f t="shared" si="0"/>
        <v>7.3882882855094145E-3</v>
      </c>
      <c r="K34">
        <f>'Parameter Estimates'!$B$2+'Parameter Estimates'!$B$3*D34+'Parameter Estimates'!$B$4*F34+'Parameter Estimates'!$B$5*G34</f>
        <v>8.1843454543723982E-3</v>
      </c>
      <c r="L34">
        <v>64.25114857110286</v>
      </c>
      <c r="Q34">
        <f t="shared" si="5"/>
        <v>62.82467920658079</v>
      </c>
      <c r="R34">
        <f t="shared" si="5"/>
        <v>62.659849856978845</v>
      </c>
      <c r="S34">
        <f t="shared" si="5"/>
        <v>63.823954242862548</v>
      </c>
      <c r="T34">
        <f t="shared" si="5"/>
        <v>63.53539552470388</v>
      </c>
      <c r="U34">
        <f>$L33*(1+$K34)</f>
        <v>64.30192103691617</v>
      </c>
    </row>
    <row r="35" spans="1:25" x14ac:dyDescent="0.35">
      <c r="A35" s="1">
        <v>42095</v>
      </c>
      <c r="B35">
        <v>11885.98</v>
      </c>
      <c r="C35" s="8">
        <f t="shared" si="1"/>
        <v>7.9595526504139258E-3</v>
      </c>
      <c r="D35" s="8">
        <f t="shared" si="2"/>
        <v>8.3069900991623591E-3</v>
      </c>
      <c r="E35" s="8">
        <f t="shared" si="2"/>
        <v>1.2127385580414707E-2</v>
      </c>
      <c r="F35" s="9">
        <f t="shared" si="6"/>
        <v>0</v>
      </c>
      <c r="G35" s="9">
        <f t="shared" si="6"/>
        <v>1</v>
      </c>
      <c r="H35" s="9">
        <f t="shared" si="6"/>
        <v>0</v>
      </c>
      <c r="I35">
        <v>64.525708967332633</v>
      </c>
      <c r="J35">
        <f t="shared" si="0"/>
        <v>4.273237169074573E-3</v>
      </c>
      <c r="K35">
        <f>'Parameter Estimates'!$B$2+'Parameter Estimates'!$B$3*D35+'Parameter Estimates'!$B$4*F35+'Parameter Estimates'!$B$5*G35</f>
        <v>1.0078566222059542E-2</v>
      </c>
      <c r="L35">
        <v>64.525708967332633</v>
      </c>
      <c r="R35">
        <f t="shared" si="5"/>
        <v>63.291371303226711</v>
      </c>
      <c r="S35">
        <f t="shared" si="5"/>
        <v>64.46720819225294</v>
      </c>
      <c r="T35">
        <f t="shared" si="5"/>
        <v>64.175741215944356</v>
      </c>
      <c r="U35">
        <f>U34*(1+$K35)</f>
        <v>64.949992206292364</v>
      </c>
    </row>
    <row r="36" spans="1:25" x14ac:dyDescent="0.35">
      <c r="A36" s="1">
        <v>42186</v>
      </c>
      <c r="B36">
        <v>11976.59</v>
      </c>
      <c r="C36" s="8">
        <f t="shared" si="1"/>
        <v>7.6232670760005838E-3</v>
      </c>
      <c r="D36" s="8">
        <f t="shared" si="2"/>
        <v>7.9595526504139258E-3</v>
      </c>
      <c r="E36" s="8">
        <f t="shared" si="2"/>
        <v>8.3069900991623591E-3</v>
      </c>
      <c r="F36" s="9">
        <f t="shared" si="6"/>
        <v>0</v>
      </c>
      <c r="G36" s="9">
        <f t="shared" si="6"/>
        <v>0</v>
      </c>
      <c r="H36" s="9">
        <f t="shared" si="6"/>
        <v>0</v>
      </c>
      <c r="I36">
        <v>65.06975094134441</v>
      </c>
      <c r="J36">
        <f t="shared" si="0"/>
        <v>8.4313986272852581E-3</v>
      </c>
      <c r="K36">
        <f>'Parameter Estimates'!$B$2+'Parameter Estimates'!$B$3*D36+'Parameter Estimates'!$B$4*F36+'Parameter Estimates'!$B$5*G36</f>
        <v>1.1420636352072432E-2</v>
      </c>
      <c r="L36">
        <v>65.06975094134441</v>
      </c>
      <c r="R36">
        <f t="shared" si="5"/>
        <v>64.014199039104852</v>
      </c>
      <c r="S36">
        <f t="shared" si="5"/>
        <v>65.203464733649994</v>
      </c>
      <c r="T36">
        <f t="shared" si="5"/>
        <v>64.908669018996363</v>
      </c>
      <c r="U36">
        <f t="shared" si="5"/>
        <v>65.69176244835036</v>
      </c>
      <c r="V36">
        <f>$L35*(1+$K36)</f>
        <v>65.262633624808188</v>
      </c>
    </row>
    <row r="37" spans="1:25" x14ac:dyDescent="0.35">
      <c r="A37" s="1">
        <v>42278</v>
      </c>
      <c r="B37">
        <v>12030.22</v>
      </c>
      <c r="C37" s="8">
        <f t="shared" si="1"/>
        <v>4.4779023077519131E-3</v>
      </c>
      <c r="D37" s="8">
        <f t="shared" si="2"/>
        <v>7.6232670760005838E-3</v>
      </c>
      <c r="E37" s="8">
        <f t="shared" si="2"/>
        <v>7.9595526504139258E-3</v>
      </c>
      <c r="F37" s="9">
        <f t="shared" si="6"/>
        <v>0</v>
      </c>
      <c r="G37" s="9">
        <f t="shared" si="6"/>
        <v>0</v>
      </c>
      <c r="H37" s="9">
        <f t="shared" si="6"/>
        <v>1</v>
      </c>
      <c r="I37">
        <v>65.251949053481908</v>
      </c>
      <c r="J37">
        <f t="shared" si="0"/>
        <v>2.800043176770961E-3</v>
      </c>
      <c r="K37">
        <f>'Parameter Estimates'!$B$2+'Parameter Estimates'!$B$3*D37+'Parameter Estimates'!$B$4*F37+'Parameter Estimates'!$B$5*G37</f>
        <v>1.1551371068266937E-2</v>
      </c>
      <c r="L37">
        <v>65.251949053481908</v>
      </c>
      <c r="S37">
        <f t="shared" si="5"/>
        <v>65.95665414972504</v>
      </c>
      <c r="T37">
        <f t="shared" si="5"/>
        <v>65.658453140382107</v>
      </c>
      <c r="U37">
        <f t="shared" si="5"/>
        <v>66.450592372519694</v>
      </c>
      <c r="V37">
        <f>V36*(1+$K37)</f>
        <v>66.016506522700695</v>
      </c>
    </row>
    <row r="38" spans="1:25" x14ac:dyDescent="0.35">
      <c r="A38" s="1">
        <v>42370</v>
      </c>
      <c r="B38">
        <v>12124.21</v>
      </c>
      <c r="C38" s="8">
        <f t="shared" si="1"/>
        <v>7.8128247031226117E-3</v>
      </c>
      <c r="D38" s="8">
        <f t="shared" si="2"/>
        <v>4.4779023077519131E-3</v>
      </c>
      <c r="E38" s="8">
        <f t="shared" si="2"/>
        <v>7.6232670760005838E-3</v>
      </c>
      <c r="F38" s="9">
        <f t="shared" si="6"/>
        <v>1</v>
      </c>
      <c r="G38" s="9">
        <f t="shared" si="6"/>
        <v>0</v>
      </c>
      <c r="H38" s="9">
        <f t="shared" si="6"/>
        <v>0</v>
      </c>
      <c r="I38">
        <v>65.279227023337285</v>
      </c>
      <c r="J38">
        <f t="shared" si="0"/>
        <v>4.1804069075412897E-4</v>
      </c>
      <c r="K38">
        <f>'Parameter Estimates'!$B$2+'Parameter Estimates'!$B$3*D38+'Parameter Estimates'!$B$4*F38+'Parameter Estimates'!$B$5*G38</f>
        <v>1.1158166220936058E-2</v>
      </c>
      <c r="L38">
        <v>65.279227023337285</v>
      </c>
      <c r="S38">
        <f t="shared" si="5"/>
        <v>66.692609460104464</v>
      </c>
      <c r="T38">
        <f t="shared" si="5"/>
        <v>66.391081074332035</v>
      </c>
      <c r="U38">
        <f t="shared" si="5"/>
        <v>67.192059127691934</v>
      </c>
      <c r="V38">
        <f t="shared" si="5"/>
        <v>66.753129675806505</v>
      </c>
      <c r="W38">
        <f>$L37*(1+$K38)</f>
        <v>65.980041147260721</v>
      </c>
    </row>
    <row r="39" spans="1:25" x14ac:dyDescent="0.35">
      <c r="A39" s="1">
        <v>42461</v>
      </c>
      <c r="B39">
        <v>12211.29</v>
      </c>
      <c r="C39" s="8">
        <f t="shared" si="1"/>
        <v>7.1823236318078187E-3</v>
      </c>
      <c r="D39" s="8">
        <f t="shared" si="2"/>
        <v>7.8128247031226117E-3</v>
      </c>
      <c r="E39" s="8">
        <f t="shared" si="2"/>
        <v>4.4779023077519131E-3</v>
      </c>
      <c r="F39" s="9">
        <f t="shared" si="6"/>
        <v>0</v>
      </c>
      <c r="G39" s="9">
        <f t="shared" si="6"/>
        <v>1</v>
      </c>
      <c r="H39" s="9">
        <f t="shared" si="6"/>
        <v>0</v>
      </c>
      <c r="I39">
        <v>66.23371722152288</v>
      </c>
      <c r="J39">
        <f t="shared" si="0"/>
        <v>1.4621652885754344E-2</v>
      </c>
      <c r="K39">
        <f>'Parameter Estimates'!$B$2+'Parameter Estimates'!$B$3*D39+'Parameter Estimates'!$B$4*F39+'Parameter Estimates'!$B$5*G39</f>
        <v>1.0270678455589351E-2</v>
      </c>
      <c r="L39">
        <v>66.23371722152288</v>
      </c>
      <c r="T39">
        <f t="shared" si="5"/>
        <v>67.072962520365451</v>
      </c>
      <c r="U39">
        <f t="shared" si="5"/>
        <v>67.882167161761402</v>
      </c>
      <c r="V39">
        <f t="shared" si="5"/>
        <v>67.438729606610963</v>
      </c>
      <c r="W39">
        <f>W38*(1+$K39)</f>
        <v>66.65770093437078</v>
      </c>
    </row>
    <row r="40" spans="1:25" x14ac:dyDescent="0.35">
      <c r="A40" s="1">
        <v>42552</v>
      </c>
      <c r="B40">
        <v>12289.06</v>
      </c>
      <c r="C40" s="8">
        <f t="shared" si="1"/>
        <v>6.3686965095415271E-3</v>
      </c>
      <c r="D40" s="8">
        <f t="shared" si="2"/>
        <v>7.1823236318078187E-3</v>
      </c>
      <c r="E40" s="8">
        <f t="shared" si="2"/>
        <v>7.8128247031226117E-3</v>
      </c>
      <c r="F40" s="9">
        <f t="shared" si="6"/>
        <v>0</v>
      </c>
      <c r="G40" s="9">
        <f t="shared" si="6"/>
        <v>0</v>
      </c>
      <c r="H40" s="9">
        <f t="shared" si="6"/>
        <v>0</v>
      </c>
      <c r="I40">
        <v>66.762535527001944</v>
      </c>
      <c r="J40">
        <f t="shared" si="0"/>
        <v>7.9841254222587921E-3</v>
      </c>
      <c r="K40">
        <f>'Parameter Estimates'!$B$2+'Parameter Estimates'!$B$3*D40+'Parameter Estimates'!$B$4*F40+'Parameter Estimates'!$B$5*G40</f>
        <v>1.172279268257476E-2</v>
      </c>
      <c r="L40">
        <v>66.762535527001944</v>
      </c>
      <c r="T40">
        <f t="shared" si="5"/>
        <v>67.859244954597798</v>
      </c>
      <c r="U40">
        <f t="shared" si="5"/>
        <v>68.67793573424261</v>
      </c>
      <c r="V40">
        <f t="shared" si="5"/>
        <v>68.229299852565475</v>
      </c>
      <c r="W40">
        <f t="shared" si="5"/>
        <v>67.439115343121472</v>
      </c>
      <c r="X40">
        <f>$L39*(1+$K40)</f>
        <v>67.010161357107066</v>
      </c>
    </row>
    <row r="41" spans="1:25" x14ac:dyDescent="0.35">
      <c r="A41" s="1">
        <v>42644</v>
      </c>
      <c r="B41">
        <v>12365.31</v>
      </c>
      <c r="C41" s="8">
        <f t="shared" si="1"/>
        <v>6.204705648763964E-3</v>
      </c>
      <c r="D41" s="8">
        <f t="shared" si="2"/>
        <v>6.3686965095415271E-3</v>
      </c>
      <c r="E41" s="8">
        <f t="shared" si="2"/>
        <v>7.1823236318078187E-3</v>
      </c>
      <c r="F41" s="9">
        <f t="shared" si="6"/>
        <v>0</v>
      </c>
      <c r="G41" s="9">
        <f t="shared" si="6"/>
        <v>0</v>
      </c>
      <c r="H41" s="9">
        <f t="shared" si="6"/>
        <v>1</v>
      </c>
      <c r="I41">
        <v>67.841718065509752</v>
      </c>
      <c r="J41">
        <f t="shared" si="0"/>
        <v>1.6164493004783065E-2</v>
      </c>
      <c r="K41">
        <f>'Parameter Estimates'!$B$2+'Parameter Estimates'!$B$3*D41+'Parameter Estimates'!$B$4*F41+'Parameter Estimates'!$B$5*G41</f>
        <v>1.2039099176254127E-2</v>
      </c>
      <c r="L41">
        <v>67.841718065509752</v>
      </c>
      <c r="U41">
        <f t="shared" si="5"/>
        <v>69.504756213767564</v>
      </c>
      <c r="V41">
        <f t="shared" si="5"/>
        <v>69.0507191602169</v>
      </c>
      <c r="W41">
        <f t="shared" si="5"/>
        <v>68.251021541096165</v>
      </c>
      <c r="X41">
        <f>X40*(1+$K41)</f>
        <v>67.816903335502076</v>
      </c>
    </row>
    <row r="42" spans="1:25" x14ac:dyDescent="0.35">
      <c r="A42" s="1">
        <v>42736</v>
      </c>
      <c r="B42">
        <v>12438.9</v>
      </c>
      <c r="C42" s="8">
        <f t="shared" si="1"/>
        <v>5.9513267358439759E-3</v>
      </c>
      <c r="D42" s="8">
        <f t="shared" si="2"/>
        <v>6.204705648763964E-3</v>
      </c>
      <c r="E42" s="8">
        <f t="shared" si="2"/>
        <v>6.3686965095415271E-3</v>
      </c>
      <c r="F42" s="9">
        <f t="shared" si="6"/>
        <v>1</v>
      </c>
      <c r="G42" s="9">
        <f t="shared" si="6"/>
        <v>0</v>
      </c>
      <c r="H42" s="9">
        <f t="shared" si="6"/>
        <v>0</v>
      </c>
      <c r="I42">
        <v>67.843908978480201</v>
      </c>
      <c r="J42">
        <f t="shared" si="0"/>
        <v>3.2294479457739556E-5</v>
      </c>
      <c r="K42">
        <f>'Parameter Estimates'!$B$2+'Parameter Estimates'!$B$3*D42+'Parameter Estimates'!$B$4*F42+'Parameter Estimates'!$B$5*G42</f>
        <v>1.0486852427280874E-2</v>
      </c>
      <c r="L42">
        <v>67.843908978480201</v>
      </c>
      <c r="U42">
        <f t="shared" si="5"/>
        <v>70.233642335175489</v>
      </c>
      <c r="V42">
        <f t="shared" si="5"/>
        <v>69.774843862047717</v>
      </c>
      <c r="W42">
        <f t="shared" si="5"/>
        <v>68.966759932008813</v>
      </c>
      <c r="X42">
        <f t="shared" si="5"/>
        <v>68.528089192856669</v>
      </c>
      <c r="Y42">
        <f>$L41*(1+$K42)</f>
        <v>68.553164151275951</v>
      </c>
    </row>
    <row r="43" spans="1:25" x14ac:dyDescent="0.35">
      <c r="A43" s="1">
        <v>42826</v>
      </c>
      <c r="B43">
        <v>12512.9</v>
      </c>
      <c r="C43" s="8">
        <f t="shared" si="1"/>
        <v>5.9490790986340691E-3</v>
      </c>
      <c r="D43" s="8">
        <f t="shared" si="2"/>
        <v>5.9513267358439759E-3</v>
      </c>
      <c r="E43" s="8">
        <f t="shared" si="2"/>
        <v>6.204705648763964E-3</v>
      </c>
      <c r="F43" s="9">
        <f t="shared" ref="F43:H50" si="7">F39</f>
        <v>0</v>
      </c>
      <c r="G43" s="9">
        <f t="shared" si="7"/>
        <v>1</v>
      </c>
      <c r="H43" s="9">
        <f t="shared" si="7"/>
        <v>0</v>
      </c>
      <c r="I43">
        <v>69.173310360887044</v>
      </c>
      <c r="J43">
        <f t="shared" si="0"/>
        <v>1.9594999793253631E-2</v>
      </c>
      <c r="K43">
        <f>'Parameter Estimates'!$B$2+'Parameter Estimates'!$B$3*D43+'Parameter Estimates'!$B$4*F43+'Parameter Estimates'!$B$5*G43</f>
        <v>1.0994356266846561E-2</v>
      </c>
      <c r="L43">
        <v>69.173310360887044</v>
      </c>
      <c r="V43">
        <f t="shared" si="5"/>
        <v>70.541973353930672</v>
      </c>
      <c r="W43">
        <f t="shared" si="5"/>
        <v>69.725005061271403</v>
      </c>
      <c r="X43">
        <f t="shared" si="5"/>
        <v>69.281511419729185</v>
      </c>
      <c r="Y43">
        <f>Y42*(1+$K43)</f>
        <v>69.306862061174698</v>
      </c>
    </row>
    <row r="44" spans="1:25" x14ac:dyDescent="0.35">
      <c r="A44" s="1">
        <v>42917</v>
      </c>
      <c r="B44">
        <v>12586.28</v>
      </c>
      <c r="C44" s="8">
        <f t="shared" si="1"/>
        <v>5.8643479928714992E-3</v>
      </c>
      <c r="D44" s="8">
        <f t="shared" si="2"/>
        <v>5.9490790986340691E-3</v>
      </c>
      <c r="E44" s="8">
        <f t="shared" si="2"/>
        <v>5.9513267358439759E-3</v>
      </c>
      <c r="F44" s="9">
        <f t="shared" si="7"/>
        <v>0</v>
      </c>
      <c r="G44" s="9">
        <f t="shared" si="7"/>
        <v>0</v>
      </c>
      <c r="H44" s="9">
        <f t="shared" si="7"/>
        <v>0</v>
      </c>
      <c r="I44">
        <v>69.175906197059618</v>
      </c>
      <c r="J44">
        <f t="shared" si="0"/>
        <v>3.7526556977418579E-5</v>
      </c>
      <c r="K44">
        <f>'Parameter Estimates'!$B$2+'Parameter Estimates'!$B$3*D44+'Parameter Estimates'!$B$4*F44+'Parameter Estimates'!$B$5*G44</f>
        <v>1.2202230060535921E-2</v>
      </c>
      <c r="L44">
        <v>69.175906197059618</v>
      </c>
      <c r="V44">
        <f t="shared" si="5"/>
        <v>71.402742741719536</v>
      </c>
      <c r="W44">
        <f t="shared" si="5"/>
        <v>70.575805614001069</v>
      </c>
      <c r="X44">
        <f t="shared" si="5"/>
        <v>70.126900361014378</v>
      </c>
      <c r="Y44">
        <f t="shared" si="5"/>
        <v>70.152560336818979</v>
      </c>
    </row>
    <row r="45" spans="1:25" x14ac:dyDescent="0.35">
      <c r="A45" s="1">
        <v>43009</v>
      </c>
      <c r="B45">
        <v>12729.71</v>
      </c>
      <c r="C45" s="8">
        <f t="shared" si="1"/>
        <v>1.1395742030210654E-2</v>
      </c>
      <c r="D45" s="8">
        <f t="shared" si="2"/>
        <v>5.8643479928714992E-3</v>
      </c>
      <c r="E45" s="8">
        <f t="shared" si="2"/>
        <v>5.9490790986340691E-3</v>
      </c>
      <c r="F45" s="9">
        <f t="shared" si="7"/>
        <v>0</v>
      </c>
      <c r="G45" s="9">
        <f t="shared" si="7"/>
        <v>0</v>
      </c>
      <c r="H45" s="9">
        <f t="shared" si="7"/>
        <v>1</v>
      </c>
      <c r="I45">
        <v>69.815386707845704</v>
      </c>
      <c r="J45">
        <f t="shared" si="0"/>
        <v>9.2442664786265283E-3</v>
      </c>
      <c r="K45">
        <f>'Parameter Estimates'!$B$2+'Parameter Estimates'!$B$3*D45+'Parameter Estimates'!$B$4*F45+'Parameter Estimates'!$B$5*G45</f>
        <v>1.2235170209943283E-2</v>
      </c>
      <c r="L45">
        <v>69.815386707845704</v>
      </c>
      <c r="W45">
        <f t="shared" si="5"/>
        <v>71.439312608392243</v>
      </c>
      <c r="X45">
        <f t="shared" si="5"/>
        <v>70.984914923227123</v>
      </c>
      <c r="Y45">
        <f t="shared" si="5"/>
        <v>71.010888853203269</v>
      </c>
    </row>
    <row r="46" spans="1:25" x14ac:dyDescent="0.35">
      <c r="A46" s="1">
        <v>43101</v>
      </c>
      <c r="B46">
        <v>12782.9</v>
      </c>
      <c r="C46" s="8">
        <f t="shared" si="1"/>
        <v>4.1784141194105562E-3</v>
      </c>
      <c r="D46" s="8">
        <f t="shared" si="2"/>
        <v>1.1395742030210654E-2</v>
      </c>
      <c r="E46" s="8">
        <f t="shared" si="2"/>
        <v>5.8643479928714992E-3</v>
      </c>
      <c r="F46" s="9">
        <f t="shared" si="7"/>
        <v>1</v>
      </c>
      <c r="G46" s="9">
        <f t="shared" si="7"/>
        <v>0</v>
      </c>
      <c r="H46" s="9">
        <f t="shared" si="7"/>
        <v>0</v>
      </c>
      <c r="I46">
        <v>71.538789165971835</v>
      </c>
      <c r="J46">
        <f t="shared" si="0"/>
        <v>2.4685138038954113E-2</v>
      </c>
      <c r="K46">
        <f>'Parameter Estimates'!$B$2+'Parameter Estimates'!$B$3*D46+'Parameter Estimates'!$B$4*F46+'Parameter Estimates'!$B$5*G46</f>
        <v>8.4687799325932761E-3</v>
      </c>
      <c r="L46">
        <v>71.538789165971835</v>
      </c>
      <c r="W46">
        <f t="shared" si="5"/>
        <v>72.044316425408454</v>
      </c>
      <c r="X46">
        <f t="shared" si="5"/>
        <v>71.586070546245793</v>
      </c>
      <c r="Y46">
        <f t="shared" si="5"/>
        <v>71.612264443718885</v>
      </c>
    </row>
    <row r="47" spans="1:25" x14ac:dyDescent="0.35">
      <c r="A47" s="1">
        <v>43191</v>
      </c>
      <c r="B47">
        <v>12909.19</v>
      </c>
      <c r="C47" s="8">
        <f t="shared" si="1"/>
        <v>9.8796047845168822E-3</v>
      </c>
      <c r="D47" s="8">
        <f t="shared" si="2"/>
        <v>4.1784141194105562E-3</v>
      </c>
      <c r="E47" s="8">
        <f t="shared" si="2"/>
        <v>1.1395742030210654E-2</v>
      </c>
      <c r="F47" s="9">
        <f t="shared" si="7"/>
        <v>0</v>
      </c>
      <c r="G47" s="9">
        <f t="shared" si="7"/>
        <v>1</v>
      </c>
      <c r="H47" s="9">
        <f t="shared" si="7"/>
        <v>0</v>
      </c>
      <c r="I47">
        <v>72.619422891913416</v>
      </c>
      <c r="J47">
        <f t="shared" si="0"/>
        <v>1.5105563548671208E-2</v>
      </c>
      <c r="K47">
        <f>'Parameter Estimates'!$B$2+'Parameter Estimates'!$B$3*D47+'Parameter Estimates'!$B$4*F47+'Parameter Estimates'!$B$5*G47</f>
        <v>1.1683595548523834E-2</v>
      </c>
      <c r="L47">
        <v>72.619422891913416</v>
      </c>
      <c r="X47">
        <f t="shared" ref="X47:Y50" si="8">X46*(1+$K47)</f>
        <v>72.422453241416235</v>
      </c>
      <c r="Y47">
        <f t="shared" si="8"/>
        <v>72.448953177793243</v>
      </c>
    </row>
    <row r="48" spans="1:25" x14ac:dyDescent="0.35">
      <c r="A48" s="1">
        <v>43282</v>
      </c>
      <c r="B48">
        <v>13019.8</v>
      </c>
      <c r="C48" s="8">
        <f t="shared" si="1"/>
        <v>8.5683145108250702E-3</v>
      </c>
      <c r="D48" s="8">
        <f t="shared" si="2"/>
        <v>9.8796047845168822E-3</v>
      </c>
      <c r="E48" s="8">
        <f t="shared" si="2"/>
        <v>4.1784141194105562E-3</v>
      </c>
      <c r="F48" s="9">
        <f t="shared" si="7"/>
        <v>0</v>
      </c>
      <c r="G48" s="9">
        <f t="shared" si="7"/>
        <v>0</v>
      </c>
      <c r="H48" s="9">
        <f t="shared" si="7"/>
        <v>0</v>
      </c>
      <c r="I48">
        <v>73.504380920631633</v>
      </c>
      <c r="J48">
        <f t="shared" si="0"/>
        <v>1.2186244305953498E-2</v>
      </c>
      <c r="K48">
        <f>'Parameter Estimates'!$B$2+'Parameter Estimates'!$B$3*D48+'Parameter Estimates'!$B$4*F48+'Parameter Estimates'!$B$5*G48</f>
        <v>1.0674194964366432E-2</v>
      </c>
      <c r="L48">
        <v>73.504380920631633</v>
      </c>
      <c r="X48">
        <f t="shared" si="8"/>
        <v>73.195504627112825</v>
      </c>
      <c r="Y48">
        <f t="shared" si="8"/>
        <v>73.222287428977268</v>
      </c>
    </row>
    <row r="49" spans="1:25" x14ac:dyDescent="0.35">
      <c r="A49" s="1">
        <v>43374</v>
      </c>
      <c r="B49">
        <v>13066.3</v>
      </c>
      <c r="C49" s="8">
        <f t="shared" si="1"/>
        <v>3.5714834329252376E-3</v>
      </c>
      <c r="D49" s="8">
        <f t="shared" si="2"/>
        <v>8.5683145108250702E-3</v>
      </c>
      <c r="E49" s="8">
        <f t="shared" si="2"/>
        <v>9.8796047845168822E-3</v>
      </c>
      <c r="F49" s="9">
        <f t="shared" si="7"/>
        <v>0</v>
      </c>
      <c r="G49" s="9">
        <f t="shared" si="7"/>
        <v>0</v>
      </c>
      <c r="H49" s="9">
        <f t="shared" si="7"/>
        <v>1</v>
      </c>
      <c r="I49">
        <v>74.133333625796837</v>
      </c>
      <c r="J49">
        <f t="shared" si="0"/>
        <v>8.5566696472736403E-3</v>
      </c>
      <c r="K49">
        <f>'Parameter Estimates'!$B$2+'Parameter Estimates'!$B$3*D49+'Parameter Estimates'!$B$4*F49+'Parameter Estimates'!$B$5*G49</f>
        <v>1.1183973482457135E-2</v>
      </c>
      <c r="L49">
        <v>74.133333625796837</v>
      </c>
      <c r="Y49">
        <f t="shared" si="8"/>
        <v>74.041203549907792</v>
      </c>
    </row>
    <row r="50" spans="1:25" x14ac:dyDescent="0.35">
      <c r="A50" s="3">
        <v>43466</v>
      </c>
      <c r="B50">
        <v>13103.32</v>
      </c>
      <c r="C50" s="8">
        <f t="shared" si="1"/>
        <v>2.8332427695676454E-3</v>
      </c>
      <c r="D50" s="8">
        <f t="shared" si="2"/>
        <v>3.5714834329252376E-3</v>
      </c>
      <c r="E50" s="8">
        <f t="shared" si="2"/>
        <v>8.5683145108250702E-3</v>
      </c>
      <c r="F50" s="9">
        <f t="shared" si="7"/>
        <v>1</v>
      </c>
      <c r="G50" s="9">
        <f t="shared" si="7"/>
        <v>0</v>
      </c>
      <c r="H50" s="9">
        <f t="shared" si="7"/>
        <v>0</v>
      </c>
      <c r="I50" s="2">
        <v>66.86</v>
      </c>
      <c r="J50">
        <f t="shared" si="0"/>
        <v>-9.8111514349408235E-2</v>
      </c>
      <c r="K50">
        <f>'Parameter Estimates'!$B$2+'Parameter Estimates'!$B$3*D50+'Parameter Estimates'!$B$4*F50+'Parameter Estimates'!$B$5*G50</f>
        <v>1.1510546529132552E-2</v>
      </c>
      <c r="L50" s="2">
        <v>66.86</v>
      </c>
      <c r="Y50">
        <f t="shared" si="8"/>
        <v>74.893458268441975</v>
      </c>
    </row>
    <row r="51" spans="1:25" x14ac:dyDescent="0.35">
      <c r="K51" s="2"/>
      <c r="L51" s="2"/>
    </row>
    <row r="52" spans="1:25" x14ac:dyDescent="0.35">
      <c r="K52" s="2"/>
      <c r="L52" s="2"/>
    </row>
    <row r="53" spans="1:25" x14ac:dyDescent="0.35">
      <c r="K53" s="2"/>
      <c r="L53" s="2"/>
    </row>
    <row r="54" spans="1:25" x14ac:dyDescent="0.35">
      <c r="K54" s="12"/>
      <c r="L54" s="2"/>
    </row>
    <row r="55" spans="1:25" x14ac:dyDescent="0.35">
      <c r="K55" s="12"/>
      <c r="L55" s="2"/>
    </row>
    <row r="56" spans="1:25" x14ac:dyDescent="0.35">
      <c r="K56" s="12"/>
      <c r="L56" s="2"/>
    </row>
    <row r="57" spans="1:25" x14ac:dyDescent="0.35">
      <c r="K57" s="2"/>
      <c r="L57" s="2"/>
    </row>
    <row r="58" spans="1:25" x14ac:dyDescent="0.35">
      <c r="K58" s="2"/>
      <c r="L58" s="2"/>
    </row>
    <row r="59" spans="1:25" x14ac:dyDescent="0.35">
      <c r="K59" s="2"/>
      <c r="L59" s="2"/>
    </row>
    <row r="60" spans="1:25" x14ac:dyDescent="0.35">
      <c r="K60" s="2"/>
      <c r="L60" s="2"/>
    </row>
    <row r="61" spans="1:25" x14ac:dyDescent="0.35">
      <c r="K61" s="2"/>
      <c r="L61" s="2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7"/>
  <sheetViews>
    <sheetView topLeftCell="A2" zoomScale="80" zoomScaleNormal="80" workbookViewId="0">
      <selection activeCell="K27" sqref="K27"/>
    </sheetView>
  </sheetViews>
  <sheetFormatPr defaultRowHeight="14.5" x14ac:dyDescent="0.35"/>
  <cols>
    <col min="1" max="1" width="11.54296875" bestFit="1" customWidth="1"/>
    <col min="2" max="2" width="23.453125" bestFit="1" customWidth="1"/>
    <col min="3" max="3" width="14.1796875" bestFit="1" customWidth="1"/>
    <col min="4" max="4" width="15.7265625" bestFit="1" customWidth="1"/>
    <col min="5" max="5" width="15" bestFit="1" customWidth="1"/>
    <col min="6" max="18" width="13" bestFit="1" customWidth="1"/>
  </cols>
  <sheetData>
    <row r="1" spans="1:18" x14ac:dyDescent="0.35">
      <c r="B1" s="16" t="s">
        <v>99</v>
      </c>
      <c r="C1" s="16"/>
      <c r="D1" s="16"/>
      <c r="E1" t="s">
        <v>100</v>
      </c>
    </row>
    <row r="2" spans="1:18" x14ac:dyDescent="0.3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97</v>
      </c>
      <c r="G2" t="s">
        <v>96</v>
      </c>
      <c r="H2" t="s">
        <v>95</v>
      </c>
      <c r="I2" t="s">
        <v>94</v>
      </c>
      <c r="J2" t="s">
        <v>93</v>
      </c>
      <c r="K2" t="s">
        <v>92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</row>
    <row r="3" spans="1:18" hidden="1" x14ac:dyDescent="0.35">
      <c r="A3" s="1">
        <v>39448</v>
      </c>
      <c r="B3">
        <v>0.22948585243417816</v>
      </c>
      <c r="C3">
        <v>339014</v>
      </c>
      <c r="D3">
        <v>2650511</v>
      </c>
      <c r="E3">
        <v>18614193.344772622</v>
      </c>
    </row>
    <row r="4" spans="1:18" hidden="1" x14ac:dyDescent="0.35">
      <c r="A4" s="1">
        <v>39539</v>
      </c>
      <c r="B4">
        <v>0.23036299895936566</v>
      </c>
      <c r="C4">
        <v>359788</v>
      </c>
      <c r="D4">
        <v>2674334</v>
      </c>
      <c r="E4">
        <v>19345900.958792031</v>
      </c>
    </row>
    <row r="5" spans="1:18" hidden="1" x14ac:dyDescent="0.35">
      <c r="A5" s="1">
        <v>39630</v>
      </c>
      <c r="B5">
        <v>0.23613375123030389</v>
      </c>
      <c r="C5">
        <v>400840</v>
      </c>
      <c r="D5">
        <v>2802638</v>
      </c>
      <c r="E5">
        <v>21081336.290034279</v>
      </c>
    </row>
    <row r="6" spans="1:18" hidden="1" x14ac:dyDescent="0.35">
      <c r="A6" s="1">
        <v>39722</v>
      </c>
      <c r="B6">
        <v>0.23699868491040518</v>
      </c>
      <c r="C6">
        <v>405212</v>
      </c>
      <c r="D6">
        <v>3030755</v>
      </c>
      <c r="E6">
        <v>22943765.115491059</v>
      </c>
    </row>
    <row r="7" spans="1:18" hidden="1" x14ac:dyDescent="0.35">
      <c r="A7" s="1">
        <v>39814</v>
      </c>
      <c r="B7">
        <v>0.23004775794270052</v>
      </c>
      <c r="C7">
        <v>410088</v>
      </c>
      <c r="D7">
        <v>3041894</v>
      </c>
      <c r="E7">
        <v>22507608.759620558</v>
      </c>
    </row>
    <row r="8" spans="1:18" hidden="1" x14ac:dyDescent="0.35">
      <c r="A8" s="1">
        <v>39904</v>
      </c>
      <c r="B8">
        <v>0.23843947552755831</v>
      </c>
      <c r="C8">
        <v>433058</v>
      </c>
      <c r="D8">
        <v>3209178</v>
      </c>
      <c r="E8">
        <v>25035196.377681725</v>
      </c>
    </row>
    <row r="9" spans="1:18" hidden="1" x14ac:dyDescent="0.35">
      <c r="A9" s="1">
        <v>39995</v>
      </c>
      <c r="B9">
        <v>0.23774540028873475</v>
      </c>
      <c r="C9">
        <v>433442</v>
      </c>
      <c r="D9">
        <v>3215168</v>
      </c>
      <c r="E9">
        <v>25818061.788523749</v>
      </c>
    </row>
    <row r="10" spans="1:18" hidden="1" x14ac:dyDescent="0.35">
      <c r="A10" s="1">
        <v>40087</v>
      </c>
      <c r="B10">
        <v>0.23024731900112394</v>
      </c>
      <c r="C10">
        <v>447871</v>
      </c>
      <c r="D10">
        <v>3437025</v>
      </c>
      <c r="E10">
        <v>27252272.768429469</v>
      </c>
    </row>
    <row r="11" spans="1:18" hidden="1" x14ac:dyDescent="0.35">
      <c r="A11" s="1">
        <v>40179</v>
      </c>
      <c r="B11">
        <v>0.23728244701885787</v>
      </c>
      <c r="C11">
        <v>450377</v>
      </c>
      <c r="D11">
        <v>3445972</v>
      </c>
      <c r="E11">
        <v>28559666.293396138</v>
      </c>
    </row>
    <row r="12" spans="1:18" hidden="1" x14ac:dyDescent="0.35">
      <c r="A12" s="1">
        <v>40269</v>
      </c>
      <c r="B12">
        <v>0.23030499252090772</v>
      </c>
      <c r="C12">
        <v>453162</v>
      </c>
      <c r="D12">
        <v>3452209</v>
      </c>
      <c r="E12">
        <v>29021248.374775268</v>
      </c>
    </row>
    <row r="13" spans="1:18" hidden="1" x14ac:dyDescent="0.35">
      <c r="A13" s="1">
        <v>40360</v>
      </c>
      <c r="B13">
        <v>0.23364121323390866</v>
      </c>
      <c r="C13">
        <v>460421</v>
      </c>
      <c r="D13">
        <v>3818503</v>
      </c>
      <c r="E13">
        <v>32640997.581733949</v>
      </c>
    </row>
    <row r="14" spans="1:18" hidden="1" x14ac:dyDescent="0.35">
      <c r="A14" s="1">
        <v>40452</v>
      </c>
      <c r="B14">
        <v>0.22933841993360818</v>
      </c>
      <c r="C14">
        <v>473739</v>
      </c>
      <c r="D14">
        <v>4190417</v>
      </c>
      <c r="E14">
        <v>36463389.785442889</v>
      </c>
    </row>
    <row r="15" spans="1:18" x14ac:dyDescent="0.35">
      <c r="A15" s="1">
        <v>40544</v>
      </c>
      <c r="B15">
        <v>0.23584722410212172</v>
      </c>
      <c r="C15">
        <v>501646</v>
      </c>
      <c r="D15">
        <v>4250142</v>
      </c>
      <c r="E15">
        <v>38553701.337200738</v>
      </c>
      <c r="F15">
        <f>(BUS_TRAN_PER_ACTIVE_AMT!M18*'Dynamic Backtesting'!$C15*BUS_PEN_RATE!C14*BUS_ACTIVITY_RATE!C14+CONS_TRAN_PER_ACTIVE_AMT!M18*'Dynamic Backtesting'!$D15*CONS_PEN_RATE!C14*CONS_ACTIVITY_RATE!C14)*'Dynamic Backtesting'!$B15*(1+OTHERFEE!C14+GC!C14+SMARTACCESS!C14)</f>
        <v>38066002.408023082</v>
      </c>
    </row>
    <row r="16" spans="1:18" x14ac:dyDescent="0.35">
      <c r="A16" s="1">
        <v>40634</v>
      </c>
      <c r="B16">
        <v>0.22900630020525403</v>
      </c>
      <c r="C16">
        <v>502936</v>
      </c>
      <c r="D16">
        <v>4337539</v>
      </c>
      <c r="E16">
        <v>38523144.934786052</v>
      </c>
      <c r="F16">
        <f>(BUS_TRAN_PER_ACTIVE_AMT!M19*'Dynamic Backtesting'!$C16*BUS_PEN_RATE!C15*BUS_ACTIVITY_RATE!C15+CONS_TRAN_PER_ACTIVE_AMT!M19*'Dynamic Backtesting'!$D16*CONS_PEN_RATE!C15*CONS_ACTIVITY_RATE!C15)*'Dynamic Backtesting'!$B16*(1+OTHERFEE!C15+GC!C15+SMARTACCESS!C15)</f>
        <v>38291215.543147638</v>
      </c>
    </row>
    <row r="17" spans="1:14" x14ac:dyDescent="0.35">
      <c r="A17" s="1">
        <v>40725</v>
      </c>
      <c r="B17">
        <v>0.23196937187259734</v>
      </c>
      <c r="C17">
        <v>504106</v>
      </c>
      <c r="D17">
        <v>4354329</v>
      </c>
      <c r="E17">
        <v>39514135.720816642</v>
      </c>
      <c r="F17">
        <f>(BUS_TRAN_PER_ACTIVE_AMT!M20*'Dynamic Backtesting'!$C17*BUS_PEN_RATE!C16*BUS_ACTIVITY_RATE!C16+CONS_TRAN_PER_ACTIVE_AMT!M20*'Dynamic Backtesting'!$D17*CONS_PEN_RATE!C16*CONS_ACTIVITY_RATE!C16)*'Dynamic Backtesting'!$B17*(1+OTHERFEE!C16+GC!C16+SMARTACCESS!C16)</f>
        <v>39418736.803916834</v>
      </c>
      <c r="G17">
        <f>(BUS_TRAN_PER_ACTIVE_AMT!N20*'Dynamic Backtesting'!$C17*BUS_PEN_RATE!D16*BUS_ACTIVITY_RATE!D16+CONS_TRAN_PER_ACTIVE_AMT!N20*'Dynamic Backtesting'!$D17*CONS_PEN_RATE!D16*CONS_ACTIVITY_RATE!D16)*'Dynamic Backtesting'!$B17*(1+OTHERFEE!D16+GC!D16+SMARTACCESS!D16)</f>
        <v>39192418.664245196</v>
      </c>
    </row>
    <row r="18" spans="1:14" x14ac:dyDescent="0.35">
      <c r="A18" s="1">
        <v>40817</v>
      </c>
      <c r="B18">
        <v>0.23500378613671857</v>
      </c>
      <c r="C18">
        <v>513664</v>
      </c>
      <c r="D18">
        <v>4429578</v>
      </c>
      <c r="E18">
        <v>41707114.291062914</v>
      </c>
      <c r="F18">
        <f>(BUS_TRAN_PER_ACTIVE_AMT!M21*'Dynamic Backtesting'!$C18*BUS_PEN_RATE!C17*BUS_ACTIVITY_RATE!C17+CONS_TRAN_PER_ACTIVE_AMT!M21*'Dynamic Backtesting'!$D18*CONS_PEN_RATE!C17*CONS_ACTIVITY_RATE!C17)*'Dynamic Backtesting'!$B18*(1+OTHERFEE!C17+GC!C17+SMARTACCESS!C17)</f>
        <v>40950481.717890024</v>
      </c>
      <c r="G18">
        <f>(BUS_TRAN_PER_ACTIVE_AMT!N21*'Dynamic Backtesting'!$C18*BUS_PEN_RATE!D17*BUS_ACTIVITY_RATE!D17+CONS_TRAN_PER_ACTIVE_AMT!N21*'Dynamic Backtesting'!$D18*CONS_PEN_RATE!D17*CONS_ACTIVITY_RATE!D17)*'Dynamic Backtesting'!$B18*(1+OTHERFEE!D17+GC!D17+SMARTACCESS!D17)</f>
        <v>40716096.715788454</v>
      </c>
    </row>
    <row r="19" spans="1:14" x14ac:dyDescent="0.35">
      <c r="A19" s="1">
        <v>40909</v>
      </c>
      <c r="B19">
        <v>0.23013238589174478</v>
      </c>
      <c r="C19">
        <v>523518</v>
      </c>
      <c r="D19">
        <v>4548541</v>
      </c>
      <c r="E19">
        <v>42977422.041952267</v>
      </c>
      <c r="F19">
        <f>(BUS_TRAN_PER_ACTIVE_AMT!M22*'Dynamic Backtesting'!$C19*BUS_PEN_RATE!C18*BUS_ACTIVITY_RATE!C18+CONS_TRAN_PER_ACTIVE_AMT!M22*'Dynamic Backtesting'!$D19*CONS_PEN_RATE!C18*CONS_ACTIVITY_RATE!C18)*'Dynamic Backtesting'!$B19*(1+OTHERFEE!C18+GC!C18+SMARTACCESS!C18)</f>
        <v>41574185.476583116</v>
      </c>
      <c r="G19">
        <f>(BUS_TRAN_PER_ACTIVE_AMT!N22*'Dynamic Backtesting'!$C19*BUS_PEN_RATE!D18*BUS_ACTIVITY_RATE!D18+CONS_TRAN_PER_ACTIVE_AMT!N22*'Dynamic Backtesting'!$D19*CONS_PEN_RATE!D18*CONS_ACTIVITY_RATE!D18)*'Dynamic Backtesting'!$B19*(1+OTHERFEE!D18+GC!D18+SMARTACCESS!D18)</f>
        <v>41335673.85522911</v>
      </c>
      <c r="H19">
        <f>(BUS_TRAN_PER_ACTIVE_AMT!O22*'Dynamic Backtesting'!$C19*BUS_PEN_RATE!E18*BUS_ACTIVITY_RATE!E18+CONS_TRAN_PER_ACTIVE_AMT!O22*'Dynamic Backtesting'!$D19*CONS_PEN_RATE!E18*CONS_ACTIVITY_RATE!E18)*'Dynamic Backtesting'!$B19*(1+OTHERFEE!E18+GC!E18+SMARTACCESS!E18)</f>
        <v>41526218.817417778</v>
      </c>
    </row>
    <row r="20" spans="1:14" x14ac:dyDescent="0.35">
      <c r="A20" s="1">
        <v>41000</v>
      </c>
      <c r="B20">
        <v>0.23275580526118833</v>
      </c>
      <c r="C20">
        <v>541588</v>
      </c>
      <c r="D20">
        <v>4650656</v>
      </c>
      <c r="E20">
        <v>45534657.749910869</v>
      </c>
      <c r="F20">
        <f>(BUS_TRAN_PER_ACTIVE_AMT!M23*'Dynamic Backtesting'!$C20*BUS_PEN_RATE!C19*BUS_ACTIVITY_RATE!C19+CONS_TRAN_PER_ACTIVE_AMT!M23*'Dynamic Backtesting'!$D20*CONS_PEN_RATE!C19*CONS_ACTIVITY_RATE!C19)*'Dynamic Backtesting'!$B20*(1+OTHERFEE!C19+GC!C19+SMARTACCESS!C19)</f>
        <v>43658238.021329716</v>
      </c>
      <c r="G20">
        <f>(BUS_TRAN_PER_ACTIVE_AMT!N23*'Dynamic Backtesting'!$C20*BUS_PEN_RATE!D19*BUS_ACTIVITY_RATE!D19+CONS_TRAN_PER_ACTIVE_AMT!N23*'Dynamic Backtesting'!$D20*CONS_PEN_RATE!D19*CONS_ACTIVITY_RATE!D19)*'Dynamic Backtesting'!$B20*(1+OTHERFEE!D19+GC!D19+SMARTACCESS!D19)</f>
        <v>43408538.219787583</v>
      </c>
      <c r="H20">
        <f>(BUS_TRAN_PER_ACTIVE_AMT!O23*'Dynamic Backtesting'!$C20*BUS_PEN_RATE!E19*BUS_ACTIVITY_RATE!E19+CONS_TRAN_PER_ACTIVE_AMT!O23*'Dynamic Backtesting'!$D20*CONS_PEN_RATE!E19*CONS_ACTIVITY_RATE!E19)*'Dynamic Backtesting'!$B20*(1+OTHERFEE!E19+GC!E19+SMARTACCESS!E19)</f>
        <v>43609463.174855277</v>
      </c>
    </row>
    <row r="21" spans="1:14" x14ac:dyDescent="0.35">
      <c r="A21" s="1">
        <v>41091</v>
      </c>
      <c r="B21">
        <v>0.23661064921898373</v>
      </c>
      <c r="C21">
        <v>541714</v>
      </c>
      <c r="D21">
        <v>4719341</v>
      </c>
      <c r="E21">
        <v>47797882.702287436</v>
      </c>
      <c r="F21">
        <f>(BUS_TRAN_PER_ACTIVE_AMT!M24*'Dynamic Backtesting'!$C21*BUS_PEN_RATE!C20*BUS_ACTIVITY_RATE!C20+CONS_TRAN_PER_ACTIVE_AMT!M24*'Dynamic Backtesting'!$D21*CONS_PEN_RATE!C20*CONS_ACTIVITY_RATE!C20)*'Dynamic Backtesting'!$B21*(1+OTHERFEE!C20+GC!C20+SMARTACCESS!C20)</f>
        <v>45591984.299442001</v>
      </c>
      <c r="G21">
        <f>(BUS_TRAN_PER_ACTIVE_AMT!N24*'Dynamic Backtesting'!$C21*BUS_PEN_RATE!D20*BUS_ACTIVITY_RATE!D20+CONS_TRAN_PER_ACTIVE_AMT!N24*'Dynamic Backtesting'!$D21*CONS_PEN_RATE!D20*CONS_ACTIVITY_RATE!D20)*'Dynamic Backtesting'!$B21*(1+OTHERFEE!D20+GC!D20+SMARTACCESS!D20)</f>
        <v>45329643.199425265</v>
      </c>
      <c r="H21">
        <f>(BUS_TRAN_PER_ACTIVE_AMT!O24*'Dynamic Backtesting'!$C21*BUS_PEN_RATE!E20*BUS_ACTIVITY_RATE!E20+CONS_TRAN_PER_ACTIVE_AMT!O24*'Dynamic Backtesting'!$D21*CONS_PEN_RATE!E20*CONS_ACTIVITY_RATE!E20)*'Dynamic Backtesting'!$B21*(1+OTHERFEE!E20+GC!E20+SMARTACCESS!E20)</f>
        <v>45537762.346257582</v>
      </c>
      <c r="I21">
        <f>(BUS_TRAN_PER_ACTIVE_AMT!P24*'Dynamic Backtesting'!$C21*BUS_PEN_RATE!F20*BUS_ACTIVITY_RATE!F20+CONS_TRAN_PER_ACTIVE_AMT!P24*'Dynamic Backtesting'!$D21*CONS_PEN_RATE!F20*CONS_ACTIVITY_RATE!F20)*'Dynamic Backtesting'!$B21*(1+OTHERFEE!F20+GC!F20+SMARTACCESS!F20)</f>
        <v>46777323.217846066</v>
      </c>
    </row>
    <row r="22" spans="1:14" x14ac:dyDescent="0.35">
      <c r="A22" s="1">
        <v>41183</v>
      </c>
      <c r="B22">
        <v>0.23323396323033596</v>
      </c>
      <c r="C22">
        <v>551618</v>
      </c>
      <c r="D22">
        <v>4721111</v>
      </c>
      <c r="E22">
        <v>47656605.435057655</v>
      </c>
      <c r="F22">
        <f>(BUS_TRAN_PER_ACTIVE_AMT!M25*'Dynamic Backtesting'!$C22*BUS_PEN_RATE!C21*BUS_ACTIVITY_RATE!C21+CONS_TRAN_PER_ACTIVE_AMT!M25*'Dynamic Backtesting'!$D22*CONS_PEN_RATE!C21*CONS_ACTIVITY_RATE!C21)*'Dynamic Backtesting'!$B22*(1+OTHERFEE!C21+GC!C21+SMARTACCESS!C21)</f>
        <v>45337390.353380159</v>
      </c>
      <c r="G22">
        <f>(BUS_TRAN_PER_ACTIVE_AMT!N25*'Dynamic Backtesting'!$C22*BUS_PEN_RATE!D21*BUS_ACTIVITY_RATE!D21+CONS_TRAN_PER_ACTIVE_AMT!N25*'Dynamic Backtesting'!$D22*CONS_PEN_RATE!D21*CONS_ACTIVITY_RATE!D21)*'Dynamic Backtesting'!$B22*(1+OTHERFEE!D21+GC!D21+SMARTACCESS!D21)</f>
        <v>45079361.633667551</v>
      </c>
      <c r="H22">
        <f>(BUS_TRAN_PER_ACTIVE_AMT!O25*'Dynamic Backtesting'!$C22*BUS_PEN_RATE!E21*BUS_ACTIVITY_RATE!E21+CONS_TRAN_PER_ACTIVE_AMT!O25*'Dynamic Backtesting'!$D22*CONS_PEN_RATE!E21*CONS_ACTIVITY_RATE!E21)*'Dynamic Backtesting'!$B22*(1+OTHERFEE!E21+GC!E21+SMARTACCESS!E21)</f>
        <v>45289389.204909675</v>
      </c>
      <c r="I22">
        <f>(BUS_TRAN_PER_ACTIVE_AMT!P25*'Dynamic Backtesting'!$C22*BUS_PEN_RATE!F21*BUS_ACTIVITY_RATE!F21+CONS_TRAN_PER_ACTIVE_AMT!P25*'Dynamic Backtesting'!$D22*CONS_PEN_RATE!F21*CONS_ACTIVITY_RATE!F21)*'Dynamic Backtesting'!$B22*(1+OTHERFEE!F21+GC!F21+SMARTACCESS!F21)</f>
        <v>46522389.203913547</v>
      </c>
    </row>
    <row r="23" spans="1:14" x14ac:dyDescent="0.35">
      <c r="A23" s="1">
        <v>41275</v>
      </c>
      <c r="B23">
        <v>0.22947777847367715</v>
      </c>
      <c r="C23">
        <v>562981</v>
      </c>
      <c r="D23">
        <v>4747092</v>
      </c>
      <c r="E23">
        <v>48176029.28636802</v>
      </c>
      <c r="F23">
        <f>(BUS_TRAN_PER_ACTIVE_AMT!M26*'Dynamic Backtesting'!$C23*BUS_PEN_RATE!C22*BUS_ACTIVITY_RATE!C22+CONS_TRAN_PER_ACTIVE_AMT!M26*'Dynamic Backtesting'!$D23*CONS_PEN_RATE!C22*CONS_ACTIVITY_RATE!C22)*'Dynamic Backtesting'!$B23*(1+OTHERFEE!C22+GC!C22+SMARTACCESS!C22)</f>
        <v>45302339.256996699</v>
      </c>
      <c r="G23">
        <f>(BUS_TRAN_PER_ACTIVE_AMT!N26*'Dynamic Backtesting'!$C23*BUS_PEN_RATE!D22*BUS_ACTIVITY_RATE!D22+CONS_TRAN_PER_ACTIVE_AMT!N26*'Dynamic Backtesting'!$D23*CONS_PEN_RATE!D22*CONS_ACTIVITY_RATE!D22)*'Dynamic Backtesting'!$B23*(1+OTHERFEE!D22+GC!D22+SMARTACCESS!D22)</f>
        <v>45046520.008060843</v>
      </c>
      <c r="H23">
        <f>(BUS_TRAN_PER_ACTIVE_AMT!O26*'Dynamic Backtesting'!$C23*BUS_PEN_RATE!E22*BUS_ACTIVITY_RATE!E22+CONS_TRAN_PER_ACTIVE_AMT!O26*'Dynamic Backtesting'!$D23*CONS_PEN_RATE!E22*CONS_ACTIVITY_RATE!E22)*'Dynamic Backtesting'!$B23*(1+OTHERFEE!E22+GC!E22+SMARTACCESS!E22)</f>
        <v>45258552.729837626</v>
      </c>
      <c r="I23">
        <f>(BUS_TRAN_PER_ACTIVE_AMT!P26*'Dynamic Backtesting'!$C23*BUS_PEN_RATE!F22*BUS_ACTIVITY_RATE!F22+CONS_TRAN_PER_ACTIVE_AMT!P26*'Dynamic Backtesting'!$D23*CONS_PEN_RATE!F22*CONS_ACTIVITY_RATE!F22)*'Dynamic Backtesting'!$B23*(1+OTHERFEE!F22+GC!F22+SMARTACCESS!F22)</f>
        <v>46490854.347768515</v>
      </c>
      <c r="J23">
        <f>(BUS_TRAN_PER_ACTIVE_AMT!Q26*'Dynamic Backtesting'!$C23*BUS_PEN_RATE!G22*BUS_ACTIVITY_RATE!G22+CONS_TRAN_PER_ACTIVE_AMT!Q26*'Dynamic Backtesting'!$D23*CONS_PEN_RATE!G22*CONS_ACTIVITY_RATE!G22)*'Dynamic Backtesting'!$B23*(1+OTHERFEE!G22+GC!G22+SMARTACCESS!G22)</f>
        <v>47289423.303104348</v>
      </c>
    </row>
    <row r="24" spans="1:14" x14ac:dyDescent="0.35">
      <c r="A24" s="1">
        <v>41365</v>
      </c>
      <c r="B24">
        <v>0.23365271428247286</v>
      </c>
      <c r="C24">
        <v>566144</v>
      </c>
      <c r="D24">
        <v>4913018</v>
      </c>
      <c r="E24">
        <v>50984244.981055088</v>
      </c>
      <c r="G24">
        <f>(BUS_TRAN_PER_ACTIVE_AMT!N27*'Dynamic Backtesting'!$C24*BUS_PEN_RATE!D23*BUS_ACTIVITY_RATE!D23+CONS_TRAN_PER_ACTIVE_AMT!N27*'Dynamic Backtesting'!$D24*CONS_PEN_RATE!D23*CONS_ACTIVITY_RATE!D23)*'Dynamic Backtesting'!$B24*(1+OTHERFEE!D23+GC!D23+SMARTACCESS!D23)</f>
        <v>48158105.630322643</v>
      </c>
      <c r="H24">
        <f>(BUS_TRAN_PER_ACTIVE_AMT!O27*'Dynamic Backtesting'!$C24*BUS_PEN_RATE!E23*BUS_ACTIVITY_RATE!E23+CONS_TRAN_PER_ACTIVE_AMT!O27*'Dynamic Backtesting'!$D24*CONS_PEN_RATE!E23*CONS_ACTIVITY_RATE!E23)*'Dynamic Backtesting'!$B24*(1+OTHERFEE!E23+GC!E23+SMARTACCESS!E23)</f>
        <v>48380209.868009277</v>
      </c>
      <c r="I24">
        <f>(BUS_TRAN_PER_ACTIVE_AMT!P27*'Dynamic Backtesting'!$C24*BUS_PEN_RATE!F23*BUS_ACTIVITY_RATE!F23+CONS_TRAN_PER_ACTIVE_AMT!P27*'Dynamic Backtesting'!$D24*CONS_PEN_RATE!F23*CONS_ACTIVITY_RATE!F23)*'Dynamic Backtesting'!$B24*(1+OTHERFEE!F23+GC!F23+SMARTACCESS!F23)</f>
        <v>49697208.929251291</v>
      </c>
      <c r="J24">
        <f>(BUS_TRAN_PER_ACTIVE_AMT!Q27*'Dynamic Backtesting'!$C24*BUS_PEN_RATE!G23*BUS_ACTIVITY_RATE!G23+CONS_TRAN_PER_ACTIVE_AMT!Q27*'Dynamic Backtesting'!$D24*CONS_PEN_RATE!G23*CONS_ACTIVITY_RATE!G23)*'Dynamic Backtesting'!$B24*(1+OTHERFEE!G23+GC!G23+SMARTACCESS!G23)</f>
        <v>50551938.182350904</v>
      </c>
    </row>
    <row r="25" spans="1:14" x14ac:dyDescent="0.35">
      <c r="A25" s="1">
        <v>41456</v>
      </c>
      <c r="B25">
        <v>0.23220499707572509</v>
      </c>
      <c r="C25">
        <v>578697</v>
      </c>
      <c r="D25">
        <v>4980946</v>
      </c>
      <c r="E25">
        <v>52357564.757570498</v>
      </c>
      <c r="G25">
        <f>(BUS_TRAN_PER_ACTIVE_AMT!N28*'Dynamic Backtesting'!$C25*BUS_PEN_RATE!D24*BUS_ACTIVITY_RATE!D24+CONS_TRAN_PER_ACTIVE_AMT!N28*'Dynamic Backtesting'!$D25*CONS_PEN_RATE!D24*CONS_ACTIVITY_RATE!D24)*'Dynamic Backtesting'!$B25*(1+OTHERFEE!D24+GC!D24+SMARTACCESS!D24)</f>
        <v>49140699.513857923</v>
      </c>
      <c r="H25">
        <f>(BUS_TRAN_PER_ACTIVE_AMT!O28*'Dynamic Backtesting'!$C25*BUS_PEN_RATE!E24*BUS_ACTIVITY_RATE!E24+CONS_TRAN_PER_ACTIVE_AMT!O28*'Dynamic Backtesting'!$D25*CONS_PEN_RATE!E24*CONS_ACTIVITY_RATE!E24)*'Dynamic Backtesting'!$B25*(1+OTHERFEE!E24+GC!E24+SMARTACCESS!E24)</f>
        <v>49368730.698236421</v>
      </c>
      <c r="I25">
        <f>(BUS_TRAN_PER_ACTIVE_AMT!P28*'Dynamic Backtesting'!$C25*BUS_PEN_RATE!F24*BUS_ACTIVITY_RATE!F24+CONS_TRAN_PER_ACTIVE_AMT!P28*'Dynamic Backtesting'!$D25*CONS_PEN_RATE!F24*CONS_ACTIVITY_RATE!F24)*'Dynamic Backtesting'!$B25*(1+OTHERFEE!F24+GC!F24+SMARTACCESS!F24)</f>
        <v>50712730.380651288</v>
      </c>
      <c r="J25">
        <f>(BUS_TRAN_PER_ACTIVE_AMT!Q28*'Dynamic Backtesting'!$C25*BUS_PEN_RATE!G24*BUS_ACTIVITY_RATE!G24+CONS_TRAN_PER_ACTIVE_AMT!Q28*'Dynamic Backtesting'!$D25*CONS_PEN_RATE!G24*CONS_ACTIVITY_RATE!G24)*'Dynamic Backtesting'!$B25*(1+OTHERFEE!G24+GC!G24+SMARTACCESS!G24)</f>
        <v>51584594.35116452</v>
      </c>
      <c r="K25">
        <f>(BUS_TRAN_PER_ACTIVE_AMT!R28*'Dynamic Backtesting'!$C25*BUS_PEN_RATE!H24*BUS_ACTIVITY_RATE!H24+CONS_TRAN_PER_ACTIVE_AMT!R28*'Dynamic Backtesting'!$D25*CONS_PEN_RATE!H24*CONS_ACTIVITY_RATE!H24)*'Dynamic Backtesting'!$B25*(1+OTHERFEE!H24+GC!H24+SMARTACCESS!H24)</f>
        <v>51641806.530175187</v>
      </c>
    </row>
    <row r="26" spans="1:14" x14ac:dyDescent="0.35">
      <c r="A26" s="1">
        <v>41548</v>
      </c>
      <c r="B26">
        <v>0.23024363982258358</v>
      </c>
      <c r="C26">
        <v>610953</v>
      </c>
      <c r="D26">
        <v>5117385</v>
      </c>
      <c r="E26">
        <v>53636631.888561532</v>
      </c>
      <c r="H26">
        <f>(BUS_TRAN_PER_ACTIVE_AMT!O29*'Dynamic Backtesting'!$C26*BUS_PEN_RATE!E25*BUS_ACTIVITY_RATE!E25+CONS_TRAN_PER_ACTIVE_AMT!O29*'Dynamic Backtesting'!$D26*CONS_PEN_RATE!E25*CONS_ACTIVITY_RATE!E25)*'Dynamic Backtesting'!$B26*(1+OTHERFEE!E25+GC!E25+SMARTACCESS!E25)</f>
        <v>50735770.407845348</v>
      </c>
      <c r="I26">
        <f>(BUS_TRAN_PER_ACTIVE_AMT!P29*'Dynamic Backtesting'!$C26*BUS_PEN_RATE!F25*BUS_ACTIVITY_RATE!F25+CONS_TRAN_PER_ACTIVE_AMT!P29*'Dynamic Backtesting'!$D26*CONS_PEN_RATE!F25*CONS_ACTIVITY_RATE!F25)*'Dynamic Backtesting'!$B26*(1+OTHERFEE!F25+GC!F25+SMARTACCESS!F25)</f>
        <v>52117297.247131035</v>
      </c>
      <c r="J26">
        <f>(BUS_TRAN_PER_ACTIVE_AMT!Q29*'Dynamic Backtesting'!$C26*BUS_PEN_RATE!G25*BUS_ACTIVITY_RATE!G25+CONS_TRAN_PER_ACTIVE_AMT!Q29*'Dynamic Backtesting'!$D26*CONS_PEN_RATE!G25*CONS_ACTIVITY_RATE!G25)*'Dynamic Backtesting'!$B26*(1+OTHERFEE!G25+GC!G25+SMARTACCESS!G25)</f>
        <v>53012179.827073976</v>
      </c>
      <c r="K26">
        <f>(BUS_TRAN_PER_ACTIVE_AMT!R29*'Dynamic Backtesting'!$C26*BUS_PEN_RATE!H25*BUS_ACTIVITY_RATE!H25+CONS_TRAN_PER_ACTIVE_AMT!R29*'Dynamic Backtesting'!$D26*CONS_PEN_RATE!H25*CONS_ACTIVITY_RATE!H25)*'Dynamic Backtesting'!$B26*(1+OTHERFEE!H25+GC!H25+SMARTACCESS!H25)</f>
        <v>53071950.982225694</v>
      </c>
    </row>
    <row r="27" spans="1:14" x14ac:dyDescent="0.35">
      <c r="A27" s="1">
        <v>41640</v>
      </c>
      <c r="B27">
        <v>0.22894748529336686</v>
      </c>
      <c r="C27">
        <v>619578</v>
      </c>
      <c r="D27">
        <v>5398469</v>
      </c>
      <c r="E27">
        <v>56575075.871784255</v>
      </c>
      <c r="H27">
        <f>(BUS_TRAN_PER_ACTIVE_AMT!O30*'Dynamic Backtesting'!$C27*BUS_PEN_RATE!E26*BUS_ACTIVITY_RATE!E26+CONS_TRAN_PER_ACTIVE_AMT!O30*'Dynamic Backtesting'!$D27*CONS_PEN_RATE!E26*CONS_ACTIVITY_RATE!E26)*'Dynamic Backtesting'!$B27*(1+OTHERFEE!E26+GC!E26+SMARTACCESS!E26)</f>
        <v>53669526.113480315</v>
      </c>
      <c r="I27">
        <f>(BUS_TRAN_PER_ACTIVE_AMT!P30*'Dynamic Backtesting'!$C27*BUS_PEN_RATE!F26*BUS_ACTIVITY_RATE!F26+CONS_TRAN_PER_ACTIVE_AMT!P30*'Dynamic Backtesting'!$D27*CONS_PEN_RATE!F26*CONS_ACTIVITY_RATE!F26)*'Dynamic Backtesting'!$B27*(1+OTHERFEE!F26+GC!F26+SMARTACCESS!F26)</f>
        <v>55130536.696755297</v>
      </c>
      <c r="J27">
        <f>(BUS_TRAN_PER_ACTIVE_AMT!Q30*'Dynamic Backtesting'!$C27*BUS_PEN_RATE!G26*BUS_ACTIVITY_RATE!G26+CONS_TRAN_PER_ACTIVE_AMT!Q30*'Dynamic Backtesting'!$D27*CONS_PEN_RATE!G26*CONS_ACTIVITY_RATE!G26)*'Dynamic Backtesting'!$B27*(1+OTHERFEE!G26+GC!G26+SMARTACCESS!G26)</f>
        <v>56078616.132364705</v>
      </c>
      <c r="K27">
        <f>(BUS_TRAN_PER_ACTIVE_AMT!R30*'Dynamic Backtesting'!$C27*BUS_PEN_RATE!H26*BUS_ACTIVITY_RATE!H26+CONS_TRAN_PER_ACTIVE_AMT!R30*'Dynamic Backtesting'!$D27*CONS_PEN_RATE!H26*CONS_ACTIVITY_RATE!H26)*'Dynamic Backtesting'!$B27*(1+OTHERFEE!H26+GC!H26+SMARTACCESS!H26)</f>
        <v>56140584.804778509</v>
      </c>
      <c r="L27">
        <f>(BUS_TRAN_PER_ACTIVE_AMT!S30*'Dynamic Backtesting'!$C27*BUS_PEN_RATE!I26*BUS_ACTIVITY_RATE!I26+CONS_TRAN_PER_ACTIVE_AMT!S30*'Dynamic Backtesting'!$D27*CONS_PEN_RATE!I26*CONS_ACTIVITY_RATE!I26)*'Dynamic Backtesting'!$B27*(1+OTHERFEE!I26+GC!I26+SMARTACCESS!I26)</f>
        <v>56417443.175778933</v>
      </c>
    </row>
    <row r="28" spans="1:14" x14ac:dyDescent="0.35">
      <c r="A28" s="1">
        <v>41730</v>
      </c>
      <c r="B28">
        <v>0.23369937411138397</v>
      </c>
      <c r="C28">
        <v>631569</v>
      </c>
      <c r="D28">
        <v>5406578</v>
      </c>
      <c r="E28">
        <v>60142473.744251683</v>
      </c>
      <c r="I28">
        <f>(BUS_TRAN_PER_ACTIVE_AMT!P31*'Dynamic Backtesting'!$C28*BUS_PEN_RATE!F27*BUS_ACTIVITY_RATE!F27+CONS_TRAN_PER_ACTIVE_AMT!P31*'Dynamic Backtesting'!$D28*CONS_PEN_RATE!F27*CONS_ACTIVITY_RATE!F27)*'Dynamic Backtesting'!$B28*(1+OTHERFEE!F27+GC!F27+SMARTACCESS!F27)</f>
        <v>57279039.755551457</v>
      </c>
      <c r="J28">
        <f>(BUS_TRAN_PER_ACTIVE_AMT!Q31*'Dynamic Backtesting'!$C28*BUS_PEN_RATE!G27*BUS_ACTIVITY_RATE!G27+CONS_TRAN_PER_ACTIVE_AMT!Q31*'Dynamic Backtesting'!$D28*CONS_PEN_RATE!G27*CONS_ACTIVITY_RATE!G27)*'Dynamic Backtesting'!$B28*(1+OTHERFEE!G27+GC!G27+SMARTACCESS!G27)</f>
        <v>58263552.354932629</v>
      </c>
      <c r="K28">
        <f>(BUS_TRAN_PER_ACTIVE_AMT!R31*'Dynamic Backtesting'!$C28*BUS_PEN_RATE!H27*BUS_ACTIVITY_RATE!H27+CONS_TRAN_PER_ACTIVE_AMT!R31*'Dynamic Backtesting'!$D28*CONS_PEN_RATE!H27*CONS_ACTIVITY_RATE!H27)*'Dynamic Backtesting'!$B28*(1+OTHERFEE!H27+GC!H27+SMARTACCESS!H27)</f>
        <v>58328380.17599497</v>
      </c>
      <c r="L28">
        <f>(BUS_TRAN_PER_ACTIVE_AMT!S31*'Dynamic Backtesting'!$C28*BUS_PEN_RATE!I27*BUS_ACTIVITY_RATE!I27+CONS_TRAN_PER_ACTIVE_AMT!S31*'Dynamic Backtesting'!$D28*CONS_PEN_RATE!I27*CONS_ACTIVITY_RATE!I27)*'Dynamic Backtesting'!$B28*(1+OTHERFEE!I27+GC!I27+SMARTACCESS!I27)</f>
        <v>58617262.99840489</v>
      </c>
    </row>
    <row r="29" spans="1:14" x14ac:dyDescent="0.35">
      <c r="A29" s="1">
        <v>41821</v>
      </c>
      <c r="B29">
        <v>0.22861112254499089</v>
      </c>
      <c r="C29">
        <v>632976</v>
      </c>
      <c r="D29">
        <v>5710600</v>
      </c>
      <c r="E29">
        <v>62724112.729916714</v>
      </c>
      <c r="I29">
        <f>(BUS_TRAN_PER_ACTIVE_AMT!P32*'Dynamic Backtesting'!$C29*BUS_PEN_RATE!F28*BUS_ACTIVITY_RATE!F28+CONS_TRAN_PER_ACTIVE_AMT!P32*'Dynamic Backtesting'!$D29*CONS_PEN_RATE!F28*CONS_ACTIVITY_RATE!F28)*'Dynamic Backtesting'!$B29*(1+OTHERFEE!F28+GC!F28+SMARTACCESS!F28)</f>
        <v>59808114.357702509</v>
      </c>
      <c r="J29">
        <f>(BUS_TRAN_PER_ACTIVE_AMT!Q32*'Dynamic Backtesting'!$C29*BUS_PEN_RATE!G28*BUS_ACTIVITY_RATE!G28+CONS_TRAN_PER_ACTIVE_AMT!Q32*'Dynamic Backtesting'!$D29*CONS_PEN_RATE!G28*CONS_ACTIVITY_RATE!G28)*'Dynamic Backtesting'!$B29*(1+OTHERFEE!G28+GC!G28+SMARTACCESS!G28)</f>
        <v>60838205.601196989</v>
      </c>
      <c r="K29">
        <f>(BUS_TRAN_PER_ACTIVE_AMT!R32*'Dynamic Backtesting'!$C29*BUS_PEN_RATE!H28*BUS_ACTIVITY_RATE!H28+CONS_TRAN_PER_ACTIVE_AMT!R32*'Dynamic Backtesting'!$D29*CONS_PEN_RATE!H28*CONS_ACTIVITY_RATE!H28)*'Dynamic Backtesting'!$B29*(1+OTHERFEE!H28+GC!H28+SMARTACCESS!H28)</f>
        <v>60904075.701391377</v>
      </c>
      <c r="L29">
        <f>(BUS_TRAN_PER_ACTIVE_AMT!S32*'Dynamic Backtesting'!$C29*BUS_PEN_RATE!I28*BUS_ACTIVITY_RATE!I28+CONS_TRAN_PER_ACTIVE_AMT!S32*'Dynamic Backtesting'!$D29*CONS_PEN_RATE!I28*CONS_ACTIVITY_RATE!I28)*'Dynamic Backtesting'!$B29*(1+OTHERFEE!I28+GC!I28+SMARTACCESS!I28)</f>
        <v>61200653.043942086</v>
      </c>
      <c r="M29">
        <f>(BUS_TRAN_PER_ACTIVE_AMT!T32*'Dynamic Backtesting'!$C29*BUS_PEN_RATE!J28*BUS_ACTIVITY_RATE!J28+CONS_TRAN_PER_ACTIVE_AMT!T32*'Dynamic Backtesting'!$D29*CONS_PEN_RATE!J28*CONS_ACTIVITY_RATE!J28)*'Dynamic Backtesting'!$B29*(1+OTHERFEE!J28+GC!J28+SMARTACCESS!J28)</f>
        <v>62248294.21822989</v>
      </c>
    </row>
    <row r="30" spans="1:14" x14ac:dyDescent="0.35">
      <c r="A30" s="1">
        <v>41913</v>
      </c>
      <c r="B30">
        <v>0.22861857339156286</v>
      </c>
      <c r="C30">
        <v>640437</v>
      </c>
      <c r="D30">
        <v>5873703</v>
      </c>
      <c r="E30">
        <v>65440738.119870372</v>
      </c>
      <c r="J30">
        <f>(BUS_TRAN_PER_ACTIVE_AMT!Q33*'Dynamic Backtesting'!$C30*BUS_PEN_RATE!G29*BUS_ACTIVITY_RATE!G29+CONS_TRAN_PER_ACTIVE_AMT!Q33*'Dynamic Backtesting'!$D30*CONS_PEN_RATE!G29*CONS_ACTIVITY_RATE!G29)*'Dynamic Backtesting'!$B30*(1+OTHERFEE!G29+GC!G29+SMARTACCESS!G29)</f>
        <v>63084183.629410215</v>
      </c>
      <c r="K30">
        <f>(BUS_TRAN_PER_ACTIVE_AMT!R33*'Dynamic Backtesting'!$C30*BUS_PEN_RATE!H29*BUS_ACTIVITY_RATE!H29+CONS_TRAN_PER_ACTIVE_AMT!R33*'Dynamic Backtesting'!$D30*CONS_PEN_RATE!H29*CONS_ACTIVITY_RATE!H29)*'Dynamic Backtesting'!$B30*(1+OTHERFEE!H29+GC!H29+SMARTACCESS!H29)</f>
        <v>63151993.492166281</v>
      </c>
      <c r="L30">
        <f>(BUS_TRAN_PER_ACTIVE_AMT!S33*'Dynamic Backtesting'!$C30*BUS_PEN_RATE!I29*BUS_ACTIVITY_RATE!I29+CONS_TRAN_PER_ACTIVE_AMT!S33*'Dynamic Backtesting'!$D30*CONS_PEN_RATE!I29*CONS_ACTIVITY_RATE!I29)*'Dynamic Backtesting'!$B30*(1+OTHERFEE!I29+GC!I29+SMARTACCESS!I29)</f>
        <v>63458150.666680843</v>
      </c>
      <c r="M30">
        <f>(BUS_TRAN_PER_ACTIVE_AMT!T33*'Dynamic Backtesting'!$C30*BUS_PEN_RATE!J29*BUS_ACTIVITY_RATE!J29+CONS_TRAN_PER_ACTIVE_AMT!T33*'Dynamic Backtesting'!$D30*CONS_PEN_RATE!J29*CONS_ACTIVITY_RATE!J29)*'Dynamic Backtesting'!$B30*(1+OTHERFEE!J29+GC!J29+SMARTACCESS!J29)</f>
        <v>64544065.07741268</v>
      </c>
    </row>
    <row r="31" spans="1:14" x14ac:dyDescent="0.35">
      <c r="A31" s="1">
        <v>42005</v>
      </c>
      <c r="B31">
        <v>0.22874324330354903</v>
      </c>
      <c r="C31">
        <v>669343</v>
      </c>
      <c r="D31">
        <v>6244400</v>
      </c>
      <c r="E31">
        <v>71163928.589480355</v>
      </c>
      <c r="J31">
        <f>(BUS_TRAN_PER_ACTIVE_AMT!Q34*'Dynamic Backtesting'!$C31*BUS_PEN_RATE!G30*BUS_ACTIVITY_RATE!G30+CONS_TRAN_PER_ACTIVE_AMT!Q34*'Dynamic Backtesting'!$D31*CONS_PEN_RATE!G30*CONS_ACTIVITY_RATE!G30)*'Dynamic Backtesting'!$B31*(1+OTHERFEE!G30+GC!G30+SMARTACCESS!G30)</f>
        <v>67753932.783325598</v>
      </c>
      <c r="K31">
        <f>(BUS_TRAN_PER_ACTIVE_AMT!R34*'Dynamic Backtesting'!$C31*BUS_PEN_RATE!H30*BUS_ACTIVITY_RATE!H30+CONS_TRAN_PER_ACTIVE_AMT!R34*'Dynamic Backtesting'!$D31*CONS_PEN_RATE!H30*CONS_ACTIVITY_RATE!H30)*'Dynamic Backtesting'!$B31*(1+OTHERFEE!H30+GC!H30+SMARTACCESS!H30)</f>
        <v>67826083.494455218</v>
      </c>
      <c r="L31">
        <f>(BUS_TRAN_PER_ACTIVE_AMT!S34*'Dynamic Backtesting'!$C31*BUS_PEN_RATE!I30*BUS_ACTIVITY_RATE!I30+CONS_TRAN_PER_ACTIVE_AMT!S34*'Dynamic Backtesting'!$D31*CONS_PEN_RATE!I30*CONS_ACTIVITY_RATE!I30)*'Dynamic Backtesting'!$B31*(1+OTHERFEE!I30+GC!I30+SMARTACCESS!I30)</f>
        <v>68153015.081166595</v>
      </c>
      <c r="M31">
        <f>(BUS_TRAN_PER_ACTIVE_AMT!T34*'Dynamic Backtesting'!$C31*BUS_PEN_RATE!J30*BUS_ACTIVITY_RATE!J30+CONS_TRAN_PER_ACTIVE_AMT!T34*'Dynamic Backtesting'!$D31*CONS_PEN_RATE!J30*CONS_ACTIVITY_RATE!J30)*'Dynamic Backtesting'!$B31*(1+OTHERFEE!J30+GC!J30+SMARTACCESS!J30)</f>
        <v>69318757.664984122</v>
      </c>
      <c r="N31">
        <f>(BUS_TRAN_PER_ACTIVE_AMT!U34*'Dynamic Backtesting'!$C31*BUS_PEN_RATE!K30*BUS_ACTIVITY_RATE!K30+CONS_TRAN_PER_ACTIVE_AMT!U34*'Dynamic Backtesting'!$D31*CONS_PEN_RATE!K30*CONS_ACTIVITY_RATE!K30)*'Dynamic Backtesting'!$B31*(1+OTHERFEE!K30+GC!K30+SMARTACCESS!K30)</f>
        <v>69505339.277919859</v>
      </c>
    </row>
    <row r="32" spans="1:14" x14ac:dyDescent="0.35">
      <c r="A32" s="1">
        <v>42095</v>
      </c>
      <c r="B32">
        <v>0.2340470841746248</v>
      </c>
      <c r="C32">
        <v>669838</v>
      </c>
      <c r="D32">
        <v>6270239</v>
      </c>
      <c r="E32">
        <v>73880347.06583938</v>
      </c>
      <c r="K32">
        <f>(BUS_TRAN_PER_ACTIVE_AMT!R35*'Dynamic Backtesting'!$C32*BUS_PEN_RATE!H31*BUS_ACTIVITY_RATE!H31+CONS_TRAN_PER_ACTIVE_AMT!R35*'Dynamic Backtesting'!$D32*CONS_PEN_RATE!H31*CONS_ACTIVITY_RATE!H31)*'Dynamic Backtesting'!$B32*(1+OTHERFEE!H31+GC!H31+SMARTACCESS!H31)</f>
        <v>70790755.733876139</v>
      </c>
      <c r="L32">
        <f>(BUS_TRAN_PER_ACTIVE_AMT!S35*'Dynamic Backtesting'!$C32*BUS_PEN_RATE!I31*BUS_ACTIVITY_RATE!I31+CONS_TRAN_PER_ACTIVE_AMT!S35*'Dynamic Backtesting'!$D32*CONS_PEN_RATE!I31*CONS_ACTIVITY_RATE!I31)*'Dynamic Backtesting'!$B32*(1+OTHERFEE!I31+GC!I31+SMARTACCESS!I31)</f>
        <v>71131026.80429703</v>
      </c>
      <c r="M32">
        <f>(BUS_TRAN_PER_ACTIVE_AMT!T35*'Dynamic Backtesting'!$C32*BUS_PEN_RATE!J31*BUS_ACTIVITY_RATE!J31+CONS_TRAN_PER_ACTIVE_AMT!T35*'Dynamic Backtesting'!$D32*CONS_PEN_RATE!J31*CONS_ACTIVITY_RATE!J31)*'Dynamic Backtesting'!$B32*(1+OTHERFEE!J31+GC!J31+SMARTACCESS!J31)</f>
        <v>72347449.592593536</v>
      </c>
      <c r="N32">
        <f>(BUS_TRAN_PER_ACTIVE_AMT!U35*'Dynamic Backtesting'!$C32*BUS_PEN_RATE!K31*BUS_ACTIVITY_RATE!K31+CONS_TRAN_PER_ACTIVE_AMT!U35*'Dynamic Backtesting'!$D32*CONS_PEN_RATE!K31*CONS_ACTIVITY_RATE!K31)*'Dynamic Backtesting'!$B32*(1+OTHERFEE!K31+GC!K31+SMARTACCESS!K31)</f>
        <v>72541029.344526112</v>
      </c>
    </row>
    <row r="33" spans="1:18" x14ac:dyDescent="0.35">
      <c r="A33" s="1">
        <v>42186</v>
      </c>
      <c r="B33">
        <v>0.2301830045978463</v>
      </c>
      <c r="C33">
        <v>686107</v>
      </c>
      <c r="D33">
        <v>6360935</v>
      </c>
      <c r="E33">
        <v>76557367.092711732</v>
      </c>
      <c r="K33">
        <f>(BUS_TRAN_PER_ACTIVE_AMT!R36*'Dynamic Backtesting'!$C33*BUS_PEN_RATE!H32*BUS_ACTIVITY_RATE!H32+CONS_TRAN_PER_ACTIVE_AMT!R36*'Dynamic Backtesting'!$D33*CONS_PEN_RATE!H32*CONS_ACTIVITY_RATE!H32)*'Dynamic Backtesting'!$B33*(1+OTHERFEE!H32+GC!H32+SMARTACCESS!H32)</f>
        <v>71545175.460608169</v>
      </c>
      <c r="L33">
        <f>(BUS_TRAN_PER_ACTIVE_AMT!S36*'Dynamic Backtesting'!$C33*BUS_PEN_RATE!I32*BUS_ACTIVITY_RATE!I32+CONS_TRAN_PER_ACTIVE_AMT!S36*'Dynamic Backtesting'!$D33*CONS_PEN_RATE!I32*CONS_ACTIVITY_RATE!I32)*'Dynamic Backtesting'!$B33*(1+OTHERFEE!I32+GC!I32+SMARTACCESS!I32)</f>
        <v>71889928.913613006</v>
      </c>
      <c r="M33">
        <f>(BUS_TRAN_PER_ACTIVE_AMT!T36*'Dynamic Backtesting'!$C33*BUS_PEN_RATE!J32*BUS_ACTIVITY_RATE!J32+CONS_TRAN_PER_ACTIVE_AMT!T36*'Dynamic Backtesting'!$D33*CONS_PEN_RATE!J32*CONS_ACTIVITY_RATE!J32)*'Dynamic Backtesting'!$B33*(1+OTHERFEE!J32+GC!J32+SMARTACCESS!J32)</f>
        <v>73119562.181975022</v>
      </c>
      <c r="N33">
        <f>(BUS_TRAN_PER_ACTIVE_AMT!U36*'Dynamic Backtesting'!$C33*BUS_PEN_RATE!K32*BUS_ACTIVITY_RATE!K32+CONS_TRAN_PER_ACTIVE_AMT!U36*'Dynamic Backtesting'!$D33*CONS_PEN_RATE!K32*CONS_ACTIVITY_RATE!K32)*'Dynamic Backtesting'!$B33*(1+OTHERFEE!K32+GC!K32+SMARTACCESS!K32)</f>
        <v>73316247.123923734</v>
      </c>
      <c r="O33">
        <f>(BUS_TRAN_PER_ACTIVE_AMT!V36*'Dynamic Backtesting'!$C33*BUS_PEN_RATE!L32*BUS_ACTIVITY_RATE!L32+CONS_TRAN_PER_ACTIVE_AMT!V36*'Dynamic Backtesting'!$D33*CONS_PEN_RATE!L32*CONS_ACTIVITY_RATE!L32)*'Dynamic Backtesting'!$B33*(1+OTHERFEE!L32+GC!L32+SMARTACCESS!L32)</f>
        <v>74105378.828943476</v>
      </c>
    </row>
    <row r="34" spans="1:18" x14ac:dyDescent="0.35">
      <c r="A34" s="1">
        <v>42278</v>
      </c>
      <c r="B34">
        <v>0.2329246625533328</v>
      </c>
      <c r="C34">
        <v>692822</v>
      </c>
      <c r="D34">
        <v>6441511</v>
      </c>
      <c r="E34">
        <v>80123302.799531668</v>
      </c>
      <c r="L34">
        <f>(BUS_TRAN_PER_ACTIVE_AMT!S37*'Dynamic Backtesting'!$C34*BUS_PEN_RATE!I33*BUS_ACTIVITY_RATE!I33+CONS_TRAN_PER_ACTIVE_AMT!S37*'Dynamic Backtesting'!$D34*CONS_PEN_RATE!I33*CONS_ACTIVITY_RATE!I33)*'Dynamic Backtesting'!$B34*(1+OTHERFEE!I33+GC!I33+SMARTACCESS!I33)</f>
        <v>74280334.613281935</v>
      </c>
      <c r="M34">
        <f>(BUS_TRAN_PER_ACTIVE_AMT!T37*'Dynamic Backtesting'!$C34*BUS_PEN_RATE!J33*BUS_ACTIVITY_RATE!J33+CONS_TRAN_PER_ACTIVE_AMT!T37*'Dynamic Backtesting'!$D34*CONS_PEN_RATE!J33*CONS_ACTIVITY_RATE!J33)*'Dynamic Backtesting'!$B34*(1+OTHERFEE!J33+GC!J33+SMARTACCESS!J33)</f>
        <v>75550864.886182532</v>
      </c>
      <c r="N34">
        <f>(BUS_TRAN_PER_ACTIVE_AMT!U37*'Dynamic Backtesting'!$C34*BUS_PEN_RATE!K33*BUS_ACTIVITY_RATE!K33+CONS_TRAN_PER_ACTIVE_AMT!U37*'Dynamic Backtesting'!$D34*CONS_PEN_RATE!K33*CONS_ACTIVITY_RATE!K33)*'Dynamic Backtesting'!$B34*(1+OTHERFEE!K33+GC!K33+SMARTACCESS!K33)</f>
        <v>75754137.11310713</v>
      </c>
      <c r="O34">
        <f>(BUS_TRAN_PER_ACTIVE_AMT!V37*'Dynamic Backtesting'!$C34*BUS_PEN_RATE!L33*BUS_ACTIVITY_RATE!L33+CONS_TRAN_PER_ACTIVE_AMT!V37*'Dynamic Backtesting'!$D34*CONS_PEN_RATE!L33*CONS_ACTIVITY_RATE!L33)*'Dynamic Backtesting'!$B34*(1+OTHERFEE!L33+GC!L33+SMARTACCESS!L33)</f>
        <v>76569535.245708555</v>
      </c>
    </row>
    <row r="35" spans="1:18" x14ac:dyDescent="0.35">
      <c r="A35" s="1">
        <v>42370</v>
      </c>
      <c r="B35">
        <v>0.23133213240491024</v>
      </c>
      <c r="C35">
        <v>698280</v>
      </c>
      <c r="D35">
        <v>6672446</v>
      </c>
      <c r="E35">
        <v>86357762.511887401</v>
      </c>
      <c r="L35">
        <f>(BUS_TRAN_PER_ACTIVE_AMT!S38*'Dynamic Backtesting'!$C35*BUS_PEN_RATE!I34*BUS_ACTIVITY_RATE!I34+CONS_TRAN_PER_ACTIVE_AMT!S38*'Dynamic Backtesting'!$D35*CONS_PEN_RATE!I34*CONS_ACTIVITY_RATE!I34)*'Dynamic Backtesting'!$B35*(1+OTHERFEE!I34+GC!I34+SMARTACCESS!I34)</f>
        <v>77121064.797039688</v>
      </c>
      <c r="M35">
        <f>(BUS_TRAN_PER_ACTIVE_AMT!T38*'Dynamic Backtesting'!$C35*BUS_PEN_RATE!J34*BUS_ACTIVITY_RATE!J34+CONS_TRAN_PER_ACTIVE_AMT!T38*'Dynamic Backtesting'!$D35*CONS_PEN_RATE!J34*CONS_ACTIVITY_RATE!J34)*'Dynamic Backtesting'!$B35*(1+OTHERFEE!J34+GC!J34+SMARTACCESS!J34)</f>
        <v>78439407.09715046</v>
      </c>
      <c r="N35">
        <f>(BUS_TRAN_PER_ACTIVE_AMT!U38*'Dynamic Backtesting'!$C35*BUS_PEN_RATE!K34*BUS_ACTIVITY_RATE!K34+CONS_TRAN_PER_ACTIVE_AMT!U38*'Dynamic Backtesting'!$D35*CONS_PEN_RATE!K34*CONS_ACTIVITY_RATE!K34)*'Dynamic Backtesting'!$B35*(1+OTHERFEE!K34+GC!K34+SMARTACCESS!K34)</f>
        <v>78646974.628428251</v>
      </c>
      <c r="O35">
        <f>(BUS_TRAN_PER_ACTIVE_AMT!V38*'Dynamic Backtesting'!$C35*BUS_PEN_RATE!L34*BUS_ACTIVITY_RATE!L34+CONS_TRAN_PER_ACTIVE_AMT!V38*'Dynamic Backtesting'!$D35*CONS_PEN_RATE!L34*CONS_ACTIVITY_RATE!L34)*'Dynamic Backtesting'!$B35*(1+OTHERFEE!L34+GC!L34+SMARTACCESS!L34)</f>
        <v>79491566.241037115</v>
      </c>
      <c r="P35">
        <f>(BUS_TRAN_PER_ACTIVE_AMT!W38*'Dynamic Backtesting'!$C35*BUS_PEN_RATE!M34*BUS_ACTIVITY_RATE!M34+CONS_TRAN_PER_ACTIVE_AMT!W38*'Dynamic Backtesting'!$D35*CONS_PEN_RATE!M34*CONS_ACTIVITY_RATE!M34)*'Dynamic Backtesting'!$B35*(1+OTHERFEE!M34+GC!M34+SMARTACCESS!M34)</f>
        <v>81757935.275455579</v>
      </c>
    </row>
    <row r="36" spans="1:18" x14ac:dyDescent="0.35">
      <c r="A36" s="1">
        <v>42461</v>
      </c>
      <c r="B36">
        <v>0.23363964517731559</v>
      </c>
      <c r="C36">
        <v>745104</v>
      </c>
      <c r="D36">
        <v>6712571</v>
      </c>
      <c r="E36">
        <v>88619771.136854395</v>
      </c>
      <c r="M36">
        <f>(BUS_TRAN_PER_ACTIVE_AMT!T39*'Dynamic Backtesting'!$C36*BUS_PEN_RATE!J35*BUS_ACTIVITY_RATE!J35+CONS_TRAN_PER_ACTIVE_AMT!T39*'Dynamic Backtesting'!$D36*CONS_PEN_RATE!J35*CONS_ACTIVITY_RATE!J35)*'Dynamic Backtesting'!$B36*(1+OTHERFEE!J35+GC!J35+SMARTACCESS!J35)</f>
        <v>81076269.666249603</v>
      </c>
      <c r="N36">
        <f>(BUS_TRAN_PER_ACTIVE_AMT!U39*'Dynamic Backtesting'!$C36*BUS_PEN_RATE!K35*BUS_ACTIVITY_RATE!K35+CONS_TRAN_PER_ACTIVE_AMT!U39*'Dynamic Backtesting'!$D36*CONS_PEN_RATE!K35*CONS_ACTIVITY_RATE!K35)*'Dynamic Backtesting'!$B36*(1+OTHERFEE!K35+GC!K35+SMARTACCESS!K35)</f>
        <v>81298256.825587943</v>
      </c>
      <c r="O36">
        <f>(BUS_TRAN_PER_ACTIVE_AMT!V39*'Dynamic Backtesting'!$C36*BUS_PEN_RATE!L35*BUS_ACTIVITY_RATE!L35+CONS_TRAN_PER_ACTIVE_AMT!V39*'Dynamic Backtesting'!$D36*CONS_PEN_RATE!L35*CONS_ACTIVITY_RATE!L35)*'Dynamic Backtesting'!$B36*(1+OTHERFEE!L35+GC!L35+SMARTACCESS!L35)</f>
        <v>82175482.899460897</v>
      </c>
      <c r="P36">
        <f>(BUS_TRAN_PER_ACTIVE_AMT!W39*'Dynamic Backtesting'!$C36*BUS_PEN_RATE!M35*BUS_ACTIVITY_RATE!M35+CONS_TRAN_PER_ACTIVE_AMT!W39*'Dynamic Backtesting'!$D36*CONS_PEN_RATE!M35*CONS_ACTIVITY_RATE!M35)*'Dynamic Backtesting'!$B36*(1+OTHERFEE!M35+GC!M35+SMARTACCESS!M35)</f>
        <v>84517690.80237779</v>
      </c>
    </row>
    <row r="37" spans="1:18" x14ac:dyDescent="0.35">
      <c r="A37" s="1">
        <v>42552</v>
      </c>
      <c r="B37">
        <v>0.23425062377556283</v>
      </c>
      <c r="C37">
        <v>758631</v>
      </c>
      <c r="D37">
        <v>6721442</v>
      </c>
      <c r="E37">
        <v>90347917.968094543</v>
      </c>
      <c r="M37">
        <f>(BUS_TRAN_PER_ACTIVE_AMT!T40*'Dynamic Backtesting'!$C37*BUS_PEN_RATE!J36*BUS_ACTIVITY_RATE!J36+CONS_TRAN_PER_ACTIVE_AMT!T40*'Dynamic Backtesting'!$D37*CONS_PEN_RATE!J36*CONS_ACTIVITY_RATE!J36)*'Dynamic Backtesting'!$B37*(1+OTHERFEE!J36+GC!J36+SMARTACCESS!J36)</f>
        <v>82470672.012627572</v>
      </c>
      <c r="N37">
        <f>(BUS_TRAN_PER_ACTIVE_AMT!U40*'Dynamic Backtesting'!$C37*BUS_PEN_RATE!K36*BUS_ACTIVITY_RATE!K36+CONS_TRAN_PER_ACTIVE_AMT!U40*'Dynamic Backtesting'!$D37*CONS_PEN_RATE!K36*CONS_ACTIVITY_RATE!K36)*'Dynamic Backtesting'!$B37*(1+OTHERFEE!K36+GC!K36+SMARTACCESS!K36)</f>
        <v>82698766.712739527</v>
      </c>
      <c r="O37">
        <f>(BUS_TRAN_PER_ACTIVE_AMT!V40*'Dynamic Backtesting'!$C37*BUS_PEN_RATE!L36*BUS_ACTIVITY_RATE!L36+CONS_TRAN_PER_ACTIVE_AMT!V40*'Dynamic Backtesting'!$D37*CONS_PEN_RATE!L36*CONS_ACTIVITY_RATE!L36)*'Dynamic Backtesting'!$B37*(1+OTHERFEE!L36+GC!L36+SMARTACCESS!L36)</f>
        <v>83592385.091439649</v>
      </c>
      <c r="P37">
        <f>(BUS_TRAN_PER_ACTIVE_AMT!W40*'Dynamic Backtesting'!$C37*BUS_PEN_RATE!M36*BUS_ACTIVITY_RATE!M36+CONS_TRAN_PER_ACTIVE_AMT!W40*'Dynamic Backtesting'!$D37*CONS_PEN_RATE!M36*CONS_ACTIVITY_RATE!M36)*'Dynamic Backtesting'!$B37*(1+OTHERFEE!M36+GC!M36+SMARTACCESS!M36)</f>
        <v>85974768.538212478</v>
      </c>
      <c r="Q37">
        <f>(BUS_TRAN_PER_ACTIVE_AMT!X40*'Dynamic Backtesting'!$C37*BUS_PEN_RATE!N36*BUS_ACTIVITY_RATE!N36+CONS_TRAN_PER_ACTIVE_AMT!X40*'Dynamic Backtesting'!$D37*CONS_PEN_RATE!N36*CONS_ACTIVITY_RATE!N36)*'Dynamic Backtesting'!$B37*(1+OTHERFEE!N36+GC!N36+SMARTACCESS!N36)</f>
        <v>88956502.873222008</v>
      </c>
    </row>
    <row r="38" spans="1:18" x14ac:dyDescent="0.35">
      <c r="A38" s="1">
        <v>42644</v>
      </c>
      <c r="B38">
        <v>0.23219561172403022</v>
      </c>
      <c r="C38">
        <v>764378</v>
      </c>
      <c r="D38">
        <v>6816206</v>
      </c>
      <c r="E38">
        <v>94295036.731967077</v>
      </c>
      <c r="N38">
        <f>(BUS_TRAN_PER_ACTIVE_AMT!U41*'Dynamic Backtesting'!$C38*BUS_PEN_RATE!K37*BUS_ACTIVITY_RATE!K37+CONS_TRAN_PER_ACTIVE_AMT!U41*'Dynamic Backtesting'!$D38*CONS_PEN_RATE!K37*CONS_ACTIVITY_RATE!K37)*'Dynamic Backtesting'!$B38*(1+OTHERFEE!K37+GC!K37+SMARTACCESS!K37)</f>
        <v>83806108.899382159</v>
      </c>
      <c r="O38">
        <f>(BUS_TRAN_PER_ACTIVE_AMT!V41*'Dynamic Backtesting'!$C38*BUS_PEN_RATE!L37*BUS_ACTIVITY_RATE!L37+CONS_TRAN_PER_ACTIVE_AMT!V41*'Dynamic Backtesting'!$D38*CONS_PEN_RATE!L37*CONS_ACTIVITY_RATE!L37)*'Dynamic Backtesting'!$B38*(1+OTHERFEE!L37+GC!L37+SMARTACCESS!L37)</f>
        <v>84711469.330459476</v>
      </c>
      <c r="P38">
        <f>(BUS_TRAN_PER_ACTIVE_AMT!W41*'Dynamic Backtesting'!$C38*BUS_PEN_RATE!M37*BUS_ACTIVITY_RATE!M37+CONS_TRAN_PER_ACTIVE_AMT!W41*'Dynamic Backtesting'!$D38*CONS_PEN_RATE!M37*CONS_ACTIVITY_RATE!M37)*'Dynamic Backtesting'!$B38*(1+OTHERFEE!M37+GC!M37+SMARTACCESS!M37)</f>
        <v>87125783.3004549</v>
      </c>
      <c r="Q38">
        <f>(BUS_TRAN_PER_ACTIVE_AMT!X41*'Dynamic Backtesting'!$C38*BUS_PEN_RATE!N37*BUS_ACTIVITY_RATE!N37+CONS_TRAN_PER_ACTIVE_AMT!X41*'Dynamic Backtesting'!$D38*CONS_PEN_RATE!N37*CONS_ACTIVITY_RATE!N37)*'Dynamic Backtesting'!$B38*(1+OTHERFEE!N37+GC!N37+SMARTACCESS!N37)</f>
        <v>90147194.154452488</v>
      </c>
    </row>
    <row r="39" spans="1:18" x14ac:dyDescent="0.35">
      <c r="A39" s="1">
        <v>42736</v>
      </c>
      <c r="B39">
        <v>0.23503960180493927</v>
      </c>
      <c r="C39">
        <v>772606</v>
      </c>
      <c r="D39">
        <v>7032030</v>
      </c>
      <c r="E39">
        <v>100879349.60035603</v>
      </c>
      <c r="N39">
        <f>(BUS_TRAN_PER_ACTIVE_AMT!U42*'Dynamic Backtesting'!$C39*BUS_PEN_RATE!K38*BUS_ACTIVITY_RATE!K38+CONS_TRAN_PER_ACTIVE_AMT!U42*'Dynamic Backtesting'!$D39*CONS_PEN_RATE!K38*CONS_ACTIVITY_RATE!K38)*'Dynamic Backtesting'!$B39*(1+OTHERFEE!K38+GC!K38+SMARTACCESS!K38)</f>
        <v>88327308.679480448</v>
      </c>
      <c r="O39">
        <f>(BUS_TRAN_PER_ACTIVE_AMT!V42*'Dynamic Backtesting'!$C39*BUS_PEN_RATE!L38*BUS_ACTIVITY_RATE!L38+CONS_TRAN_PER_ACTIVE_AMT!V42*'Dynamic Backtesting'!$D39*CONS_PEN_RATE!L38*CONS_ACTIVITY_RATE!L38)*'Dynamic Backtesting'!$B39*(1+OTHERFEE!L38+GC!L38+SMARTACCESS!L38)</f>
        <v>89279786.95036298</v>
      </c>
      <c r="P39">
        <f>(BUS_TRAN_PER_ACTIVE_AMT!W42*'Dynamic Backtesting'!$C39*BUS_PEN_RATE!M38*BUS_ACTIVITY_RATE!M38+CONS_TRAN_PER_ACTIVE_AMT!W42*'Dynamic Backtesting'!$D39*CONS_PEN_RATE!M38*CONS_ACTIVITY_RATE!M38)*'Dynamic Backtesting'!$B39*(1+OTHERFEE!M38+GC!M38+SMARTACCESS!M38)</f>
        <v>91824582.480810225</v>
      </c>
      <c r="Q39">
        <f>(BUS_TRAN_PER_ACTIVE_AMT!X42*'Dynamic Backtesting'!$C39*BUS_PEN_RATE!N38*BUS_ACTIVITY_RATE!N38+CONS_TRAN_PER_ACTIVE_AMT!X42*'Dynamic Backtesting'!$D39*CONS_PEN_RATE!N38*CONS_ACTIVITY_RATE!N38)*'Dynamic Backtesting'!$B39*(1+OTHERFEE!N38+GC!N38+SMARTACCESS!N38)</f>
        <v>95007071.437395111</v>
      </c>
      <c r="R39">
        <f>(BUS_TRAN_PER_ACTIVE_AMT!Y42*'Dynamic Backtesting'!$C39*BUS_PEN_RATE!O38*BUS_ACTIVITY_RATE!O38+CONS_TRAN_PER_ACTIVE_AMT!Y42*'Dynamic Backtesting'!$D39*CONS_PEN_RATE!O38*CONS_ACTIVITY_RATE!O38)*'Dynamic Backtesting'!$B39*(1+OTHERFEE!O38+GC!O38+SMARTACCESS!O38)</f>
        <v>98025957.959921807</v>
      </c>
    </row>
    <row r="40" spans="1:18" x14ac:dyDescent="0.35">
      <c r="A40" s="1">
        <v>42826</v>
      </c>
      <c r="B40">
        <v>0.23390044237913452</v>
      </c>
      <c r="C40">
        <v>785835</v>
      </c>
      <c r="D40">
        <v>7262809</v>
      </c>
      <c r="E40">
        <v>105701826.82982677</v>
      </c>
      <c r="O40">
        <f>(BUS_TRAN_PER_ACTIVE_AMT!V43*'Dynamic Backtesting'!$C40*BUS_PEN_RATE!L39*BUS_ACTIVITY_RATE!L39+CONS_TRAN_PER_ACTIVE_AMT!V43*'Dynamic Backtesting'!$D40*CONS_PEN_RATE!L39*CONS_ACTIVITY_RATE!L39)*'Dynamic Backtesting'!$B40*(1+OTHERFEE!L39+GC!L39+SMARTACCESS!L39)</f>
        <v>93134721.880865589</v>
      </c>
      <c r="P40">
        <f>(BUS_TRAN_PER_ACTIVE_AMT!W43*'Dynamic Backtesting'!$C40*BUS_PEN_RATE!M39*BUS_ACTIVITY_RATE!M39+CONS_TRAN_PER_ACTIVE_AMT!W43*'Dynamic Backtesting'!$D40*CONS_PEN_RATE!M39*CONS_ACTIVITY_RATE!M39)*'Dynamic Backtesting'!$B40*(1+OTHERFEE!M39+GC!M39+SMARTACCESS!M39)</f>
        <v>95789686.148614153</v>
      </c>
      <c r="Q40">
        <f>(BUS_TRAN_PER_ACTIVE_AMT!X43*'Dynamic Backtesting'!$C40*BUS_PEN_RATE!N39*BUS_ACTIVITY_RATE!N39+CONS_TRAN_PER_ACTIVE_AMT!X43*'Dynamic Backtesting'!$D40*CONS_PEN_RATE!N39*CONS_ACTIVITY_RATE!N39)*'Dynamic Backtesting'!$B40*(1+OTHERFEE!N39+GC!N39+SMARTACCESS!N39)</f>
        <v>99107684.490863115</v>
      </c>
      <c r="R40">
        <f>(BUS_TRAN_PER_ACTIVE_AMT!Y43*'Dynamic Backtesting'!$C40*BUS_PEN_RATE!O39*BUS_ACTIVITY_RATE!O39+CONS_TRAN_PER_ACTIVE_AMT!Y43*'Dynamic Backtesting'!$D40*CONS_PEN_RATE!O39*CONS_ACTIVITY_RATE!O39)*'Dynamic Backtesting'!$B40*(1+OTHERFEE!O39+GC!O39+SMARTACCESS!O39)</f>
        <v>102254538.09590448</v>
      </c>
    </row>
    <row r="41" spans="1:18" x14ac:dyDescent="0.35">
      <c r="A41" s="1">
        <v>42917</v>
      </c>
      <c r="B41">
        <v>0.23553216095824023</v>
      </c>
      <c r="C41">
        <v>794361</v>
      </c>
      <c r="D41">
        <v>7457494</v>
      </c>
      <c r="E41">
        <v>111003992.28895371</v>
      </c>
      <c r="O41">
        <f>(BUS_TRAN_PER_ACTIVE_AMT!V44*'Dynamic Backtesting'!$C41*BUS_PEN_RATE!L40*BUS_ACTIVITY_RATE!L40+CONS_TRAN_PER_ACTIVE_AMT!V44*'Dynamic Backtesting'!$D41*CONS_PEN_RATE!L40*CONS_ACTIVITY_RATE!L40)*'Dynamic Backtesting'!$B41*(1+OTHERFEE!L40+GC!L40+SMARTACCESS!L40)</f>
        <v>97450257.456234217</v>
      </c>
      <c r="P41">
        <f>(BUS_TRAN_PER_ACTIVE_AMT!W44*'Dynamic Backtesting'!$C41*BUS_PEN_RATE!M40*BUS_ACTIVITY_RATE!M40+CONS_TRAN_PER_ACTIVE_AMT!W44*'Dynamic Backtesting'!$D41*CONS_PEN_RATE!M40*CONS_ACTIVITY_RATE!M40)*'Dynamic Backtesting'!$B41*(1+OTHERFEE!M40+GC!M40+SMARTACCESS!M40)</f>
        <v>100228482.11604227</v>
      </c>
      <c r="Q41">
        <f>(BUS_TRAN_PER_ACTIVE_AMT!X44*'Dynamic Backtesting'!$C41*BUS_PEN_RATE!N40*BUS_ACTIVITY_RATE!N40+CONS_TRAN_PER_ACTIVE_AMT!X44*'Dynamic Backtesting'!$D41*CONS_PEN_RATE!N40*CONS_ACTIVITY_RATE!N40)*'Dynamic Backtesting'!$B41*(1+OTHERFEE!N40+GC!N40+SMARTACCESS!N40)</f>
        <v>103698652.99811013</v>
      </c>
      <c r="R41">
        <f>(BUS_TRAN_PER_ACTIVE_AMT!Y44*'Dynamic Backtesting'!$C41*BUS_PEN_RATE!O40*BUS_ACTIVITY_RATE!O40+CONS_TRAN_PER_ACTIVE_AMT!Y44*'Dynamic Backtesting'!$D41*CONS_PEN_RATE!O40*CONS_ACTIVITY_RATE!O40)*'Dynamic Backtesting'!$B41*(1+OTHERFEE!O40+GC!O40+SMARTACCESS!O40)</f>
        <v>106989354.19283082</v>
      </c>
    </row>
    <row r="42" spans="1:18" x14ac:dyDescent="0.35">
      <c r="A42" s="1">
        <v>43009</v>
      </c>
      <c r="B42">
        <v>0.2363352151023026</v>
      </c>
      <c r="C42">
        <v>802660</v>
      </c>
      <c r="D42">
        <v>7466217</v>
      </c>
      <c r="E42">
        <v>114129345.74360995</v>
      </c>
      <c r="P42">
        <f>(BUS_TRAN_PER_ACTIVE_AMT!W45*'Dynamic Backtesting'!$C42*BUS_PEN_RATE!M41*BUS_ACTIVITY_RATE!M41+CONS_TRAN_PER_ACTIVE_AMT!W45*'Dynamic Backtesting'!$D42*CONS_PEN_RATE!M41*CONS_ACTIVITY_RATE!M41)*'Dynamic Backtesting'!$B42*(1+OTHERFEE!M41+GC!M41+SMARTACCESS!M41)</f>
        <v>101554160.51492506</v>
      </c>
      <c r="Q42">
        <f>(BUS_TRAN_PER_ACTIVE_AMT!X45*'Dynamic Backtesting'!$C42*BUS_PEN_RATE!N41*BUS_ACTIVITY_RATE!N41+CONS_TRAN_PER_ACTIVE_AMT!X45*'Dynamic Backtesting'!$D42*CONS_PEN_RATE!N41*CONS_ACTIVITY_RATE!N41)*'Dynamic Backtesting'!$B42*(1+OTHERFEE!N41+GC!N41+SMARTACCESS!N41)</f>
        <v>105071558.43224016</v>
      </c>
      <c r="R42">
        <f>(BUS_TRAN_PER_ACTIVE_AMT!Y45*'Dynamic Backtesting'!$C42*BUS_PEN_RATE!O41*BUS_ACTIVITY_RATE!O41+CONS_TRAN_PER_ACTIVE_AMT!Y45*'Dynamic Backtesting'!$D42*CONS_PEN_RATE!O41*CONS_ACTIVITY_RATE!O41)*'Dynamic Backtesting'!$B42*(1+OTHERFEE!O41+GC!O41+SMARTACCESS!O41)</f>
        <v>108407444.41568148</v>
      </c>
    </row>
    <row r="43" spans="1:18" x14ac:dyDescent="0.35">
      <c r="A43" s="1">
        <v>43101</v>
      </c>
      <c r="B43">
        <v>0.23054964477701745</v>
      </c>
      <c r="C43">
        <v>814853</v>
      </c>
      <c r="D43">
        <v>7605076</v>
      </c>
      <c r="E43">
        <v>114673298.27099745</v>
      </c>
      <c r="P43">
        <f>(BUS_TRAN_PER_ACTIVE_AMT!W46*'Dynamic Backtesting'!$C43*BUS_PEN_RATE!M42*BUS_ACTIVITY_RATE!M42+CONS_TRAN_PER_ACTIVE_AMT!W46*'Dynamic Backtesting'!$D43*CONS_PEN_RATE!M42*CONS_ACTIVITY_RATE!M42)*'Dynamic Backtesting'!$B43*(1+OTHERFEE!M42+GC!M42+SMARTACCESS!M42)</f>
        <v>101893116.66981587</v>
      </c>
      <c r="Q43">
        <f>(BUS_TRAN_PER_ACTIVE_AMT!X46*'Dynamic Backtesting'!$C43*BUS_PEN_RATE!N42*BUS_ACTIVITY_RATE!N42+CONS_TRAN_PER_ACTIVE_AMT!X46*'Dynamic Backtesting'!$D43*CONS_PEN_RATE!N42*CONS_ACTIVITY_RATE!N42)*'Dynamic Backtesting'!$B43*(1+OTHERFEE!N42+GC!N42+SMARTACCESS!N42)</f>
        <v>105421773.43365264</v>
      </c>
      <c r="R43">
        <f>(BUS_TRAN_PER_ACTIVE_AMT!Y46*'Dynamic Backtesting'!$C43*BUS_PEN_RATE!O42*BUS_ACTIVITY_RATE!O42+CONS_TRAN_PER_ACTIVE_AMT!Y46*'Dynamic Backtesting'!$D43*CONS_PEN_RATE!O42*CONS_ACTIVITY_RATE!O42)*'Dynamic Backtesting'!$B43*(1+OTHERFEE!O42+GC!O42+SMARTACCESS!O42)</f>
        <v>108768192.37810501</v>
      </c>
    </row>
    <row r="44" spans="1:18" x14ac:dyDescent="0.35">
      <c r="A44" s="1">
        <v>43191</v>
      </c>
      <c r="B44">
        <v>0.23054236363369021</v>
      </c>
      <c r="C44">
        <v>859696</v>
      </c>
      <c r="D44">
        <v>7646135</v>
      </c>
      <c r="E44">
        <v>117515535.12306155</v>
      </c>
      <c r="Q44">
        <f>(BUS_TRAN_PER_ACTIVE_AMT!X47*'Dynamic Backtesting'!$C44*BUS_PEN_RATE!N43*BUS_ACTIVITY_RATE!N43+CONS_TRAN_PER_ACTIVE_AMT!X47*'Dynamic Backtesting'!$D44*CONS_PEN_RATE!N43*CONS_ACTIVITY_RATE!N43)*'Dynamic Backtesting'!$B44*(1+OTHERFEE!N43+GC!N43+SMARTACCESS!N43)</f>
        <v>107863926.56736645</v>
      </c>
      <c r="R44">
        <f>(BUS_TRAN_PER_ACTIVE_AMT!Y47*'Dynamic Backtesting'!$C44*BUS_PEN_RATE!O43*BUS_ACTIVITY_RATE!O43+CONS_TRAN_PER_ACTIVE_AMT!Y47*'Dynamic Backtesting'!$D44*CONS_PEN_RATE!O43*CONS_ACTIVITY_RATE!O43)*'Dynamic Backtesting'!$B44*(1+OTHERFEE!O43+GC!O43+SMARTACCESS!O43)</f>
        <v>111293475.32419927</v>
      </c>
    </row>
    <row r="45" spans="1:18" x14ac:dyDescent="0.35">
      <c r="A45" s="1">
        <v>43282</v>
      </c>
      <c r="B45">
        <v>0.23543003558712655</v>
      </c>
      <c r="C45">
        <v>877055</v>
      </c>
      <c r="D45">
        <v>7664216</v>
      </c>
      <c r="E45">
        <v>121427900.70148435</v>
      </c>
      <c r="Q45">
        <f>(BUS_TRAN_PER_ACTIVE_AMT!X48*'Dynamic Backtesting'!$C45*BUS_PEN_RATE!N44*BUS_ACTIVITY_RATE!N44+CONS_TRAN_PER_ACTIVE_AMT!X48*'Dynamic Backtesting'!$D45*CONS_PEN_RATE!N44*CONS_ACTIVITY_RATE!N44)*'Dynamic Backtesting'!$B45*(1+OTHERFEE!N44+GC!N44+SMARTACCESS!N44)</f>
        <v>111844618.74687961</v>
      </c>
      <c r="R45">
        <f>(BUS_TRAN_PER_ACTIVE_AMT!Y48*'Dynamic Backtesting'!$C45*BUS_PEN_RATE!O44*BUS_ACTIVITY_RATE!O44+CONS_TRAN_PER_ACTIVE_AMT!Y48*'Dynamic Backtesting'!$D45*CONS_PEN_RATE!O44*CONS_ACTIVITY_RATE!O44)*'Dynamic Backtesting'!$B45*(1+OTHERFEE!O44+GC!O44+SMARTACCESS!O44)</f>
        <v>115402907.93277526</v>
      </c>
    </row>
    <row r="46" spans="1:18" x14ac:dyDescent="0.35">
      <c r="A46" s="1">
        <v>43374</v>
      </c>
      <c r="B46">
        <v>0.23756059546477334</v>
      </c>
      <c r="C46">
        <v>905661</v>
      </c>
      <c r="D46">
        <v>7689527</v>
      </c>
      <c r="E46">
        <v>127869006.93877715</v>
      </c>
      <c r="R46">
        <f>(BUS_TRAN_PER_ACTIVE_AMT!Y49*'Dynamic Backtesting'!$C46*BUS_PEN_RATE!O45*BUS_ACTIVITY_RATE!O45+CONS_TRAN_PER_ACTIVE_AMT!Y49*'Dynamic Backtesting'!$D46*CONS_PEN_RATE!O45*CONS_ACTIVITY_RATE!O45)*'Dynamic Backtesting'!$B46*(1+OTHERFEE!O45+GC!O45+SMARTACCESS!O45)</f>
        <v>117966644.16638368</v>
      </c>
    </row>
    <row r="47" spans="1:18" x14ac:dyDescent="0.35">
      <c r="A47" s="3">
        <v>43466</v>
      </c>
      <c r="B47" s="4">
        <v>0.228353109</v>
      </c>
      <c r="C47" s="4">
        <v>736264</v>
      </c>
      <c r="D47" s="4">
        <v>7829780</v>
      </c>
      <c r="E47">
        <v>124517685.49801038</v>
      </c>
      <c r="R47">
        <f>(BUS_TRAN_PER_ACTIVE_AMT!Y50*'Dynamic Backtesting'!$C47*BUS_PEN_RATE!O46*BUS_ACTIVITY_RATE!O46+CONS_TRAN_PER_ACTIVE_AMT!Y50*'Dynamic Backtesting'!$D47*CONS_PEN_RATE!O46*CONS_ACTIVITY_RATE!O46)*'Dynamic Backtesting'!$B47*(1+OTHERFEE!O46+GC!O46+SMARTACCESS!O46)</f>
        <v>115695298.24031731</v>
      </c>
    </row>
  </sheetData>
  <mergeCells count="1">
    <mergeCell ref="B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7"/>
  <sheetViews>
    <sheetView tabSelected="1" zoomScale="80" zoomScaleNormal="80" workbookViewId="0">
      <selection activeCell="H19" sqref="H19"/>
    </sheetView>
  </sheetViews>
  <sheetFormatPr defaultRowHeight="14.5" x14ac:dyDescent="0.35"/>
  <cols>
    <col min="1" max="1" width="11.54296875" bestFit="1" customWidth="1"/>
    <col min="2" max="2" width="23.453125" bestFit="1" customWidth="1"/>
    <col min="3" max="3" width="14.1796875" bestFit="1" customWidth="1"/>
    <col min="4" max="4" width="15.7265625" bestFit="1" customWidth="1"/>
    <col min="5" max="5" width="15" bestFit="1" customWidth="1"/>
    <col min="6" max="8" width="13" bestFit="1" customWidth="1"/>
    <col min="9" max="9" width="14.81640625" customWidth="1"/>
    <col min="10" max="18" width="13" bestFit="1" customWidth="1"/>
  </cols>
  <sheetData>
    <row r="1" spans="1:5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35">
      <c r="A2" t="s">
        <v>97</v>
      </c>
      <c r="B2">
        <v>390440693.49944258</v>
      </c>
      <c r="C2">
        <v>378190573.88070923</v>
      </c>
      <c r="D2">
        <v>12250119.618733346</v>
      </c>
      <c r="E2" s="17">
        <v>3.1375109773876156E-2</v>
      </c>
    </row>
    <row r="3" spans="1:5" ht="14.5" customHeight="1" x14ac:dyDescent="0.35">
      <c r="A3" t="s">
        <v>96</v>
      </c>
      <c r="B3">
        <v>416705656.96608138</v>
      </c>
      <c r="C3">
        <v>397407057.44038457</v>
      </c>
      <c r="D3">
        <v>19298599.525696814</v>
      </c>
      <c r="E3" s="17">
        <v>4.6312305108129753E-2</v>
      </c>
    </row>
    <row r="4" spans="1:5" ht="14.5" customHeight="1" x14ac:dyDescent="0.35">
      <c r="A4" t="s">
        <v>95</v>
      </c>
      <c r="B4">
        <v>445696114.71454763</v>
      </c>
      <c r="C4">
        <v>423375623.36084926</v>
      </c>
      <c r="D4">
        <v>22320491.353698373</v>
      </c>
      <c r="E4" s="17">
        <v>5.0080067150672487E-2</v>
      </c>
    </row>
    <row r="5" spans="1:5" ht="14.5" customHeight="1" x14ac:dyDescent="0.35">
      <c r="A5" t="s">
        <v>94</v>
      </c>
      <c r="B5">
        <v>480050621.39685285</v>
      </c>
      <c r="C5">
        <v>464535494.13657099</v>
      </c>
      <c r="D5">
        <v>15515127.260281861</v>
      </c>
      <c r="E5" s="17">
        <v>3.231977330877292E-2</v>
      </c>
    </row>
    <row r="6" spans="1:5" ht="14.5" customHeight="1" x14ac:dyDescent="0.35">
      <c r="A6" t="s">
        <v>93</v>
      </c>
      <c r="B6">
        <v>521200799.96885848</v>
      </c>
      <c r="C6">
        <v>508456626.16492385</v>
      </c>
      <c r="D6">
        <v>12744173.803934634</v>
      </c>
      <c r="E6" s="17">
        <v>2.445156224759458E-2</v>
      </c>
    </row>
    <row r="7" spans="1:5" ht="14.5" customHeight="1" x14ac:dyDescent="0.35">
      <c r="A7" t="s">
        <v>92</v>
      </c>
      <c r="B7">
        <v>572478239.85998642</v>
      </c>
      <c r="C7">
        <v>553400806.37567151</v>
      </c>
      <c r="D7">
        <v>19077433.484314919</v>
      </c>
      <c r="E7" s="17">
        <v>3.3324294542585182E-2</v>
      </c>
    </row>
    <row r="8" spans="1:5" ht="14.5" customHeight="1" x14ac:dyDescent="0.35">
      <c r="A8" t="s">
        <v>85</v>
      </c>
      <c r="B8">
        <v>632965108.52527356</v>
      </c>
      <c r="C8">
        <v>602268880.09420514</v>
      </c>
      <c r="D8">
        <v>30696228.43106842</v>
      </c>
      <c r="E8" s="17">
        <v>4.8495925000647574E-2</v>
      </c>
    </row>
    <row r="9" spans="1:5" ht="14.5" customHeight="1" x14ac:dyDescent="0.35">
      <c r="A9" t="s">
        <v>86</v>
      </c>
      <c r="B9">
        <v>695215248.01418662</v>
      </c>
      <c r="C9">
        <v>659115342.39740539</v>
      </c>
      <c r="D9">
        <v>36099905.616781235</v>
      </c>
      <c r="E9" s="17">
        <v>5.1926228200398411E-2</v>
      </c>
    </row>
    <row r="10" spans="1:5" ht="14.5" customHeight="1" x14ac:dyDescent="0.35">
      <c r="A10" t="s">
        <v>87</v>
      </c>
      <c r="B10">
        <v>762224783.4967227</v>
      </c>
      <c r="C10">
        <v>705894168.60509515</v>
      </c>
      <c r="D10">
        <v>56330614.89162755</v>
      </c>
      <c r="E10" s="17">
        <v>7.3902890736784535E-2</v>
      </c>
    </row>
    <row r="11" spans="1:5" ht="14.5" customHeight="1" x14ac:dyDescent="0.35">
      <c r="A11" t="s">
        <v>88</v>
      </c>
      <c r="B11">
        <v>833886326.96018326</v>
      </c>
      <c r="C11">
        <v>760510583.92451191</v>
      </c>
      <c r="D11">
        <v>73375743.035671353</v>
      </c>
      <c r="E11" s="17">
        <v>8.7992500492426143E-2</v>
      </c>
    </row>
    <row r="12" spans="1:5" ht="14.5" customHeight="1" x14ac:dyDescent="0.35">
      <c r="A12" t="s">
        <v>89</v>
      </c>
      <c r="B12">
        <v>906008301.08254719</v>
      </c>
      <c r="C12">
        <v>830666205.84670842</v>
      </c>
      <c r="D12">
        <v>75342095.235838771</v>
      </c>
      <c r="E12" s="17">
        <v>8.3158283589472637E-2</v>
      </c>
    </row>
    <row r="13" spans="1:5" ht="14.5" customHeight="1" x14ac:dyDescent="0.35">
      <c r="A13" t="s">
        <v>90</v>
      </c>
      <c r="B13">
        <v>969974203.25835133</v>
      </c>
      <c r="C13">
        <v>907118983.13418174</v>
      </c>
      <c r="D13">
        <v>62855220.124169588</v>
      </c>
      <c r="E13" s="17">
        <v>6.4800919357468914E-2</v>
      </c>
    </row>
    <row r="14" spans="1:5" ht="14.5" customHeight="1" x14ac:dyDescent="0.35">
      <c r="A14" t="s">
        <v>91</v>
      </c>
      <c r="B14">
        <v>1037717940.9950774</v>
      </c>
      <c r="C14">
        <v>984803812.7061193</v>
      </c>
      <c r="D14">
        <v>52914128.288958073</v>
      </c>
      <c r="E14" s="17">
        <v>5.0990858111423058E-2</v>
      </c>
    </row>
    <row r="15" spans="1:5" x14ac:dyDescent="0.35">
      <c r="A15" s="1"/>
    </row>
    <row r="16" spans="1:5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4" x14ac:dyDescent="0.35">
      <c r="A33" s="1"/>
    </row>
    <row r="34" spans="1:4" x14ac:dyDescent="0.35">
      <c r="A34" s="1"/>
    </row>
    <row r="35" spans="1:4" x14ac:dyDescent="0.35">
      <c r="A35" s="1"/>
    </row>
    <row r="36" spans="1:4" x14ac:dyDescent="0.35">
      <c r="A36" s="1"/>
    </row>
    <row r="37" spans="1:4" x14ac:dyDescent="0.35">
      <c r="A37" s="1"/>
    </row>
    <row r="38" spans="1:4" x14ac:dyDescent="0.35">
      <c r="A38" s="1"/>
    </row>
    <row r="39" spans="1:4" x14ac:dyDescent="0.35">
      <c r="A39" s="1"/>
    </row>
    <row r="40" spans="1:4" x14ac:dyDescent="0.35">
      <c r="A40" s="1"/>
    </row>
    <row r="41" spans="1:4" x14ac:dyDescent="0.35">
      <c r="A41" s="1"/>
    </row>
    <row r="42" spans="1:4" x14ac:dyDescent="0.35">
      <c r="A42" s="1"/>
    </row>
    <row r="43" spans="1:4" x14ac:dyDescent="0.35">
      <c r="A43" s="1"/>
    </row>
    <row r="44" spans="1:4" x14ac:dyDescent="0.35">
      <c r="A44" s="1"/>
    </row>
    <row r="45" spans="1:4" x14ac:dyDescent="0.35">
      <c r="A45" s="1"/>
    </row>
    <row r="46" spans="1:4" x14ac:dyDescent="0.35">
      <c r="A46" s="1"/>
    </row>
    <row r="47" spans="1:4" x14ac:dyDescent="0.35">
      <c r="A47" s="3"/>
      <c r="B47" s="4"/>
      <c r="C47" s="4"/>
      <c r="D47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6"/>
  <sheetViews>
    <sheetView workbookViewId="0">
      <selection activeCell="A2" sqref="A2"/>
    </sheetView>
  </sheetViews>
  <sheetFormatPr defaultRowHeight="14.5" x14ac:dyDescent="0.35"/>
  <cols>
    <col min="2" max="2" width="9.4531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>
        <v>10644.43</v>
      </c>
      <c r="B2" s="5">
        <v>39448</v>
      </c>
      <c r="C2">
        <v>2008</v>
      </c>
      <c r="D2">
        <v>1</v>
      </c>
      <c r="E2">
        <v>1</v>
      </c>
      <c r="F2" t="s">
        <v>21</v>
      </c>
    </row>
    <row r="3" spans="1:6" x14ac:dyDescent="0.35">
      <c r="A3">
        <v>10661.69</v>
      </c>
      <c r="B3" s="5">
        <v>39539</v>
      </c>
      <c r="C3">
        <v>2008</v>
      </c>
      <c r="D3">
        <v>4</v>
      </c>
      <c r="E3">
        <v>2</v>
      </c>
      <c r="F3" t="s">
        <v>22</v>
      </c>
    </row>
    <row r="4" spans="1:6" x14ac:dyDescent="0.35">
      <c r="A4">
        <v>10581.86</v>
      </c>
      <c r="B4" s="5">
        <v>39630</v>
      </c>
      <c r="C4">
        <v>2008</v>
      </c>
      <c r="D4">
        <v>7</v>
      </c>
      <c r="E4">
        <v>3</v>
      </c>
      <c r="F4" t="s">
        <v>23</v>
      </c>
    </row>
    <row r="5" spans="1:6" x14ac:dyDescent="0.35">
      <c r="A5">
        <v>10483.379999999999</v>
      </c>
      <c r="B5" s="5">
        <v>39722</v>
      </c>
      <c r="C5">
        <v>2008</v>
      </c>
      <c r="D5">
        <v>10</v>
      </c>
      <c r="E5">
        <v>4</v>
      </c>
      <c r="F5" t="s">
        <v>24</v>
      </c>
    </row>
    <row r="6" spans="1:6" x14ac:dyDescent="0.35">
      <c r="A6">
        <v>10459.700000000001</v>
      </c>
      <c r="B6" s="5">
        <v>39814</v>
      </c>
      <c r="C6">
        <v>2009</v>
      </c>
      <c r="D6">
        <v>1</v>
      </c>
      <c r="E6">
        <v>1</v>
      </c>
      <c r="F6" t="s">
        <v>25</v>
      </c>
    </row>
    <row r="7" spans="1:6" x14ac:dyDescent="0.35">
      <c r="A7">
        <v>10417.33</v>
      </c>
      <c r="B7" s="5">
        <v>39904</v>
      </c>
      <c r="C7">
        <v>2009</v>
      </c>
      <c r="D7">
        <v>4</v>
      </c>
      <c r="E7">
        <v>2</v>
      </c>
      <c r="F7" t="s">
        <v>26</v>
      </c>
    </row>
    <row r="8" spans="1:6" x14ac:dyDescent="0.35">
      <c r="A8">
        <v>10489.2</v>
      </c>
      <c r="B8" s="5">
        <v>39995</v>
      </c>
      <c r="C8">
        <v>2009</v>
      </c>
      <c r="D8">
        <v>7</v>
      </c>
      <c r="E8">
        <v>3</v>
      </c>
      <c r="F8" t="s">
        <v>27</v>
      </c>
    </row>
    <row r="9" spans="1:6" x14ac:dyDescent="0.35">
      <c r="A9">
        <v>10473.65</v>
      </c>
      <c r="B9" s="5">
        <v>40087</v>
      </c>
      <c r="C9">
        <v>2009</v>
      </c>
      <c r="D9">
        <v>10</v>
      </c>
      <c r="E9">
        <v>4</v>
      </c>
      <c r="F9" t="s">
        <v>28</v>
      </c>
    </row>
    <row r="10" spans="1:6" x14ac:dyDescent="0.35">
      <c r="A10">
        <v>10525.43</v>
      </c>
      <c r="B10" s="5">
        <v>40179</v>
      </c>
      <c r="C10">
        <v>2010</v>
      </c>
      <c r="D10">
        <v>1</v>
      </c>
      <c r="E10">
        <v>1</v>
      </c>
      <c r="F10" t="s">
        <v>29</v>
      </c>
    </row>
    <row r="11" spans="1:6" x14ac:dyDescent="0.35">
      <c r="A11">
        <v>10609.15</v>
      </c>
      <c r="B11" s="5">
        <v>40269</v>
      </c>
      <c r="C11">
        <v>2010</v>
      </c>
      <c r="D11">
        <v>4</v>
      </c>
      <c r="E11">
        <v>2</v>
      </c>
      <c r="F11" t="s">
        <v>30</v>
      </c>
    </row>
    <row r="12" spans="1:6" x14ac:dyDescent="0.35">
      <c r="A12">
        <v>10683.334000000001</v>
      </c>
      <c r="B12" s="5">
        <v>40360</v>
      </c>
      <c r="C12">
        <v>2010</v>
      </c>
      <c r="D12">
        <v>7</v>
      </c>
      <c r="E12">
        <v>3</v>
      </c>
      <c r="F12" t="s">
        <v>31</v>
      </c>
    </row>
    <row r="13" spans="1:6" x14ac:dyDescent="0.35">
      <c r="A13">
        <v>10754</v>
      </c>
      <c r="B13" s="5">
        <v>40452</v>
      </c>
      <c r="C13">
        <v>2010</v>
      </c>
      <c r="D13">
        <v>10</v>
      </c>
      <c r="E13">
        <v>4</v>
      </c>
      <c r="F13" t="s">
        <v>32</v>
      </c>
    </row>
    <row r="14" spans="1:6" x14ac:dyDescent="0.35">
      <c r="A14">
        <v>10799.74</v>
      </c>
      <c r="B14" s="5">
        <v>40544</v>
      </c>
      <c r="C14">
        <v>2011</v>
      </c>
      <c r="D14">
        <v>1</v>
      </c>
      <c r="E14">
        <v>1</v>
      </c>
      <c r="F14" t="s">
        <v>33</v>
      </c>
    </row>
    <row r="15" spans="1:6" x14ac:dyDescent="0.35">
      <c r="A15">
        <v>10823.65</v>
      </c>
      <c r="B15" s="5">
        <v>40634</v>
      </c>
      <c r="C15">
        <v>2011</v>
      </c>
      <c r="D15">
        <v>4</v>
      </c>
      <c r="E15">
        <v>2</v>
      </c>
      <c r="F15" t="s">
        <v>34</v>
      </c>
    </row>
    <row r="16" spans="1:6" x14ac:dyDescent="0.35">
      <c r="A16">
        <v>10866.04</v>
      </c>
      <c r="B16" s="5">
        <v>40725</v>
      </c>
      <c r="C16">
        <v>2011</v>
      </c>
      <c r="D16">
        <v>7</v>
      </c>
      <c r="E16">
        <v>3</v>
      </c>
      <c r="F16" t="s">
        <v>35</v>
      </c>
    </row>
    <row r="17" spans="1:6" x14ac:dyDescent="0.35">
      <c r="A17">
        <v>10885.89</v>
      </c>
      <c r="B17" s="5">
        <v>40817</v>
      </c>
      <c r="C17">
        <v>2011</v>
      </c>
      <c r="D17">
        <v>10</v>
      </c>
      <c r="E17">
        <v>4</v>
      </c>
      <c r="F17" t="s">
        <v>36</v>
      </c>
    </row>
    <row r="18" spans="1:6" x14ac:dyDescent="0.35">
      <c r="A18">
        <v>10973.3</v>
      </c>
      <c r="B18" s="5">
        <v>40909</v>
      </c>
      <c r="C18">
        <v>2012</v>
      </c>
      <c r="D18">
        <v>1</v>
      </c>
      <c r="E18">
        <v>1</v>
      </c>
      <c r="F18" t="s">
        <v>37</v>
      </c>
    </row>
    <row r="19" spans="1:6" x14ac:dyDescent="0.35">
      <c r="A19">
        <v>10989.59</v>
      </c>
      <c r="B19" s="5">
        <v>41000</v>
      </c>
      <c r="C19">
        <v>2012</v>
      </c>
      <c r="D19">
        <v>4</v>
      </c>
      <c r="E19">
        <v>2</v>
      </c>
      <c r="F19" t="s">
        <v>38</v>
      </c>
    </row>
    <row r="20" spans="1:6" x14ac:dyDescent="0.35">
      <c r="A20">
        <v>11007.52</v>
      </c>
      <c r="B20" s="5">
        <v>41091</v>
      </c>
      <c r="C20">
        <v>2012</v>
      </c>
      <c r="D20">
        <v>7</v>
      </c>
      <c r="E20">
        <v>3</v>
      </c>
      <c r="F20" t="s">
        <v>39</v>
      </c>
    </row>
    <row r="21" spans="1:6" x14ac:dyDescent="0.35">
      <c r="A21">
        <v>11056.85</v>
      </c>
      <c r="B21" s="5">
        <v>41183</v>
      </c>
      <c r="C21">
        <v>2012</v>
      </c>
      <c r="D21">
        <v>10</v>
      </c>
      <c r="E21">
        <v>4</v>
      </c>
      <c r="F21" t="s">
        <v>40</v>
      </c>
    </row>
    <row r="22" spans="1:6" x14ac:dyDescent="0.35">
      <c r="A22">
        <v>11114.19</v>
      </c>
      <c r="B22" s="5">
        <v>41275</v>
      </c>
      <c r="C22">
        <v>2013</v>
      </c>
      <c r="D22">
        <v>1</v>
      </c>
      <c r="E22">
        <v>1</v>
      </c>
      <c r="F22" t="s">
        <v>41</v>
      </c>
    </row>
    <row r="23" spans="1:6" x14ac:dyDescent="0.35">
      <c r="A23">
        <v>11122.19</v>
      </c>
      <c r="B23" s="5">
        <v>41365</v>
      </c>
      <c r="C23">
        <v>2013</v>
      </c>
      <c r="D23">
        <v>4</v>
      </c>
      <c r="E23">
        <v>2</v>
      </c>
      <c r="F23" t="s">
        <v>42</v>
      </c>
    </row>
    <row r="24" spans="1:6" x14ac:dyDescent="0.35">
      <c r="A24">
        <v>11167.42</v>
      </c>
      <c r="B24" s="5">
        <v>41456</v>
      </c>
      <c r="C24">
        <v>2013</v>
      </c>
      <c r="D24">
        <v>7</v>
      </c>
      <c r="E24">
        <v>3</v>
      </c>
      <c r="F24" t="s">
        <v>43</v>
      </c>
    </row>
    <row r="25" spans="1:6" x14ac:dyDescent="0.35">
      <c r="A25">
        <v>11263.65</v>
      </c>
      <c r="B25" s="5">
        <v>41548</v>
      </c>
      <c r="C25">
        <v>2013</v>
      </c>
      <c r="D25">
        <v>10</v>
      </c>
      <c r="E25">
        <v>4</v>
      </c>
      <c r="F25" t="s">
        <v>44</v>
      </c>
    </row>
    <row r="26" spans="1:6" x14ac:dyDescent="0.35">
      <c r="A26">
        <v>11308.02</v>
      </c>
      <c r="B26" s="5">
        <v>41640</v>
      </c>
      <c r="C26">
        <v>2014</v>
      </c>
      <c r="D26">
        <v>1</v>
      </c>
      <c r="E26">
        <v>1</v>
      </c>
      <c r="F26" t="s">
        <v>45</v>
      </c>
    </row>
    <row r="27" spans="1:6" x14ac:dyDescent="0.35">
      <c r="A27">
        <v>11431.83</v>
      </c>
      <c r="B27" s="5">
        <v>41730</v>
      </c>
      <c r="C27">
        <v>2014</v>
      </c>
      <c r="D27">
        <v>4</v>
      </c>
      <c r="E27">
        <v>2</v>
      </c>
      <c r="F27" t="s">
        <v>46</v>
      </c>
    </row>
    <row r="28" spans="1:6" x14ac:dyDescent="0.35">
      <c r="A28">
        <v>11554.84</v>
      </c>
      <c r="B28" s="5">
        <v>41821</v>
      </c>
      <c r="C28">
        <v>2014</v>
      </c>
      <c r="D28">
        <v>7</v>
      </c>
      <c r="E28">
        <v>3</v>
      </c>
      <c r="F28" t="s">
        <v>47</v>
      </c>
    </row>
    <row r="29" spans="1:6" x14ac:dyDescent="0.35">
      <c r="A29">
        <v>11694.97</v>
      </c>
      <c r="B29" s="5">
        <v>41913</v>
      </c>
      <c r="C29">
        <v>2014</v>
      </c>
      <c r="D29">
        <v>10</v>
      </c>
      <c r="E29">
        <v>4</v>
      </c>
      <c r="F29" t="s">
        <v>48</v>
      </c>
    </row>
    <row r="30" spans="1:6" x14ac:dyDescent="0.35">
      <c r="A30">
        <v>11792.12</v>
      </c>
      <c r="B30" s="5">
        <v>42005</v>
      </c>
      <c r="C30">
        <v>2015</v>
      </c>
      <c r="D30">
        <v>1</v>
      </c>
      <c r="E30">
        <v>1</v>
      </c>
      <c r="F30" t="s">
        <v>49</v>
      </c>
    </row>
    <row r="31" spans="1:6" x14ac:dyDescent="0.35">
      <c r="A31">
        <v>11885.98</v>
      </c>
      <c r="B31" s="5">
        <v>42095</v>
      </c>
      <c r="C31">
        <v>2015</v>
      </c>
      <c r="D31">
        <v>4</v>
      </c>
      <c r="E31">
        <v>2</v>
      </c>
      <c r="F31" t="s">
        <v>50</v>
      </c>
    </row>
    <row r="32" spans="1:6" x14ac:dyDescent="0.35">
      <c r="A32">
        <v>11976.59</v>
      </c>
      <c r="B32" s="5">
        <v>42186</v>
      </c>
      <c r="C32">
        <v>2015</v>
      </c>
      <c r="D32">
        <v>7</v>
      </c>
      <c r="E32">
        <v>3</v>
      </c>
      <c r="F32" t="s">
        <v>51</v>
      </c>
    </row>
    <row r="33" spans="1:6" x14ac:dyDescent="0.35">
      <c r="A33">
        <v>12030.22</v>
      </c>
      <c r="B33" s="5">
        <v>42278</v>
      </c>
      <c r="C33">
        <v>2015</v>
      </c>
      <c r="D33">
        <v>10</v>
      </c>
      <c r="E33">
        <v>4</v>
      </c>
      <c r="F33" t="s">
        <v>52</v>
      </c>
    </row>
    <row r="34" spans="1:6" x14ac:dyDescent="0.35">
      <c r="A34">
        <v>12124.21</v>
      </c>
      <c r="B34" s="5">
        <v>42370</v>
      </c>
      <c r="C34">
        <v>2016</v>
      </c>
      <c r="D34">
        <v>1</v>
      </c>
      <c r="E34">
        <v>1</v>
      </c>
      <c r="F34" t="s">
        <v>53</v>
      </c>
    </row>
    <row r="35" spans="1:6" x14ac:dyDescent="0.35">
      <c r="A35">
        <v>12211.29</v>
      </c>
      <c r="B35" s="5">
        <v>42461</v>
      </c>
      <c r="C35">
        <v>2016</v>
      </c>
      <c r="D35">
        <v>4</v>
      </c>
      <c r="E35">
        <v>2</v>
      </c>
      <c r="F35" t="s">
        <v>54</v>
      </c>
    </row>
    <row r="36" spans="1:6" x14ac:dyDescent="0.35">
      <c r="A36">
        <v>12289.06</v>
      </c>
      <c r="B36" s="5">
        <v>42552</v>
      </c>
      <c r="C36">
        <v>2016</v>
      </c>
      <c r="D36">
        <v>7</v>
      </c>
      <c r="E36">
        <v>3</v>
      </c>
      <c r="F36" t="s">
        <v>55</v>
      </c>
    </row>
    <row r="37" spans="1:6" x14ac:dyDescent="0.35">
      <c r="A37">
        <v>12365.31</v>
      </c>
      <c r="B37" s="5">
        <v>42644</v>
      </c>
      <c r="C37">
        <v>2016</v>
      </c>
      <c r="D37">
        <v>10</v>
      </c>
      <c r="E37">
        <v>4</v>
      </c>
      <c r="F37" t="s">
        <v>56</v>
      </c>
    </row>
    <row r="38" spans="1:6" x14ac:dyDescent="0.35">
      <c r="A38">
        <v>12438.9</v>
      </c>
      <c r="B38" s="5">
        <v>42736</v>
      </c>
      <c r="C38">
        <v>2017</v>
      </c>
      <c r="D38">
        <v>1</v>
      </c>
      <c r="E38">
        <v>1</v>
      </c>
      <c r="F38" t="s">
        <v>57</v>
      </c>
    </row>
    <row r="39" spans="1:6" x14ac:dyDescent="0.35">
      <c r="A39">
        <v>12512.9</v>
      </c>
      <c r="B39" s="5">
        <v>42826</v>
      </c>
      <c r="C39">
        <v>2017</v>
      </c>
      <c r="D39">
        <v>4</v>
      </c>
      <c r="E39">
        <v>2</v>
      </c>
      <c r="F39" t="s">
        <v>58</v>
      </c>
    </row>
    <row r="40" spans="1:6" x14ac:dyDescent="0.35">
      <c r="A40">
        <v>12586.28</v>
      </c>
      <c r="B40" s="5">
        <v>42917</v>
      </c>
      <c r="C40">
        <v>2017</v>
      </c>
      <c r="D40">
        <v>7</v>
      </c>
      <c r="E40">
        <v>3</v>
      </c>
      <c r="F40" t="s">
        <v>59</v>
      </c>
    </row>
    <row r="41" spans="1:6" x14ac:dyDescent="0.35">
      <c r="A41">
        <v>12729.71</v>
      </c>
      <c r="B41" s="5">
        <v>43009</v>
      </c>
      <c r="C41">
        <v>2017</v>
      </c>
      <c r="D41">
        <v>10</v>
      </c>
      <c r="E41">
        <v>4</v>
      </c>
      <c r="F41" t="s">
        <v>60</v>
      </c>
    </row>
    <row r="42" spans="1:6" x14ac:dyDescent="0.35">
      <c r="A42">
        <v>12782.9</v>
      </c>
      <c r="B42" s="5">
        <v>43101</v>
      </c>
      <c r="C42">
        <v>2018</v>
      </c>
      <c r="D42">
        <v>1</v>
      </c>
      <c r="E42">
        <v>1</v>
      </c>
      <c r="F42" t="s">
        <v>61</v>
      </c>
    </row>
    <row r="43" spans="1:6" x14ac:dyDescent="0.35">
      <c r="A43">
        <v>12909.19</v>
      </c>
      <c r="B43" s="5">
        <v>43191</v>
      </c>
      <c r="C43">
        <v>2018</v>
      </c>
      <c r="D43">
        <v>4</v>
      </c>
      <c r="E43">
        <v>2</v>
      </c>
      <c r="F43" t="s">
        <v>62</v>
      </c>
    </row>
    <row r="44" spans="1:6" x14ac:dyDescent="0.35">
      <c r="A44">
        <v>13019.8</v>
      </c>
      <c r="B44" s="5">
        <v>43282</v>
      </c>
      <c r="C44">
        <v>2018</v>
      </c>
      <c r="D44">
        <v>7</v>
      </c>
      <c r="E44">
        <v>3</v>
      </c>
      <c r="F44" t="s">
        <v>63</v>
      </c>
    </row>
    <row r="45" spans="1:6" x14ac:dyDescent="0.35">
      <c r="A45">
        <v>13066.3</v>
      </c>
      <c r="B45" s="5">
        <v>43374</v>
      </c>
      <c r="C45">
        <v>2018</v>
      </c>
      <c r="D45">
        <v>10</v>
      </c>
      <c r="E45">
        <v>4</v>
      </c>
      <c r="F45" t="s">
        <v>64</v>
      </c>
    </row>
    <row r="46" spans="1:6" x14ac:dyDescent="0.35">
      <c r="A46">
        <v>13103.32</v>
      </c>
      <c r="B46" s="5">
        <v>43466</v>
      </c>
      <c r="C46">
        <v>2019</v>
      </c>
      <c r="D46">
        <v>1</v>
      </c>
      <c r="E46">
        <v>1</v>
      </c>
      <c r="F46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"/>
  <sheetViews>
    <sheetView workbookViewId="0">
      <selection activeCell="B2" sqref="B2"/>
    </sheetView>
  </sheetViews>
  <sheetFormatPr defaultRowHeight="14.5" x14ac:dyDescent="0.35"/>
  <cols>
    <col min="2" max="2" width="11.81640625" bestFit="1" customWidth="1"/>
  </cols>
  <sheetData>
    <row r="1" spans="1:2" x14ac:dyDescent="0.35">
      <c r="B1" s="11" t="s">
        <v>77</v>
      </c>
    </row>
    <row r="2" spans="1:2" x14ac:dyDescent="0.35">
      <c r="A2" s="10" t="s">
        <v>78</v>
      </c>
      <c r="B2">
        <v>1.4515E-2</v>
      </c>
    </row>
    <row r="3" spans="1:2" x14ac:dyDescent="0.35">
      <c r="A3" s="10" t="s">
        <v>79</v>
      </c>
      <c r="B3">
        <v>-0.38876100000000002</v>
      </c>
    </row>
    <row r="4" spans="1:2" x14ac:dyDescent="0.35">
      <c r="A4" s="10" t="s">
        <v>80</v>
      </c>
      <c r="B4">
        <v>-1.616E-3</v>
      </c>
    </row>
    <row r="5" spans="1:2" x14ac:dyDescent="0.35">
      <c r="A5" s="10" t="s">
        <v>81</v>
      </c>
      <c r="B5">
        <v>-1.207E-3</v>
      </c>
    </row>
    <row r="8" spans="1:2" x14ac:dyDescent="0.35">
      <c r="B8" s="10" t="s">
        <v>77</v>
      </c>
    </row>
    <row r="9" spans="1:2" x14ac:dyDescent="0.35">
      <c r="A9" s="10" t="s">
        <v>78</v>
      </c>
      <c r="B9">
        <v>1.2041E-2</v>
      </c>
    </row>
    <row r="10" spans="1:2" x14ac:dyDescent="0.35">
      <c r="A10" s="10" t="s">
        <v>82</v>
      </c>
      <c r="B10">
        <v>8.0968999999999999E-2</v>
      </c>
    </row>
    <row r="11" spans="1:2" x14ac:dyDescent="0.35">
      <c r="A11" s="10" t="s">
        <v>80</v>
      </c>
      <c r="B11">
        <v>-2.6120000000000002E-3</v>
      </c>
    </row>
    <row r="12" spans="1:2" x14ac:dyDescent="0.35">
      <c r="A12" s="10" t="s">
        <v>81</v>
      </c>
      <c r="B12">
        <v>3.1210000000000001E-3</v>
      </c>
    </row>
    <row r="13" spans="1:2" x14ac:dyDescent="0.35">
      <c r="A13" s="10" t="s">
        <v>83</v>
      </c>
      <c r="B13">
        <v>-4.3810000000000003E-3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zoomScale="80" zoomScaleNormal="80" workbookViewId="0">
      <selection activeCell="C6" sqref="C6"/>
    </sheetView>
  </sheetViews>
  <sheetFormatPr defaultRowHeight="14.5" x14ac:dyDescent="0.35"/>
  <cols>
    <col min="1" max="1" width="11.54296875" bestFit="1" customWidth="1"/>
    <col min="2" max="2" width="14.54296875" bestFit="1" customWidth="1"/>
  </cols>
  <sheetData>
    <row r="1" spans="1:15" x14ac:dyDescent="0.35">
      <c r="A1" t="s">
        <v>0</v>
      </c>
      <c r="B1" t="s">
        <v>4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35">
      <c r="A2" s="1">
        <v>39448</v>
      </c>
      <c r="B2">
        <v>0.32053510469211444</v>
      </c>
    </row>
    <row r="3" spans="1:15" x14ac:dyDescent="0.35">
      <c r="A3" s="1">
        <v>39539</v>
      </c>
      <c r="B3">
        <v>0.32898076280765498</v>
      </c>
    </row>
    <row r="4" spans="1:15" x14ac:dyDescent="0.35">
      <c r="A4" s="1">
        <v>39630</v>
      </c>
      <c r="B4">
        <v>0.32902635724254725</v>
      </c>
    </row>
    <row r="5" spans="1:15" x14ac:dyDescent="0.35">
      <c r="A5" s="1">
        <v>39722</v>
      </c>
      <c r="B5">
        <v>0.33544399649778678</v>
      </c>
    </row>
    <row r="6" spans="1:15" x14ac:dyDescent="0.35">
      <c r="A6" s="1">
        <v>39814</v>
      </c>
      <c r="B6">
        <v>0.33555663470598329</v>
      </c>
    </row>
    <row r="7" spans="1:15" x14ac:dyDescent="0.35">
      <c r="A7" s="1">
        <v>39904</v>
      </c>
      <c r="B7">
        <v>0.3374743642162687</v>
      </c>
    </row>
    <row r="8" spans="1:15" x14ac:dyDescent="0.35">
      <c r="A8" s="1">
        <v>39995</v>
      </c>
      <c r="B8">
        <v>0.33886746676709828</v>
      </c>
    </row>
    <row r="9" spans="1:15" x14ac:dyDescent="0.35">
      <c r="A9" s="1">
        <v>40087</v>
      </c>
      <c r="B9">
        <v>0.33943150016804163</v>
      </c>
    </row>
    <row r="10" spans="1:15" x14ac:dyDescent="0.35">
      <c r="A10" s="1">
        <v>40179</v>
      </c>
      <c r="B10">
        <v>0.34342792745253065</v>
      </c>
    </row>
    <row r="11" spans="1:15" x14ac:dyDescent="0.35">
      <c r="A11" s="1">
        <v>40269</v>
      </c>
      <c r="B11">
        <v>0.34486757433501281</v>
      </c>
    </row>
    <row r="12" spans="1:15" x14ac:dyDescent="0.35">
      <c r="A12" s="1">
        <v>40360</v>
      </c>
      <c r="B12">
        <v>0.35182956306426511</v>
      </c>
    </row>
    <row r="13" spans="1:15" x14ac:dyDescent="0.35">
      <c r="A13" s="1">
        <v>40452</v>
      </c>
      <c r="B13">
        <v>0.35271679097893555</v>
      </c>
    </row>
    <row r="14" spans="1:15" x14ac:dyDescent="0.35">
      <c r="A14" s="1">
        <v>40544</v>
      </c>
      <c r="B14">
        <v>0.36225706187692869</v>
      </c>
      <c r="C14">
        <f>AVERAGE($B10:$B13)</f>
        <v>0.34821046395768601</v>
      </c>
    </row>
    <row r="15" spans="1:15" x14ac:dyDescent="0.35">
      <c r="A15" s="1">
        <v>40634</v>
      </c>
      <c r="B15">
        <v>0.38551277692434138</v>
      </c>
      <c r="C15">
        <f>C14</f>
        <v>0.34821046395768601</v>
      </c>
    </row>
    <row r="16" spans="1:15" x14ac:dyDescent="0.35">
      <c r="A16" s="1">
        <v>40725</v>
      </c>
      <c r="B16">
        <v>0.38769853310279562</v>
      </c>
      <c r="C16">
        <f t="shared" ref="C16:O40" si="0">C15</f>
        <v>0.34821046395768601</v>
      </c>
      <c r="D16">
        <f>AVERAGE($B12:$B15)</f>
        <v>0.36307904821111769</v>
      </c>
    </row>
    <row r="17" spans="1:12" x14ac:dyDescent="0.35">
      <c r="A17" s="1">
        <v>40817</v>
      </c>
      <c r="B17">
        <v>0.39208270740568246</v>
      </c>
      <c r="C17">
        <f t="shared" si="0"/>
        <v>0.34821046395768601</v>
      </c>
      <c r="D17">
        <f>D16</f>
        <v>0.36307904821111769</v>
      </c>
    </row>
    <row r="18" spans="1:12" x14ac:dyDescent="0.35">
      <c r="A18" s="1">
        <v>40909</v>
      </c>
      <c r="B18">
        <v>0.39261813023366421</v>
      </c>
      <c r="C18">
        <f t="shared" si="0"/>
        <v>0.34821046395768601</v>
      </c>
      <c r="D18">
        <f t="shared" si="0"/>
        <v>0.36307904821111769</v>
      </c>
      <c r="E18">
        <f>AVERAGE($B14:$B17)</f>
        <v>0.38188776982743705</v>
      </c>
    </row>
    <row r="19" spans="1:12" x14ac:dyDescent="0.35">
      <c r="A19" s="1">
        <v>41000</v>
      </c>
      <c r="B19">
        <v>0.39274590997339026</v>
      </c>
      <c r="C19">
        <f t="shared" si="0"/>
        <v>0.34821046395768601</v>
      </c>
      <c r="D19">
        <f t="shared" si="0"/>
        <v>0.36307904821111769</v>
      </c>
      <c r="E19">
        <f>E18</f>
        <v>0.38188776982743705</v>
      </c>
    </row>
    <row r="20" spans="1:12" x14ac:dyDescent="0.35">
      <c r="A20" s="1">
        <v>41091</v>
      </c>
      <c r="B20">
        <v>0.39438227064152659</v>
      </c>
      <c r="C20">
        <f t="shared" si="0"/>
        <v>0.34821046395768601</v>
      </c>
      <c r="D20">
        <f t="shared" si="0"/>
        <v>0.36307904821111769</v>
      </c>
      <c r="E20">
        <f t="shared" si="0"/>
        <v>0.38188776982743705</v>
      </c>
      <c r="F20">
        <f>AVERAGE($B16:$B19)</f>
        <v>0.39128632017888315</v>
      </c>
    </row>
    <row r="21" spans="1:12" x14ac:dyDescent="0.35">
      <c r="A21" s="1">
        <v>41183</v>
      </c>
      <c r="B21">
        <v>0.3956081100963747</v>
      </c>
      <c r="C21">
        <f t="shared" si="0"/>
        <v>0.34821046395768601</v>
      </c>
      <c r="D21">
        <f t="shared" si="0"/>
        <v>0.36307904821111769</v>
      </c>
      <c r="E21">
        <f t="shared" si="0"/>
        <v>0.38188776982743705</v>
      </c>
      <c r="F21">
        <f>F20</f>
        <v>0.39128632017888315</v>
      </c>
    </row>
    <row r="22" spans="1:12" x14ac:dyDescent="0.35">
      <c r="A22" s="1">
        <v>41275</v>
      </c>
      <c r="B22">
        <v>0.3975115944112359</v>
      </c>
      <c r="C22">
        <f t="shared" si="0"/>
        <v>0.34821046395768601</v>
      </c>
      <c r="D22">
        <f t="shared" si="0"/>
        <v>0.36307904821111769</v>
      </c>
      <c r="E22">
        <f t="shared" si="0"/>
        <v>0.38188776982743705</v>
      </c>
      <c r="F22">
        <f t="shared" si="0"/>
        <v>0.39128632017888315</v>
      </c>
      <c r="G22">
        <f>AVERAGE($B18:$B21)</f>
        <v>0.39383860523623893</v>
      </c>
    </row>
    <row r="23" spans="1:12" x14ac:dyDescent="0.35">
      <c r="A23" s="1">
        <v>41365</v>
      </c>
      <c r="B23">
        <v>0.39841660684657931</v>
      </c>
      <c r="D23">
        <f t="shared" si="0"/>
        <v>0.36307904821111769</v>
      </c>
      <c r="E23">
        <f t="shared" si="0"/>
        <v>0.38188776982743705</v>
      </c>
      <c r="F23">
        <f t="shared" si="0"/>
        <v>0.39128632017888315</v>
      </c>
      <c r="G23">
        <f>G22</f>
        <v>0.39383860523623893</v>
      </c>
    </row>
    <row r="24" spans="1:12" x14ac:dyDescent="0.35">
      <c r="A24" s="1">
        <v>41456</v>
      </c>
      <c r="B24">
        <v>0.4064443929804395</v>
      </c>
      <c r="D24">
        <f t="shared" si="0"/>
        <v>0.36307904821111769</v>
      </c>
      <c r="E24">
        <f t="shared" si="0"/>
        <v>0.38188776982743705</v>
      </c>
      <c r="F24">
        <f t="shared" si="0"/>
        <v>0.39128632017888315</v>
      </c>
      <c r="G24">
        <f t="shared" si="0"/>
        <v>0.39383860523623893</v>
      </c>
      <c r="H24">
        <f>AVERAGE($B20:$B23)</f>
        <v>0.39647964549892911</v>
      </c>
    </row>
    <row r="25" spans="1:12" x14ac:dyDescent="0.35">
      <c r="A25" s="1">
        <v>41548</v>
      </c>
      <c r="B25">
        <v>0.41007313820664115</v>
      </c>
      <c r="E25">
        <f t="shared" si="0"/>
        <v>0.38188776982743705</v>
      </c>
      <c r="F25">
        <f t="shared" si="0"/>
        <v>0.39128632017888315</v>
      </c>
      <c r="G25">
        <f t="shared" si="0"/>
        <v>0.39383860523623893</v>
      </c>
      <c r="H25">
        <f>H24</f>
        <v>0.39647964549892911</v>
      </c>
    </row>
    <row r="26" spans="1:12" x14ac:dyDescent="0.35">
      <c r="A26" s="1">
        <v>41640</v>
      </c>
      <c r="B26">
        <v>0.41280439726050655</v>
      </c>
      <c r="E26">
        <f t="shared" si="0"/>
        <v>0.38188776982743705</v>
      </c>
      <c r="F26">
        <f t="shared" si="0"/>
        <v>0.39128632017888315</v>
      </c>
      <c r="G26">
        <f t="shared" si="0"/>
        <v>0.39383860523623893</v>
      </c>
      <c r="H26">
        <f t="shared" si="0"/>
        <v>0.39647964549892911</v>
      </c>
      <c r="I26">
        <f>AVERAGE($B22:$B25)</f>
        <v>0.40311143311122399</v>
      </c>
    </row>
    <row r="27" spans="1:12" x14ac:dyDescent="0.35">
      <c r="A27" s="1">
        <v>41730</v>
      </c>
      <c r="B27">
        <v>0.41842100139188854</v>
      </c>
      <c r="F27">
        <f t="shared" si="0"/>
        <v>0.39128632017888315</v>
      </c>
      <c r="G27">
        <f t="shared" si="0"/>
        <v>0.39383860523623893</v>
      </c>
      <c r="H27">
        <f t="shared" si="0"/>
        <v>0.39647964549892911</v>
      </c>
      <c r="I27">
        <f>I26</f>
        <v>0.40311143311122399</v>
      </c>
    </row>
    <row r="28" spans="1:12" x14ac:dyDescent="0.35">
      <c r="A28" s="1">
        <v>41821</v>
      </c>
      <c r="B28">
        <v>0.4224816496759507</v>
      </c>
      <c r="F28">
        <f t="shared" si="0"/>
        <v>0.39128632017888315</v>
      </c>
      <c r="G28">
        <f t="shared" si="0"/>
        <v>0.39383860523623893</v>
      </c>
      <c r="H28">
        <f t="shared" si="0"/>
        <v>0.39647964549892911</v>
      </c>
      <c r="I28">
        <f t="shared" si="0"/>
        <v>0.40311143311122399</v>
      </c>
      <c r="J28">
        <f>AVERAGE($B24:$B27)</f>
        <v>0.41193573245986898</v>
      </c>
    </row>
    <row r="29" spans="1:12" x14ac:dyDescent="0.35">
      <c r="A29" s="1">
        <v>41913</v>
      </c>
      <c r="B29">
        <v>0.43060870686794311</v>
      </c>
      <c r="G29">
        <f t="shared" si="0"/>
        <v>0.39383860523623893</v>
      </c>
      <c r="H29">
        <f t="shared" si="0"/>
        <v>0.39647964549892911</v>
      </c>
      <c r="I29">
        <f t="shared" si="0"/>
        <v>0.40311143311122399</v>
      </c>
      <c r="J29">
        <f>J28</f>
        <v>0.41193573245986898</v>
      </c>
    </row>
    <row r="30" spans="1:12" x14ac:dyDescent="0.35">
      <c r="A30" s="1">
        <v>42005</v>
      </c>
      <c r="B30">
        <v>0.43177796188242068</v>
      </c>
      <c r="G30">
        <f t="shared" si="0"/>
        <v>0.39383860523623893</v>
      </c>
      <c r="H30">
        <f t="shared" si="0"/>
        <v>0.39647964549892911</v>
      </c>
      <c r="I30">
        <f t="shared" si="0"/>
        <v>0.40311143311122399</v>
      </c>
      <c r="J30">
        <f t="shared" si="0"/>
        <v>0.41193573245986898</v>
      </c>
      <c r="K30">
        <f>AVERAGE($B26:$B29)</f>
        <v>0.42107893879907221</v>
      </c>
    </row>
    <row r="31" spans="1:12" x14ac:dyDescent="0.35">
      <c r="A31" s="1">
        <v>42095</v>
      </c>
      <c r="B31">
        <v>0.43777665681961309</v>
      </c>
      <c r="H31">
        <f t="shared" si="0"/>
        <v>0.39647964549892911</v>
      </c>
      <c r="I31">
        <f t="shared" si="0"/>
        <v>0.40311143311122399</v>
      </c>
      <c r="J31">
        <f t="shared" si="0"/>
        <v>0.41193573245986898</v>
      </c>
      <c r="K31">
        <f>K30</f>
        <v>0.42107893879907221</v>
      </c>
    </row>
    <row r="32" spans="1:12" x14ac:dyDescent="0.35">
      <c r="A32" s="1">
        <v>42186</v>
      </c>
      <c r="B32">
        <v>0.43947033674862923</v>
      </c>
      <c r="H32">
        <f t="shared" ref="H32:O46" si="1">H31</f>
        <v>0.39647964549892911</v>
      </c>
      <c r="I32">
        <f t="shared" si="1"/>
        <v>0.40311143311122399</v>
      </c>
      <c r="J32">
        <f t="shared" si="1"/>
        <v>0.41193573245986898</v>
      </c>
      <c r="K32">
        <f t="shared" si="0"/>
        <v>0.42107893879907221</v>
      </c>
      <c r="L32">
        <f>AVERAGE($B28:$B31)</f>
        <v>0.43066124381148191</v>
      </c>
    </row>
    <row r="33" spans="1:15" x14ac:dyDescent="0.35">
      <c r="A33" s="1">
        <v>42278</v>
      </c>
      <c r="B33">
        <v>0.45490363092376229</v>
      </c>
      <c r="I33">
        <f t="shared" si="1"/>
        <v>0.40311143311122399</v>
      </c>
      <c r="J33">
        <f t="shared" si="1"/>
        <v>0.41193573245986898</v>
      </c>
      <c r="K33">
        <f t="shared" si="1"/>
        <v>0.42107893879907221</v>
      </c>
      <c r="L33">
        <f>L32</f>
        <v>0.43066124381148191</v>
      </c>
    </row>
    <row r="34" spans="1:15" x14ac:dyDescent="0.35">
      <c r="A34" s="1">
        <v>42370</v>
      </c>
      <c r="B34">
        <v>0.47283101574752506</v>
      </c>
      <c r="I34">
        <f t="shared" si="1"/>
        <v>0.40311143311122399</v>
      </c>
      <c r="J34">
        <f t="shared" si="1"/>
        <v>0.41193573245986898</v>
      </c>
      <c r="K34">
        <f t="shared" si="1"/>
        <v>0.42107893879907221</v>
      </c>
      <c r="L34">
        <f t="shared" si="0"/>
        <v>0.43066124381148191</v>
      </c>
      <c r="M34">
        <f>AVERAGE($B30:$B33)</f>
        <v>0.44098214659360635</v>
      </c>
    </row>
    <row r="35" spans="1:15" x14ac:dyDescent="0.35">
      <c r="A35" s="1">
        <v>42461</v>
      </c>
      <c r="B35">
        <v>0.47825236172185837</v>
      </c>
      <c r="J35">
        <f t="shared" si="1"/>
        <v>0.41193573245986898</v>
      </c>
      <c r="K35">
        <f t="shared" si="1"/>
        <v>0.42107893879907221</v>
      </c>
      <c r="L35">
        <f t="shared" si="1"/>
        <v>0.43066124381148191</v>
      </c>
      <c r="M35">
        <f>M34</f>
        <v>0.44098214659360635</v>
      </c>
    </row>
    <row r="36" spans="1:15" x14ac:dyDescent="0.35">
      <c r="A36" s="1">
        <v>42552</v>
      </c>
      <c r="B36">
        <v>0.47985338939343097</v>
      </c>
      <c r="J36">
        <f t="shared" si="1"/>
        <v>0.41193573245986898</v>
      </c>
      <c r="K36">
        <f t="shared" si="1"/>
        <v>0.42107893879907221</v>
      </c>
      <c r="L36">
        <f t="shared" si="1"/>
        <v>0.43066124381148191</v>
      </c>
      <c r="M36">
        <f t="shared" si="0"/>
        <v>0.44098214659360635</v>
      </c>
      <c r="N36">
        <f>AVERAGE($B32:$B35)</f>
        <v>0.46136433628544377</v>
      </c>
    </row>
    <row r="37" spans="1:15" x14ac:dyDescent="0.35">
      <c r="A37" s="1">
        <v>42644</v>
      </c>
      <c r="B37">
        <v>0.48116562603243074</v>
      </c>
      <c r="K37">
        <f t="shared" si="1"/>
        <v>0.42107893879907221</v>
      </c>
      <c r="L37">
        <f t="shared" si="1"/>
        <v>0.43066124381148191</v>
      </c>
      <c r="M37">
        <f t="shared" si="1"/>
        <v>0.44098214659360635</v>
      </c>
      <c r="N37">
        <f>N36</f>
        <v>0.46136433628544377</v>
      </c>
    </row>
    <row r="38" spans="1:15" x14ac:dyDescent="0.35">
      <c r="A38" s="1">
        <v>42736</v>
      </c>
      <c r="B38">
        <v>0.48156148441010627</v>
      </c>
      <c r="K38">
        <f t="shared" si="1"/>
        <v>0.42107893879907221</v>
      </c>
      <c r="L38">
        <f t="shared" si="1"/>
        <v>0.43066124381148191</v>
      </c>
      <c r="M38">
        <f t="shared" si="1"/>
        <v>0.44098214659360635</v>
      </c>
      <c r="N38">
        <f t="shared" si="0"/>
        <v>0.46136433628544377</v>
      </c>
      <c r="O38">
        <f>AVERAGE($B34:$B37)</f>
        <v>0.4780255982238113</v>
      </c>
    </row>
    <row r="39" spans="1:15" x14ac:dyDescent="0.35">
      <c r="A39" s="1">
        <v>42826</v>
      </c>
      <c r="B39">
        <v>0.4825778653155654</v>
      </c>
      <c r="L39">
        <f t="shared" si="1"/>
        <v>0.43066124381148191</v>
      </c>
      <c r="M39">
        <f t="shared" si="1"/>
        <v>0.44098214659360635</v>
      </c>
      <c r="N39">
        <f t="shared" si="1"/>
        <v>0.46136433628544377</v>
      </c>
      <c r="O39">
        <f>O38</f>
        <v>0.4780255982238113</v>
      </c>
    </row>
    <row r="40" spans="1:15" x14ac:dyDescent="0.35">
      <c r="A40" s="1">
        <v>42917</v>
      </c>
      <c r="B40">
        <v>0.48889697975012469</v>
      </c>
      <c r="L40">
        <f t="shared" si="1"/>
        <v>0.43066124381148191</v>
      </c>
      <c r="M40">
        <f t="shared" si="1"/>
        <v>0.44098214659360635</v>
      </c>
      <c r="N40">
        <f t="shared" si="1"/>
        <v>0.46136433628544377</v>
      </c>
      <c r="O40">
        <f t="shared" si="0"/>
        <v>0.4780255982238113</v>
      </c>
    </row>
    <row r="41" spans="1:15" x14ac:dyDescent="0.35">
      <c r="A41" s="1">
        <v>43009</v>
      </c>
      <c r="B41">
        <v>0.49443828550202729</v>
      </c>
      <c r="M41">
        <f t="shared" si="1"/>
        <v>0.44098214659360635</v>
      </c>
      <c r="N41">
        <f t="shared" si="1"/>
        <v>0.46136433628544377</v>
      </c>
      <c r="O41">
        <f t="shared" si="1"/>
        <v>0.4780255982238113</v>
      </c>
    </row>
    <row r="42" spans="1:15" x14ac:dyDescent="0.35">
      <c r="A42" s="1">
        <v>43101</v>
      </c>
      <c r="B42">
        <v>0.49932900946792785</v>
      </c>
      <c r="M42">
        <f t="shared" si="1"/>
        <v>0.44098214659360635</v>
      </c>
      <c r="N42">
        <f t="shared" si="1"/>
        <v>0.46136433628544377</v>
      </c>
      <c r="O42">
        <f t="shared" si="1"/>
        <v>0.4780255982238113</v>
      </c>
    </row>
    <row r="43" spans="1:15" x14ac:dyDescent="0.35">
      <c r="A43" s="1">
        <v>43191</v>
      </c>
      <c r="B43">
        <v>0.50841480585655008</v>
      </c>
      <c r="N43">
        <f t="shared" si="1"/>
        <v>0.46136433628544377</v>
      </c>
      <c r="O43">
        <f t="shared" si="1"/>
        <v>0.4780255982238113</v>
      </c>
    </row>
    <row r="44" spans="1:15" x14ac:dyDescent="0.35">
      <c r="A44" s="1">
        <v>43282</v>
      </c>
      <c r="B44">
        <v>0.51368718543222869</v>
      </c>
      <c r="N44">
        <f t="shared" si="1"/>
        <v>0.46136433628544377</v>
      </c>
      <c r="O44">
        <f t="shared" si="1"/>
        <v>0.4780255982238113</v>
      </c>
    </row>
    <row r="45" spans="1:15" x14ac:dyDescent="0.35">
      <c r="A45" s="1">
        <v>43374</v>
      </c>
      <c r="B45">
        <v>0.51520848226702309</v>
      </c>
      <c r="O45">
        <f t="shared" si="1"/>
        <v>0.4780255982238113</v>
      </c>
    </row>
    <row r="46" spans="1:15" x14ac:dyDescent="0.35">
      <c r="A46" s="3">
        <v>43466</v>
      </c>
      <c r="B46" s="4">
        <v>0.52254674800000001</v>
      </c>
      <c r="O46">
        <f t="shared" si="1"/>
        <v>0.4780255982238113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zoomScale="80" zoomScaleNormal="80" workbookViewId="0">
      <selection activeCell="C14" sqref="C14"/>
    </sheetView>
  </sheetViews>
  <sheetFormatPr defaultRowHeight="14.5" x14ac:dyDescent="0.35"/>
  <cols>
    <col min="1" max="1" width="11.54296875" bestFit="1" customWidth="1"/>
    <col min="2" max="2" width="14.54296875" bestFit="1" customWidth="1"/>
  </cols>
  <sheetData>
    <row r="1" spans="1:15" x14ac:dyDescent="0.35">
      <c r="A1" t="s">
        <v>0</v>
      </c>
      <c r="B1" t="s">
        <v>5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hidden="1" x14ac:dyDescent="0.35">
      <c r="A2" s="1">
        <v>39448</v>
      </c>
      <c r="B2">
        <v>0.74232172465922119</v>
      </c>
    </row>
    <row r="3" spans="1:15" hidden="1" x14ac:dyDescent="0.35">
      <c r="A3" s="1">
        <v>39539</v>
      </c>
      <c r="B3">
        <v>0.74370556614500816</v>
      </c>
    </row>
    <row r="4" spans="1:15" hidden="1" x14ac:dyDescent="0.35">
      <c r="A4" s="1">
        <v>39630</v>
      </c>
      <c r="B4">
        <v>0.74414189153691734</v>
      </c>
    </row>
    <row r="5" spans="1:15" hidden="1" x14ac:dyDescent="0.35">
      <c r="A5" s="1">
        <v>39722</v>
      </c>
      <c r="B5">
        <v>0.74537931740137608</v>
      </c>
    </row>
    <row r="6" spans="1:15" hidden="1" x14ac:dyDescent="0.35">
      <c r="A6" s="1">
        <v>39814</v>
      </c>
      <c r="B6">
        <v>0.74547387436762214</v>
      </c>
    </row>
    <row r="7" spans="1:15" hidden="1" x14ac:dyDescent="0.35">
      <c r="A7" s="1">
        <v>39904</v>
      </c>
      <c r="B7">
        <v>0.74662695870256157</v>
      </c>
    </row>
    <row r="8" spans="1:15" hidden="1" x14ac:dyDescent="0.35">
      <c r="A8" s="1">
        <v>39995</v>
      </c>
      <c r="B8">
        <v>0.75142321276217516</v>
      </c>
    </row>
    <row r="9" spans="1:15" hidden="1" x14ac:dyDescent="0.35">
      <c r="A9" s="1">
        <v>40087</v>
      </c>
      <c r="B9">
        <v>0.7534495590024104</v>
      </c>
    </row>
    <row r="10" spans="1:15" hidden="1" x14ac:dyDescent="0.35">
      <c r="A10" s="1">
        <v>40179</v>
      </c>
      <c r="B10">
        <v>0.75480542547594021</v>
      </c>
    </row>
    <row r="11" spans="1:15" hidden="1" x14ac:dyDescent="0.35">
      <c r="A11" s="1">
        <v>40269</v>
      </c>
      <c r="B11">
        <v>0.75678254654812149</v>
      </c>
    </row>
    <row r="12" spans="1:15" hidden="1" x14ac:dyDescent="0.35">
      <c r="A12" s="1">
        <v>40360</v>
      </c>
      <c r="B12">
        <v>0.75738157406026685</v>
      </c>
    </row>
    <row r="13" spans="1:15" hidden="1" x14ac:dyDescent="0.35">
      <c r="A13" s="1">
        <v>40452</v>
      </c>
      <c r="B13">
        <v>0.75961046093804185</v>
      </c>
    </row>
    <row r="14" spans="1:15" x14ac:dyDescent="0.35">
      <c r="A14" s="1">
        <v>40544</v>
      </c>
      <c r="B14">
        <v>0.761362761638951</v>
      </c>
      <c r="C14">
        <f>AVERAGE($B10:$B13)</f>
        <v>0.75714500175559263</v>
      </c>
    </row>
    <row r="15" spans="1:15" x14ac:dyDescent="0.35">
      <c r="A15" s="1">
        <v>40634</v>
      </c>
      <c r="B15">
        <v>0.76156982058125744</v>
      </c>
      <c r="C15">
        <f>C14</f>
        <v>0.75714500175559263</v>
      </c>
    </row>
    <row r="16" spans="1:15" x14ac:dyDescent="0.35">
      <c r="A16" s="1">
        <v>40725</v>
      </c>
      <c r="B16">
        <v>0.76387348775873631</v>
      </c>
      <c r="C16">
        <f t="shared" ref="C16:O40" si="0">C15</f>
        <v>0.75714500175559263</v>
      </c>
      <c r="D16">
        <f>AVERAGE($B12:$B15)</f>
        <v>0.75998115430462931</v>
      </c>
    </row>
    <row r="17" spans="1:12" x14ac:dyDescent="0.35">
      <c r="A17" s="1">
        <v>40817</v>
      </c>
      <c r="B17">
        <v>0.76444711999015158</v>
      </c>
      <c r="C17">
        <f t="shared" si="0"/>
        <v>0.75714500175559263</v>
      </c>
      <c r="D17">
        <f>D16</f>
        <v>0.75998115430462931</v>
      </c>
    </row>
    <row r="18" spans="1:12" x14ac:dyDescent="0.35">
      <c r="A18" s="1">
        <v>40909</v>
      </c>
      <c r="B18">
        <v>0.76596692357909657</v>
      </c>
      <c r="C18">
        <f t="shared" si="0"/>
        <v>0.75714500175559263</v>
      </c>
      <c r="D18">
        <f t="shared" si="0"/>
        <v>0.75998115430462931</v>
      </c>
      <c r="E18">
        <f>AVERAGE($B14:$B17)</f>
        <v>0.76281329749227411</v>
      </c>
    </row>
    <row r="19" spans="1:12" x14ac:dyDescent="0.35">
      <c r="A19" s="1">
        <v>41000</v>
      </c>
      <c r="B19">
        <v>0.76830038754458885</v>
      </c>
      <c r="C19">
        <f t="shared" si="0"/>
        <v>0.75714500175559263</v>
      </c>
      <c r="D19">
        <f t="shared" si="0"/>
        <v>0.75998115430462931</v>
      </c>
      <c r="E19">
        <f>E18</f>
        <v>0.76281329749227411</v>
      </c>
    </row>
    <row r="20" spans="1:12" x14ac:dyDescent="0.35">
      <c r="A20" s="1">
        <v>41091</v>
      </c>
      <c r="B20">
        <v>0.76959118749301147</v>
      </c>
      <c r="C20">
        <f t="shared" si="0"/>
        <v>0.75714500175559263</v>
      </c>
      <c r="D20">
        <f t="shared" si="0"/>
        <v>0.75998115430462931</v>
      </c>
      <c r="E20">
        <f t="shared" si="0"/>
        <v>0.76281329749227411</v>
      </c>
      <c r="F20">
        <f>AVERAGE($B16:$B19)</f>
        <v>0.76564697971814333</v>
      </c>
    </row>
    <row r="21" spans="1:12" x14ac:dyDescent="0.35">
      <c r="A21" s="1">
        <v>41183</v>
      </c>
      <c r="B21">
        <v>0.77021849142727983</v>
      </c>
      <c r="C21">
        <f t="shared" si="0"/>
        <v>0.75714500175559263</v>
      </c>
      <c r="D21">
        <f t="shared" si="0"/>
        <v>0.75998115430462931</v>
      </c>
      <c r="E21">
        <f t="shared" si="0"/>
        <v>0.76281329749227411</v>
      </c>
      <c r="F21">
        <f>F20</f>
        <v>0.76564697971814333</v>
      </c>
    </row>
    <row r="22" spans="1:12" x14ac:dyDescent="0.35">
      <c r="A22" s="1">
        <v>41275</v>
      </c>
      <c r="B22">
        <v>0.77230298441126732</v>
      </c>
      <c r="C22">
        <f t="shared" si="0"/>
        <v>0.75714500175559263</v>
      </c>
      <c r="D22">
        <f t="shared" si="0"/>
        <v>0.75998115430462931</v>
      </c>
      <c r="E22">
        <f t="shared" si="0"/>
        <v>0.76281329749227411</v>
      </c>
      <c r="F22">
        <f t="shared" si="0"/>
        <v>0.76564697971814333</v>
      </c>
      <c r="G22">
        <f>AVERAGE($B18:$B21)</f>
        <v>0.7685192475109941</v>
      </c>
    </row>
    <row r="23" spans="1:12" x14ac:dyDescent="0.35">
      <c r="A23" s="1">
        <v>41365</v>
      </c>
      <c r="B23">
        <v>0.77387120176058932</v>
      </c>
      <c r="D23">
        <f t="shared" si="0"/>
        <v>0.75998115430462931</v>
      </c>
      <c r="E23">
        <f t="shared" si="0"/>
        <v>0.76281329749227411</v>
      </c>
      <c r="F23">
        <f t="shared" si="0"/>
        <v>0.76564697971814333</v>
      </c>
      <c r="G23">
        <f>G22</f>
        <v>0.7685192475109941</v>
      </c>
    </row>
    <row r="24" spans="1:12" x14ac:dyDescent="0.35">
      <c r="A24" s="1">
        <v>41456</v>
      </c>
      <c r="B24">
        <v>0.77418124400409494</v>
      </c>
      <c r="D24">
        <f t="shared" si="0"/>
        <v>0.75998115430462931</v>
      </c>
      <c r="E24">
        <f t="shared" si="0"/>
        <v>0.76281329749227411</v>
      </c>
      <c r="F24">
        <f t="shared" si="0"/>
        <v>0.76564697971814333</v>
      </c>
      <c r="G24">
        <f t="shared" si="0"/>
        <v>0.7685192475109941</v>
      </c>
      <c r="H24">
        <f>AVERAGE($B20:$B23)</f>
        <v>0.77149596627303696</v>
      </c>
    </row>
    <row r="25" spans="1:12" x14ac:dyDescent="0.35">
      <c r="A25" s="1">
        <v>41548</v>
      </c>
      <c r="B25">
        <v>0.77463918849716507</v>
      </c>
      <c r="E25">
        <f t="shared" si="0"/>
        <v>0.76281329749227411</v>
      </c>
      <c r="F25">
        <f t="shared" si="0"/>
        <v>0.76564697971814333</v>
      </c>
      <c r="G25">
        <f t="shared" si="0"/>
        <v>0.7685192475109941</v>
      </c>
      <c r="H25">
        <f>H24</f>
        <v>0.77149596627303696</v>
      </c>
    </row>
    <row r="26" spans="1:12" x14ac:dyDescent="0.35">
      <c r="A26" s="1">
        <v>41640</v>
      </c>
      <c r="B26">
        <v>0.7748151845793988</v>
      </c>
      <c r="E26">
        <f t="shared" si="0"/>
        <v>0.76281329749227411</v>
      </c>
      <c r="F26">
        <f t="shared" si="0"/>
        <v>0.76564697971814333</v>
      </c>
      <c r="G26">
        <f t="shared" si="0"/>
        <v>0.7685192475109941</v>
      </c>
      <c r="H26">
        <f t="shared" si="0"/>
        <v>0.77149596627303696</v>
      </c>
      <c r="I26">
        <f>AVERAGE($B22:$B25)</f>
        <v>0.77374865466827925</v>
      </c>
    </row>
    <row r="27" spans="1:12" x14ac:dyDescent="0.35">
      <c r="A27" s="1">
        <v>41730</v>
      </c>
      <c r="B27">
        <v>0.77862140799354762</v>
      </c>
      <c r="F27">
        <f t="shared" si="0"/>
        <v>0.76564697971814333</v>
      </c>
      <c r="G27">
        <f t="shared" si="0"/>
        <v>0.7685192475109941</v>
      </c>
      <c r="H27">
        <f t="shared" si="0"/>
        <v>0.77149596627303696</v>
      </c>
      <c r="I27">
        <f>I26</f>
        <v>0.77374865466827925</v>
      </c>
    </row>
    <row r="28" spans="1:12" x14ac:dyDescent="0.35">
      <c r="A28" s="1">
        <v>41821</v>
      </c>
      <c r="B28">
        <v>0.78054519514752629</v>
      </c>
      <c r="F28">
        <f t="shared" si="0"/>
        <v>0.76564697971814333</v>
      </c>
      <c r="G28">
        <f t="shared" si="0"/>
        <v>0.7685192475109941</v>
      </c>
      <c r="H28">
        <f t="shared" si="0"/>
        <v>0.77149596627303696</v>
      </c>
      <c r="I28">
        <f t="shared" si="0"/>
        <v>0.77374865466827925</v>
      </c>
      <c r="J28">
        <f>AVERAGE($B24:$B27)</f>
        <v>0.77556425626855163</v>
      </c>
    </row>
    <row r="29" spans="1:12" x14ac:dyDescent="0.35">
      <c r="A29" s="1">
        <v>41913</v>
      </c>
      <c r="B29">
        <v>0.78452987352465731</v>
      </c>
      <c r="G29">
        <f t="shared" si="0"/>
        <v>0.7685192475109941</v>
      </c>
      <c r="H29">
        <f t="shared" si="0"/>
        <v>0.77149596627303696</v>
      </c>
      <c r="I29">
        <f t="shared" si="0"/>
        <v>0.77374865466827925</v>
      </c>
      <c r="J29">
        <f>J28</f>
        <v>0.77556425626855163</v>
      </c>
    </row>
    <row r="30" spans="1:12" x14ac:dyDescent="0.35">
      <c r="A30" s="1">
        <v>42005</v>
      </c>
      <c r="B30">
        <v>0.78638859124714688</v>
      </c>
      <c r="G30">
        <f t="shared" si="0"/>
        <v>0.7685192475109941</v>
      </c>
      <c r="H30">
        <f t="shared" si="0"/>
        <v>0.77149596627303696</v>
      </c>
      <c r="I30">
        <f t="shared" si="0"/>
        <v>0.77374865466827925</v>
      </c>
      <c r="J30">
        <f t="shared" si="0"/>
        <v>0.77556425626855163</v>
      </c>
      <c r="K30">
        <f>AVERAGE($B26:$B29)</f>
        <v>0.77962791531128239</v>
      </c>
    </row>
    <row r="31" spans="1:12" x14ac:dyDescent="0.35">
      <c r="A31" s="1">
        <v>42095</v>
      </c>
      <c r="B31">
        <v>0.78656060951563933</v>
      </c>
      <c r="H31">
        <f t="shared" si="0"/>
        <v>0.77149596627303696</v>
      </c>
      <c r="I31">
        <f t="shared" si="0"/>
        <v>0.77374865466827925</v>
      </c>
      <c r="J31">
        <f t="shared" si="0"/>
        <v>0.77556425626855163</v>
      </c>
      <c r="K31">
        <f>K30</f>
        <v>0.77962791531128239</v>
      </c>
    </row>
    <row r="32" spans="1:12" x14ac:dyDescent="0.35">
      <c r="A32" s="1">
        <v>42186</v>
      </c>
      <c r="B32">
        <v>0.79164470058063718</v>
      </c>
      <c r="H32">
        <f t="shared" si="0"/>
        <v>0.77149596627303696</v>
      </c>
      <c r="I32">
        <f t="shared" si="0"/>
        <v>0.77374865466827925</v>
      </c>
      <c r="J32">
        <f t="shared" si="0"/>
        <v>0.77556425626855163</v>
      </c>
      <c r="K32">
        <f t="shared" si="0"/>
        <v>0.77962791531128239</v>
      </c>
      <c r="L32">
        <f>AVERAGE($B28:$B31)</f>
        <v>0.78450606735874251</v>
      </c>
    </row>
    <row r="33" spans="1:15" x14ac:dyDescent="0.35">
      <c r="A33" s="1">
        <v>42278</v>
      </c>
      <c r="B33">
        <v>0.79766051189972942</v>
      </c>
      <c r="I33">
        <f t="shared" si="0"/>
        <v>0.77374865466827925</v>
      </c>
      <c r="J33">
        <f t="shared" si="0"/>
        <v>0.77556425626855163</v>
      </c>
      <c r="K33">
        <f t="shared" si="0"/>
        <v>0.77962791531128239</v>
      </c>
      <c r="L33">
        <f>L32</f>
        <v>0.78450606735874251</v>
      </c>
    </row>
    <row r="34" spans="1:15" x14ac:dyDescent="0.35">
      <c r="A34" s="1">
        <v>42370</v>
      </c>
      <c r="B34">
        <v>0.7994158162804339</v>
      </c>
      <c r="I34">
        <f t="shared" si="0"/>
        <v>0.77374865466827925</v>
      </c>
      <c r="J34">
        <f t="shared" si="0"/>
        <v>0.77556425626855163</v>
      </c>
      <c r="K34">
        <f t="shared" si="0"/>
        <v>0.77962791531128239</v>
      </c>
      <c r="L34">
        <f t="shared" si="0"/>
        <v>0.78450606735874251</v>
      </c>
      <c r="M34">
        <f>AVERAGE($B30:$B33)</f>
        <v>0.79056360331078823</v>
      </c>
    </row>
    <row r="35" spans="1:15" x14ac:dyDescent="0.35">
      <c r="A35" s="1">
        <v>42461</v>
      </c>
      <c r="B35">
        <v>0.80012113792376471</v>
      </c>
      <c r="J35">
        <f t="shared" si="0"/>
        <v>0.77556425626855163</v>
      </c>
      <c r="K35">
        <f t="shared" si="0"/>
        <v>0.77962791531128239</v>
      </c>
      <c r="L35">
        <f t="shared" si="0"/>
        <v>0.78450606735874251</v>
      </c>
      <c r="M35">
        <f>M34</f>
        <v>0.79056360331078823</v>
      </c>
    </row>
    <row r="36" spans="1:15" x14ac:dyDescent="0.35">
      <c r="A36" s="1">
        <v>42552</v>
      </c>
      <c r="B36">
        <v>0.80012694235835546</v>
      </c>
      <c r="J36">
        <f t="shared" si="0"/>
        <v>0.77556425626855163</v>
      </c>
      <c r="K36">
        <f t="shared" si="0"/>
        <v>0.77962791531128239</v>
      </c>
      <c r="L36">
        <f t="shared" si="0"/>
        <v>0.78450606735874251</v>
      </c>
      <c r="M36">
        <f t="shared" si="0"/>
        <v>0.79056360331078823</v>
      </c>
      <c r="N36">
        <f>AVERAGE($B32:$B35)</f>
        <v>0.79721054167114125</v>
      </c>
    </row>
    <row r="37" spans="1:15" x14ac:dyDescent="0.35">
      <c r="A37" s="1">
        <v>42644</v>
      </c>
      <c r="B37">
        <v>0.80558864924879425</v>
      </c>
      <c r="K37">
        <f t="shared" si="0"/>
        <v>0.77962791531128239</v>
      </c>
      <c r="L37">
        <f t="shared" si="0"/>
        <v>0.78450606735874251</v>
      </c>
      <c r="M37">
        <f t="shared" si="0"/>
        <v>0.79056360331078823</v>
      </c>
      <c r="N37">
        <f>N36</f>
        <v>0.79721054167114125</v>
      </c>
    </row>
    <row r="38" spans="1:15" x14ac:dyDescent="0.35">
      <c r="A38" s="1">
        <v>42736</v>
      </c>
      <c r="B38">
        <v>0.80583780338668054</v>
      </c>
      <c r="K38">
        <f t="shared" si="0"/>
        <v>0.77962791531128239</v>
      </c>
      <c r="L38">
        <f t="shared" si="0"/>
        <v>0.78450606735874251</v>
      </c>
      <c r="M38">
        <f t="shared" si="0"/>
        <v>0.79056360331078823</v>
      </c>
      <c r="N38">
        <f t="shared" si="0"/>
        <v>0.79721054167114125</v>
      </c>
      <c r="O38">
        <f>AVERAGE($B34:$B37)</f>
        <v>0.80131313645283719</v>
      </c>
    </row>
    <row r="39" spans="1:15" x14ac:dyDescent="0.35">
      <c r="A39" s="1">
        <v>42826</v>
      </c>
      <c r="B39">
        <v>0.80698874664673903</v>
      </c>
      <c r="L39">
        <f t="shared" si="0"/>
        <v>0.78450606735874251</v>
      </c>
      <c r="M39">
        <f t="shared" si="0"/>
        <v>0.79056360331078823</v>
      </c>
      <c r="N39">
        <f t="shared" si="0"/>
        <v>0.79721054167114125</v>
      </c>
      <c r="O39">
        <f>O38</f>
        <v>0.80131313645283719</v>
      </c>
    </row>
    <row r="40" spans="1:15" x14ac:dyDescent="0.35">
      <c r="A40" s="1">
        <v>42917</v>
      </c>
      <c r="B40">
        <v>0.80700611220245022</v>
      </c>
      <c r="L40">
        <f t="shared" si="0"/>
        <v>0.78450606735874251</v>
      </c>
      <c r="M40">
        <f t="shared" si="0"/>
        <v>0.79056360331078823</v>
      </c>
      <c r="N40">
        <f t="shared" si="0"/>
        <v>0.79721054167114125</v>
      </c>
      <c r="O40">
        <f t="shared" si="0"/>
        <v>0.80131313645283719</v>
      </c>
    </row>
    <row r="41" spans="1:15" x14ac:dyDescent="0.35">
      <c r="A41" s="1">
        <v>43009</v>
      </c>
      <c r="B41">
        <v>0.80813196117034158</v>
      </c>
      <c r="M41">
        <f t="shared" ref="M41:O46" si="1">M40</f>
        <v>0.79056360331078823</v>
      </c>
      <c r="N41">
        <f t="shared" si="1"/>
        <v>0.79721054167114125</v>
      </c>
      <c r="O41">
        <f t="shared" si="1"/>
        <v>0.80131313645283719</v>
      </c>
    </row>
    <row r="42" spans="1:15" x14ac:dyDescent="0.35">
      <c r="A42" s="1">
        <v>43101</v>
      </c>
      <c r="B42">
        <v>0.81171206040813904</v>
      </c>
      <c r="M42">
        <f t="shared" si="1"/>
        <v>0.79056360331078823</v>
      </c>
      <c r="N42">
        <f t="shared" si="1"/>
        <v>0.79721054167114125</v>
      </c>
      <c r="O42">
        <f t="shared" si="1"/>
        <v>0.80131313645283719</v>
      </c>
    </row>
    <row r="43" spans="1:15" x14ac:dyDescent="0.35">
      <c r="A43" s="1">
        <v>43191</v>
      </c>
      <c r="B43">
        <v>0.81235210313784434</v>
      </c>
      <c r="N43">
        <f t="shared" si="1"/>
        <v>0.79721054167114125</v>
      </c>
      <c r="O43">
        <f t="shared" si="1"/>
        <v>0.80131313645283719</v>
      </c>
    </row>
    <row r="44" spans="1:15" x14ac:dyDescent="0.35">
      <c r="A44" s="1">
        <v>43282</v>
      </c>
      <c r="B44">
        <v>0.81350307958817691</v>
      </c>
      <c r="N44">
        <f t="shared" si="1"/>
        <v>0.79721054167114125</v>
      </c>
      <c r="O44">
        <f t="shared" si="1"/>
        <v>0.80131313645283719</v>
      </c>
    </row>
    <row r="45" spans="1:15" x14ac:dyDescent="0.35">
      <c r="A45" s="1">
        <v>43374</v>
      </c>
      <c r="B45">
        <v>0.8146736060830716</v>
      </c>
      <c r="O45">
        <f t="shared" si="1"/>
        <v>0.80131313645283719</v>
      </c>
    </row>
    <row r="46" spans="1:15" x14ac:dyDescent="0.35">
      <c r="A46" s="3">
        <v>43466</v>
      </c>
      <c r="B46" s="4">
        <v>0.82022100600000003</v>
      </c>
      <c r="O46">
        <f t="shared" si="1"/>
        <v>0.80131313645283719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zoomScale="80" zoomScaleNormal="80" workbookViewId="0">
      <selection activeCell="A38" sqref="A38"/>
    </sheetView>
  </sheetViews>
  <sheetFormatPr defaultRowHeight="14.5" x14ac:dyDescent="0.35"/>
  <cols>
    <col min="1" max="1" width="11.54296875" bestFit="1" customWidth="1"/>
    <col min="2" max="2" width="19" bestFit="1" customWidth="1"/>
  </cols>
  <sheetData>
    <row r="1" spans="1:15" x14ac:dyDescent="0.35">
      <c r="A1" t="s">
        <v>0</v>
      </c>
      <c r="B1" t="s">
        <v>6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hidden="1" x14ac:dyDescent="0.35">
      <c r="A2" s="1">
        <v>39448</v>
      </c>
      <c r="B2">
        <v>0.42666983780443085</v>
      </c>
    </row>
    <row r="3" spans="1:15" hidden="1" x14ac:dyDescent="0.35">
      <c r="A3" s="1">
        <v>39539</v>
      </c>
      <c r="B3">
        <v>0.42767573835115463</v>
      </c>
    </row>
    <row r="4" spans="1:15" hidden="1" x14ac:dyDescent="0.35">
      <c r="A4" s="1">
        <v>39630</v>
      </c>
      <c r="B4">
        <v>0.43397537801677255</v>
      </c>
    </row>
    <row r="5" spans="1:15" hidden="1" x14ac:dyDescent="0.35">
      <c r="A5" s="1">
        <v>39722</v>
      </c>
      <c r="B5">
        <v>0.43448914204746814</v>
      </c>
    </row>
    <row r="6" spans="1:15" hidden="1" x14ac:dyDescent="0.35">
      <c r="A6" s="1">
        <v>39814</v>
      </c>
      <c r="B6">
        <v>0.43583537827711594</v>
      </c>
    </row>
    <row r="7" spans="1:15" hidden="1" x14ac:dyDescent="0.35">
      <c r="A7" s="1">
        <v>39904</v>
      </c>
      <c r="B7">
        <v>0.4433899112825429</v>
      </c>
    </row>
    <row r="8" spans="1:15" hidden="1" x14ac:dyDescent="0.35">
      <c r="A8" s="1">
        <v>39995</v>
      </c>
      <c r="B8">
        <v>0.44434221093257353</v>
      </c>
    </row>
    <row r="9" spans="1:15" hidden="1" x14ac:dyDescent="0.35">
      <c r="A9" s="1">
        <v>40087</v>
      </c>
      <c r="B9">
        <v>0.45170831693260305</v>
      </c>
    </row>
    <row r="10" spans="1:15" hidden="1" x14ac:dyDescent="0.35">
      <c r="A10" s="1">
        <v>40179</v>
      </c>
      <c r="B10">
        <v>0.45292928623059275</v>
      </c>
    </row>
    <row r="11" spans="1:15" hidden="1" x14ac:dyDescent="0.35">
      <c r="A11" s="1">
        <v>40269</v>
      </c>
      <c r="B11">
        <v>0.46463268069793356</v>
      </c>
    </row>
    <row r="12" spans="1:15" hidden="1" x14ac:dyDescent="0.35">
      <c r="A12" s="1">
        <v>40360</v>
      </c>
      <c r="B12">
        <v>0.46737536141507119</v>
      </c>
    </row>
    <row r="13" spans="1:15" hidden="1" x14ac:dyDescent="0.35">
      <c r="A13" s="1">
        <v>40452</v>
      </c>
      <c r="B13">
        <v>0.4782983697177437</v>
      </c>
    </row>
    <row r="14" spans="1:15" x14ac:dyDescent="0.35">
      <c r="A14" s="1">
        <v>40544</v>
      </c>
      <c r="B14">
        <v>0.48886504332585401</v>
      </c>
      <c r="C14">
        <f>AVERAGE($B10:$B13)</f>
        <v>0.46580892451533529</v>
      </c>
    </row>
    <row r="15" spans="1:15" x14ac:dyDescent="0.35">
      <c r="A15" s="1">
        <v>40634</v>
      </c>
      <c r="B15">
        <v>0.49887640904909669</v>
      </c>
      <c r="C15">
        <f>C14</f>
        <v>0.46580892451533529</v>
      </c>
    </row>
    <row r="16" spans="1:15" x14ac:dyDescent="0.35">
      <c r="A16" s="1">
        <v>40725</v>
      </c>
      <c r="B16">
        <v>0.49914798875975941</v>
      </c>
      <c r="C16">
        <f t="shared" ref="C16:O40" si="0">C15</f>
        <v>0.46580892451533529</v>
      </c>
      <c r="D16">
        <f>AVERAGE($B12:$B15)</f>
        <v>0.48335379587694144</v>
      </c>
    </row>
    <row r="17" spans="1:12" x14ac:dyDescent="0.35">
      <c r="A17" s="1">
        <v>40817</v>
      </c>
      <c r="B17">
        <v>0.50218759597251295</v>
      </c>
      <c r="C17">
        <f t="shared" si="0"/>
        <v>0.46580892451533529</v>
      </c>
      <c r="D17">
        <f>D16</f>
        <v>0.48335379587694144</v>
      </c>
    </row>
    <row r="18" spans="1:12" x14ac:dyDescent="0.35">
      <c r="A18" s="1">
        <v>40909</v>
      </c>
      <c r="B18">
        <v>0.50500258966861189</v>
      </c>
      <c r="C18">
        <f t="shared" si="0"/>
        <v>0.46580892451533529</v>
      </c>
      <c r="D18">
        <f t="shared" si="0"/>
        <v>0.48335379587694144</v>
      </c>
      <c r="E18">
        <f>AVERAGE($B14:$B17)</f>
        <v>0.49726925927680576</v>
      </c>
    </row>
    <row r="19" spans="1:12" x14ac:dyDescent="0.35">
      <c r="A19" s="1">
        <v>41000</v>
      </c>
      <c r="B19">
        <v>0.50668141535473965</v>
      </c>
      <c r="C19">
        <f t="shared" si="0"/>
        <v>0.46580892451533529</v>
      </c>
      <c r="D19">
        <f t="shared" si="0"/>
        <v>0.48335379587694144</v>
      </c>
      <c r="E19">
        <f>E18</f>
        <v>0.49726925927680576</v>
      </c>
    </row>
    <row r="20" spans="1:12" x14ac:dyDescent="0.35">
      <c r="A20" s="1">
        <v>41091</v>
      </c>
      <c r="B20">
        <v>0.50678834637789494</v>
      </c>
      <c r="C20">
        <f t="shared" si="0"/>
        <v>0.46580892451533529</v>
      </c>
      <c r="D20">
        <f t="shared" si="0"/>
        <v>0.48335379587694144</v>
      </c>
      <c r="E20">
        <f t="shared" si="0"/>
        <v>0.49726925927680576</v>
      </c>
      <c r="F20">
        <f>AVERAGE($B16:$B19)</f>
        <v>0.50325489743890595</v>
      </c>
    </row>
    <row r="21" spans="1:12" x14ac:dyDescent="0.35">
      <c r="A21" s="1">
        <v>41183</v>
      </c>
      <c r="B21">
        <v>0.50784116057751649</v>
      </c>
      <c r="C21">
        <f t="shared" si="0"/>
        <v>0.46580892451533529</v>
      </c>
      <c r="D21">
        <f t="shared" si="0"/>
        <v>0.48335379587694144</v>
      </c>
      <c r="E21">
        <f t="shared" si="0"/>
        <v>0.49726925927680576</v>
      </c>
      <c r="F21">
        <f>F20</f>
        <v>0.50325489743890595</v>
      </c>
    </row>
    <row r="22" spans="1:12" x14ac:dyDescent="0.35">
      <c r="A22" s="1">
        <v>41275</v>
      </c>
      <c r="B22">
        <v>0.51697598414097068</v>
      </c>
      <c r="C22">
        <f t="shared" si="0"/>
        <v>0.46580892451533529</v>
      </c>
      <c r="D22">
        <f t="shared" si="0"/>
        <v>0.48335379587694144</v>
      </c>
      <c r="E22">
        <f t="shared" si="0"/>
        <v>0.49726925927680576</v>
      </c>
      <c r="F22">
        <f t="shared" si="0"/>
        <v>0.50325489743890595</v>
      </c>
      <c r="G22">
        <f>AVERAGE($B18:$B21)</f>
        <v>0.50657837799469074</v>
      </c>
    </row>
    <row r="23" spans="1:12" x14ac:dyDescent="0.35">
      <c r="A23" s="1">
        <v>41365</v>
      </c>
      <c r="B23">
        <v>0.52013223512269957</v>
      </c>
      <c r="D23">
        <f t="shared" si="0"/>
        <v>0.48335379587694144</v>
      </c>
      <c r="E23">
        <f t="shared" si="0"/>
        <v>0.49726925927680576</v>
      </c>
      <c r="F23">
        <f t="shared" si="0"/>
        <v>0.50325489743890595</v>
      </c>
      <c r="G23">
        <f>G22</f>
        <v>0.50657837799469074</v>
      </c>
    </row>
    <row r="24" spans="1:12" x14ac:dyDescent="0.35">
      <c r="A24" s="1">
        <v>41456</v>
      </c>
      <c r="B24">
        <v>0.52177437942616189</v>
      </c>
      <c r="D24">
        <f t="shared" si="0"/>
        <v>0.48335379587694144</v>
      </c>
      <c r="E24">
        <f t="shared" si="0"/>
        <v>0.49726925927680576</v>
      </c>
      <c r="F24">
        <f t="shared" si="0"/>
        <v>0.50325489743890595</v>
      </c>
      <c r="G24">
        <f t="shared" si="0"/>
        <v>0.50657837799469074</v>
      </c>
      <c r="H24">
        <f>AVERAGE($B20:$B23)</f>
        <v>0.51293443155477036</v>
      </c>
    </row>
    <row r="25" spans="1:12" x14ac:dyDescent="0.35">
      <c r="A25" s="1">
        <v>41548</v>
      </c>
      <c r="B25">
        <v>0.52217586354165213</v>
      </c>
      <c r="E25">
        <f t="shared" si="0"/>
        <v>0.49726925927680576</v>
      </c>
      <c r="F25">
        <f t="shared" si="0"/>
        <v>0.50325489743890595</v>
      </c>
      <c r="G25">
        <f t="shared" si="0"/>
        <v>0.50657837799469074</v>
      </c>
      <c r="H25">
        <f>H24</f>
        <v>0.51293443155477036</v>
      </c>
    </row>
    <row r="26" spans="1:12" x14ac:dyDescent="0.35">
      <c r="A26" s="1">
        <v>41640</v>
      </c>
      <c r="B26">
        <v>0.52601176923402493</v>
      </c>
      <c r="E26">
        <f t="shared" si="0"/>
        <v>0.49726925927680576</v>
      </c>
      <c r="F26">
        <f t="shared" si="0"/>
        <v>0.50325489743890595</v>
      </c>
      <c r="G26">
        <f t="shared" si="0"/>
        <v>0.50657837799469074</v>
      </c>
      <c r="H26">
        <f t="shared" si="0"/>
        <v>0.51293443155477036</v>
      </c>
      <c r="I26">
        <f>AVERAGE($B22:$B25)</f>
        <v>0.52026461555787107</v>
      </c>
    </row>
    <row r="27" spans="1:12" x14ac:dyDescent="0.35">
      <c r="A27" s="1">
        <v>41730</v>
      </c>
      <c r="B27">
        <v>0.52936360665352822</v>
      </c>
      <c r="F27">
        <f t="shared" si="0"/>
        <v>0.50325489743890595</v>
      </c>
      <c r="G27">
        <f t="shared" si="0"/>
        <v>0.50657837799469074</v>
      </c>
      <c r="H27">
        <f t="shared" si="0"/>
        <v>0.51293443155477036</v>
      </c>
      <c r="I27">
        <f>I26</f>
        <v>0.52026461555787107</v>
      </c>
    </row>
    <row r="28" spans="1:12" x14ac:dyDescent="0.35">
      <c r="A28" s="1">
        <v>41821</v>
      </c>
      <c r="B28">
        <v>0.53659959172393168</v>
      </c>
      <c r="F28">
        <f t="shared" si="0"/>
        <v>0.50325489743890595</v>
      </c>
      <c r="G28">
        <f t="shared" si="0"/>
        <v>0.50657837799469074</v>
      </c>
      <c r="H28">
        <f t="shared" si="0"/>
        <v>0.51293443155477036</v>
      </c>
      <c r="I28">
        <f t="shared" si="0"/>
        <v>0.52026461555787107</v>
      </c>
      <c r="J28">
        <f>AVERAGE($B24:$B27)</f>
        <v>0.52483140471384182</v>
      </c>
    </row>
    <row r="29" spans="1:12" x14ac:dyDescent="0.35">
      <c r="A29" s="1">
        <v>41913</v>
      </c>
      <c r="B29">
        <v>0.54143504947135612</v>
      </c>
      <c r="G29">
        <f t="shared" si="0"/>
        <v>0.50657837799469074</v>
      </c>
      <c r="H29">
        <f t="shared" si="0"/>
        <v>0.51293443155477036</v>
      </c>
      <c r="I29">
        <f t="shared" si="0"/>
        <v>0.52026461555787107</v>
      </c>
      <c r="J29">
        <f>J28</f>
        <v>0.52483140471384182</v>
      </c>
    </row>
    <row r="30" spans="1:12" x14ac:dyDescent="0.35">
      <c r="A30" s="1">
        <v>42005</v>
      </c>
      <c r="B30">
        <v>0.54853504861761282</v>
      </c>
      <c r="G30">
        <f t="shared" si="0"/>
        <v>0.50657837799469074</v>
      </c>
      <c r="H30">
        <f t="shared" si="0"/>
        <v>0.51293443155477036</v>
      </c>
      <c r="I30">
        <f t="shared" si="0"/>
        <v>0.52026461555787107</v>
      </c>
      <c r="J30">
        <f t="shared" si="0"/>
        <v>0.52483140471384182</v>
      </c>
      <c r="K30">
        <f>AVERAGE($B26:$B29)</f>
        <v>0.53335250427071024</v>
      </c>
    </row>
    <row r="31" spans="1:12" x14ac:dyDescent="0.35">
      <c r="A31" s="1">
        <v>42095</v>
      </c>
      <c r="B31">
        <v>0.5487410363436912</v>
      </c>
      <c r="H31">
        <f t="shared" si="0"/>
        <v>0.51293443155477036</v>
      </c>
      <c r="I31">
        <f t="shared" si="0"/>
        <v>0.52026461555787107</v>
      </c>
      <c r="J31">
        <f t="shared" si="0"/>
        <v>0.52483140471384182</v>
      </c>
      <c r="K31">
        <f>K30</f>
        <v>0.53335250427071024</v>
      </c>
    </row>
    <row r="32" spans="1:12" x14ac:dyDescent="0.35">
      <c r="A32" s="1">
        <v>42186</v>
      </c>
      <c r="B32">
        <v>0.54897588712030876</v>
      </c>
      <c r="H32">
        <f t="shared" si="0"/>
        <v>0.51293443155477036</v>
      </c>
      <c r="I32">
        <f t="shared" si="0"/>
        <v>0.52026461555787107</v>
      </c>
      <c r="J32">
        <f t="shared" si="0"/>
        <v>0.52483140471384182</v>
      </c>
      <c r="K32">
        <f t="shared" si="0"/>
        <v>0.53335250427071024</v>
      </c>
      <c r="L32">
        <f>AVERAGE($B28:$B31)</f>
        <v>0.54382768153914796</v>
      </c>
    </row>
    <row r="33" spans="1:15" x14ac:dyDescent="0.35">
      <c r="A33" s="1">
        <v>42278</v>
      </c>
      <c r="B33">
        <v>0.5514295411487099</v>
      </c>
      <c r="I33">
        <f t="shared" si="0"/>
        <v>0.52026461555787107</v>
      </c>
      <c r="J33">
        <f t="shared" si="0"/>
        <v>0.52483140471384182</v>
      </c>
      <c r="K33">
        <f t="shared" si="0"/>
        <v>0.53335250427071024</v>
      </c>
      <c r="L33">
        <f>L32</f>
        <v>0.54382768153914796</v>
      </c>
    </row>
    <row r="34" spans="1:15" x14ac:dyDescent="0.35">
      <c r="A34" s="1">
        <v>42370</v>
      </c>
      <c r="B34">
        <v>0.56676645731828412</v>
      </c>
      <c r="I34">
        <f t="shared" si="0"/>
        <v>0.52026461555787107</v>
      </c>
      <c r="J34">
        <f t="shared" si="0"/>
        <v>0.52483140471384182</v>
      </c>
      <c r="K34">
        <f t="shared" si="0"/>
        <v>0.53335250427071024</v>
      </c>
      <c r="L34">
        <f t="shared" si="0"/>
        <v>0.54382768153914796</v>
      </c>
      <c r="M34">
        <f>AVERAGE($B30:$B33)</f>
        <v>0.54942037830758073</v>
      </c>
    </row>
    <row r="35" spans="1:15" x14ac:dyDescent="0.35">
      <c r="A35" s="1">
        <v>42461</v>
      </c>
      <c r="B35">
        <v>0.57199392976783792</v>
      </c>
      <c r="J35">
        <f t="shared" si="0"/>
        <v>0.52483140471384182</v>
      </c>
      <c r="K35">
        <f t="shared" si="0"/>
        <v>0.53335250427071024</v>
      </c>
      <c r="L35">
        <f t="shared" si="0"/>
        <v>0.54382768153914796</v>
      </c>
      <c r="M35">
        <f>M34</f>
        <v>0.54942037830758073</v>
      </c>
    </row>
    <row r="36" spans="1:15" x14ac:dyDescent="0.35">
      <c r="A36" s="1">
        <v>42552</v>
      </c>
      <c r="B36">
        <v>0.57457100484617407</v>
      </c>
      <c r="J36">
        <f t="shared" si="0"/>
        <v>0.52483140471384182</v>
      </c>
      <c r="K36">
        <f t="shared" si="0"/>
        <v>0.53335250427071024</v>
      </c>
      <c r="L36">
        <f t="shared" si="0"/>
        <v>0.54382768153914796</v>
      </c>
      <c r="M36">
        <f t="shared" si="0"/>
        <v>0.54942037830758073</v>
      </c>
      <c r="N36">
        <f>AVERAGE($B32:$B35)</f>
        <v>0.55979145383878515</v>
      </c>
    </row>
    <row r="37" spans="1:15" x14ac:dyDescent="0.35">
      <c r="A37" s="1">
        <v>42644</v>
      </c>
      <c r="B37">
        <v>0.57556917465502611</v>
      </c>
      <c r="K37">
        <f t="shared" si="0"/>
        <v>0.53335250427071024</v>
      </c>
      <c r="L37">
        <f t="shared" si="0"/>
        <v>0.54382768153914796</v>
      </c>
      <c r="M37">
        <f t="shared" si="0"/>
        <v>0.54942037830758073</v>
      </c>
      <c r="N37">
        <f>N36</f>
        <v>0.55979145383878515</v>
      </c>
    </row>
    <row r="38" spans="1:15" x14ac:dyDescent="0.35">
      <c r="A38" s="1">
        <v>42736</v>
      </c>
      <c r="B38">
        <v>0.57582554509384887</v>
      </c>
      <c r="K38">
        <f t="shared" si="0"/>
        <v>0.53335250427071024</v>
      </c>
      <c r="L38">
        <f t="shared" si="0"/>
        <v>0.54382768153914796</v>
      </c>
      <c r="M38">
        <f t="shared" si="0"/>
        <v>0.54942037830758073</v>
      </c>
      <c r="N38">
        <f t="shared" si="0"/>
        <v>0.55979145383878515</v>
      </c>
      <c r="O38">
        <f>AVERAGE($B34:$B37)</f>
        <v>0.57222514164683058</v>
      </c>
    </row>
    <row r="39" spans="1:15" x14ac:dyDescent="0.35">
      <c r="A39" s="1">
        <v>42826</v>
      </c>
      <c r="B39">
        <v>0.57662121445192827</v>
      </c>
      <c r="L39">
        <f t="shared" si="0"/>
        <v>0.54382768153914796</v>
      </c>
      <c r="M39">
        <f t="shared" si="0"/>
        <v>0.54942037830758073</v>
      </c>
      <c r="N39">
        <f t="shared" si="0"/>
        <v>0.55979145383878515</v>
      </c>
      <c r="O39">
        <f>O38</f>
        <v>0.57222514164683058</v>
      </c>
    </row>
    <row r="40" spans="1:15" x14ac:dyDescent="0.35">
      <c r="A40" s="1">
        <v>42917</v>
      </c>
      <c r="B40">
        <v>0.576777749672165</v>
      </c>
      <c r="L40">
        <f t="shared" si="0"/>
        <v>0.54382768153914796</v>
      </c>
      <c r="M40">
        <f t="shared" si="0"/>
        <v>0.54942037830758073</v>
      </c>
      <c r="N40">
        <f t="shared" si="0"/>
        <v>0.55979145383878515</v>
      </c>
      <c r="O40">
        <f t="shared" si="0"/>
        <v>0.57222514164683058</v>
      </c>
    </row>
    <row r="41" spans="1:15" x14ac:dyDescent="0.35">
      <c r="A41" s="1">
        <v>43009</v>
      </c>
      <c r="B41">
        <v>0.57760041492546554</v>
      </c>
      <c r="M41">
        <f t="shared" ref="M41:O46" si="1">M40</f>
        <v>0.54942037830758073</v>
      </c>
      <c r="N41">
        <f t="shared" si="1"/>
        <v>0.55979145383878515</v>
      </c>
      <c r="O41">
        <f t="shared" si="1"/>
        <v>0.57222514164683058</v>
      </c>
    </row>
    <row r="42" spans="1:15" x14ac:dyDescent="0.35">
      <c r="A42" s="1">
        <v>43101</v>
      </c>
      <c r="B42">
        <v>0.57924516577960372</v>
      </c>
      <c r="M42">
        <f t="shared" si="1"/>
        <v>0.54942037830758073</v>
      </c>
      <c r="N42">
        <f t="shared" si="1"/>
        <v>0.55979145383878515</v>
      </c>
      <c r="O42">
        <f t="shared" si="1"/>
        <v>0.57222514164683058</v>
      </c>
    </row>
    <row r="43" spans="1:15" x14ac:dyDescent="0.35">
      <c r="A43" s="1">
        <v>43191</v>
      </c>
      <c r="B43">
        <v>0.58065610522106559</v>
      </c>
      <c r="N43">
        <f t="shared" si="1"/>
        <v>0.55979145383878515</v>
      </c>
      <c r="O43">
        <f t="shared" si="1"/>
        <v>0.57222514164683058</v>
      </c>
    </row>
    <row r="44" spans="1:15" x14ac:dyDescent="0.35">
      <c r="A44" s="1">
        <v>43282</v>
      </c>
      <c r="B44">
        <v>0.58301043430834754</v>
      </c>
      <c r="N44">
        <f t="shared" si="1"/>
        <v>0.55979145383878515</v>
      </c>
      <c r="O44">
        <f t="shared" si="1"/>
        <v>0.57222514164683058</v>
      </c>
    </row>
    <row r="45" spans="1:15" x14ac:dyDescent="0.35">
      <c r="A45" s="1">
        <v>43374</v>
      </c>
      <c r="B45">
        <v>0.58766297141369017</v>
      </c>
      <c r="O45">
        <f t="shared" si="1"/>
        <v>0.57222514164683058</v>
      </c>
    </row>
    <row r="46" spans="1:15" x14ac:dyDescent="0.35">
      <c r="A46" s="3">
        <v>43466</v>
      </c>
      <c r="B46" s="4">
        <v>0.5989525</v>
      </c>
      <c r="O46">
        <f t="shared" si="1"/>
        <v>0.57222514164683058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zoomScale="80" zoomScaleNormal="80" workbookViewId="0">
      <selection activeCell="A18" sqref="A18"/>
    </sheetView>
  </sheetViews>
  <sheetFormatPr defaultRowHeight="14.5" x14ac:dyDescent="0.35"/>
  <cols>
    <col min="1" max="1" width="11.54296875" bestFit="1" customWidth="1"/>
    <col min="2" max="2" width="20.54296875" bestFit="1" customWidth="1"/>
  </cols>
  <sheetData>
    <row r="1" spans="1:15" x14ac:dyDescent="0.35">
      <c r="A1" t="s">
        <v>0</v>
      </c>
      <c r="B1" t="s">
        <v>7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hidden="1" x14ac:dyDescent="0.35">
      <c r="A2" s="1">
        <v>39448</v>
      </c>
      <c r="B2">
        <v>0.65545774379186428</v>
      </c>
    </row>
    <row r="3" spans="1:15" hidden="1" x14ac:dyDescent="0.35">
      <c r="A3" s="1">
        <v>39539</v>
      </c>
      <c r="B3">
        <v>0.65670681695158906</v>
      </c>
    </row>
    <row r="4" spans="1:15" hidden="1" x14ac:dyDescent="0.35">
      <c r="A4" s="1">
        <v>39630</v>
      </c>
      <c r="B4">
        <v>0.65788601768298149</v>
      </c>
    </row>
    <row r="5" spans="1:15" hidden="1" x14ac:dyDescent="0.35">
      <c r="A5" s="1">
        <v>39722</v>
      </c>
      <c r="B5">
        <v>0.65819153423354493</v>
      </c>
    </row>
    <row r="6" spans="1:15" hidden="1" x14ac:dyDescent="0.35">
      <c r="A6" s="1">
        <v>39814</v>
      </c>
      <c r="B6">
        <v>0.65825357469749413</v>
      </c>
    </row>
    <row r="7" spans="1:15" hidden="1" x14ac:dyDescent="0.35">
      <c r="A7" s="1">
        <v>39904</v>
      </c>
      <c r="B7">
        <v>0.66108357738928769</v>
      </c>
    </row>
    <row r="8" spans="1:15" hidden="1" x14ac:dyDescent="0.35">
      <c r="A8" s="1">
        <v>39995</v>
      </c>
      <c r="B8">
        <v>0.66274099081860649</v>
      </c>
    </row>
    <row r="9" spans="1:15" hidden="1" x14ac:dyDescent="0.35">
      <c r="A9" s="1">
        <v>40087</v>
      </c>
      <c r="B9">
        <v>0.66692450751586763</v>
      </c>
    </row>
    <row r="10" spans="1:15" hidden="1" x14ac:dyDescent="0.35">
      <c r="A10" s="1">
        <v>40179</v>
      </c>
      <c r="B10">
        <v>0.66713188370852183</v>
      </c>
    </row>
    <row r="11" spans="1:15" hidden="1" x14ac:dyDescent="0.35">
      <c r="A11" s="1">
        <v>40269</v>
      </c>
      <c r="B11">
        <v>0.66899110820012064</v>
      </c>
    </row>
    <row r="12" spans="1:15" hidden="1" x14ac:dyDescent="0.35">
      <c r="A12" s="1">
        <v>40360</v>
      </c>
      <c r="B12">
        <v>0.67002220448526817</v>
      </c>
    </row>
    <row r="13" spans="1:15" hidden="1" x14ac:dyDescent="0.35">
      <c r="A13" s="1">
        <v>40452</v>
      </c>
      <c r="B13">
        <v>0.67318226182538254</v>
      </c>
    </row>
    <row r="14" spans="1:15" x14ac:dyDescent="0.35">
      <c r="A14" s="1">
        <v>40544</v>
      </c>
      <c r="B14">
        <v>0.67651504742783364</v>
      </c>
      <c r="C14">
        <f>AVERAGE($B10:$B13)</f>
        <v>0.66983186455482324</v>
      </c>
    </row>
    <row r="15" spans="1:15" x14ac:dyDescent="0.35">
      <c r="A15" s="1">
        <v>40634</v>
      </c>
      <c r="B15">
        <v>0.67708132610387084</v>
      </c>
      <c r="C15">
        <f>C14</f>
        <v>0.66983186455482324</v>
      </c>
    </row>
    <row r="16" spans="1:15" x14ac:dyDescent="0.35">
      <c r="A16" s="1">
        <v>40725</v>
      </c>
      <c r="B16">
        <v>0.67710168551975158</v>
      </c>
      <c r="C16">
        <f t="shared" ref="C16:O40" si="0">C15</f>
        <v>0.66983186455482324</v>
      </c>
      <c r="D16">
        <f>AVERAGE($B12:$B15)</f>
        <v>0.67420020996058871</v>
      </c>
    </row>
    <row r="17" spans="1:12" x14ac:dyDescent="0.35">
      <c r="A17" s="1">
        <v>40817</v>
      </c>
      <c r="B17">
        <v>0.69040019485470983</v>
      </c>
      <c r="C17">
        <f t="shared" si="0"/>
        <v>0.66983186455482324</v>
      </c>
      <c r="D17">
        <f>D16</f>
        <v>0.67420020996058871</v>
      </c>
    </row>
    <row r="18" spans="1:12" x14ac:dyDescent="0.35">
      <c r="A18" s="1">
        <v>40909</v>
      </c>
      <c r="B18">
        <v>0.69294569488556523</v>
      </c>
      <c r="C18">
        <f t="shared" si="0"/>
        <v>0.66983186455482324</v>
      </c>
      <c r="D18">
        <f t="shared" si="0"/>
        <v>0.67420020996058871</v>
      </c>
      <c r="E18">
        <f>AVERAGE($B14:$B17)</f>
        <v>0.68027456347654147</v>
      </c>
    </row>
    <row r="19" spans="1:12" x14ac:dyDescent="0.35">
      <c r="A19" s="1">
        <v>41000</v>
      </c>
      <c r="B19">
        <v>0.69778759641685095</v>
      </c>
      <c r="C19">
        <f t="shared" si="0"/>
        <v>0.66983186455482324</v>
      </c>
      <c r="D19">
        <f t="shared" si="0"/>
        <v>0.67420020996058871</v>
      </c>
      <c r="E19">
        <f>E18</f>
        <v>0.68027456347654147</v>
      </c>
    </row>
    <row r="20" spans="1:12" x14ac:dyDescent="0.35">
      <c r="A20" s="1">
        <v>41091</v>
      </c>
      <c r="B20">
        <v>0.69788201018103502</v>
      </c>
      <c r="C20">
        <f t="shared" si="0"/>
        <v>0.66983186455482324</v>
      </c>
      <c r="D20">
        <f t="shared" si="0"/>
        <v>0.67420020996058871</v>
      </c>
      <c r="E20">
        <f t="shared" si="0"/>
        <v>0.68027456347654147</v>
      </c>
      <c r="F20">
        <f>AVERAGE($B16:$B19)</f>
        <v>0.6895587929192194</v>
      </c>
    </row>
    <row r="21" spans="1:12" x14ac:dyDescent="0.35">
      <c r="A21" s="1">
        <v>41183</v>
      </c>
      <c r="B21">
        <v>0.69939079522793024</v>
      </c>
      <c r="C21">
        <f t="shared" si="0"/>
        <v>0.66983186455482324</v>
      </c>
      <c r="D21">
        <f t="shared" si="0"/>
        <v>0.67420020996058871</v>
      </c>
      <c r="E21">
        <f t="shared" si="0"/>
        <v>0.68027456347654147</v>
      </c>
      <c r="F21">
        <f>F20</f>
        <v>0.6895587929192194</v>
      </c>
    </row>
    <row r="22" spans="1:12" x14ac:dyDescent="0.35">
      <c r="A22" s="1">
        <v>41275</v>
      </c>
      <c r="B22">
        <v>0.7021336082862274</v>
      </c>
      <c r="C22">
        <f t="shared" si="0"/>
        <v>0.66983186455482324</v>
      </c>
      <c r="D22">
        <f t="shared" si="0"/>
        <v>0.67420020996058871</v>
      </c>
      <c r="E22">
        <f t="shared" si="0"/>
        <v>0.68027456347654147</v>
      </c>
      <c r="F22">
        <f t="shared" si="0"/>
        <v>0.6895587929192194</v>
      </c>
      <c r="G22">
        <f>AVERAGE($B18:$B21)</f>
        <v>0.69700152417784544</v>
      </c>
    </row>
    <row r="23" spans="1:12" x14ac:dyDescent="0.35">
      <c r="A23" s="1">
        <v>41365</v>
      </c>
      <c r="B23">
        <v>0.70235359809194498</v>
      </c>
      <c r="D23">
        <f t="shared" si="0"/>
        <v>0.67420020996058871</v>
      </c>
      <c r="E23">
        <f t="shared" si="0"/>
        <v>0.68027456347654147</v>
      </c>
      <c r="F23">
        <f t="shared" si="0"/>
        <v>0.6895587929192194</v>
      </c>
      <c r="G23">
        <f>G22</f>
        <v>0.69700152417784544</v>
      </c>
    </row>
    <row r="24" spans="1:12" x14ac:dyDescent="0.35">
      <c r="A24" s="1">
        <v>41456</v>
      </c>
      <c r="B24">
        <v>0.70586578853684967</v>
      </c>
      <c r="D24">
        <f t="shared" si="0"/>
        <v>0.67420020996058871</v>
      </c>
      <c r="E24">
        <f t="shared" si="0"/>
        <v>0.68027456347654147</v>
      </c>
      <c r="F24">
        <f t="shared" si="0"/>
        <v>0.6895587929192194</v>
      </c>
      <c r="G24">
        <f t="shared" si="0"/>
        <v>0.69700152417784544</v>
      </c>
      <c r="H24">
        <f>AVERAGE($B20:$B23)</f>
        <v>0.70044000294678443</v>
      </c>
    </row>
    <row r="25" spans="1:12" x14ac:dyDescent="0.35">
      <c r="A25" s="1">
        <v>41548</v>
      </c>
      <c r="B25">
        <v>0.7058875305873985</v>
      </c>
      <c r="E25">
        <f t="shared" si="0"/>
        <v>0.68027456347654147</v>
      </c>
      <c r="F25">
        <f t="shared" si="0"/>
        <v>0.6895587929192194</v>
      </c>
      <c r="G25">
        <f t="shared" si="0"/>
        <v>0.69700152417784544</v>
      </c>
      <c r="H25">
        <f>H24</f>
        <v>0.70044000294678443</v>
      </c>
    </row>
    <row r="26" spans="1:12" x14ac:dyDescent="0.35">
      <c r="A26" s="1">
        <v>41640</v>
      </c>
      <c r="B26">
        <v>0.70634347975543466</v>
      </c>
      <c r="E26">
        <f t="shared" si="0"/>
        <v>0.68027456347654147</v>
      </c>
      <c r="F26">
        <f t="shared" si="0"/>
        <v>0.6895587929192194</v>
      </c>
      <c r="G26">
        <f t="shared" si="0"/>
        <v>0.69700152417784544</v>
      </c>
      <c r="H26">
        <f t="shared" si="0"/>
        <v>0.70044000294678443</v>
      </c>
      <c r="I26">
        <f>AVERAGE($B22:$B25)</f>
        <v>0.70406013137560519</v>
      </c>
    </row>
    <row r="27" spans="1:12" x14ac:dyDescent="0.35">
      <c r="A27" s="1">
        <v>41730</v>
      </c>
      <c r="B27">
        <v>0.70678729035817689</v>
      </c>
      <c r="F27">
        <f t="shared" si="0"/>
        <v>0.6895587929192194</v>
      </c>
      <c r="G27">
        <f t="shared" si="0"/>
        <v>0.69700152417784544</v>
      </c>
      <c r="H27">
        <f t="shared" si="0"/>
        <v>0.70044000294678443</v>
      </c>
      <c r="I27">
        <f>I26</f>
        <v>0.70406013137560519</v>
      </c>
    </row>
    <row r="28" spans="1:12" x14ac:dyDescent="0.35">
      <c r="A28" s="1">
        <v>41821</v>
      </c>
      <c r="B28">
        <v>0.7076707738303587</v>
      </c>
      <c r="F28">
        <f t="shared" si="0"/>
        <v>0.6895587929192194</v>
      </c>
      <c r="G28">
        <f t="shared" si="0"/>
        <v>0.69700152417784544</v>
      </c>
      <c r="H28">
        <f t="shared" si="0"/>
        <v>0.70044000294678443</v>
      </c>
      <c r="I28">
        <f t="shared" si="0"/>
        <v>0.70406013137560519</v>
      </c>
      <c r="J28">
        <f>AVERAGE($B24:$B27)</f>
        <v>0.70622102230946493</v>
      </c>
    </row>
    <row r="29" spans="1:12" x14ac:dyDescent="0.35">
      <c r="A29" s="1">
        <v>41913</v>
      </c>
      <c r="B29">
        <v>0.70844988514077756</v>
      </c>
      <c r="G29">
        <f t="shared" si="0"/>
        <v>0.69700152417784544</v>
      </c>
      <c r="H29">
        <f t="shared" si="0"/>
        <v>0.70044000294678443</v>
      </c>
      <c r="I29">
        <f t="shared" si="0"/>
        <v>0.70406013137560519</v>
      </c>
      <c r="J29">
        <f>J28</f>
        <v>0.70622102230946493</v>
      </c>
    </row>
    <row r="30" spans="1:12" x14ac:dyDescent="0.35">
      <c r="A30" s="1">
        <v>42005</v>
      </c>
      <c r="B30">
        <v>0.71186997031706456</v>
      </c>
      <c r="G30">
        <f t="shared" si="0"/>
        <v>0.69700152417784544</v>
      </c>
      <c r="H30">
        <f t="shared" si="0"/>
        <v>0.70044000294678443</v>
      </c>
      <c r="I30">
        <f t="shared" si="0"/>
        <v>0.70406013137560519</v>
      </c>
      <c r="J30">
        <f t="shared" si="0"/>
        <v>0.70622102230946493</v>
      </c>
      <c r="K30">
        <f>AVERAGE($B26:$B29)</f>
        <v>0.70731285727118687</v>
      </c>
    </row>
    <row r="31" spans="1:12" x14ac:dyDescent="0.35">
      <c r="A31" s="1">
        <v>42095</v>
      </c>
      <c r="B31">
        <v>0.71218055803837743</v>
      </c>
      <c r="H31">
        <f t="shared" si="0"/>
        <v>0.70044000294678443</v>
      </c>
      <c r="I31">
        <f t="shared" si="0"/>
        <v>0.70406013137560519</v>
      </c>
      <c r="J31">
        <f t="shared" si="0"/>
        <v>0.70622102230946493</v>
      </c>
      <c r="K31">
        <f>K30</f>
        <v>0.70731285727118687</v>
      </c>
    </row>
    <row r="32" spans="1:12" x14ac:dyDescent="0.35">
      <c r="A32" s="1">
        <v>42186</v>
      </c>
      <c r="B32">
        <v>0.7126113842750994</v>
      </c>
      <c r="H32">
        <f t="shared" si="0"/>
        <v>0.70044000294678443</v>
      </c>
      <c r="I32">
        <f t="shared" si="0"/>
        <v>0.70406013137560519</v>
      </c>
      <c r="J32">
        <f t="shared" si="0"/>
        <v>0.70622102230946493</v>
      </c>
      <c r="K32">
        <f t="shared" si="0"/>
        <v>0.70731285727118687</v>
      </c>
      <c r="L32">
        <f>AVERAGE($B28:$B31)</f>
        <v>0.71004279683164451</v>
      </c>
    </row>
    <row r="33" spans="1:15" x14ac:dyDescent="0.35">
      <c r="A33" s="1">
        <v>42278</v>
      </c>
      <c r="B33">
        <v>0.71827037872395083</v>
      </c>
      <c r="I33">
        <f t="shared" si="0"/>
        <v>0.70406013137560519</v>
      </c>
      <c r="J33">
        <f t="shared" si="0"/>
        <v>0.70622102230946493</v>
      </c>
      <c r="K33">
        <f t="shared" si="0"/>
        <v>0.70731285727118687</v>
      </c>
      <c r="L33">
        <f>L32</f>
        <v>0.71004279683164451</v>
      </c>
    </row>
    <row r="34" spans="1:15" x14ac:dyDescent="0.35">
      <c r="A34" s="1">
        <v>42370</v>
      </c>
      <c r="B34">
        <v>0.71987637772482294</v>
      </c>
      <c r="I34">
        <f t="shared" si="0"/>
        <v>0.70406013137560519</v>
      </c>
      <c r="J34">
        <f t="shared" si="0"/>
        <v>0.70622102230946493</v>
      </c>
      <c r="K34">
        <f t="shared" si="0"/>
        <v>0.70731285727118687</v>
      </c>
      <c r="L34">
        <f t="shared" si="0"/>
        <v>0.71004279683164451</v>
      </c>
      <c r="M34">
        <f>AVERAGE($B30:$B33)</f>
        <v>0.71373307283862297</v>
      </c>
    </row>
    <row r="35" spans="1:15" x14ac:dyDescent="0.35">
      <c r="A35" s="1">
        <v>42461</v>
      </c>
      <c r="B35">
        <v>0.72088655915311295</v>
      </c>
      <c r="J35">
        <f t="shared" si="0"/>
        <v>0.70622102230946493</v>
      </c>
      <c r="K35">
        <f t="shared" si="0"/>
        <v>0.70731285727118687</v>
      </c>
      <c r="L35">
        <f t="shared" si="0"/>
        <v>0.71004279683164451</v>
      </c>
      <c r="M35">
        <f>M34</f>
        <v>0.71373307283862297</v>
      </c>
    </row>
    <row r="36" spans="1:15" x14ac:dyDescent="0.35">
      <c r="A36" s="1">
        <v>42552</v>
      </c>
      <c r="B36">
        <v>0.7229036881458526</v>
      </c>
      <c r="J36">
        <f t="shared" si="0"/>
        <v>0.70622102230946493</v>
      </c>
      <c r="K36">
        <f t="shared" si="0"/>
        <v>0.70731285727118687</v>
      </c>
      <c r="L36">
        <f t="shared" si="0"/>
        <v>0.71004279683164451</v>
      </c>
      <c r="M36">
        <f t="shared" si="0"/>
        <v>0.71373307283862297</v>
      </c>
      <c r="N36">
        <f>AVERAGE($B32:$B35)</f>
        <v>0.7179111749692465</v>
      </c>
    </row>
    <row r="37" spans="1:15" x14ac:dyDescent="0.35">
      <c r="A37" s="1">
        <v>42644</v>
      </c>
      <c r="B37">
        <v>0.72676516665111179</v>
      </c>
      <c r="K37">
        <f t="shared" si="0"/>
        <v>0.70731285727118687</v>
      </c>
      <c r="L37">
        <f t="shared" si="0"/>
        <v>0.71004279683164451</v>
      </c>
      <c r="M37">
        <f t="shared" si="0"/>
        <v>0.71373307283862297</v>
      </c>
      <c r="N37">
        <f>N36</f>
        <v>0.7179111749692465</v>
      </c>
    </row>
    <row r="38" spans="1:15" x14ac:dyDescent="0.35">
      <c r="A38" s="1">
        <v>42736</v>
      </c>
      <c r="B38">
        <v>0.73952677412796319</v>
      </c>
      <c r="K38">
        <f t="shared" si="0"/>
        <v>0.70731285727118687</v>
      </c>
      <c r="L38">
        <f t="shared" si="0"/>
        <v>0.71004279683164451</v>
      </c>
      <c r="M38">
        <f t="shared" si="0"/>
        <v>0.71373307283862297</v>
      </c>
      <c r="N38">
        <f t="shared" si="0"/>
        <v>0.7179111749692465</v>
      </c>
      <c r="O38">
        <f>AVERAGE($B34:$B37)</f>
        <v>0.72260794791872507</v>
      </c>
    </row>
    <row r="39" spans="1:15" x14ac:dyDescent="0.35">
      <c r="A39" s="1">
        <v>42826</v>
      </c>
      <c r="B39">
        <v>0.75033349935955629</v>
      </c>
      <c r="L39">
        <f t="shared" si="0"/>
        <v>0.71004279683164451</v>
      </c>
      <c r="M39">
        <f t="shared" si="0"/>
        <v>0.71373307283862297</v>
      </c>
      <c r="N39">
        <f t="shared" si="0"/>
        <v>0.7179111749692465</v>
      </c>
      <c r="O39">
        <f>O38</f>
        <v>0.72260794791872507</v>
      </c>
    </row>
    <row r="40" spans="1:15" x14ac:dyDescent="0.35">
      <c r="A40" s="1">
        <v>42917</v>
      </c>
      <c r="B40">
        <v>0.75419285792606106</v>
      </c>
      <c r="L40">
        <f t="shared" si="0"/>
        <v>0.71004279683164451</v>
      </c>
      <c r="M40">
        <f t="shared" si="0"/>
        <v>0.71373307283862297</v>
      </c>
      <c r="N40">
        <f t="shared" si="0"/>
        <v>0.7179111749692465</v>
      </c>
      <c r="O40">
        <f t="shared" si="0"/>
        <v>0.72260794791872507</v>
      </c>
    </row>
    <row r="41" spans="1:15" x14ac:dyDescent="0.35">
      <c r="A41" s="1">
        <v>43009</v>
      </c>
      <c r="B41">
        <v>0.75516100500726835</v>
      </c>
      <c r="M41">
        <f t="shared" ref="M41:O46" si="1">M40</f>
        <v>0.71373307283862297</v>
      </c>
      <c r="N41">
        <f t="shared" si="1"/>
        <v>0.7179111749692465</v>
      </c>
      <c r="O41">
        <f t="shared" si="1"/>
        <v>0.72260794791872507</v>
      </c>
    </row>
    <row r="42" spans="1:15" x14ac:dyDescent="0.35">
      <c r="A42" s="1">
        <v>43101</v>
      </c>
      <c r="B42">
        <v>0.75519892097837127</v>
      </c>
      <c r="M42">
        <f t="shared" si="1"/>
        <v>0.71373307283862297</v>
      </c>
      <c r="N42">
        <f t="shared" si="1"/>
        <v>0.7179111749692465</v>
      </c>
      <c r="O42">
        <f t="shared" si="1"/>
        <v>0.72260794791872507</v>
      </c>
    </row>
    <row r="43" spans="1:15" x14ac:dyDescent="0.35">
      <c r="A43" s="1">
        <v>43191</v>
      </c>
      <c r="B43">
        <v>0.75543509269786369</v>
      </c>
      <c r="N43">
        <f t="shared" si="1"/>
        <v>0.7179111749692465</v>
      </c>
      <c r="O43">
        <f t="shared" si="1"/>
        <v>0.72260794791872507</v>
      </c>
    </row>
    <row r="44" spans="1:15" x14ac:dyDescent="0.35">
      <c r="A44" s="1">
        <v>43282</v>
      </c>
      <c r="B44">
        <v>0.75672099316443175</v>
      </c>
      <c r="N44">
        <f t="shared" si="1"/>
        <v>0.7179111749692465</v>
      </c>
      <c r="O44">
        <f t="shared" si="1"/>
        <v>0.72260794791872507</v>
      </c>
    </row>
    <row r="45" spans="1:15" x14ac:dyDescent="0.35">
      <c r="A45" s="1">
        <v>43374</v>
      </c>
      <c r="B45">
        <v>0.75998028975712051</v>
      </c>
      <c r="O45">
        <f t="shared" si="1"/>
        <v>0.72260794791872507</v>
      </c>
    </row>
    <row r="46" spans="1:15" x14ac:dyDescent="0.35">
      <c r="A46" s="3">
        <v>43466</v>
      </c>
      <c r="B46" s="4">
        <v>0.75779923900000001</v>
      </c>
      <c r="O46">
        <f t="shared" si="1"/>
        <v>0.72260794791872507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zoomScale="80" zoomScaleNormal="80" workbookViewId="0">
      <selection activeCell="C14" sqref="C14"/>
    </sheetView>
  </sheetViews>
  <sheetFormatPr defaultRowHeight="14.5" x14ac:dyDescent="0.35"/>
  <cols>
    <col min="1" max="1" width="11.54296875" bestFit="1" customWidth="1"/>
    <col min="2" max="2" width="16.1796875" bestFit="1" customWidth="1"/>
    <col min="3" max="5" width="12" bestFit="1" customWidth="1"/>
    <col min="6" max="6" width="11" bestFit="1" customWidth="1"/>
    <col min="7" max="15" width="12" bestFit="1" customWidth="1"/>
  </cols>
  <sheetData>
    <row r="1" spans="1:15" x14ac:dyDescent="0.35">
      <c r="A1" t="s">
        <v>0</v>
      </c>
      <c r="B1" t="s">
        <v>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hidden="1" x14ac:dyDescent="0.35">
      <c r="A2" s="1">
        <v>39448</v>
      </c>
      <c r="B2">
        <v>3.6886410676806973E-2</v>
      </c>
    </row>
    <row r="3" spans="1:15" hidden="1" x14ac:dyDescent="0.35">
      <c r="A3" s="1">
        <v>39539</v>
      </c>
      <c r="B3">
        <v>3.7401379004511376E-2</v>
      </c>
    </row>
    <row r="4" spans="1:15" hidden="1" x14ac:dyDescent="0.35">
      <c r="A4" s="1">
        <v>39630</v>
      </c>
      <c r="B4">
        <v>3.772357434242183E-2</v>
      </c>
    </row>
    <row r="5" spans="1:15" hidden="1" x14ac:dyDescent="0.35">
      <c r="A5" s="1">
        <v>39722</v>
      </c>
      <c r="B5">
        <v>3.7741374022872455E-2</v>
      </c>
    </row>
    <row r="6" spans="1:15" hidden="1" x14ac:dyDescent="0.35">
      <c r="A6" s="1">
        <v>39814</v>
      </c>
      <c r="B6">
        <v>3.7884199268363422E-2</v>
      </c>
    </row>
    <row r="7" spans="1:15" hidden="1" x14ac:dyDescent="0.35">
      <c r="A7" s="1">
        <v>39904</v>
      </c>
      <c r="B7">
        <v>3.80197005124953E-2</v>
      </c>
    </row>
    <row r="8" spans="1:15" hidden="1" x14ac:dyDescent="0.35">
      <c r="A8" s="1">
        <v>39995</v>
      </c>
      <c r="B8">
        <v>3.8128342331630184E-2</v>
      </c>
    </row>
    <row r="9" spans="1:15" hidden="1" x14ac:dyDescent="0.35">
      <c r="A9" s="1">
        <v>40087</v>
      </c>
      <c r="B9">
        <v>3.835992122672352E-2</v>
      </c>
    </row>
    <row r="10" spans="1:15" hidden="1" x14ac:dyDescent="0.35">
      <c r="A10" s="1">
        <v>40179</v>
      </c>
      <c r="B10">
        <v>3.8580685805904937E-2</v>
      </c>
    </row>
    <row r="11" spans="1:15" hidden="1" x14ac:dyDescent="0.35">
      <c r="A11" s="1">
        <v>40269</v>
      </c>
      <c r="B11">
        <v>3.8643538432522863E-2</v>
      </c>
    </row>
    <row r="12" spans="1:15" hidden="1" x14ac:dyDescent="0.35">
      <c r="A12" s="1">
        <v>40360</v>
      </c>
      <c r="B12">
        <v>3.9274790803634829E-2</v>
      </c>
    </row>
    <row r="13" spans="1:15" hidden="1" x14ac:dyDescent="0.35">
      <c r="A13" s="1">
        <v>40452</v>
      </c>
      <c r="B13">
        <v>3.9509653619077829E-2</v>
      </c>
    </row>
    <row r="14" spans="1:15" x14ac:dyDescent="0.35">
      <c r="A14" s="1">
        <v>40544</v>
      </c>
      <c r="B14">
        <v>4.0170588096079804E-2</v>
      </c>
      <c r="C14">
        <f>AVERAGE($B10:$B13)</f>
        <v>3.9002167165285116E-2</v>
      </c>
    </row>
    <row r="15" spans="1:15" x14ac:dyDescent="0.35">
      <c r="A15" s="1">
        <v>40634</v>
      </c>
      <c r="B15">
        <v>4.0180640090769215E-2</v>
      </c>
      <c r="C15">
        <f>C14</f>
        <v>3.9002167165285116E-2</v>
      </c>
    </row>
    <row r="16" spans="1:15" x14ac:dyDescent="0.35">
      <c r="A16" s="1">
        <v>40725</v>
      </c>
      <c r="B16">
        <v>4.0486383135522871E-2</v>
      </c>
      <c r="C16">
        <f t="shared" ref="C16:O40" si="0">C15</f>
        <v>3.9002167165285116E-2</v>
      </c>
      <c r="D16">
        <f>AVERAGE($B12:$B15)</f>
        <v>3.9783918152390421E-2</v>
      </c>
    </row>
    <row r="17" spans="1:12" x14ac:dyDescent="0.35">
      <c r="A17" s="1">
        <v>40817</v>
      </c>
      <c r="B17">
        <v>4.0681661153248352E-2</v>
      </c>
      <c r="C17">
        <f t="shared" si="0"/>
        <v>3.9002167165285116E-2</v>
      </c>
      <c r="D17">
        <f>D16</f>
        <v>3.9783918152390421E-2</v>
      </c>
    </row>
    <row r="18" spans="1:12" x14ac:dyDescent="0.35">
      <c r="A18" s="1">
        <v>40909</v>
      </c>
      <c r="B18">
        <v>4.0843552869836319E-2</v>
      </c>
      <c r="C18">
        <f t="shared" si="0"/>
        <v>3.9002167165285116E-2</v>
      </c>
      <c r="D18">
        <f t="shared" si="0"/>
        <v>3.9783918152390421E-2</v>
      </c>
      <c r="E18">
        <f>AVERAGE($B14:$B17)</f>
        <v>4.0379818118905064E-2</v>
      </c>
    </row>
    <row r="19" spans="1:12" x14ac:dyDescent="0.35">
      <c r="A19" s="1">
        <v>41000</v>
      </c>
      <c r="B19">
        <v>4.1223457083144656E-2</v>
      </c>
      <c r="C19">
        <f t="shared" si="0"/>
        <v>3.9002167165285116E-2</v>
      </c>
      <c r="D19">
        <f t="shared" si="0"/>
        <v>3.9783918152390421E-2</v>
      </c>
      <c r="E19">
        <f>E18</f>
        <v>4.0379818118905064E-2</v>
      </c>
    </row>
    <row r="20" spans="1:12" x14ac:dyDescent="0.35">
      <c r="A20" s="1">
        <v>41091</v>
      </c>
      <c r="B20">
        <v>4.1351618601777627E-2</v>
      </c>
      <c r="C20">
        <f t="shared" si="0"/>
        <v>3.9002167165285116E-2</v>
      </c>
      <c r="D20">
        <f t="shared" si="0"/>
        <v>3.9783918152390421E-2</v>
      </c>
      <c r="E20">
        <f t="shared" si="0"/>
        <v>4.0379818118905064E-2</v>
      </c>
      <c r="F20">
        <f>AVERAGE($B16:$B19)</f>
        <v>4.0808763560438048E-2</v>
      </c>
    </row>
    <row r="21" spans="1:12" x14ac:dyDescent="0.35">
      <c r="A21" s="1">
        <v>41183</v>
      </c>
      <c r="B21">
        <v>4.149497509297901E-2</v>
      </c>
      <c r="C21">
        <f t="shared" si="0"/>
        <v>3.9002167165285116E-2</v>
      </c>
      <c r="D21">
        <f t="shared" si="0"/>
        <v>3.9783918152390421E-2</v>
      </c>
      <c r="E21">
        <f t="shared" si="0"/>
        <v>4.0379818118905064E-2</v>
      </c>
      <c r="F21">
        <f>F20</f>
        <v>4.0808763560438048E-2</v>
      </c>
    </row>
    <row r="22" spans="1:12" x14ac:dyDescent="0.35">
      <c r="A22" s="1">
        <v>41275</v>
      </c>
      <c r="B22">
        <v>4.1528264236775796E-2</v>
      </c>
      <c r="C22">
        <f t="shared" si="0"/>
        <v>3.9002167165285116E-2</v>
      </c>
      <c r="D22">
        <f t="shared" si="0"/>
        <v>3.9783918152390421E-2</v>
      </c>
      <c r="E22">
        <f t="shared" si="0"/>
        <v>4.0379818118905064E-2</v>
      </c>
      <c r="F22">
        <f t="shared" si="0"/>
        <v>4.0808763560438048E-2</v>
      </c>
      <c r="G22">
        <f>AVERAGE($B18:$B21)</f>
        <v>4.1228400911934401E-2</v>
      </c>
    </row>
    <row r="23" spans="1:12" x14ac:dyDescent="0.35">
      <c r="A23" s="1">
        <v>41365</v>
      </c>
      <c r="B23">
        <v>4.160916788010454E-2</v>
      </c>
      <c r="D23">
        <f t="shared" si="0"/>
        <v>3.9783918152390421E-2</v>
      </c>
      <c r="E23">
        <f t="shared" si="0"/>
        <v>4.0379818118905064E-2</v>
      </c>
      <c r="F23">
        <f t="shared" si="0"/>
        <v>4.0808763560438048E-2</v>
      </c>
      <c r="G23">
        <f>G22</f>
        <v>4.1228400911934401E-2</v>
      </c>
    </row>
    <row r="24" spans="1:12" x14ac:dyDescent="0.35">
      <c r="A24" s="1">
        <v>41456</v>
      </c>
      <c r="B24">
        <v>4.166191778542485E-2</v>
      </c>
      <c r="D24">
        <f t="shared" si="0"/>
        <v>3.9783918152390421E-2</v>
      </c>
      <c r="E24">
        <f t="shared" si="0"/>
        <v>4.0379818118905064E-2</v>
      </c>
      <c r="F24">
        <f t="shared" si="0"/>
        <v>4.0808763560438048E-2</v>
      </c>
      <c r="G24">
        <f t="shared" si="0"/>
        <v>4.1228400911934401E-2</v>
      </c>
      <c r="H24">
        <f>AVERAGE($B20:$B23)</f>
        <v>4.1496006452909247E-2</v>
      </c>
    </row>
    <row r="25" spans="1:12" x14ac:dyDescent="0.35">
      <c r="A25" s="1">
        <v>41548</v>
      </c>
      <c r="B25">
        <v>4.1968095653415062E-2</v>
      </c>
      <c r="E25">
        <f t="shared" si="0"/>
        <v>4.0379818118905064E-2</v>
      </c>
      <c r="F25">
        <f t="shared" si="0"/>
        <v>4.0808763560438048E-2</v>
      </c>
      <c r="G25">
        <f t="shared" si="0"/>
        <v>4.1228400911934401E-2</v>
      </c>
      <c r="H25">
        <f>H24</f>
        <v>4.1496006452909247E-2</v>
      </c>
    </row>
    <row r="26" spans="1:12" x14ac:dyDescent="0.35">
      <c r="A26" s="1">
        <v>41640</v>
      </c>
      <c r="B26">
        <v>4.1972872537001868E-2</v>
      </c>
      <c r="E26">
        <f t="shared" si="0"/>
        <v>4.0379818118905064E-2</v>
      </c>
      <c r="F26">
        <f t="shared" si="0"/>
        <v>4.0808763560438048E-2</v>
      </c>
      <c r="G26">
        <f t="shared" si="0"/>
        <v>4.1228400911934401E-2</v>
      </c>
      <c r="H26">
        <f t="shared" si="0"/>
        <v>4.1496006452909247E-2</v>
      </c>
      <c r="I26">
        <f>AVERAGE($B22:$B25)</f>
        <v>4.1691861388930058E-2</v>
      </c>
    </row>
    <row r="27" spans="1:12" x14ac:dyDescent="0.35">
      <c r="A27" s="1">
        <v>41730</v>
      </c>
      <c r="B27">
        <v>4.2237370996804441E-2</v>
      </c>
      <c r="F27">
        <f t="shared" si="0"/>
        <v>4.0808763560438048E-2</v>
      </c>
      <c r="G27">
        <f t="shared" si="0"/>
        <v>4.1228400911934401E-2</v>
      </c>
      <c r="H27">
        <f t="shared" si="0"/>
        <v>4.1496006452909247E-2</v>
      </c>
      <c r="I27">
        <f>I26</f>
        <v>4.1691861388930058E-2</v>
      </c>
    </row>
    <row r="28" spans="1:12" x14ac:dyDescent="0.35">
      <c r="A28" s="1">
        <v>41821</v>
      </c>
      <c r="B28">
        <v>4.2960236182920067E-2</v>
      </c>
      <c r="F28">
        <f t="shared" si="0"/>
        <v>4.0808763560438048E-2</v>
      </c>
      <c r="G28">
        <f t="shared" si="0"/>
        <v>4.1228400911934401E-2</v>
      </c>
      <c r="H28">
        <f t="shared" si="0"/>
        <v>4.1496006452909247E-2</v>
      </c>
      <c r="I28">
        <f t="shared" si="0"/>
        <v>4.1691861388930058E-2</v>
      </c>
      <c r="J28">
        <f>AVERAGE($B24:$B27)</f>
        <v>4.1960064243161559E-2</v>
      </c>
    </row>
    <row r="29" spans="1:12" x14ac:dyDescent="0.35">
      <c r="A29" s="1">
        <v>41913</v>
      </c>
      <c r="B29">
        <v>4.2970854268241321E-2</v>
      </c>
      <c r="G29">
        <f t="shared" si="0"/>
        <v>4.1228400911934401E-2</v>
      </c>
      <c r="H29">
        <f t="shared" si="0"/>
        <v>4.1496006452909247E-2</v>
      </c>
      <c r="I29">
        <f t="shared" si="0"/>
        <v>4.1691861388930058E-2</v>
      </c>
      <c r="J29">
        <f>J28</f>
        <v>4.1960064243161559E-2</v>
      </c>
    </row>
    <row r="30" spans="1:12" x14ac:dyDescent="0.35">
      <c r="A30" s="1">
        <v>42005</v>
      </c>
      <c r="B30">
        <v>4.3143298791331143E-2</v>
      </c>
      <c r="G30">
        <f t="shared" si="0"/>
        <v>4.1228400911934401E-2</v>
      </c>
      <c r="H30">
        <f t="shared" si="0"/>
        <v>4.1496006452909247E-2</v>
      </c>
      <c r="I30">
        <f t="shared" si="0"/>
        <v>4.1691861388930058E-2</v>
      </c>
      <c r="J30">
        <f t="shared" si="0"/>
        <v>4.1960064243161559E-2</v>
      </c>
      <c r="K30">
        <f>AVERAGE($B26:$B29)</f>
        <v>4.2535333496241924E-2</v>
      </c>
    </row>
    <row r="31" spans="1:12" x14ac:dyDescent="0.35">
      <c r="A31" s="1">
        <v>42095</v>
      </c>
      <c r="B31">
        <v>4.3210004053249242E-2</v>
      </c>
      <c r="H31">
        <f t="shared" si="0"/>
        <v>4.1496006452909247E-2</v>
      </c>
      <c r="I31">
        <f t="shared" si="0"/>
        <v>4.1691861388930058E-2</v>
      </c>
      <c r="J31">
        <f t="shared" si="0"/>
        <v>4.1960064243161559E-2</v>
      </c>
      <c r="K31">
        <f>K30</f>
        <v>4.2535333496241924E-2</v>
      </c>
    </row>
    <row r="32" spans="1:12" x14ac:dyDescent="0.35">
      <c r="A32" s="1">
        <v>42186</v>
      </c>
      <c r="B32">
        <v>4.3211433405109238E-2</v>
      </c>
      <c r="H32">
        <f t="shared" si="0"/>
        <v>4.1496006452909247E-2</v>
      </c>
      <c r="I32">
        <f t="shared" si="0"/>
        <v>4.1691861388930058E-2</v>
      </c>
      <c r="J32">
        <f t="shared" si="0"/>
        <v>4.1960064243161559E-2</v>
      </c>
      <c r="K32">
        <f t="shared" si="0"/>
        <v>4.2535333496241924E-2</v>
      </c>
      <c r="L32">
        <f>AVERAGE($B28:$B31)</f>
        <v>4.3071098323935443E-2</v>
      </c>
    </row>
    <row r="33" spans="1:15" x14ac:dyDescent="0.35">
      <c r="A33" s="1">
        <v>42278</v>
      </c>
      <c r="B33">
        <v>4.3636866537707153E-2</v>
      </c>
      <c r="I33">
        <f t="shared" si="0"/>
        <v>4.1691861388930058E-2</v>
      </c>
      <c r="J33">
        <f t="shared" si="0"/>
        <v>4.1960064243161559E-2</v>
      </c>
      <c r="K33">
        <f t="shared" si="0"/>
        <v>4.2535333496241924E-2</v>
      </c>
      <c r="L33">
        <f>L32</f>
        <v>4.3071098323935443E-2</v>
      </c>
    </row>
    <row r="34" spans="1:15" x14ac:dyDescent="0.35">
      <c r="A34" s="1">
        <v>42370</v>
      </c>
      <c r="B34">
        <v>4.4056239024569017E-2</v>
      </c>
      <c r="I34">
        <f t="shared" si="0"/>
        <v>4.1691861388930058E-2</v>
      </c>
      <c r="J34">
        <f t="shared" si="0"/>
        <v>4.1960064243161559E-2</v>
      </c>
      <c r="K34">
        <f t="shared" si="0"/>
        <v>4.2535333496241924E-2</v>
      </c>
      <c r="L34">
        <f t="shared" si="0"/>
        <v>4.3071098323935443E-2</v>
      </c>
      <c r="M34">
        <f>AVERAGE($B30:$B33)</f>
        <v>4.3300400696849192E-2</v>
      </c>
    </row>
    <row r="35" spans="1:15" x14ac:dyDescent="0.35">
      <c r="A35" s="1">
        <v>42461</v>
      </c>
      <c r="B35">
        <v>4.4727250586629033E-2</v>
      </c>
      <c r="J35">
        <f t="shared" si="0"/>
        <v>4.1960064243161559E-2</v>
      </c>
      <c r="K35">
        <f t="shared" si="0"/>
        <v>4.2535333496241924E-2</v>
      </c>
      <c r="L35">
        <f t="shared" si="0"/>
        <v>4.3071098323935443E-2</v>
      </c>
      <c r="M35">
        <f>M34</f>
        <v>4.3300400696849192E-2</v>
      </c>
    </row>
    <row r="36" spans="1:15" x14ac:dyDescent="0.35">
      <c r="A36" s="1">
        <v>42552</v>
      </c>
      <c r="B36">
        <v>4.4782022890425766E-2</v>
      </c>
      <c r="J36">
        <f t="shared" si="0"/>
        <v>4.1960064243161559E-2</v>
      </c>
      <c r="K36">
        <f t="shared" si="0"/>
        <v>4.2535333496241924E-2</v>
      </c>
      <c r="L36">
        <f t="shared" si="0"/>
        <v>4.3071098323935443E-2</v>
      </c>
      <c r="M36">
        <f t="shared" si="0"/>
        <v>4.3300400696849192E-2</v>
      </c>
      <c r="N36">
        <f>AVERAGE($B32:$B35)</f>
        <v>4.3907947388503607E-2</v>
      </c>
    </row>
    <row r="37" spans="1:15" x14ac:dyDescent="0.35">
      <c r="A37" s="1">
        <v>42644</v>
      </c>
      <c r="B37">
        <v>4.4947226244104278E-2</v>
      </c>
      <c r="K37">
        <f t="shared" si="0"/>
        <v>4.2535333496241924E-2</v>
      </c>
      <c r="L37">
        <f t="shared" si="0"/>
        <v>4.3071098323935443E-2</v>
      </c>
      <c r="M37">
        <f t="shared" si="0"/>
        <v>4.3300400696849192E-2</v>
      </c>
      <c r="N37">
        <f>N36</f>
        <v>4.3907947388503607E-2</v>
      </c>
    </row>
    <row r="38" spans="1:15" x14ac:dyDescent="0.35">
      <c r="A38" s="1">
        <v>42736</v>
      </c>
      <c r="B38">
        <v>4.5043311851586595E-2</v>
      </c>
      <c r="K38">
        <f t="shared" si="0"/>
        <v>4.2535333496241924E-2</v>
      </c>
      <c r="L38">
        <f t="shared" si="0"/>
        <v>4.3071098323935443E-2</v>
      </c>
      <c r="M38">
        <f t="shared" si="0"/>
        <v>4.3300400696849192E-2</v>
      </c>
      <c r="N38">
        <f t="shared" si="0"/>
        <v>4.3907947388503607E-2</v>
      </c>
      <c r="O38">
        <f>AVERAGE($B34:$B37)</f>
        <v>4.4628184686432024E-2</v>
      </c>
    </row>
    <row r="39" spans="1:15" x14ac:dyDescent="0.35">
      <c r="A39" s="1">
        <v>42826</v>
      </c>
      <c r="B39">
        <v>4.6107045085029739E-2</v>
      </c>
      <c r="L39">
        <f t="shared" si="0"/>
        <v>4.3071098323935443E-2</v>
      </c>
      <c r="M39">
        <f t="shared" si="0"/>
        <v>4.3300400696849192E-2</v>
      </c>
      <c r="N39">
        <f t="shared" si="0"/>
        <v>4.3907947388503607E-2</v>
      </c>
      <c r="O39">
        <f>O38</f>
        <v>4.4628184686432024E-2</v>
      </c>
    </row>
    <row r="40" spans="1:15" x14ac:dyDescent="0.35">
      <c r="A40" s="1">
        <v>42917</v>
      </c>
      <c r="B40">
        <v>4.6266684817533578E-2</v>
      </c>
      <c r="L40">
        <f t="shared" si="0"/>
        <v>4.3071098323935443E-2</v>
      </c>
      <c r="M40">
        <f t="shared" si="0"/>
        <v>4.3300400696849192E-2</v>
      </c>
      <c r="N40">
        <f t="shared" si="0"/>
        <v>4.3907947388503607E-2</v>
      </c>
      <c r="O40">
        <f t="shared" si="0"/>
        <v>4.4628184686432024E-2</v>
      </c>
    </row>
    <row r="41" spans="1:15" x14ac:dyDescent="0.35">
      <c r="A41" s="1">
        <v>43009</v>
      </c>
      <c r="B41">
        <v>4.6578662679856941E-2</v>
      </c>
      <c r="M41">
        <f t="shared" ref="M41:O46" si="1">M40</f>
        <v>4.3300400696849192E-2</v>
      </c>
      <c r="N41">
        <f t="shared" si="1"/>
        <v>4.3907947388503607E-2</v>
      </c>
      <c r="O41">
        <f t="shared" si="1"/>
        <v>4.4628184686432024E-2</v>
      </c>
    </row>
    <row r="42" spans="1:15" x14ac:dyDescent="0.35">
      <c r="A42" s="1">
        <v>43101</v>
      </c>
      <c r="B42">
        <v>4.6992532017090388E-2</v>
      </c>
      <c r="M42">
        <f t="shared" si="1"/>
        <v>4.3300400696849192E-2</v>
      </c>
      <c r="N42">
        <f t="shared" si="1"/>
        <v>4.3907947388503607E-2</v>
      </c>
      <c r="O42">
        <f t="shared" si="1"/>
        <v>4.4628184686432024E-2</v>
      </c>
    </row>
    <row r="43" spans="1:15" x14ac:dyDescent="0.35">
      <c r="A43" s="1">
        <v>43191</v>
      </c>
      <c r="B43">
        <v>4.7097507054779296E-2</v>
      </c>
      <c r="N43">
        <f t="shared" si="1"/>
        <v>4.3907947388503607E-2</v>
      </c>
      <c r="O43">
        <f t="shared" si="1"/>
        <v>4.4628184686432024E-2</v>
      </c>
    </row>
    <row r="44" spans="1:15" x14ac:dyDescent="0.35">
      <c r="A44" s="1">
        <v>43282</v>
      </c>
      <c r="B44">
        <v>4.7496651440709955E-2</v>
      </c>
      <c r="N44">
        <f t="shared" si="1"/>
        <v>4.3907947388503607E-2</v>
      </c>
      <c r="O44">
        <f t="shared" si="1"/>
        <v>4.4628184686432024E-2</v>
      </c>
    </row>
    <row r="45" spans="1:15" x14ac:dyDescent="0.35">
      <c r="A45" s="1">
        <v>43374</v>
      </c>
      <c r="B45">
        <v>4.7597102741033293E-2</v>
      </c>
      <c r="O45">
        <f t="shared" si="1"/>
        <v>4.4628184686432024E-2</v>
      </c>
    </row>
    <row r="46" spans="1:15" x14ac:dyDescent="0.35">
      <c r="A46" s="3">
        <v>43466</v>
      </c>
      <c r="B46" s="4">
        <v>4.7396603000000002E-2</v>
      </c>
      <c r="O46">
        <f t="shared" si="1"/>
        <v>4.4628184686432024E-2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46"/>
  <sheetViews>
    <sheetView topLeftCell="A21" zoomScale="80" zoomScaleNormal="80" workbookViewId="0">
      <selection activeCell="O46" sqref="O46"/>
    </sheetView>
  </sheetViews>
  <sheetFormatPr defaultRowHeight="14.5" x14ac:dyDescent="0.35"/>
  <cols>
    <col min="1" max="1" width="11.54296875" bestFit="1" customWidth="1"/>
    <col min="2" max="2" width="16.1796875" bestFit="1" customWidth="1"/>
  </cols>
  <sheetData>
    <row r="1" spans="1:15" x14ac:dyDescent="0.35">
      <c r="A1" t="s">
        <v>0</v>
      </c>
      <c r="B1" t="s">
        <v>9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hidden="1" x14ac:dyDescent="0.35">
      <c r="A2" s="1">
        <v>39448</v>
      </c>
      <c r="B2">
        <v>2.3400733972950942E-3</v>
      </c>
    </row>
    <row r="3" spans="1:15" hidden="1" x14ac:dyDescent="0.35">
      <c r="A3" s="1">
        <v>39539</v>
      </c>
      <c r="B3">
        <v>2.3414363296179871E-3</v>
      </c>
    </row>
    <row r="4" spans="1:15" hidden="1" x14ac:dyDescent="0.35">
      <c r="A4" s="1">
        <v>39630</v>
      </c>
      <c r="B4">
        <v>2.522844873538899E-3</v>
      </c>
    </row>
    <row r="5" spans="1:15" hidden="1" x14ac:dyDescent="0.35">
      <c r="A5" s="1">
        <v>39722</v>
      </c>
      <c r="B5">
        <v>2.6404283288064085E-3</v>
      </c>
    </row>
    <row r="6" spans="1:15" hidden="1" x14ac:dyDescent="0.35">
      <c r="A6" s="1">
        <v>39814</v>
      </c>
      <c r="B6">
        <v>2.7102629758223649E-3</v>
      </c>
    </row>
    <row r="7" spans="1:15" hidden="1" x14ac:dyDescent="0.35">
      <c r="A7" s="1">
        <v>39904</v>
      </c>
      <c r="B7">
        <v>2.8974124048826632E-3</v>
      </c>
    </row>
    <row r="8" spans="1:15" hidden="1" x14ac:dyDescent="0.35">
      <c r="A8" s="1">
        <v>39995</v>
      </c>
      <c r="B8">
        <v>2.9277576041649685E-3</v>
      </c>
    </row>
    <row r="9" spans="1:15" hidden="1" x14ac:dyDescent="0.35">
      <c r="A9" s="1">
        <v>40087</v>
      </c>
      <c r="B9">
        <v>3.4038232464291577E-3</v>
      </c>
    </row>
    <row r="10" spans="1:15" hidden="1" x14ac:dyDescent="0.35">
      <c r="A10" s="1">
        <v>40179</v>
      </c>
      <c r="B10">
        <v>3.4990071530845938E-3</v>
      </c>
    </row>
    <row r="11" spans="1:15" hidden="1" x14ac:dyDescent="0.35">
      <c r="A11" s="1">
        <v>40269</v>
      </c>
      <c r="B11">
        <v>3.6357191021401543E-3</v>
      </c>
    </row>
    <row r="12" spans="1:15" hidden="1" x14ac:dyDescent="0.35">
      <c r="A12" s="1">
        <v>40360</v>
      </c>
      <c r="B12">
        <v>3.6626027769140843E-3</v>
      </c>
    </row>
    <row r="13" spans="1:15" x14ac:dyDescent="0.35">
      <c r="A13" s="1">
        <v>40452</v>
      </c>
      <c r="B13">
        <v>3.9810592470912801E-3</v>
      </c>
    </row>
    <row r="14" spans="1:15" x14ac:dyDescent="0.35">
      <c r="A14" s="1">
        <v>40544</v>
      </c>
      <c r="B14">
        <v>4.0265709508638895E-3</v>
      </c>
      <c r="C14">
        <f>AVERAGE($B10:$B13)</f>
        <v>3.6945970698075282E-3</v>
      </c>
    </row>
    <row r="15" spans="1:15" x14ac:dyDescent="0.35">
      <c r="A15" s="1">
        <v>40634</v>
      </c>
      <c r="B15">
        <v>4.3434993965849522E-3</v>
      </c>
      <c r="C15">
        <f>C14</f>
        <v>3.6945970698075282E-3</v>
      </c>
    </row>
    <row r="16" spans="1:15" x14ac:dyDescent="0.35">
      <c r="A16" s="1">
        <v>40725</v>
      </c>
      <c r="B16">
        <v>5.0864191998468439E-3</v>
      </c>
      <c r="C16">
        <f t="shared" ref="C16:O40" si="0">C15</f>
        <v>3.6945970698075282E-3</v>
      </c>
      <c r="D16">
        <f>AVERAGE($B12:$B15)</f>
        <v>4.0034330928635517E-3</v>
      </c>
    </row>
    <row r="17" spans="1:12" x14ac:dyDescent="0.35">
      <c r="A17" s="1">
        <v>40817</v>
      </c>
      <c r="B17">
        <v>5.2966283579913981E-3</v>
      </c>
      <c r="C17">
        <f t="shared" si="0"/>
        <v>3.6945970698075282E-3</v>
      </c>
      <c r="D17">
        <f>D16</f>
        <v>4.0034330928635517E-3</v>
      </c>
    </row>
    <row r="18" spans="1:12" x14ac:dyDescent="0.35">
      <c r="A18" s="1">
        <v>40909</v>
      </c>
      <c r="B18">
        <v>5.3184077893187569E-3</v>
      </c>
      <c r="C18">
        <f t="shared" si="0"/>
        <v>3.6945970698075282E-3</v>
      </c>
      <c r="D18">
        <f t="shared" si="0"/>
        <v>4.0034330928635517E-3</v>
      </c>
      <c r="E18">
        <f>AVERAGE($B14:$B17)</f>
        <v>4.6882794763217703E-3</v>
      </c>
    </row>
    <row r="19" spans="1:12" x14ac:dyDescent="0.35">
      <c r="A19" s="1">
        <v>41000</v>
      </c>
      <c r="B19">
        <v>5.5083514748851363E-3</v>
      </c>
      <c r="C19">
        <f t="shared" si="0"/>
        <v>3.6945970698075282E-3</v>
      </c>
      <c r="D19">
        <f t="shared" si="0"/>
        <v>4.0034330928635517E-3</v>
      </c>
      <c r="E19">
        <f>E18</f>
        <v>4.6882794763217703E-3</v>
      </c>
    </row>
    <row r="20" spans="1:12" x14ac:dyDescent="0.35">
      <c r="A20" s="1">
        <v>41091</v>
      </c>
      <c r="B20">
        <v>5.9615149566506149E-3</v>
      </c>
      <c r="C20">
        <f t="shared" si="0"/>
        <v>3.6945970698075282E-3</v>
      </c>
      <c r="D20">
        <f t="shared" si="0"/>
        <v>4.0034330928635517E-3</v>
      </c>
      <c r="E20">
        <f t="shared" si="0"/>
        <v>4.6882794763217703E-3</v>
      </c>
      <c r="F20">
        <f>AVERAGE($B16:$B19)</f>
        <v>5.3024517055105342E-3</v>
      </c>
    </row>
    <row r="21" spans="1:12" x14ac:dyDescent="0.35">
      <c r="A21" s="1">
        <v>41183</v>
      </c>
      <c r="B21">
        <v>5.9892818377714693E-3</v>
      </c>
      <c r="C21">
        <f t="shared" si="0"/>
        <v>3.6945970698075282E-3</v>
      </c>
      <c r="D21">
        <f t="shared" si="0"/>
        <v>4.0034330928635517E-3</v>
      </c>
      <c r="E21">
        <f t="shared" si="0"/>
        <v>4.6882794763217703E-3</v>
      </c>
      <c r="F21">
        <f>F20</f>
        <v>5.3024517055105342E-3</v>
      </c>
    </row>
    <row r="22" spans="1:12" x14ac:dyDescent="0.35">
      <c r="A22" s="1">
        <v>41275</v>
      </c>
      <c r="B22">
        <v>6.4050710659158362E-3</v>
      </c>
      <c r="C22">
        <f t="shared" si="0"/>
        <v>3.6945970698075282E-3</v>
      </c>
      <c r="D22">
        <f t="shared" si="0"/>
        <v>4.0034330928635517E-3</v>
      </c>
      <c r="E22">
        <f t="shared" si="0"/>
        <v>4.6882794763217703E-3</v>
      </c>
      <c r="F22">
        <f t="shared" si="0"/>
        <v>5.3024517055105342E-3</v>
      </c>
      <c r="G22">
        <f>AVERAGE($B18:$B21)</f>
        <v>5.6943890146564941E-3</v>
      </c>
    </row>
    <row r="23" spans="1:12" x14ac:dyDescent="0.35">
      <c r="A23" s="1">
        <v>41365</v>
      </c>
      <c r="B23">
        <v>6.4180905073277393E-3</v>
      </c>
      <c r="D23">
        <f t="shared" si="0"/>
        <v>4.0034330928635517E-3</v>
      </c>
      <c r="E23">
        <f t="shared" si="0"/>
        <v>4.6882794763217703E-3</v>
      </c>
      <c r="F23">
        <f t="shared" si="0"/>
        <v>5.3024517055105342E-3</v>
      </c>
      <c r="G23">
        <f>G22</f>
        <v>5.6943890146564941E-3</v>
      </c>
    </row>
    <row r="24" spans="1:12" x14ac:dyDescent="0.35">
      <c r="A24" s="1">
        <v>41456</v>
      </c>
      <c r="B24">
        <v>6.4822980114309856E-3</v>
      </c>
      <c r="D24">
        <f t="shared" si="0"/>
        <v>4.0034330928635517E-3</v>
      </c>
      <c r="E24">
        <f t="shared" si="0"/>
        <v>4.6882794763217703E-3</v>
      </c>
      <c r="F24">
        <f t="shared" si="0"/>
        <v>5.3024517055105342E-3</v>
      </c>
      <c r="G24">
        <f t="shared" si="0"/>
        <v>5.6943890146564941E-3</v>
      </c>
      <c r="H24">
        <f>AVERAGE($B20:$B23)</f>
        <v>6.1934895919164151E-3</v>
      </c>
    </row>
    <row r="25" spans="1:12" x14ac:dyDescent="0.35">
      <c r="A25" s="1">
        <v>41548</v>
      </c>
      <c r="B25">
        <v>6.8036336994324632E-3</v>
      </c>
      <c r="E25">
        <f t="shared" si="0"/>
        <v>4.6882794763217703E-3</v>
      </c>
      <c r="F25">
        <f t="shared" si="0"/>
        <v>5.3024517055105342E-3</v>
      </c>
      <c r="G25">
        <f t="shared" si="0"/>
        <v>5.6943890146564941E-3</v>
      </c>
      <c r="H25">
        <f>H24</f>
        <v>6.1934895919164151E-3</v>
      </c>
    </row>
    <row r="26" spans="1:12" x14ac:dyDescent="0.35">
      <c r="A26" s="1">
        <v>41640</v>
      </c>
      <c r="B26">
        <v>7.3421421097081734E-3</v>
      </c>
      <c r="E26">
        <f t="shared" si="0"/>
        <v>4.6882794763217703E-3</v>
      </c>
      <c r="F26">
        <f t="shared" si="0"/>
        <v>5.3024517055105342E-3</v>
      </c>
      <c r="G26">
        <f t="shared" si="0"/>
        <v>5.6943890146564941E-3</v>
      </c>
      <c r="H26">
        <f t="shared" si="0"/>
        <v>6.1934895919164151E-3</v>
      </c>
      <c r="I26">
        <f>AVERAGE($B22:$B25)</f>
        <v>6.5272733210267565E-3</v>
      </c>
    </row>
    <row r="27" spans="1:12" x14ac:dyDescent="0.35">
      <c r="A27" s="1">
        <v>41730</v>
      </c>
      <c r="B27">
        <v>7.3900184818639827E-3</v>
      </c>
      <c r="F27">
        <f t="shared" si="0"/>
        <v>5.3024517055105342E-3</v>
      </c>
      <c r="G27">
        <f t="shared" si="0"/>
        <v>5.6943890146564941E-3</v>
      </c>
      <c r="H27">
        <f t="shared" si="0"/>
        <v>6.1934895919164151E-3</v>
      </c>
      <c r="I27">
        <f>I26</f>
        <v>6.5272733210267565E-3</v>
      </c>
    </row>
    <row r="28" spans="1:12" x14ac:dyDescent="0.35">
      <c r="A28" s="1">
        <v>41821</v>
      </c>
      <c r="B28">
        <v>7.4799101977155108E-3</v>
      </c>
      <c r="F28">
        <f t="shared" si="0"/>
        <v>5.3024517055105342E-3</v>
      </c>
      <c r="G28">
        <f t="shared" si="0"/>
        <v>5.6943890146564941E-3</v>
      </c>
      <c r="H28">
        <f t="shared" si="0"/>
        <v>6.1934895919164151E-3</v>
      </c>
      <c r="I28">
        <f t="shared" si="0"/>
        <v>6.5272733210267565E-3</v>
      </c>
      <c r="J28">
        <f>AVERAGE($B24:$B27)</f>
        <v>7.0045230756089014E-3</v>
      </c>
    </row>
    <row r="29" spans="1:12" x14ac:dyDescent="0.35">
      <c r="A29" s="1">
        <v>41913</v>
      </c>
      <c r="B29">
        <v>8.060536637479316E-3</v>
      </c>
      <c r="G29">
        <f t="shared" si="0"/>
        <v>5.6943890146564941E-3</v>
      </c>
      <c r="H29">
        <f t="shared" si="0"/>
        <v>6.1934895919164151E-3</v>
      </c>
      <c r="I29">
        <f t="shared" si="0"/>
        <v>6.5272733210267565E-3</v>
      </c>
      <c r="J29">
        <f>J28</f>
        <v>7.0045230756089014E-3</v>
      </c>
    </row>
    <row r="30" spans="1:12" x14ac:dyDescent="0.35">
      <c r="A30" s="1">
        <v>42005</v>
      </c>
      <c r="B30">
        <v>8.2077522250904242E-3</v>
      </c>
      <c r="G30">
        <f t="shared" si="0"/>
        <v>5.6943890146564941E-3</v>
      </c>
      <c r="H30">
        <f t="shared" si="0"/>
        <v>6.1934895919164151E-3</v>
      </c>
      <c r="I30">
        <f t="shared" si="0"/>
        <v>6.5272733210267565E-3</v>
      </c>
      <c r="J30">
        <f t="shared" si="0"/>
        <v>7.0045230756089014E-3</v>
      </c>
      <c r="K30">
        <f>AVERAGE($B26:$B29)</f>
        <v>7.5681518566917457E-3</v>
      </c>
    </row>
    <row r="31" spans="1:12" x14ac:dyDescent="0.35">
      <c r="A31" s="1">
        <v>42095</v>
      </c>
      <c r="B31">
        <v>8.4159162702082246E-3</v>
      </c>
      <c r="H31">
        <f t="shared" si="0"/>
        <v>6.1934895919164151E-3</v>
      </c>
      <c r="I31">
        <f t="shared" si="0"/>
        <v>6.5272733210267565E-3</v>
      </c>
      <c r="J31">
        <f t="shared" si="0"/>
        <v>7.0045230756089014E-3</v>
      </c>
      <c r="K31">
        <f>K30</f>
        <v>7.5681518566917457E-3</v>
      </c>
    </row>
    <row r="32" spans="1:12" x14ac:dyDescent="0.35">
      <c r="A32" s="1">
        <v>42186</v>
      </c>
      <c r="B32">
        <v>8.428148882762266E-3</v>
      </c>
      <c r="H32">
        <f t="shared" si="0"/>
        <v>6.1934895919164151E-3</v>
      </c>
      <c r="I32">
        <f t="shared" si="0"/>
        <v>6.5272733210267565E-3</v>
      </c>
      <c r="J32">
        <f t="shared" si="0"/>
        <v>7.0045230756089014E-3</v>
      </c>
      <c r="K32">
        <f t="shared" si="0"/>
        <v>7.5681518566917457E-3</v>
      </c>
      <c r="L32">
        <f>AVERAGE($B28:$B31)</f>
        <v>8.0410288326233682E-3</v>
      </c>
    </row>
    <row r="33" spans="1:15" x14ac:dyDescent="0.35">
      <c r="A33" s="1">
        <v>42278</v>
      </c>
      <c r="B33">
        <v>8.4768540534601242E-3</v>
      </c>
      <c r="I33">
        <f t="shared" si="0"/>
        <v>6.5272733210267565E-3</v>
      </c>
      <c r="J33">
        <f t="shared" si="0"/>
        <v>7.0045230756089014E-3</v>
      </c>
      <c r="K33">
        <f t="shared" si="0"/>
        <v>7.5681518566917457E-3</v>
      </c>
      <c r="L33">
        <f>L32</f>
        <v>8.0410288326233682E-3</v>
      </c>
    </row>
    <row r="34" spans="1:15" x14ac:dyDescent="0.35">
      <c r="A34" s="1">
        <v>42370</v>
      </c>
      <c r="B34">
        <v>8.8759131372952819E-3</v>
      </c>
      <c r="I34">
        <f t="shared" si="0"/>
        <v>6.5272733210267565E-3</v>
      </c>
      <c r="J34">
        <f t="shared" si="0"/>
        <v>7.0045230756089014E-3</v>
      </c>
      <c r="K34">
        <f t="shared" si="0"/>
        <v>7.5681518566917457E-3</v>
      </c>
      <c r="L34">
        <f t="shared" si="0"/>
        <v>8.0410288326233682E-3</v>
      </c>
      <c r="M34">
        <f>AVERAGE($B30:$B33)</f>
        <v>8.3821678578802593E-3</v>
      </c>
    </row>
    <row r="35" spans="1:15" x14ac:dyDescent="0.35">
      <c r="A35" s="1">
        <v>42461</v>
      </c>
      <c r="B35">
        <v>8.9710922472621794E-3</v>
      </c>
      <c r="J35">
        <f t="shared" si="0"/>
        <v>7.0045230756089014E-3</v>
      </c>
      <c r="K35">
        <f t="shared" si="0"/>
        <v>7.5681518566917457E-3</v>
      </c>
      <c r="L35">
        <f t="shared" si="0"/>
        <v>8.0410288326233682E-3</v>
      </c>
      <c r="M35">
        <f>M34</f>
        <v>8.3821678578802593E-3</v>
      </c>
    </row>
    <row r="36" spans="1:15" x14ac:dyDescent="0.35">
      <c r="A36" s="1">
        <v>42552</v>
      </c>
      <c r="B36">
        <v>9.0297427862653552E-3</v>
      </c>
      <c r="J36">
        <f t="shared" si="0"/>
        <v>7.0045230756089014E-3</v>
      </c>
      <c r="K36">
        <f t="shared" si="0"/>
        <v>7.5681518566917457E-3</v>
      </c>
      <c r="L36">
        <f t="shared" si="0"/>
        <v>8.0410288326233682E-3</v>
      </c>
      <c r="M36">
        <f t="shared" si="0"/>
        <v>8.3821678578802593E-3</v>
      </c>
      <c r="N36">
        <f>AVERAGE($B32:$B35)</f>
        <v>8.688002080194962E-3</v>
      </c>
    </row>
    <row r="37" spans="1:15" x14ac:dyDescent="0.35">
      <c r="A37" s="1">
        <v>42644</v>
      </c>
      <c r="B37">
        <v>9.2668929034891642E-3</v>
      </c>
      <c r="K37">
        <f t="shared" si="0"/>
        <v>7.5681518566917457E-3</v>
      </c>
      <c r="L37">
        <f t="shared" si="0"/>
        <v>8.0410288326233682E-3</v>
      </c>
      <c r="M37">
        <f t="shared" si="0"/>
        <v>8.3821678578802593E-3</v>
      </c>
      <c r="N37">
        <f>N36</f>
        <v>8.688002080194962E-3</v>
      </c>
    </row>
    <row r="38" spans="1:15" x14ac:dyDescent="0.35">
      <c r="A38" s="1">
        <v>42736</v>
      </c>
      <c r="B38">
        <v>9.4174742177484342E-3</v>
      </c>
      <c r="K38">
        <f t="shared" si="0"/>
        <v>7.5681518566917457E-3</v>
      </c>
      <c r="L38">
        <f t="shared" si="0"/>
        <v>8.0410288326233682E-3</v>
      </c>
      <c r="M38">
        <f t="shared" si="0"/>
        <v>8.3821678578802593E-3</v>
      </c>
      <c r="N38">
        <f t="shared" si="0"/>
        <v>8.688002080194962E-3</v>
      </c>
      <c r="O38">
        <f>AVERAGE($B34:$B37)</f>
        <v>9.0359102685779943E-3</v>
      </c>
    </row>
    <row r="39" spans="1:15" x14ac:dyDescent="0.35">
      <c r="A39" s="1">
        <v>42826</v>
      </c>
      <c r="B39">
        <v>9.565392982992962E-3</v>
      </c>
      <c r="L39">
        <f t="shared" si="0"/>
        <v>8.0410288326233682E-3</v>
      </c>
      <c r="M39">
        <f t="shared" si="0"/>
        <v>8.3821678578802593E-3</v>
      </c>
      <c r="N39">
        <f t="shared" si="0"/>
        <v>8.688002080194962E-3</v>
      </c>
      <c r="O39">
        <f>O38</f>
        <v>9.0359102685779943E-3</v>
      </c>
    </row>
    <row r="40" spans="1:15" x14ac:dyDescent="0.35">
      <c r="A40" s="1">
        <v>42917</v>
      </c>
      <c r="B40">
        <v>9.9554532577658308E-3</v>
      </c>
      <c r="L40">
        <f t="shared" si="0"/>
        <v>8.0410288326233682E-3</v>
      </c>
      <c r="M40">
        <f t="shared" si="0"/>
        <v>8.3821678578802593E-3</v>
      </c>
      <c r="N40">
        <f t="shared" si="0"/>
        <v>8.688002080194962E-3</v>
      </c>
      <c r="O40">
        <f t="shared" si="0"/>
        <v>9.0359102685779943E-3</v>
      </c>
    </row>
    <row r="41" spans="1:15" x14ac:dyDescent="0.35">
      <c r="A41" s="1">
        <v>43009</v>
      </c>
      <c r="B41">
        <v>1.0044224019870179E-2</v>
      </c>
      <c r="M41">
        <f t="shared" ref="M41:O46" si="1">M40</f>
        <v>8.3821678578802593E-3</v>
      </c>
      <c r="N41">
        <f t="shared" si="1"/>
        <v>8.688002080194962E-3</v>
      </c>
      <c r="O41">
        <f t="shared" si="1"/>
        <v>9.0359102685779943E-3</v>
      </c>
    </row>
    <row r="42" spans="1:15" x14ac:dyDescent="0.35">
      <c r="A42" s="1">
        <v>43101</v>
      </c>
      <c r="B42">
        <v>1.0046251810714666E-2</v>
      </c>
      <c r="M42">
        <f t="shared" si="1"/>
        <v>8.3821678578802593E-3</v>
      </c>
      <c r="N42">
        <f t="shared" si="1"/>
        <v>8.688002080194962E-3</v>
      </c>
      <c r="O42">
        <f t="shared" si="1"/>
        <v>9.0359102685779943E-3</v>
      </c>
    </row>
    <row r="43" spans="1:15" x14ac:dyDescent="0.35">
      <c r="A43" s="1">
        <v>43191</v>
      </c>
      <c r="B43">
        <v>1.0165405936997777E-2</v>
      </c>
      <c r="N43">
        <f t="shared" si="1"/>
        <v>8.688002080194962E-3</v>
      </c>
      <c r="O43">
        <f t="shared" si="1"/>
        <v>9.0359102685779943E-3</v>
      </c>
    </row>
    <row r="44" spans="1:15" x14ac:dyDescent="0.35">
      <c r="A44" s="1">
        <v>43282</v>
      </c>
      <c r="B44">
        <v>1.0254416713118808E-2</v>
      </c>
      <c r="N44">
        <f t="shared" si="1"/>
        <v>8.688002080194962E-3</v>
      </c>
      <c r="O44">
        <f t="shared" si="1"/>
        <v>9.0359102685779943E-3</v>
      </c>
    </row>
    <row r="45" spans="1:15" x14ac:dyDescent="0.35">
      <c r="A45" s="1">
        <v>43374</v>
      </c>
      <c r="B45">
        <v>1.0676748341459539E-2</v>
      </c>
      <c r="O45">
        <f t="shared" si="1"/>
        <v>9.0359102685779943E-3</v>
      </c>
    </row>
    <row r="46" spans="1:15" x14ac:dyDescent="0.35">
      <c r="A46" s="3">
        <v>43466</v>
      </c>
      <c r="B46" s="4">
        <v>2.5658080000000002E-3</v>
      </c>
      <c r="O46">
        <f t="shared" si="1"/>
        <v>9.0359102685779943E-3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model_data </vt:lpstr>
      <vt:lpstr>BASE_D202003 (002)</vt:lpstr>
      <vt:lpstr>Parameter Estimates</vt:lpstr>
      <vt:lpstr>BUS_PEN_RATE</vt:lpstr>
      <vt:lpstr>CONS_PEN_RATE</vt:lpstr>
      <vt:lpstr>BUS_ACTIVITY_RATE</vt:lpstr>
      <vt:lpstr>CONS_ACTIVITY_RATE</vt:lpstr>
      <vt:lpstr>OTHERFEE</vt:lpstr>
      <vt:lpstr>GC</vt:lpstr>
      <vt:lpstr>SMARTACCESS</vt:lpstr>
      <vt:lpstr>CONS_TRAN_PER_ACTIVE_AMT</vt:lpstr>
      <vt:lpstr>BUS_TRAN_PER_ACTIVE_AMT</vt:lpstr>
      <vt:lpstr>Dynamic Backtesting</vt:lpstr>
      <vt:lpstr>Dynamic Backtesting APE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Mahanot</dc:creator>
  <cp:lastModifiedBy>Deepak Lamba</cp:lastModifiedBy>
  <dcterms:created xsi:type="dcterms:W3CDTF">2020-07-17T09:20:00Z</dcterms:created>
  <dcterms:modified xsi:type="dcterms:W3CDTF">2020-07-24T15:31:57Z</dcterms:modified>
</cp:coreProperties>
</file>