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0" yWindow="0" windowWidth="20490" windowHeight="7755"/>
  </bookViews>
  <sheets>
    <sheet name="GSVA_cur" sheetId="10" r:id="rId1"/>
    <sheet name="GSVA_const" sheetId="1" r:id="rId2"/>
    <sheet name="NSVA_cur" sheetId="11" r:id="rId3"/>
    <sheet name="NSVA_const" sheetId="12" r:id="rId4"/>
  </sheet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45621"/>
</workbook>
</file>

<file path=xl/calcChain.xml><?xml version="1.0" encoding="utf-8"?>
<calcChain xmlns="http://schemas.openxmlformats.org/spreadsheetml/2006/main">
  <c r="I37" i="12"/>
  <c r="I34"/>
  <c r="I35"/>
  <c r="I20"/>
  <c r="I20" i="11"/>
  <c r="I20" i="1"/>
  <c r="I20" i="10"/>
  <c r="I37" i="11"/>
  <c r="I35"/>
  <c r="I34"/>
  <c r="H37" i="1"/>
  <c r="I37"/>
  <c r="I16" l="1"/>
  <c r="I17"/>
  <c r="I32" s="1"/>
  <c r="I16" i="11"/>
  <c r="I17"/>
  <c r="I32" s="1"/>
  <c r="I16" i="12"/>
  <c r="I17"/>
  <c r="I32" s="1"/>
  <c r="I16" i="10"/>
  <c r="I17"/>
  <c r="I32" s="1"/>
  <c r="I6" i="1"/>
  <c r="I6" i="11"/>
  <c r="I12" s="1"/>
  <c r="I6" i="12"/>
  <c r="I6" i="10"/>
  <c r="I33" s="1"/>
  <c r="I36" s="1"/>
  <c r="I33" i="1" l="1"/>
  <c r="I36" s="1"/>
  <c r="I38" s="1"/>
  <c r="I12" i="12"/>
  <c r="I33"/>
  <c r="I36" s="1"/>
  <c r="I38" s="1"/>
  <c r="I38" i="10"/>
  <c r="I33" i="11"/>
  <c r="I36" s="1"/>
  <c r="I12" i="1"/>
  <c r="I12" i="10"/>
  <c r="I38" i="11" l="1"/>
  <c r="H37" i="12" l="1"/>
  <c r="H34"/>
  <c r="H35"/>
  <c r="H6"/>
  <c r="H37" i="11"/>
  <c r="H34"/>
  <c r="H35"/>
  <c r="H6"/>
  <c r="H6" i="1"/>
  <c r="H6" i="10"/>
  <c r="E20" i="1" l="1"/>
  <c r="D37" i="12"/>
  <c r="E37"/>
  <c r="F37"/>
  <c r="G37"/>
  <c r="D34"/>
  <c r="E34"/>
  <c r="F34"/>
  <c r="G34"/>
  <c r="D35"/>
  <c r="E35"/>
  <c r="F35"/>
  <c r="G35"/>
  <c r="G6"/>
  <c r="G37" i="11"/>
  <c r="G34"/>
  <c r="G35"/>
  <c r="G6"/>
  <c r="G37" i="1"/>
  <c r="G6" l="1"/>
  <c r="G6" i="10"/>
  <c r="G17" i="1" l="1"/>
  <c r="H17"/>
  <c r="G17" i="11"/>
  <c r="H17"/>
  <c r="G17" i="12"/>
  <c r="H17"/>
  <c r="G17" i="10"/>
  <c r="H17"/>
  <c r="G20" i="1"/>
  <c r="H20"/>
  <c r="G20" i="11"/>
  <c r="H20"/>
  <c r="G20" i="12"/>
  <c r="H20"/>
  <c r="G20" i="10"/>
  <c r="H20"/>
  <c r="G16" i="1"/>
  <c r="H16"/>
  <c r="G16" i="11"/>
  <c r="H16"/>
  <c r="G16" i="12"/>
  <c r="H16"/>
  <c r="G16" i="10"/>
  <c r="H16"/>
  <c r="G12" i="1"/>
  <c r="H12"/>
  <c r="G12" i="11"/>
  <c r="H12"/>
  <c r="G12" i="12"/>
  <c r="H12"/>
  <c r="G12" i="10"/>
  <c r="H12"/>
  <c r="H32" i="12" l="1"/>
  <c r="H33"/>
  <c r="H32" i="11"/>
  <c r="H32" i="1"/>
  <c r="H32" i="10"/>
  <c r="G33" i="12"/>
  <c r="G32"/>
  <c r="G33" i="11"/>
  <c r="G32"/>
  <c r="G32" i="1"/>
  <c r="G32" i="10"/>
  <c r="H33"/>
  <c r="H33" i="11"/>
  <c r="G33" i="10"/>
  <c r="H33" i="1"/>
  <c r="G33"/>
  <c r="G36" i="12" l="1"/>
  <c r="H36"/>
  <c r="H38" s="1"/>
  <c r="H36" i="11"/>
  <c r="G36"/>
  <c r="G36" i="1"/>
  <c r="G38" s="1"/>
  <c r="H36"/>
  <c r="H36" i="10"/>
  <c r="G38" i="12"/>
  <c r="G36" i="10"/>
  <c r="H38" i="11" l="1"/>
  <c r="G38"/>
  <c r="H38" i="1"/>
  <c r="H38" i="10"/>
  <c r="G38"/>
  <c r="B1" i="12"/>
  <c r="B1" i="1"/>
  <c r="B1" i="11" s="1"/>
  <c r="C35" i="12" l="1"/>
  <c r="C34"/>
  <c r="D34" i="11"/>
  <c r="E34"/>
  <c r="F34"/>
  <c r="D35"/>
  <c r="E35"/>
  <c r="F35"/>
  <c r="C35"/>
  <c r="C34"/>
  <c r="C37" i="12"/>
  <c r="D37" i="11"/>
  <c r="E37"/>
  <c r="F37"/>
  <c r="C37"/>
  <c r="D37" i="1"/>
  <c r="E37"/>
  <c r="F37"/>
  <c r="C37"/>
  <c r="F20" i="12" l="1"/>
  <c r="E20"/>
  <c r="D20"/>
  <c r="C20"/>
  <c r="F17"/>
  <c r="E17"/>
  <c r="D17"/>
  <c r="C17"/>
  <c r="F16"/>
  <c r="E16"/>
  <c r="D16"/>
  <c r="C16"/>
  <c r="F6"/>
  <c r="E6"/>
  <c r="D6"/>
  <c r="C6"/>
  <c r="F20" i="11"/>
  <c r="E20"/>
  <c r="D20"/>
  <c r="C20"/>
  <c r="F17"/>
  <c r="E17"/>
  <c r="D17"/>
  <c r="C17"/>
  <c r="F16"/>
  <c r="E16"/>
  <c r="D16"/>
  <c r="C16"/>
  <c r="F6"/>
  <c r="E6"/>
  <c r="D6"/>
  <c r="C6"/>
  <c r="F20" i="1"/>
  <c r="D20"/>
  <c r="C20"/>
  <c r="F17"/>
  <c r="E17"/>
  <c r="D17"/>
  <c r="C17"/>
  <c r="F16"/>
  <c r="E16"/>
  <c r="D16"/>
  <c r="C16"/>
  <c r="F6"/>
  <c r="E6"/>
  <c r="D6"/>
  <c r="C6"/>
  <c r="F20" i="10"/>
  <c r="F17"/>
  <c r="F16"/>
  <c r="F6"/>
  <c r="E20"/>
  <c r="D20"/>
  <c r="C20"/>
  <c r="E17"/>
  <c r="D17"/>
  <c r="C17"/>
  <c r="E16"/>
  <c r="D16"/>
  <c r="C16"/>
  <c r="E6"/>
  <c r="D6"/>
  <c r="C6"/>
  <c r="C32" i="12" l="1"/>
  <c r="C33"/>
  <c r="C32" i="1"/>
  <c r="E12" i="12"/>
  <c r="D33"/>
  <c r="D32"/>
  <c r="E32"/>
  <c r="F33"/>
  <c r="F32"/>
  <c r="D32" i="11"/>
  <c r="E32"/>
  <c r="C33"/>
  <c r="D33"/>
  <c r="E12"/>
  <c r="F33"/>
  <c r="D32" i="1"/>
  <c r="E32"/>
  <c r="F32"/>
  <c r="F32" i="10"/>
  <c r="C32" i="11"/>
  <c r="F32"/>
  <c r="C33" i="1"/>
  <c r="D33"/>
  <c r="E33"/>
  <c r="F33"/>
  <c r="C12" i="10"/>
  <c r="D33"/>
  <c r="F33"/>
  <c r="F12"/>
  <c r="C12" i="12"/>
  <c r="D12"/>
  <c r="E33"/>
  <c r="F12"/>
  <c r="C12" i="11"/>
  <c r="D12"/>
  <c r="E33"/>
  <c r="F12"/>
  <c r="D12" i="1"/>
  <c r="C12"/>
  <c r="E12"/>
  <c r="F12"/>
  <c r="D12" i="10"/>
  <c r="C33"/>
  <c r="D32"/>
  <c r="E32"/>
  <c r="E33"/>
  <c r="C32"/>
  <c r="E12"/>
  <c r="C36" i="12" l="1"/>
  <c r="C36" i="1"/>
  <c r="C38" s="1"/>
  <c r="D36" i="12"/>
  <c r="F36"/>
  <c r="E36"/>
  <c r="E36" i="11"/>
  <c r="F36"/>
  <c r="D36"/>
  <c r="C36"/>
  <c r="E36" i="1"/>
  <c r="F36"/>
  <c r="D36"/>
  <c r="E36" i="10"/>
  <c r="F36"/>
  <c r="D36"/>
  <c r="C36"/>
  <c r="C38" i="12" l="1"/>
  <c r="D38" i="1"/>
  <c r="E38"/>
  <c r="E38" i="11"/>
  <c r="F38" i="1"/>
  <c r="E38" i="10"/>
  <c r="E38" i="12"/>
  <c r="F38"/>
  <c r="D38"/>
  <c r="F38" i="11"/>
  <c r="D38"/>
  <c r="C38"/>
  <c r="C38" i="10"/>
  <c r="D38"/>
  <c r="F38"/>
</calcChain>
</file>

<file path=xl/sharedStrings.xml><?xml version="1.0" encoding="utf-8"?>
<sst xmlns="http://schemas.openxmlformats.org/spreadsheetml/2006/main" count="254" uniqueCount="71">
  <si>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</si>
  <si>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</si>
  <si>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</si>
  <si>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</si>
  <si>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</si>
  <si>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</si>
  <si>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</si>
  <si>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</si>
  <si>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</si>
  <si>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</si>
  <si>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</si>
  <si>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</si>
  <si>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</si>
  <si>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</si>
  <si>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</si>
  <si>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</si>
  <si>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</si>
  <si>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</si>
  <si>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</si>
  <si>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</si>
  <si>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</si>
  <si>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</si>
  <si>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</si>
  <si>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</si>
  <si>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</si>
  <si>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</si>
  <si>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</si>
  <si>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</si>
  <si>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</si>
  <si>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</si>
  <si>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</si>
  <si>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</si>
  <si>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</si>
  <si>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</si>
  <si>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</si>
  <si>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</si>
  <si>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</si>
  <si>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</si>
  <si>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</si>
  <si>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</si>
  <si>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</si>
  <si>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</si>
  <si>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</si>
  <si>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</si>
  <si>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</si>
  <si>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</si>
  <si>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</si>
  <si>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</si>
  <si>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</si>
  <si>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</si>
  <si>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</si>
  <si>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</si>
  <si>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</si>
  <si>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</si>
  <si>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</si>
  <si>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2015-16</t>
  </si>
  <si>
    <t>Andaman &amp; Nicobar Islands</t>
  </si>
  <si>
    <t>2016-17</t>
  </si>
  <si>
    <t>2017-18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</si>
  <si>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</si>
  <si>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</si>
  <si>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</si>
  <si>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</si>
  <si>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</si>
  <si>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</si>
  <si>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</si>
  <si>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</si>
  <si>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</si>
  <si>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</si>
  <si>
    <t>Source: Directorate of Economics and Statistics of the respective State/Uts.</t>
  </si>
  <si>
    <t>As on 31.07.2020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</si>
</sst>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;[Red]0"/>
  </numFmts>
  <fonts count="14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i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</cellStyleXfs>
  <cellXfs count="49">
    <xf numFmtId="0" fontId="0" fillId="0" borderId="0" xfId="0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Protection="1"/>
    <xf numFmtId="0" fontId="10" fillId="0" borderId="0" xfId="0" applyFont="1" applyFill="1" applyProtection="1">
      <protection locked="0"/>
    </xf>
    <xf numFmtId="49" fontId="11" fillId="0" borderId="3" xfId="0" applyNumberFormat="1" applyFont="1" applyFill="1" applyBorder="1" applyAlignment="1" applyProtection="1">
      <alignment vertical="center" wrapText="1"/>
      <protection locked="0"/>
    </xf>
    <xf numFmtId="0" fontId="11" fillId="0" borderId="4" xfId="0" applyFont="1" applyFill="1" applyBorder="1" applyAlignment="1" applyProtection="1">
      <alignment vertical="center" wrapText="1"/>
      <protection locked="0"/>
    </xf>
    <xf numFmtId="0" fontId="12" fillId="0" borderId="4" xfId="0" applyFont="1" applyFill="1" applyBorder="1" applyProtection="1">
      <protection locked="0"/>
    </xf>
    <xf numFmtId="0" fontId="12" fillId="0" borderId="4" xfId="0" applyFont="1" applyFill="1" applyBorder="1" applyProtection="1"/>
    <xf numFmtId="0" fontId="12" fillId="0" borderId="5" xfId="0" applyFont="1" applyFill="1" applyBorder="1" applyProtection="1"/>
    <xf numFmtId="49" fontId="12" fillId="0" borderId="6" xfId="0" applyNumberFormat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center" wrapText="1"/>
    </xf>
    <xf numFmtId="1" fontId="12" fillId="0" borderId="1" xfId="0" applyNumberFormat="1" applyFont="1" applyFill="1" applyBorder="1" applyProtection="1"/>
    <xf numFmtId="1" fontId="12" fillId="0" borderId="7" xfId="0" applyNumberFormat="1" applyFont="1" applyFill="1" applyBorder="1" applyProtection="1"/>
    <xf numFmtId="49" fontId="12" fillId="0" borderId="6" xfId="0" applyNumberFormat="1" applyFont="1" applyFill="1" applyBorder="1" applyAlignment="1" applyProtection="1">
      <alignment horizontal="right" vertical="center" wrapText="1"/>
      <protection locked="0"/>
    </xf>
    <xf numFmtId="0" fontId="12" fillId="0" borderId="1" xfId="0" applyFont="1" applyFill="1" applyBorder="1" applyAlignment="1" applyProtection="1">
      <alignment horizontal="left" vertical="center" wrapText="1"/>
      <protection locked="0"/>
    </xf>
    <xf numFmtId="1" fontId="12" fillId="0" borderId="1" xfId="0" applyNumberFormat="1" applyFont="1" applyFill="1" applyBorder="1" applyProtection="1">
      <protection locked="0"/>
    </xf>
    <xf numFmtId="49" fontId="12" fillId="0" borderId="6" xfId="0" applyNumberFormat="1" applyFont="1" applyFill="1" applyBorder="1" applyAlignment="1" applyProtection="1">
      <alignment vertical="center" wrapText="1"/>
      <protection locked="0"/>
    </xf>
    <xf numFmtId="49" fontId="12" fillId="3" borderId="6" xfId="0" applyNumberFormat="1" applyFont="1" applyFill="1" applyBorder="1" applyAlignment="1" applyProtection="1">
      <alignment vertical="center" wrapText="1"/>
      <protection locked="0"/>
    </xf>
    <xf numFmtId="0" fontId="13" fillId="3" borderId="1" xfId="0" applyFont="1" applyFill="1" applyBorder="1" applyAlignment="1" applyProtection="1">
      <alignment horizontal="left" vertical="center" wrapText="1"/>
      <protection locked="0"/>
    </xf>
    <xf numFmtId="1" fontId="12" fillId="3" borderId="1" xfId="0" applyNumberFormat="1" applyFont="1" applyFill="1" applyBorder="1" applyProtection="1">
      <protection locked="0"/>
    </xf>
    <xf numFmtId="1" fontId="12" fillId="3" borderId="7" xfId="0" applyNumberFormat="1" applyFont="1" applyFill="1" applyBorder="1" applyProtection="1">
      <protection locked="0"/>
    </xf>
    <xf numFmtId="0" fontId="12" fillId="0" borderId="1" xfId="0" applyFont="1" applyFill="1" applyBorder="1" applyAlignment="1" applyProtection="1">
      <alignment horizontal="left" vertical="top" wrapText="1"/>
    </xf>
    <xf numFmtId="49" fontId="12" fillId="3" borderId="6" xfId="0" applyNumberFormat="1" applyFont="1" applyFill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left" vertical="center" wrapText="1"/>
    </xf>
    <xf numFmtId="1" fontId="12" fillId="3" borderId="1" xfId="0" applyNumberFormat="1" applyFont="1" applyFill="1" applyBorder="1" applyProtection="1"/>
    <xf numFmtId="1" fontId="12" fillId="3" borderId="7" xfId="0" applyNumberFormat="1" applyFont="1" applyFill="1" applyBorder="1" applyProtection="1"/>
    <xf numFmtId="49" fontId="12" fillId="0" borderId="6" xfId="0" quotePrefix="1" applyNumberFormat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vertical="center" wrapText="1"/>
      <protection locked="0"/>
    </xf>
    <xf numFmtId="0" fontId="12" fillId="0" borderId="1" xfId="0" applyFont="1" applyFill="1" applyBorder="1" applyProtection="1">
      <protection locked="0"/>
    </xf>
    <xf numFmtId="0" fontId="12" fillId="0" borderId="1" xfId="0" applyFont="1" applyFill="1" applyBorder="1" applyProtection="1"/>
    <xf numFmtId="0" fontId="12" fillId="0" borderId="7" xfId="0" applyFont="1" applyFill="1" applyBorder="1" applyProtection="1"/>
    <xf numFmtId="49" fontId="12" fillId="3" borderId="6" xfId="0" quotePrefix="1" applyNumberFormat="1" applyFont="1" applyFill="1" applyBorder="1" applyAlignment="1" applyProtection="1">
      <alignment vertical="center" wrapText="1"/>
    </xf>
    <xf numFmtId="0" fontId="12" fillId="3" borderId="1" xfId="0" applyFont="1" applyFill="1" applyBorder="1" applyAlignment="1" applyProtection="1">
      <alignment vertical="center" wrapText="1"/>
      <protection locked="0"/>
    </xf>
    <xf numFmtId="49" fontId="12" fillId="3" borderId="8" xfId="0" quotePrefix="1" applyNumberFormat="1" applyFont="1" applyFill="1" applyBorder="1" applyAlignment="1" applyProtection="1">
      <alignment vertical="center" wrapText="1"/>
    </xf>
    <xf numFmtId="0" fontId="12" fillId="3" borderId="9" xfId="0" applyFont="1" applyFill="1" applyBorder="1" applyAlignment="1" applyProtection="1">
      <alignment vertical="center" wrapText="1"/>
      <protection locked="0"/>
    </xf>
    <xf numFmtId="1" fontId="12" fillId="3" borderId="9" xfId="0" applyNumberFormat="1" applyFont="1" applyFill="1" applyBorder="1" applyProtection="1">
      <protection locked="0"/>
    </xf>
    <xf numFmtId="1" fontId="12" fillId="3" borderId="10" xfId="0" applyNumberFormat="1" applyFont="1" applyFill="1" applyBorder="1" applyProtection="1">
      <protection locked="0"/>
    </xf>
    <xf numFmtId="1" fontId="12" fillId="0" borderId="7" xfId="0" applyNumberFormat="1" applyFont="1" applyFill="1" applyBorder="1" applyProtection="1">
      <protection locked="0"/>
    </xf>
    <xf numFmtId="0" fontId="12" fillId="0" borderId="7" xfId="0" applyFont="1" applyFill="1" applyBorder="1" applyProtection="1">
      <protection locked="0"/>
    </xf>
    <xf numFmtId="164" fontId="12" fillId="0" borderId="1" xfId="0" applyNumberFormat="1" applyFont="1" applyFill="1" applyBorder="1"/>
    <xf numFmtId="164" fontId="12" fillId="0" borderId="1" xfId="0" applyNumberFormat="1" applyFont="1" applyBorder="1" applyAlignment="1"/>
    <xf numFmtId="164" fontId="12" fillId="0" borderId="7" xfId="0" applyNumberFormat="1" applyFont="1" applyBorder="1" applyAlignment="1"/>
  </cellXfs>
  <cellStyles count="530">
    <cellStyle name="Comma 2" xfId="15"/>
    <cellStyle name="Comma 2 2" xfId="528"/>
    <cellStyle name="Normal" xfId="0" builtinId="0"/>
    <cellStyle name="Normal 2" xfId="2"/>
    <cellStyle name="Normal 2 2" xfId="8"/>
    <cellStyle name="Normal 2 2 2" xfId="10"/>
    <cellStyle name="Normal 2 2 3" xfId="18"/>
    <cellStyle name="Normal 2 3" xfId="5"/>
    <cellStyle name="Normal 2 3 2" xfId="529"/>
    <cellStyle name="Normal 2 4" xfId="9"/>
    <cellStyle name="Normal 2 4 2" xfId="17"/>
    <cellStyle name="Normal 3" xfId="1"/>
    <cellStyle name="Normal 3 2" xfId="6"/>
    <cellStyle name="Normal 3 2 2" xfId="11"/>
    <cellStyle name="Normal 3 3" xfId="16"/>
    <cellStyle name="Normal 4" xfId="3"/>
    <cellStyle name="Normal 5" xfId="4"/>
    <cellStyle name="Normal 5 2" xfId="12"/>
    <cellStyle name="Normal 6" xfId="14"/>
    <cellStyle name="Note 2" xfId="7"/>
    <cellStyle name="Note 2 2" xfId="13"/>
    <cellStyle name="style1405592468105" xfId="19"/>
    <cellStyle name="style1405593752700" xfId="20"/>
    <cellStyle name="style1406113848636" xfId="21"/>
    <cellStyle name="style1406113848741" xfId="22"/>
    <cellStyle name="style1406113848796" xfId="23"/>
    <cellStyle name="style1406113848827" xfId="24"/>
    <cellStyle name="style1406113848859" xfId="25"/>
    <cellStyle name="style1406113848891" xfId="26"/>
    <cellStyle name="style1406113848925" xfId="27"/>
    <cellStyle name="style1406113848965" xfId="28"/>
    <cellStyle name="style1406113848998" xfId="29"/>
    <cellStyle name="style1406113849028" xfId="30"/>
    <cellStyle name="style1406113849058" xfId="31"/>
    <cellStyle name="style1406113849090" xfId="32"/>
    <cellStyle name="style1406113849117" xfId="33"/>
    <cellStyle name="style1406113849144" xfId="34"/>
    <cellStyle name="style1406113849183" xfId="35"/>
    <cellStyle name="style1406113849217" xfId="36"/>
    <cellStyle name="style1406113849255" xfId="37"/>
    <cellStyle name="style1406113849284" xfId="38"/>
    <cellStyle name="style1406113849311" xfId="39"/>
    <cellStyle name="style1406113849339" xfId="40"/>
    <cellStyle name="style1406113849367" xfId="41"/>
    <cellStyle name="style1406113849389" xfId="42"/>
    <cellStyle name="style1406113849413" xfId="43"/>
    <cellStyle name="style1406113849558" xfId="44"/>
    <cellStyle name="style1406113849582" xfId="45"/>
    <cellStyle name="style1406113849605" xfId="46"/>
    <cellStyle name="style1406113849630" xfId="47"/>
    <cellStyle name="style1406113849653" xfId="48"/>
    <cellStyle name="style1406113849674" xfId="49"/>
    <cellStyle name="style1406113849701" xfId="50"/>
    <cellStyle name="style1406113849728" xfId="51"/>
    <cellStyle name="style1406113849754" xfId="52"/>
    <cellStyle name="style1406113849781" xfId="53"/>
    <cellStyle name="style1406113849808" xfId="54"/>
    <cellStyle name="style1406113849835" xfId="55"/>
    <cellStyle name="style1406113849856" xfId="56"/>
    <cellStyle name="style1406113849876" xfId="57"/>
    <cellStyle name="style1406113849898" xfId="58"/>
    <cellStyle name="style1406113849921" xfId="59"/>
    <cellStyle name="style1406113849947" xfId="60"/>
    <cellStyle name="style1406113849975" xfId="61"/>
    <cellStyle name="style1406113850004" xfId="62"/>
    <cellStyle name="style1406113850027" xfId="63"/>
    <cellStyle name="style1406113850054" xfId="64"/>
    <cellStyle name="style1406113850081" xfId="65"/>
    <cellStyle name="style1406113850103" xfId="66"/>
    <cellStyle name="style1406113850129" xfId="67"/>
    <cellStyle name="style1406113850156" xfId="68"/>
    <cellStyle name="style1406113850182" xfId="69"/>
    <cellStyle name="style1406113850203" xfId="70"/>
    <cellStyle name="style1406113850224" xfId="71"/>
    <cellStyle name="style1406113850258" xfId="72"/>
    <cellStyle name="style1406113850331" xfId="73"/>
    <cellStyle name="style1406113850358" xfId="74"/>
    <cellStyle name="style1406113850380" xfId="75"/>
    <cellStyle name="style1406113850409" xfId="76"/>
    <cellStyle name="style1406113850431" xfId="77"/>
    <cellStyle name="style1406113850452" xfId="78"/>
    <cellStyle name="style1406113850474" xfId="79"/>
    <cellStyle name="style1406113850501" xfId="80"/>
    <cellStyle name="style1406113850522" xfId="81"/>
    <cellStyle name="style1406113850542" xfId="82"/>
    <cellStyle name="style1406113850570" xfId="83"/>
    <cellStyle name="style1406113850591" xfId="84"/>
    <cellStyle name="style1406113850614" xfId="85"/>
    <cellStyle name="style1406113850636" xfId="86"/>
    <cellStyle name="style1406113850655" xfId="87"/>
    <cellStyle name="style1406113850674" xfId="88"/>
    <cellStyle name="style1406113850723" xfId="89"/>
    <cellStyle name="style1406113850767" xfId="90"/>
    <cellStyle name="style1406113850816" xfId="91"/>
    <cellStyle name="style1406114189185" xfId="92"/>
    <cellStyle name="style1406114189213" xfId="93"/>
    <cellStyle name="style1406114189239" xfId="94"/>
    <cellStyle name="style1406114189259" xfId="95"/>
    <cellStyle name="style1406114189283" xfId="96"/>
    <cellStyle name="style1406114189307" xfId="97"/>
    <cellStyle name="style1406114189331" xfId="98"/>
    <cellStyle name="style1406114189356" xfId="99"/>
    <cellStyle name="style1406114189382" xfId="100"/>
    <cellStyle name="style1406114189407" xfId="101"/>
    <cellStyle name="style1406114189432" xfId="102"/>
    <cellStyle name="style1406114189459" xfId="103"/>
    <cellStyle name="style1406114189481" xfId="104"/>
    <cellStyle name="style1406114189505" xfId="105"/>
    <cellStyle name="style1406114189535" xfId="106"/>
    <cellStyle name="style1406114189560" xfId="107"/>
    <cellStyle name="style1406114189585" xfId="108"/>
    <cellStyle name="style1406114189616" xfId="109"/>
    <cellStyle name="style1406114189644" xfId="110"/>
    <cellStyle name="style1406114189671" xfId="111"/>
    <cellStyle name="style1406114189696" xfId="112"/>
    <cellStyle name="style1406114189716" xfId="113"/>
    <cellStyle name="style1406114189736" xfId="114"/>
    <cellStyle name="style1406114189757" xfId="115"/>
    <cellStyle name="style1406114189778" xfId="116"/>
    <cellStyle name="style1406114189799" xfId="117"/>
    <cellStyle name="style1406114189820" xfId="118"/>
    <cellStyle name="style1406114189840" xfId="119"/>
    <cellStyle name="style1406114189860" xfId="120"/>
    <cellStyle name="style1406114189886" xfId="121"/>
    <cellStyle name="style1406114189911" xfId="122"/>
    <cellStyle name="style1406114189990" xfId="123"/>
    <cellStyle name="style1406114190017" xfId="124"/>
    <cellStyle name="style1406114190044" xfId="125"/>
    <cellStyle name="style1406114190069" xfId="126"/>
    <cellStyle name="style1406114190088" xfId="127"/>
    <cellStyle name="style1406114190108" xfId="128"/>
    <cellStyle name="style1406114190127" xfId="129"/>
    <cellStyle name="style1406114190148" xfId="130"/>
    <cellStyle name="style1406114190171" xfId="131"/>
    <cellStyle name="style1406114190195" xfId="132"/>
    <cellStyle name="style1406114190219" xfId="133"/>
    <cellStyle name="style1406114190238" xfId="134"/>
    <cellStyle name="style1406114190262" xfId="135"/>
    <cellStyle name="style1406114190285" xfId="136"/>
    <cellStyle name="style1406114190303" xfId="137"/>
    <cellStyle name="style1406114190327" xfId="138"/>
    <cellStyle name="style1406114190351" xfId="139"/>
    <cellStyle name="style1406114190375" xfId="140"/>
    <cellStyle name="style1406114190395" xfId="141"/>
    <cellStyle name="style1406114190415" xfId="142"/>
    <cellStyle name="style1406114190439" xfId="143"/>
    <cellStyle name="style1406114190464" xfId="144"/>
    <cellStyle name="style1406114190487" xfId="145"/>
    <cellStyle name="style1406114190507" xfId="146"/>
    <cellStyle name="style1406114190534" xfId="147"/>
    <cellStyle name="style1406114190553" xfId="148"/>
    <cellStyle name="style1406114190571" xfId="149"/>
    <cellStyle name="style1406114190588" xfId="150"/>
    <cellStyle name="style1406114190609" xfId="151"/>
    <cellStyle name="style1406114190628" xfId="152"/>
    <cellStyle name="style1406114190647" xfId="153"/>
    <cellStyle name="style1406114190666" xfId="154"/>
    <cellStyle name="style1406114190687" xfId="155"/>
    <cellStyle name="style1406114190844" xfId="156"/>
    <cellStyle name="style1406114190863" xfId="157"/>
    <cellStyle name="style1406114190881" xfId="158"/>
    <cellStyle name="style1406114190900" xfId="159"/>
    <cellStyle name="style1406114190959" xfId="160"/>
    <cellStyle name="style1406114191014" xfId="161"/>
    <cellStyle name="style1406114191303" xfId="162"/>
    <cellStyle name="style1406114191912" xfId="163"/>
    <cellStyle name="style1406114345186" xfId="164"/>
    <cellStyle name="style1406114345361" xfId="165"/>
    <cellStyle name="style1406114398523" xfId="166"/>
    <cellStyle name="style1406114398549" xfId="167"/>
    <cellStyle name="style1406114398571" xfId="168"/>
    <cellStyle name="style1406114398589" xfId="169"/>
    <cellStyle name="style1406114398610" xfId="170"/>
    <cellStyle name="style1406114398632" xfId="171"/>
    <cellStyle name="style1406114398654" xfId="172"/>
    <cellStyle name="style1406114398679" xfId="173"/>
    <cellStyle name="style1406114398703" xfId="174"/>
    <cellStyle name="style1406114398726" xfId="175"/>
    <cellStyle name="style1406114398750" xfId="176"/>
    <cellStyle name="style1406114398774" xfId="177"/>
    <cellStyle name="style1406114398792" xfId="178"/>
    <cellStyle name="style1406114398812" xfId="179"/>
    <cellStyle name="style1406114398835" xfId="180"/>
    <cellStyle name="style1406114398855" xfId="181"/>
    <cellStyle name="style1406114398880" xfId="182"/>
    <cellStyle name="style1406114398898" xfId="183"/>
    <cellStyle name="style1406114398922" xfId="184"/>
    <cellStyle name="style1406114398946" xfId="185"/>
    <cellStyle name="style1406114398972" xfId="186"/>
    <cellStyle name="style1406114398991" xfId="187"/>
    <cellStyle name="style1406114399009" xfId="188"/>
    <cellStyle name="style1406114399027" xfId="189"/>
    <cellStyle name="style1406114399044" xfId="190"/>
    <cellStyle name="style1406114399064" xfId="191"/>
    <cellStyle name="style1406114399083" xfId="192"/>
    <cellStyle name="style1406114399102" xfId="193"/>
    <cellStyle name="style1406114399120" xfId="194"/>
    <cellStyle name="style1406114399144" xfId="195"/>
    <cellStyle name="style1406114399167" xfId="196"/>
    <cellStyle name="style1406114399199" xfId="197"/>
    <cellStyle name="style1406114399226" xfId="198"/>
    <cellStyle name="style1406114399254" xfId="199"/>
    <cellStyle name="style1406114399277" xfId="200"/>
    <cellStyle name="style1406114399294" xfId="201"/>
    <cellStyle name="style1406114399311" xfId="202"/>
    <cellStyle name="style1406114399329" xfId="203"/>
    <cellStyle name="style1406114399348" xfId="204"/>
    <cellStyle name="style1406114399367" xfId="205"/>
    <cellStyle name="style1406114399389" xfId="206"/>
    <cellStyle name="style1406114399411" xfId="207"/>
    <cellStyle name="style1406114399490" xfId="208"/>
    <cellStyle name="style1406114399512" xfId="209"/>
    <cellStyle name="style1406114399534" xfId="210"/>
    <cellStyle name="style1406114399551" xfId="211"/>
    <cellStyle name="style1406114399576" xfId="212"/>
    <cellStyle name="style1406114399599" xfId="213"/>
    <cellStyle name="style1406114399622" xfId="214"/>
    <cellStyle name="style1406114399641" xfId="215"/>
    <cellStyle name="style1406114399662" xfId="216"/>
    <cellStyle name="style1406114399689" xfId="217"/>
    <cellStyle name="style1406114399716" xfId="218"/>
    <cellStyle name="style1406114399740" xfId="219"/>
    <cellStyle name="style1406114399758" xfId="220"/>
    <cellStyle name="style1406114399783" xfId="221"/>
    <cellStyle name="style1406114399802" xfId="222"/>
    <cellStyle name="style1406114399820" xfId="223"/>
    <cellStyle name="style1406114399839" xfId="224"/>
    <cellStyle name="style1406114399860" xfId="225"/>
    <cellStyle name="style1406114399878" xfId="226"/>
    <cellStyle name="style1406114399896" xfId="227"/>
    <cellStyle name="style1406114399914" xfId="228"/>
    <cellStyle name="style1406114399932" xfId="229"/>
    <cellStyle name="style1406114399951" xfId="230"/>
    <cellStyle name="style1406114399969" xfId="231"/>
    <cellStyle name="style1406114399987" xfId="232"/>
    <cellStyle name="style1406114400018" xfId="233"/>
    <cellStyle name="style1406114400104" xfId="234"/>
    <cellStyle name="style1406114400339" xfId="235"/>
    <cellStyle name="style1406114400806" xfId="236"/>
    <cellStyle name="style1406114440149" xfId="237"/>
    <cellStyle name="style1406114440175" xfId="238"/>
    <cellStyle name="style1406114440200" xfId="239"/>
    <cellStyle name="style1406114440219" xfId="240"/>
    <cellStyle name="style1406114440242" xfId="241"/>
    <cellStyle name="style1406114440265" xfId="242"/>
    <cellStyle name="style1406114440288" xfId="243"/>
    <cellStyle name="style1406114440311" xfId="244"/>
    <cellStyle name="style1406114440332" xfId="245"/>
    <cellStyle name="style1406114440354" xfId="246"/>
    <cellStyle name="style1406114440375" xfId="247"/>
    <cellStyle name="style1406114440396" xfId="248"/>
    <cellStyle name="style1406114440413" xfId="249"/>
    <cellStyle name="style1406114440430" xfId="250"/>
    <cellStyle name="style1406114440452" xfId="251"/>
    <cellStyle name="style1406114440470" xfId="252"/>
    <cellStyle name="style1406114440492" xfId="253"/>
    <cellStyle name="style1406114440509" xfId="254"/>
    <cellStyle name="style1406114440531" xfId="255"/>
    <cellStyle name="style1406114440552" xfId="256"/>
    <cellStyle name="style1406114440573" xfId="257"/>
    <cellStyle name="style1406114440590" xfId="258"/>
    <cellStyle name="style1406114440607" xfId="259"/>
    <cellStyle name="style1406114440624" xfId="260"/>
    <cellStyle name="style1406114440641" xfId="261"/>
    <cellStyle name="style1406114440657" xfId="262"/>
    <cellStyle name="style1406114440676" xfId="263"/>
    <cellStyle name="style1406114440693" xfId="264"/>
    <cellStyle name="style1406114440711" xfId="265"/>
    <cellStyle name="style1406114440733" xfId="266"/>
    <cellStyle name="style1406114440756" xfId="267"/>
    <cellStyle name="style1406114440778" xfId="268"/>
    <cellStyle name="style1406114440801" xfId="269"/>
    <cellStyle name="style1406114440831" xfId="270"/>
    <cellStyle name="style1406114440854" xfId="271"/>
    <cellStyle name="style1406114440871" xfId="272"/>
    <cellStyle name="style1406114440888" xfId="273"/>
    <cellStyle name="style1406114440905" xfId="274"/>
    <cellStyle name="style1406114440922" xfId="275"/>
    <cellStyle name="style1406114440941" xfId="276"/>
    <cellStyle name="style1406114440964" xfId="277"/>
    <cellStyle name="style1406114440986" xfId="278"/>
    <cellStyle name="style1406114441003" xfId="279"/>
    <cellStyle name="style1406114441024" xfId="280"/>
    <cellStyle name="style1406114441046" xfId="281"/>
    <cellStyle name="style1406114441063" xfId="282"/>
    <cellStyle name="style1406114441085" xfId="283"/>
    <cellStyle name="style1406114441106" xfId="284"/>
    <cellStyle name="style1406114441127" xfId="285"/>
    <cellStyle name="style1406114441144" xfId="286"/>
    <cellStyle name="style1406114441245" xfId="287"/>
    <cellStyle name="style1406114441267" xfId="288"/>
    <cellStyle name="style1406114441288" xfId="289"/>
    <cellStyle name="style1406114441309" xfId="290"/>
    <cellStyle name="style1406114441326" xfId="291"/>
    <cellStyle name="style1406114441350" xfId="292"/>
    <cellStyle name="style1406114441369" xfId="293"/>
    <cellStyle name="style1406114441387" xfId="294"/>
    <cellStyle name="style1406114441405" xfId="295"/>
    <cellStyle name="style1406114441425" xfId="296"/>
    <cellStyle name="style1406114441444" xfId="297"/>
    <cellStyle name="style1406114441462" xfId="298"/>
    <cellStyle name="style1406114441479" xfId="299"/>
    <cellStyle name="style1406114441496" xfId="300"/>
    <cellStyle name="style1406114441514" xfId="301"/>
    <cellStyle name="style1406114441532" xfId="302"/>
    <cellStyle name="style1406114441549" xfId="303"/>
    <cellStyle name="style1406114441566" xfId="304"/>
    <cellStyle name="style1406114441594" xfId="305"/>
    <cellStyle name="style1406114441626" xfId="306"/>
    <cellStyle name="style1406114442197" xfId="307"/>
    <cellStyle name="style1406114490232" xfId="308"/>
    <cellStyle name="style1406114490278" xfId="309"/>
    <cellStyle name="style1406114490860" xfId="310"/>
    <cellStyle name="style1406114491098" xfId="311"/>
    <cellStyle name="style1406114491204" xfId="312"/>
    <cellStyle name="style1406114491528" xfId="313"/>
    <cellStyle name="style1406114491549" xfId="314"/>
    <cellStyle name="style1406114491606" xfId="315"/>
    <cellStyle name="style1406114491677" xfId="316"/>
    <cellStyle name="style1406182998088" xfId="317"/>
    <cellStyle name="style1406182998186" xfId="318"/>
    <cellStyle name="style1406183036983" xfId="319"/>
    <cellStyle name="style1411446450504" xfId="320"/>
    <cellStyle name="style1411446450551" xfId="321"/>
    <cellStyle name="style1411446450598" xfId="322"/>
    <cellStyle name="style1411446450629" xfId="323"/>
    <cellStyle name="style1411446450660" xfId="324"/>
    <cellStyle name="style1411446450738" xfId="325"/>
    <cellStyle name="style1411446450769" xfId="326"/>
    <cellStyle name="style1411446450801" xfId="327"/>
    <cellStyle name="style1411446450847" xfId="328"/>
    <cellStyle name="style1411446450879" xfId="329"/>
    <cellStyle name="style1411446450910" xfId="330"/>
    <cellStyle name="style1411446450957" xfId="331"/>
    <cellStyle name="style1411446450988" xfId="332"/>
    <cellStyle name="style1411446451019" xfId="333"/>
    <cellStyle name="style1411446451050" xfId="334"/>
    <cellStyle name="style1411446451128" xfId="335"/>
    <cellStyle name="style1411446451159" xfId="336"/>
    <cellStyle name="style1411446451191" xfId="337"/>
    <cellStyle name="style1411446451206" xfId="338"/>
    <cellStyle name="style1411446451237" xfId="339"/>
    <cellStyle name="style1411446451269" xfId="340"/>
    <cellStyle name="style1411446451284" xfId="341"/>
    <cellStyle name="style1411446451315" xfId="342"/>
    <cellStyle name="style1411446451331" xfId="343"/>
    <cellStyle name="style1411446451362" xfId="344"/>
    <cellStyle name="style1411446451378" xfId="345"/>
    <cellStyle name="style1411446451409" xfId="346"/>
    <cellStyle name="style1411446451471" xfId="347"/>
    <cellStyle name="style1411446451518" xfId="348"/>
    <cellStyle name="style1411446451549" xfId="349"/>
    <cellStyle name="style1411446451581" xfId="350"/>
    <cellStyle name="style1411446451596" xfId="351"/>
    <cellStyle name="style1411446451627" xfId="352"/>
    <cellStyle name="style1411446451659" xfId="353"/>
    <cellStyle name="style1411446451690" xfId="354"/>
    <cellStyle name="style1411446451705" xfId="355"/>
    <cellStyle name="style1411446451721" xfId="356"/>
    <cellStyle name="style1411446451752" xfId="357"/>
    <cellStyle name="style1411446451815" xfId="358"/>
    <cellStyle name="style1411446451846" xfId="359"/>
    <cellStyle name="style1411446451877" xfId="360"/>
    <cellStyle name="style1411446451893" xfId="361"/>
    <cellStyle name="style1411446451924" xfId="362"/>
    <cellStyle name="style1411446451955" xfId="363"/>
    <cellStyle name="style1411446451971" xfId="364"/>
    <cellStyle name="style1411446452002" xfId="365"/>
    <cellStyle name="style1411446452033" xfId="366"/>
    <cellStyle name="style1411446452049" xfId="367"/>
    <cellStyle name="style1411446452111" xfId="368"/>
    <cellStyle name="style1411446452142" xfId="369"/>
    <cellStyle name="style1411446452158" xfId="370"/>
    <cellStyle name="style1411446452189" xfId="371"/>
    <cellStyle name="style1411446452220" xfId="372"/>
    <cellStyle name="style1411446452236" xfId="373"/>
    <cellStyle name="style1411446452267" xfId="374"/>
    <cellStyle name="style1411446452298" xfId="375"/>
    <cellStyle name="style1411446452314" xfId="376"/>
    <cellStyle name="style1411446452329" xfId="377"/>
    <cellStyle name="style1411446452361" xfId="378"/>
    <cellStyle name="style1411446452407" xfId="379"/>
    <cellStyle name="style1411446452439" xfId="380"/>
    <cellStyle name="style1411446452454" xfId="381"/>
    <cellStyle name="style1411446452485" xfId="382"/>
    <cellStyle name="style1411446452501" xfId="383"/>
    <cellStyle name="style1411446452532" xfId="384"/>
    <cellStyle name="style1411446452548" xfId="385"/>
    <cellStyle name="style1411446452563" xfId="386"/>
    <cellStyle name="style1411449801970" xfId="387"/>
    <cellStyle name="style1411449802014" xfId="388"/>
    <cellStyle name="style1411449802039" xfId="389"/>
    <cellStyle name="style1411449802064" xfId="390"/>
    <cellStyle name="style1411449802092" xfId="391"/>
    <cellStyle name="style1411449802118" xfId="392"/>
    <cellStyle name="style1411449802516" xfId="393"/>
    <cellStyle name="style1411449802578" xfId="394"/>
    <cellStyle name="style1411449802602" xfId="395"/>
    <cellStyle name="style1411449802628" xfId="396"/>
    <cellStyle name="style1411449802695" xfId="397"/>
    <cellStyle name="style1411449802719" xfId="398"/>
    <cellStyle name="style1411449802744" xfId="399"/>
    <cellStyle name="style1411449802916" xfId="400"/>
    <cellStyle name="style1411449802935" xfId="401"/>
    <cellStyle name="style1411449802987" xfId="402"/>
    <cellStyle name="style1411449803130" xfId="403"/>
    <cellStyle name="style1411449803296" xfId="404"/>
    <cellStyle name="style1411449803317" xfId="405"/>
    <cellStyle name="style1411449803337" xfId="406"/>
    <cellStyle name="style1411449803356" xfId="407"/>
    <cellStyle name="style1411449803379" xfId="408"/>
    <cellStyle name="style1411449803400" xfId="409"/>
    <cellStyle name="style1411449803420" xfId="410"/>
    <cellStyle name="style1411449803440" xfId="411"/>
    <cellStyle name="style1411449803461" xfId="412"/>
    <cellStyle name="style1411449803483" xfId="413"/>
    <cellStyle name="style1411449803510" xfId="414"/>
    <cellStyle name="style1411449803534" xfId="415"/>
    <cellStyle name="style1411449803554" xfId="416"/>
    <cellStyle name="style1411449803577" xfId="417"/>
    <cellStyle name="style1411451081406" xfId="418"/>
    <cellStyle name="style1411451081449" xfId="419"/>
    <cellStyle name="style1411451081472" xfId="420"/>
    <cellStyle name="style1411451081497" xfId="421"/>
    <cellStyle name="style1411451081522" xfId="422"/>
    <cellStyle name="style1411451081547" xfId="423"/>
    <cellStyle name="style1411451081953" xfId="424"/>
    <cellStyle name="style1411451082017" xfId="425"/>
    <cellStyle name="style1411451082043" xfId="426"/>
    <cellStyle name="style1411451082068" xfId="427"/>
    <cellStyle name="style1411451082091" xfId="428"/>
    <cellStyle name="style1411451082115" xfId="429"/>
    <cellStyle name="style1411451082188" xfId="430"/>
    <cellStyle name="style1411451082364" xfId="431"/>
    <cellStyle name="style1411451082383" xfId="432"/>
    <cellStyle name="style1411451082433" xfId="433"/>
    <cellStyle name="style1411451082533" xfId="434"/>
    <cellStyle name="style1411451082735" xfId="435"/>
    <cellStyle name="style1411451082754" xfId="436"/>
    <cellStyle name="style1411451082774" xfId="437"/>
    <cellStyle name="style1411451082793" xfId="438"/>
    <cellStyle name="style1411451082814" xfId="439"/>
    <cellStyle name="style1411451082834" xfId="440"/>
    <cellStyle name="style1411451082853" xfId="441"/>
    <cellStyle name="style1411451082873" xfId="442"/>
    <cellStyle name="style1411451082893" xfId="443"/>
    <cellStyle name="style1411451082912" xfId="444"/>
    <cellStyle name="style1411451082933" xfId="445"/>
    <cellStyle name="style1411451082954" xfId="446"/>
    <cellStyle name="style1411451082974" xfId="447"/>
    <cellStyle name="style1411451082993" xfId="448"/>
    <cellStyle name="style1411451083012" xfId="449"/>
    <cellStyle name="style1411542382001" xfId="450"/>
    <cellStyle name="style1411542382059" xfId="451"/>
    <cellStyle name="style1411542382094" xfId="452"/>
    <cellStyle name="style1411542382123" xfId="453"/>
    <cellStyle name="style1411542382156" xfId="454"/>
    <cellStyle name="style1411542382190" xfId="455"/>
    <cellStyle name="style1411542382225" xfId="456"/>
    <cellStyle name="style1411542382311" xfId="457"/>
    <cellStyle name="style1411542382346" xfId="458"/>
    <cellStyle name="style1411542382378" xfId="459"/>
    <cellStyle name="style1411542382409" xfId="460"/>
    <cellStyle name="style1411542382440" xfId="461"/>
    <cellStyle name="style1411542382466" xfId="462"/>
    <cellStyle name="style1411542382491" xfId="463"/>
    <cellStyle name="style1411542382523" xfId="464"/>
    <cellStyle name="style1411542382556" xfId="465"/>
    <cellStyle name="style1411542382585" xfId="466"/>
    <cellStyle name="style1411542382613" xfId="467"/>
    <cellStyle name="style1411542382701" xfId="468"/>
    <cellStyle name="style1411542382751" xfId="469"/>
    <cellStyle name="style1411542382774" xfId="470"/>
    <cellStyle name="style1411542382797" xfId="471"/>
    <cellStyle name="style1411542382821" xfId="472"/>
    <cellStyle name="style1411542382844" xfId="473"/>
    <cellStyle name="style1411542382872" xfId="474"/>
    <cellStyle name="style1411542382898" xfId="475"/>
    <cellStyle name="style1411542382921" xfId="476"/>
    <cellStyle name="style1411542382949" xfId="477"/>
    <cellStyle name="style1411542382977" xfId="478"/>
    <cellStyle name="style1411542383005" xfId="479"/>
    <cellStyle name="style1411542383036" xfId="480"/>
    <cellStyle name="style1411542383066" xfId="481"/>
    <cellStyle name="style1411542383094" xfId="482"/>
    <cellStyle name="style1411542383116" xfId="483"/>
    <cellStyle name="style1411542383137" xfId="484"/>
    <cellStyle name="style1411542383160" xfId="485"/>
    <cellStyle name="style1411542383184" xfId="486"/>
    <cellStyle name="style1411542383249" xfId="487"/>
    <cellStyle name="style1411542383276" xfId="488"/>
    <cellStyle name="style1411542383303" xfId="489"/>
    <cellStyle name="style1411542383332" xfId="490"/>
    <cellStyle name="style1411542383355" xfId="491"/>
    <cellStyle name="style1411542383382" xfId="492"/>
    <cellStyle name="style1411542383409" xfId="493"/>
    <cellStyle name="style1411542383430" xfId="494"/>
    <cellStyle name="style1411542383457" xfId="495"/>
    <cellStyle name="style1411542383483" xfId="496"/>
    <cellStyle name="style1411542383510" xfId="497"/>
    <cellStyle name="style1411542383530" xfId="498"/>
    <cellStyle name="style1411542383552" xfId="499"/>
    <cellStyle name="style1411542383579" xfId="500"/>
    <cellStyle name="style1411542383606" xfId="501"/>
    <cellStyle name="style1411542383632" xfId="502"/>
    <cellStyle name="style1411542383654" xfId="503"/>
    <cellStyle name="style1411542383684" xfId="504"/>
    <cellStyle name="style1411542383710" xfId="505"/>
    <cellStyle name="style1411542383732" xfId="506"/>
    <cellStyle name="style1411542383756" xfId="507"/>
    <cellStyle name="style1411542383790" xfId="508"/>
    <cellStyle name="style1411542383813" xfId="509"/>
    <cellStyle name="style1411542383835" xfId="510"/>
    <cellStyle name="style1411542383858" xfId="511"/>
    <cellStyle name="style1411542383881" xfId="512"/>
    <cellStyle name="style1411542383904" xfId="513"/>
    <cellStyle name="style1411542383967" xfId="514"/>
    <cellStyle name="style1411542383989" xfId="515"/>
    <cellStyle name="style1411542384009" xfId="516"/>
    <cellStyle name="style1411542384030" xfId="517"/>
    <cellStyle name="style1411542384052" xfId="518"/>
    <cellStyle name="style1411542384115" xfId="519"/>
    <cellStyle name="style1411542384148" xfId="520"/>
    <cellStyle name="style1411542384169" xfId="521"/>
    <cellStyle name="style1411542384188" xfId="522"/>
    <cellStyle name="style1411542384208" xfId="523"/>
    <cellStyle name="style1411542384227" xfId="524"/>
    <cellStyle name="style1411542384246" xfId="525"/>
    <cellStyle name="style1411542384273" xfId="526"/>
    <cellStyle name="style1411542384293" xfId="527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X40"/>
  <sheetViews>
    <sheetView tabSelected="1" zoomScale="115" zoomScaleNormal="115" zoomScaleSheetLayoutView="100" workbookViewId="0">
      <pane xSplit="2" ySplit="5" topLeftCell="C6" activePane="bottomRight" state="frozen"/>
      <selection activeCell="B1" sqref="B1"/>
      <selection pane="topRight" activeCell="B1" sqref="B1"/>
      <selection pane="bottomLeft" activeCell="B1" sqref="B1"/>
      <selection pane="bottomRight" activeCell="D11" sqref="D11"/>
    </sheetView>
  </sheetViews>
  <sheetFormatPr defaultColWidth="8.85546875" defaultRowHeight="15"/>
  <cols>
    <col min="1" max="1" width="11" style="1" customWidth="1"/>
    <col min="2" max="2" width="44" style="1" customWidth="1"/>
    <col min="3" max="5" width="10.7109375" style="1" customWidth="1"/>
    <col min="6" max="7" width="10.7109375" style="3" customWidth="1"/>
    <col min="8" max="9" width="11.85546875" style="2" customWidth="1"/>
    <col min="10" max="10" width="10.85546875" style="3" customWidth="1"/>
    <col min="11" max="11" width="10.85546875" style="2" customWidth="1"/>
    <col min="12" max="12" width="11" style="3" customWidth="1"/>
    <col min="13" max="15" width="11.42578125" style="3" customWidth="1"/>
    <col min="16" max="43" width="9.140625" style="3" customWidth="1"/>
    <col min="44" max="44" width="12.42578125" style="3" customWidth="1"/>
    <col min="45" max="66" width="9.140625" style="3" customWidth="1"/>
    <col min="67" max="67" width="12.140625" style="3" customWidth="1"/>
    <col min="68" max="71" width="9.140625" style="3" customWidth="1"/>
    <col min="72" max="76" width="9.140625" style="3" hidden="1" customWidth="1"/>
    <col min="77" max="77" width="9.140625" style="3" customWidth="1"/>
    <col min="78" max="82" width="9.140625" style="3" hidden="1" customWidth="1"/>
    <col min="83" max="83" width="9.140625" style="3" customWidth="1"/>
    <col min="84" max="88" width="9.140625" style="3" hidden="1" customWidth="1"/>
    <col min="89" max="89" width="9.140625" style="3" customWidth="1"/>
    <col min="90" max="94" width="9.140625" style="3" hidden="1" customWidth="1"/>
    <col min="95" max="95" width="9.140625" style="3" customWidth="1"/>
    <col min="96" max="100" width="9.140625" style="3" hidden="1" customWidth="1"/>
    <col min="101" max="101" width="9.140625" style="2" customWidth="1"/>
    <col min="102" max="106" width="9.140625" style="2" hidden="1" customWidth="1"/>
    <col min="107" max="107" width="9.140625" style="2" customWidth="1"/>
    <col min="108" max="112" width="9.140625" style="2" hidden="1" customWidth="1"/>
    <col min="113" max="113" width="9.140625" style="2" customWidth="1"/>
    <col min="114" max="118" width="9.140625" style="2" hidden="1" customWidth="1"/>
    <col min="119" max="119" width="9.140625" style="2" customWidth="1"/>
    <col min="120" max="149" width="9.140625" style="3" customWidth="1"/>
    <col min="150" max="150" width="9.140625" style="3" hidden="1" customWidth="1"/>
    <col min="151" max="158" width="9.140625" style="3" customWidth="1"/>
    <col min="159" max="159" width="9.140625" style="3" hidden="1" customWidth="1"/>
    <col min="160" max="164" width="9.140625" style="3" customWidth="1"/>
    <col min="165" max="165" width="9.140625" style="3" hidden="1" customWidth="1"/>
    <col min="166" max="175" width="9.140625" style="3" customWidth="1"/>
    <col min="176" max="179" width="8.85546875" style="3"/>
    <col min="180" max="180" width="12.7109375" style="3" bestFit="1" customWidth="1"/>
    <col min="181" max="16384" width="8.85546875" style="1"/>
  </cols>
  <sheetData>
    <row r="1" spans="1:180">
      <c r="A1" s="1" t="s">
        <v>43</v>
      </c>
      <c r="B1" s="10" t="s">
        <v>56</v>
      </c>
      <c r="H1" s="2" t="s">
        <v>70</v>
      </c>
      <c r="J1" s="4"/>
    </row>
    <row r="2" spans="1:180" ht="15.75">
      <c r="A2" s="8" t="s">
        <v>38</v>
      </c>
    </row>
    <row r="3" spans="1:180" ht="15.75">
      <c r="A3" s="8"/>
    </row>
    <row r="4" spans="1:180" ht="16.5" thickBot="1">
      <c r="A4" s="8"/>
      <c r="E4" s="7"/>
      <c r="F4" s="7" t="s">
        <v>47</v>
      </c>
      <c r="G4" s="7"/>
    </row>
    <row r="5" spans="1:180">
      <c r="A5" s="11" t="s">
        <v>0</v>
      </c>
      <c r="B5" s="12" t="s">
        <v>1</v>
      </c>
      <c r="C5" s="13" t="s">
        <v>21</v>
      </c>
      <c r="D5" s="13" t="s">
        <v>22</v>
      </c>
      <c r="E5" s="13" t="s">
        <v>23</v>
      </c>
      <c r="F5" s="13" t="s">
        <v>46</v>
      </c>
      <c r="G5" s="13" t="s">
        <v>55</v>
      </c>
      <c r="H5" s="14" t="s">
        <v>57</v>
      </c>
      <c r="I5" s="15" t="s">
        <v>58</v>
      </c>
    </row>
    <row r="6" spans="1:180" s="9" customFormat="1">
      <c r="A6" s="16" t="s">
        <v>26</v>
      </c>
      <c r="B6" s="17" t="s">
        <v>2</v>
      </c>
      <c r="C6" s="18">
        <f>SUM(C7:C10)</f>
        <v>59713.253345351906</v>
      </c>
      <c r="D6" s="18">
        <f t="shared" ref="D6:E6" si="0">SUM(D7:D10)</f>
        <v>61974.793359785006</v>
      </c>
      <c r="E6" s="18">
        <f t="shared" si="0"/>
        <v>72361.561546527548</v>
      </c>
      <c r="F6" s="18">
        <f t="shared" ref="F6:I6" si="1">SUM(F7:F10)</f>
        <v>76634.30649257492</v>
      </c>
      <c r="G6" s="18">
        <f t="shared" si="1"/>
        <v>83314.096438113018</v>
      </c>
      <c r="H6" s="18">
        <f t="shared" si="1"/>
        <v>83577.801690757507</v>
      </c>
      <c r="I6" s="19">
        <f t="shared" si="1"/>
        <v>101285.89922436417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2"/>
      <c r="FV6" s="2"/>
      <c r="FW6" s="2"/>
      <c r="FX6" s="3"/>
    </row>
    <row r="7" spans="1:180">
      <c r="A7" s="20">
        <v>1.1000000000000001</v>
      </c>
      <c r="B7" s="21" t="s">
        <v>49</v>
      </c>
      <c r="C7" s="22">
        <v>26564.660464745775</v>
      </c>
      <c r="D7" s="22">
        <v>26839.054379615463</v>
      </c>
      <c r="E7" s="22">
        <v>31672.251466284652</v>
      </c>
      <c r="F7" s="22">
        <v>34093.814113750152</v>
      </c>
      <c r="G7" s="22">
        <v>43321.491020096408</v>
      </c>
      <c r="H7" s="18">
        <v>37908.913120853504</v>
      </c>
      <c r="I7" s="19">
        <v>54289.872632503953</v>
      </c>
      <c r="J7" s="5"/>
      <c r="K7" s="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2"/>
      <c r="FV7" s="2"/>
      <c r="FW7" s="2"/>
    </row>
    <row r="8" spans="1:180">
      <c r="A8" s="20">
        <v>1.2</v>
      </c>
      <c r="B8" s="21" t="s">
        <v>50</v>
      </c>
      <c r="C8" s="22">
        <v>13649.045082941948</v>
      </c>
      <c r="D8" s="22">
        <v>15144.020661231933</v>
      </c>
      <c r="E8" s="22">
        <v>19026.785537607782</v>
      </c>
      <c r="F8" s="22">
        <v>19464.227400996297</v>
      </c>
      <c r="G8" s="22">
        <v>16646.678463219196</v>
      </c>
      <c r="H8" s="18">
        <v>18568.625581303342</v>
      </c>
      <c r="I8" s="19">
        <v>20967.256863287465</v>
      </c>
      <c r="J8" s="5"/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2"/>
      <c r="FV8" s="2"/>
      <c r="FW8" s="2"/>
    </row>
    <row r="9" spans="1:180">
      <c r="A9" s="20">
        <v>1.3</v>
      </c>
      <c r="B9" s="21" t="s">
        <v>51</v>
      </c>
      <c r="C9" s="22">
        <v>4043.8483079979937</v>
      </c>
      <c r="D9" s="22">
        <v>3903.0149860654537</v>
      </c>
      <c r="E9" s="22">
        <v>4560.20818607198</v>
      </c>
      <c r="F9" s="22">
        <v>4625.6020912605072</v>
      </c>
      <c r="G9" s="22">
        <v>5090.1143826671951</v>
      </c>
      <c r="H9" s="18">
        <v>7465.6755051646878</v>
      </c>
      <c r="I9" s="19">
        <v>6841.5575093479301</v>
      </c>
      <c r="J9" s="5"/>
      <c r="K9" s="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2"/>
      <c r="FV9" s="2"/>
      <c r="FW9" s="2"/>
    </row>
    <row r="10" spans="1:180">
      <c r="A10" s="20">
        <v>1.4</v>
      </c>
      <c r="B10" s="21" t="s">
        <v>52</v>
      </c>
      <c r="C10" s="22">
        <v>15455.699489666194</v>
      </c>
      <c r="D10" s="22">
        <v>16088.703332872152</v>
      </c>
      <c r="E10" s="22">
        <v>17102.316356563133</v>
      </c>
      <c r="F10" s="22">
        <v>18450.66288656796</v>
      </c>
      <c r="G10" s="22">
        <v>18255.812572130206</v>
      </c>
      <c r="H10" s="18">
        <v>19634.587483435978</v>
      </c>
      <c r="I10" s="19">
        <v>19187.212219224813</v>
      </c>
      <c r="J10" s="5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2"/>
      <c r="FV10" s="2"/>
      <c r="FW10" s="2"/>
    </row>
    <row r="11" spans="1:180">
      <c r="A11" s="23" t="s">
        <v>59</v>
      </c>
      <c r="B11" s="21" t="s">
        <v>3</v>
      </c>
      <c r="C11" s="22">
        <v>2867.1683173959354</v>
      </c>
      <c r="D11" s="22">
        <v>3901.0842738044162</v>
      </c>
      <c r="E11" s="22">
        <v>6219.9703586238611</v>
      </c>
      <c r="F11" s="22">
        <v>15267.616968331195</v>
      </c>
      <c r="G11" s="22">
        <v>7364.0764838762707</v>
      </c>
      <c r="H11" s="18">
        <v>5708.162413285354</v>
      </c>
      <c r="I11" s="19">
        <v>4701.2164155972541</v>
      </c>
      <c r="J11" s="5"/>
      <c r="K11" s="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2"/>
      <c r="FV11" s="2"/>
      <c r="FW11" s="2"/>
    </row>
    <row r="12" spans="1:180">
      <c r="A12" s="24"/>
      <c r="B12" s="25" t="s">
        <v>28</v>
      </c>
      <c r="C12" s="26">
        <f>C6+C11</f>
        <v>62580.421662747845</v>
      </c>
      <c r="D12" s="26">
        <f t="shared" ref="D12:E12" si="2">D6+D11</f>
        <v>65875.877633589422</v>
      </c>
      <c r="E12" s="26">
        <f t="shared" si="2"/>
        <v>78581.531905151409</v>
      </c>
      <c r="F12" s="26">
        <f t="shared" ref="F12:I12" si="3">F6+F11</f>
        <v>91901.92346090611</v>
      </c>
      <c r="G12" s="26">
        <f t="shared" si="3"/>
        <v>90678.172921989288</v>
      </c>
      <c r="H12" s="26">
        <f t="shared" si="3"/>
        <v>89285.964104042854</v>
      </c>
      <c r="I12" s="27">
        <f t="shared" si="3"/>
        <v>105987.11563996143</v>
      </c>
      <c r="J12" s="5"/>
      <c r="K12" s="4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2"/>
      <c r="FV12" s="2"/>
      <c r="FW12" s="2"/>
    </row>
    <row r="13" spans="1:180" s="9" customFormat="1">
      <c r="A13" s="16" t="s">
        <v>60</v>
      </c>
      <c r="B13" s="17" t="s">
        <v>4</v>
      </c>
      <c r="C13" s="18">
        <v>6333.7829234359997</v>
      </c>
      <c r="D13" s="18">
        <v>6450.3146224774791</v>
      </c>
      <c r="E13" s="18">
        <v>6685.1216610391893</v>
      </c>
      <c r="F13" s="18">
        <v>4947.7897284305145</v>
      </c>
      <c r="G13" s="18">
        <v>7762.8922697064127</v>
      </c>
      <c r="H13" s="18">
        <v>8772.3380571595171</v>
      </c>
      <c r="I13" s="19">
        <v>8294.3563820889485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2"/>
      <c r="FV13" s="2"/>
      <c r="FW13" s="2"/>
      <c r="FX13" s="3"/>
    </row>
    <row r="14" spans="1:180" ht="28.5">
      <c r="A14" s="23" t="s">
        <v>61</v>
      </c>
      <c r="B14" s="21" t="s">
        <v>5</v>
      </c>
      <c r="C14" s="22">
        <v>15924.137546602567</v>
      </c>
      <c r="D14" s="22">
        <v>17166.961699770443</v>
      </c>
      <c r="E14" s="22">
        <v>18669.70210356473</v>
      </c>
      <c r="F14" s="22">
        <v>23025.677901520085</v>
      </c>
      <c r="G14" s="22">
        <v>23850.098591701408</v>
      </c>
      <c r="H14" s="18">
        <v>27248.705371134769</v>
      </c>
      <c r="I14" s="19">
        <v>31437.599866152654</v>
      </c>
      <c r="J14" s="5"/>
      <c r="K14" s="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4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4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4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2"/>
      <c r="FV14" s="2"/>
      <c r="FW14" s="2"/>
    </row>
    <row r="15" spans="1:180">
      <c r="A15" s="23" t="s">
        <v>62</v>
      </c>
      <c r="B15" s="21" t="s">
        <v>6</v>
      </c>
      <c r="C15" s="22">
        <v>53695.099161886305</v>
      </c>
      <c r="D15" s="22">
        <v>60319.033955988627</v>
      </c>
      <c r="E15" s="22">
        <v>67995.802859645264</v>
      </c>
      <c r="F15" s="22">
        <v>68927.460709732288</v>
      </c>
      <c r="G15" s="22">
        <v>76734.112713186958</v>
      </c>
      <c r="H15" s="18">
        <v>84853.99965817378</v>
      </c>
      <c r="I15" s="19">
        <v>97064.252907776579</v>
      </c>
      <c r="J15" s="5"/>
      <c r="K15" s="4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4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4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4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2"/>
      <c r="FV15" s="2"/>
      <c r="FW15" s="2"/>
    </row>
    <row r="16" spans="1:180">
      <c r="A16" s="24"/>
      <c r="B16" s="25" t="s">
        <v>29</v>
      </c>
      <c r="C16" s="26">
        <f>+C13+C14+C15</f>
        <v>75953.019631924864</v>
      </c>
      <c r="D16" s="26">
        <f t="shared" ref="D16:E16" si="4">+D13+D14+D15</f>
        <v>83936.310278236546</v>
      </c>
      <c r="E16" s="26">
        <f t="shared" si="4"/>
        <v>93350.626624249184</v>
      </c>
      <c r="F16" s="26">
        <f t="shared" ref="F16:H16" si="5">+F13+F14+F15</f>
        <v>96900.928339682883</v>
      </c>
      <c r="G16" s="26">
        <f t="shared" si="5"/>
        <v>108347.10357459477</v>
      </c>
      <c r="H16" s="26">
        <f t="shared" si="5"/>
        <v>120875.04308646807</v>
      </c>
      <c r="I16" s="27">
        <f t="shared" ref="I16" si="6">+I13+I14+I15</f>
        <v>136796.20915601819</v>
      </c>
      <c r="J16" s="5"/>
      <c r="K16" s="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4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4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4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2"/>
      <c r="FV16" s="2"/>
      <c r="FW16" s="2"/>
    </row>
    <row r="17" spans="1:180" s="9" customFormat="1">
      <c r="A17" s="16" t="s">
        <v>63</v>
      </c>
      <c r="B17" s="17" t="s">
        <v>7</v>
      </c>
      <c r="C17" s="18">
        <f>C18+C19</f>
        <v>33936.691822353947</v>
      </c>
      <c r="D17" s="18">
        <f t="shared" ref="D17:E17" si="7">D18+D19</f>
        <v>41707.23671578191</v>
      </c>
      <c r="E17" s="18">
        <f t="shared" si="7"/>
        <v>51293.957999999999</v>
      </c>
      <c r="F17" s="18">
        <f t="shared" ref="F17:H17" si="8">F18+F19</f>
        <v>51989.233100000005</v>
      </c>
      <c r="G17" s="18">
        <f t="shared" si="8"/>
        <v>55194.520200000006</v>
      </c>
      <c r="H17" s="18">
        <f t="shared" si="8"/>
        <v>61607.0046</v>
      </c>
      <c r="I17" s="19">
        <f t="shared" ref="I17" si="9">I18+I19</f>
        <v>71434.396500000003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2"/>
      <c r="FV17" s="2"/>
      <c r="FW17" s="2"/>
      <c r="FX17" s="3"/>
    </row>
    <row r="18" spans="1:180">
      <c r="A18" s="20">
        <v>6.1</v>
      </c>
      <c r="B18" s="21" t="s">
        <v>8</v>
      </c>
      <c r="C18" s="22">
        <v>31581.203284570969</v>
      </c>
      <c r="D18" s="22">
        <v>39107.669039726854</v>
      </c>
      <c r="E18" s="22">
        <v>48511.987999999998</v>
      </c>
      <c r="F18" s="22">
        <v>49031.764300000003</v>
      </c>
      <c r="G18" s="22">
        <v>51990.299400000004</v>
      </c>
      <c r="H18" s="18">
        <v>57958.929600000003</v>
      </c>
      <c r="I18" s="19">
        <v>67261.441500000001</v>
      </c>
      <c r="J18" s="5"/>
      <c r="K18" s="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2"/>
      <c r="FV18" s="2"/>
      <c r="FW18" s="2"/>
    </row>
    <row r="19" spans="1:180">
      <c r="A19" s="20">
        <v>6.2</v>
      </c>
      <c r="B19" s="21" t="s">
        <v>9</v>
      </c>
      <c r="C19" s="22">
        <v>2355.4885377829787</v>
      </c>
      <c r="D19" s="22">
        <v>2599.567676055055</v>
      </c>
      <c r="E19" s="22">
        <v>2781.97</v>
      </c>
      <c r="F19" s="22">
        <v>2957.4688000000001</v>
      </c>
      <c r="G19" s="22">
        <v>3204.2208000000001</v>
      </c>
      <c r="H19" s="18">
        <v>3648.0749999999998</v>
      </c>
      <c r="I19" s="19">
        <v>4172.9549999999999</v>
      </c>
      <c r="J19" s="5"/>
      <c r="K19" s="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2"/>
      <c r="FV19" s="2"/>
      <c r="FW19" s="2"/>
    </row>
    <row r="20" spans="1:180" s="9" customFormat="1" ht="28.5">
      <c r="A20" s="16" t="s">
        <v>64</v>
      </c>
      <c r="B20" s="28" t="s">
        <v>10</v>
      </c>
      <c r="C20" s="18">
        <f>SUM(C21:C27)</f>
        <v>46482.013287026799</v>
      </c>
      <c r="D20" s="18">
        <f t="shared" ref="D20:E20" si="10">SUM(D21:D27)</f>
        <v>52010.060880901328</v>
      </c>
      <c r="E20" s="18">
        <f t="shared" si="10"/>
        <v>56195.885366545393</v>
      </c>
      <c r="F20" s="18">
        <f t="shared" ref="F20:I20" si="11">SUM(F21:F27)</f>
        <v>60954.18053414824</v>
      </c>
      <c r="G20" s="18">
        <f t="shared" si="11"/>
        <v>69420.955695211742</v>
      </c>
      <c r="H20" s="18">
        <f t="shared" si="11"/>
        <v>88803.07857921136</v>
      </c>
      <c r="I20" s="19">
        <f t="shared" si="11"/>
        <v>94655.91918361529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2"/>
      <c r="FV20" s="2"/>
      <c r="FW20" s="2"/>
      <c r="FX20" s="3"/>
    </row>
    <row r="21" spans="1:180">
      <c r="A21" s="20">
        <v>7.1</v>
      </c>
      <c r="B21" s="21" t="s">
        <v>11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5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2"/>
      <c r="FV21" s="2"/>
      <c r="FW21" s="2"/>
    </row>
    <row r="22" spans="1:180">
      <c r="A22" s="20">
        <v>7.2</v>
      </c>
      <c r="B22" s="21" t="s">
        <v>12</v>
      </c>
      <c r="C22" s="22">
        <v>14799.881452595626</v>
      </c>
      <c r="D22" s="22">
        <v>16051.563461578018</v>
      </c>
      <c r="E22" s="22">
        <v>17299.251199999999</v>
      </c>
      <c r="F22" s="22">
        <v>19110.405599999998</v>
      </c>
      <c r="G22" s="22">
        <v>20310.614000000001</v>
      </c>
      <c r="H22" s="18">
        <v>23902.2696</v>
      </c>
      <c r="I22" s="19">
        <v>28132.656500000001</v>
      </c>
      <c r="J22" s="5"/>
      <c r="K22" s="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2"/>
      <c r="FV22" s="2"/>
      <c r="FW22" s="2"/>
    </row>
    <row r="23" spans="1:180">
      <c r="A23" s="20">
        <v>7.3</v>
      </c>
      <c r="B23" s="21" t="s">
        <v>13</v>
      </c>
      <c r="C23" s="22">
        <v>6654.0888849541234</v>
      </c>
      <c r="D23" s="22">
        <v>7773.2535121645014</v>
      </c>
      <c r="E23" s="22">
        <v>8487.9871999999996</v>
      </c>
      <c r="F23" s="22">
        <v>7530.4943999999996</v>
      </c>
      <c r="G23" s="22">
        <v>5657.6679999999997</v>
      </c>
      <c r="H23" s="18">
        <v>7553.9539999999997</v>
      </c>
      <c r="I23" s="19">
        <v>5891.7384000000002</v>
      </c>
      <c r="J23" s="5"/>
      <c r="K23" s="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2"/>
      <c r="FV23" s="2"/>
      <c r="FW23" s="2"/>
    </row>
    <row r="24" spans="1:180">
      <c r="A24" s="20">
        <v>7.4</v>
      </c>
      <c r="B24" s="21" t="s">
        <v>14</v>
      </c>
      <c r="C24" s="22">
        <v>2143.075822502527</v>
      </c>
      <c r="D24" s="22">
        <v>3658.8484949683861</v>
      </c>
      <c r="E24" s="22">
        <v>3010.0223999999998</v>
      </c>
      <c r="F24" s="22">
        <v>4888.1117999999997</v>
      </c>
      <c r="G24" s="22">
        <v>7918.5659999999998</v>
      </c>
      <c r="H24" s="18">
        <v>10390.0172</v>
      </c>
      <c r="I24" s="19">
        <v>11578.409600000001</v>
      </c>
      <c r="J24" s="5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2"/>
      <c r="FV24" s="2"/>
      <c r="FW24" s="2"/>
    </row>
    <row r="25" spans="1:180">
      <c r="A25" s="20">
        <v>7.5</v>
      </c>
      <c r="B25" s="21" t="s">
        <v>15</v>
      </c>
      <c r="C25" s="22">
        <v>18357.31275453616</v>
      </c>
      <c r="D25" s="22">
        <v>19515.625481942061</v>
      </c>
      <c r="E25" s="22">
        <v>21052.416000000001</v>
      </c>
      <c r="F25" s="22">
        <v>22221.470700000002</v>
      </c>
      <c r="G25" s="22">
        <v>26903.995999999999</v>
      </c>
      <c r="H25" s="18">
        <v>37951.341200000003</v>
      </c>
      <c r="I25" s="19">
        <v>39901.344799999999</v>
      </c>
      <c r="J25" s="5"/>
      <c r="K25" s="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2"/>
      <c r="FV25" s="2"/>
      <c r="FW25" s="2"/>
    </row>
    <row r="26" spans="1:180">
      <c r="A26" s="20">
        <v>7.6</v>
      </c>
      <c r="B26" s="21" t="s">
        <v>16</v>
      </c>
      <c r="C26" s="22">
        <v>24.864999999999998</v>
      </c>
      <c r="D26" s="22">
        <v>42.716200000000001</v>
      </c>
      <c r="E26" s="22">
        <v>41.567399999999999</v>
      </c>
      <c r="F26" s="22">
        <v>40.516199999999998</v>
      </c>
      <c r="G26" s="22">
        <v>45.563000000000002</v>
      </c>
      <c r="H26" s="18">
        <v>112.7627</v>
      </c>
      <c r="I26" s="19">
        <v>42.871000000000002</v>
      </c>
      <c r="J26" s="5"/>
      <c r="K26" s="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2"/>
      <c r="FV26" s="2"/>
      <c r="FW26" s="2"/>
    </row>
    <row r="27" spans="1:180" ht="28.5">
      <c r="A27" s="20">
        <v>7.7</v>
      </c>
      <c r="B27" s="21" t="s">
        <v>17</v>
      </c>
      <c r="C27" s="22">
        <v>4502.7893724383675</v>
      </c>
      <c r="D27" s="22">
        <v>4968.053730248359</v>
      </c>
      <c r="E27" s="22">
        <v>6304.6411665453898</v>
      </c>
      <c r="F27" s="22">
        <v>7163.1818341482394</v>
      </c>
      <c r="G27" s="22">
        <v>8584.548695211739</v>
      </c>
      <c r="H27" s="18">
        <v>8892.7338792113642</v>
      </c>
      <c r="I27" s="19">
        <v>9108.8988836153039</v>
      </c>
      <c r="J27" s="5"/>
      <c r="K27" s="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2"/>
      <c r="FV27" s="2"/>
      <c r="FW27" s="2"/>
    </row>
    <row r="28" spans="1:180">
      <c r="A28" s="23" t="s">
        <v>65</v>
      </c>
      <c r="B28" s="21" t="s">
        <v>18</v>
      </c>
      <c r="C28" s="22">
        <v>12774.452786812068</v>
      </c>
      <c r="D28" s="22">
        <v>11323</v>
      </c>
      <c r="E28" s="22">
        <v>12458</v>
      </c>
      <c r="F28" s="22">
        <v>13027.697184015804</v>
      </c>
      <c r="G28" s="22">
        <v>18116.008319120156</v>
      </c>
      <c r="H28" s="18">
        <v>16137.564428658177</v>
      </c>
      <c r="I28" s="19">
        <v>18460.799877902577</v>
      </c>
      <c r="J28" s="5"/>
      <c r="K28" s="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2"/>
      <c r="FV28" s="2"/>
      <c r="FW28" s="2"/>
    </row>
    <row r="29" spans="1:180" ht="28.5">
      <c r="A29" s="23" t="s">
        <v>66</v>
      </c>
      <c r="B29" s="21" t="s">
        <v>19</v>
      </c>
      <c r="C29" s="22">
        <v>32303.747337022691</v>
      </c>
      <c r="D29" s="22">
        <v>35878.635829172956</v>
      </c>
      <c r="E29" s="22">
        <v>41170.860168474203</v>
      </c>
      <c r="F29" s="22">
        <v>44530.852268887968</v>
      </c>
      <c r="G29" s="22">
        <v>48302.631999999998</v>
      </c>
      <c r="H29" s="18">
        <v>52526.230900000002</v>
      </c>
      <c r="I29" s="19">
        <v>59554.818399999996</v>
      </c>
      <c r="J29" s="5"/>
      <c r="K29" s="4"/>
      <c r="L29" s="6"/>
      <c r="M29" s="6"/>
      <c r="N29" s="6"/>
      <c r="O29" s="6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2"/>
      <c r="FV29" s="2"/>
      <c r="FW29" s="2"/>
    </row>
    <row r="30" spans="1:180">
      <c r="A30" s="23" t="s">
        <v>67</v>
      </c>
      <c r="B30" s="21" t="s">
        <v>44</v>
      </c>
      <c r="C30" s="22">
        <v>74782.819524805876</v>
      </c>
      <c r="D30" s="22">
        <v>85078.344786539528</v>
      </c>
      <c r="E30" s="22">
        <v>89168.229999999981</v>
      </c>
      <c r="F30" s="22">
        <v>101787.78013760749</v>
      </c>
      <c r="G30" s="22">
        <v>113590.148632</v>
      </c>
      <c r="H30" s="18">
        <v>130983.53671472562</v>
      </c>
      <c r="I30" s="19">
        <v>141581.68442285806</v>
      </c>
      <c r="J30" s="5"/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2"/>
      <c r="FV30" s="2"/>
      <c r="FW30" s="2"/>
    </row>
    <row r="31" spans="1:180">
      <c r="A31" s="23" t="s">
        <v>68</v>
      </c>
      <c r="B31" s="21" t="s">
        <v>20</v>
      </c>
      <c r="C31" s="22">
        <v>64942.008796175498</v>
      </c>
      <c r="D31" s="22">
        <v>74413.401265855398</v>
      </c>
      <c r="E31" s="22">
        <v>81605.44628394756</v>
      </c>
      <c r="F31" s="22">
        <v>93852.103199999998</v>
      </c>
      <c r="G31" s="22">
        <v>99045.9476</v>
      </c>
      <c r="H31" s="18">
        <v>119143.5</v>
      </c>
      <c r="I31" s="19">
        <v>132994.60769999999</v>
      </c>
      <c r="J31" s="5"/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2"/>
      <c r="FV31" s="2"/>
      <c r="FW31" s="2"/>
    </row>
    <row r="32" spans="1:180">
      <c r="A32" s="24"/>
      <c r="B32" s="25" t="s">
        <v>30</v>
      </c>
      <c r="C32" s="26">
        <f>C17+C20+C28+C29+C30+C31</f>
        <v>265221.73355419684</v>
      </c>
      <c r="D32" s="26">
        <f t="shared" ref="D32:E32" si="12">D17+D20+D28+D29+D30+D31</f>
        <v>300410.67947825108</v>
      </c>
      <c r="E32" s="26">
        <f t="shared" si="12"/>
        <v>331892.37981896714</v>
      </c>
      <c r="F32" s="26">
        <f t="shared" ref="F32:H32" si="13">F17+F20+F28+F29+F30+F31</f>
        <v>366141.84642465954</v>
      </c>
      <c r="G32" s="26">
        <f t="shared" si="13"/>
        <v>403670.21244633192</v>
      </c>
      <c r="H32" s="26">
        <f t="shared" si="13"/>
        <v>469200.91522259515</v>
      </c>
      <c r="I32" s="27">
        <f t="shared" ref="I32" si="14">I17+I20+I28+I29+I30+I31</f>
        <v>518682.22608437593</v>
      </c>
      <c r="J32" s="5"/>
      <c r="K32" s="4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2"/>
      <c r="FV32" s="2"/>
      <c r="FW32" s="2"/>
    </row>
    <row r="33" spans="1:180" s="9" customFormat="1">
      <c r="A33" s="29" t="s">
        <v>27</v>
      </c>
      <c r="B33" s="30" t="s">
        <v>31</v>
      </c>
      <c r="C33" s="31">
        <f>C6+C11+C13+C14+C15+C17+C20+C28+C29+C30+C31</f>
        <v>403755.17484886962</v>
      </c>
      <c r="D33" s="31">
        <f>D6+D11+D13+D14+D15+D17+D20+D28+D29+D30+D31</f>
        <v>450222.8673900771</v>
      </c>
      <c r="E33" s="31">
        <f>E6+E11+E13+E14+E15+E17+E20+E28+E29+E30+E31</f>
        <v>503824.53834836773</v>
      </c>
      <c r="F33" s="31">
        <f>F6+F11+F13+F14+F15+F17+F20+F28+F29+F30+F31</f>
        <v>554944.69822524849</v>
      </c>
      <c r="G33" s="31">
        <f t="shared" ref="G33:H33" si="15">G6+G11+G13+G14+G15+G17+G20+G28+G29+G30+G31</f>
        <v>602695.48894291592</v>
      </c>
      <c r="H33" s="31">
        <f t="shared" si="15"/>
        <v>679361.92241310608</v>
      </c>
      <c r="I33" s="32">
        <f t="shared" ref="I33" si="16">I6+I11+I13+I14+I15+I17+I20+I28+I29+I30+I31</f>
        <v>761465.55088035553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2"/>
      <c r="FV33" s="2"/>
      <c r="FW33" s="2"/>
      <c r="FX33" s="3"/>
    </row>
    <row r="34" spans="1:180">
      <c r="A34" s="33" t="s">
        <v>33</v>
      </c>
      <c r="B34" s="34" t="s">
        <v>25</v>
      </c>
      <c r="C34" s="35">
        <v>4416</v>
      </c>
      <c r="D34" s="35">
        <v>5493</v>
      </c>
      <c r="E34" s="35">
        <v>10048</v>
      </c>
      <c r="F34" s="35">
        <v>6422</v>
      </c>
      <c r="G34" s="35">
        <v>7706</v>
      </c>
      <c r="H34" s="36">
        <v>9181</v>
      </c>
      <c r="I34" s="37">
        <v>31386</v>
      </c>
      <c r="J34" s="5"/>
      <c r="K34" s="4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</row>
    <row r="35" spans="1:180">
      <c r="A35" s="33" t="s">
        <v>34</v>
      </c>
      <c r="B35" s="34" t="s">
        <v>24</v>
      </c>
      <c r="C35" s="35">
        <v>10328</v>
      </c>
      <c r="D35" s="35">
        <v>13598</v>
      </c>
      <c r="E35" s="35">
        <v>11610</v>
      </c>
      <c r="F35" s="35">
        <v>13645</v>
      </c>
      <c r="G35" s="35">
        <v>7228</v>
      </c>
      <c r="H35" s="36">
        <v>4957</v>
      </c>
      <c r="I35" s="37">
        <v>5759</v>
      </c>
      <c r="J35" s="5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</row>
    <row r="36" spans="1:180">
      <c r="A36" s="38" t="s">
        <v>35</v>
      </c>
      <c r="B36" s="39" t="s">
        <v>45</v>
      </c>
      <c r="C36" s="26">
        <f>C33+C34-C35</f>
        <v>397843.17484886962</v>
      </c>
      <c r="D36" s="26">
        <f t="shared" ref="D36:E36" si="17">D33+D34-D35</f>
        <v>442117.8673900771</v>
      </c>
      <c r="E36" s="26">
        <f t="shared" si="17"/>
        <v>502262.53834836773</v>
      </c>
      <c r="F36" s="26">
        <f t="shared" ref="F36:I36" si="18">F33+F34-F35</f>
        <v>547721.69822524849</v>
      </c>
      <c r="G36" s="26">
        <f t="shared" si="18"/>
        <v>603173.48894291592</v>
      </c>
      <c r="H36" s="26">
        <f t="shared" si="18"/>
        <v>683585.92241310608</v>
      </c>
      <c r="I36" s="27">
        <f t="shared" si="18"/>
        <v>787092.55088035553</v>
      </c>
      <c r="J36" s="5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</row>
    <row r="37" spans="1:180">
      <c r="A37" s="33" t="s">
        <v>36</v>
      </c>
      <c r="B37" s="34" t="s">
        <v>32</v>
      </c>
      <c r="C37" s="35">
        <v>3860</v>
      </c>
      <c r="D37" s="35">
        <v>3950</v>
      </c>
      <c r="E37" s="35">
        <v>4030</v>
      </c>
      <c r="F37" s="35">
        <v>4120</v>
      </c>
      <c r="G37" s="35">
        <v>4220</v>
      </c>
      <c r="H37" s="36">
        <v>4310</v>
      </c>
      <c r="I37" s="37">
        <v>4410</v>
      </c>
      <c r="L37" s="2"/>
      <c r="M37" s="2"/>
      <c r="N37" s="2"/>
      <c r="O37" s="2"/>
    </row>
    <row r="38" spans="1:180" ht="15.75" thickBot="1">
      <c r="A38" s="40" t="s">
        <v>37</v>
      </c>
      <c r="B38" s="41" t="s">
        <v>48</v>
      </c>
      <c r="C38" s="42">
        <f>C36/C37*1000</f>
        <v>103068.18001266052</v>
      </c>
      <c r="D38" s="42">
        <f t="shared" ref="D38:E38" si="19">D36/D37*1000</f>
        <v>111928.57402280433</v>
      </c>
      <c r="E38" s="42">
        <f t="shared" si="19"/>
        <v>124630.90281597213</v>
      </c>
      <c r="F38" s="42">
        <f t="shared" ref="F38:I38" si="20">F36/F37*1000</f>
        <v>132942.15976340981</v>
      </c>
      <c r="G38" s="42">
        <f t="shared" si="20"/>
        <v>142932.10638457723</v>
      </c>
      <c r="H38" s="42">
        <f t="shared" si="20"/>
        <v>158604.6223696302</v>
      </c>
      <c r="I38" s="43">
        <f t="shared" si="20"/>
        <v>178479.03648080621</v>
      </c>
      <c r="K38" s="4"/>
      <c r="L38" s="4"/>
      <c r="M38" s="4"/>
      <c r="N38" s="4"/>
      <c r="O38" s="4"/>
      <c r="BP38" s="5"/>
      <c r="BQ38" s="5"/>
      <c r="BR38" s="5"/>
      <c r="BS38" s="5"/>
    </row>
    <row r="40" spans="1:180">
      <c r="B40" s="1" t="s">
        <v>69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5" max="1048575" man="1"/>
    <brk id="27" max="1048575" man="1"/>
    <brk id="43" max="1048575" man="1"/>
    <brk id="107" max="95" man="1"/>
    <brk id="143" max="1048575" man="1"/>
    <brk id="167" max="1048575" man="1"/>
    <brk id="175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X38"/>
  <sheetViews>
    <sheetView zoomScale="136" zoomScaleNormal="136" zoomScaleSheetLayoutView="100" workbookViewId="0">
      <pane xSplit="2" ySplit="5" topLeftCell="C6" activePane="bottomRight" state="frozen"/>
      <selection activeCell="A5" sqref="A5:I38"/>
      <selection pane="topRight" activeCell="A5" sqref="A5:I38"/>
      <selection pane="bottomLeft" activeCell="A5" sqref="A5:I38"/>
      <selection pane="bottomRight" activeCell="J4" sqref="J4"/>
    </sheetView>
  </sheetViews>
  <sheetFormatPr defaultColWidth="8.85546875" defaultRowHeight="15"/>
  <cols>
    <col min="1" max="1" width="6" style="1" customWidth="1"/>
    <col min="2" max="2" width="29.140625" style="1" customWidth="1"/>
    <col min="3" max="5" width="10.85546875" style="1" customWidth="1"/>
    <col min="6" max="7" width="10.85546875" style="3" customWidth="1"/>
    <col min="8" max="9" width="10.85546875" style="2" customWidth="1"/>
    <col min="10" max="10" width="10.85546875" style="3" customWidth="1"/>
    <col min="11" max="11" width="10.85546875" style="2" customWidth="1"/>
    <col min="12" max="12" width="11" style="3" customWidth="1"/>
    <col min="13" max="15" width="11.42578125" style="3" customWidth="1"/>
    <col min="16" max="43" width="9.140625" style="3" customWidth="1"/>
    <col min="44" max="44" width="12.42578125" style="3" customWidth="1"/>
    <col min="45" max="66" width="9.140625" style="3" customWidth="1"/>
    <col min="67" max="67" width="12.140625" style="3" customWidth="1"/>
    <col min="68" max="71" width="9.140625" style="3" customWidth="1"/>
    <col min="72" max="76" width="9.140625" style="3" hidden="1" customWidth="1"/>
    <col min="77" max="77" width="9.140625" style="3" customWidth="1"/>
    <col min="78" max="82" width="9.140625" style="3" hidden="1" customWidth="1"/>
    <col min="83" max="83" width="9.140625" style="3" customWidth="1"/>
    <col min="84" max="88" width="9.140625" style="3" hidden="1" customWidth="1"/>
    <col min="89" max="89" width="9.140625" style="3" customWidth="1"/>
    <col min="90" max="94" width="9.140625" style="3" hidden="1" customWidth="1"/>
    <col min="95" max="95" width="9.140625" style="3" customWidth="1"/>
    <col min="96" max="100" width="9.140625" style="3" hidden="1" customWidth="1"/>
    <col min="101" max="101" width="9.140625" style="2" customWidth="1"/>
    <col min="102" max="106" width="9.140625" style="2" hidden="1" customWidth="1"/>
    <col min="107" max="107" width="9.140625" style="2" customWidth="1"/>
    <col min="108" max="112" width="9.140625" style="2" hidden="1" customWidth="1"/>
    <col min="113" max="113" width="9.140625" style="2" customWidth="1"/>
    <col min="114" max="118" width="9.140625" style="2" hidden="1" customWidth="1"/>
    <col min="119" max="119" width="9.140625" style="2" customWidth="1"/>
    <col min="120" max="149" width="9.140625" style="3" customWidth="1"/>
    <col min="150" max="150" width="9.140625" style="3" hidden="1" customWidth="1"/>
    <col min="151" max="158" width="9.140625" style="3" customWidth="1"/>
    <col min="159" max="159" width="9.140625" style="3" hidden="1" customWidth="1"/>
    <col min="160" max="164" width="9.140625" style="3" customWidth="1"/>
    <col min="165" max="165" width="9.140625" style="3" hidden="1" customWidth="1"/>
    <col min="166" max="175" width="9.140625" style="3" customWidth="1"/>
    <col min="176" max="176" width="9.140625" style="3"/>
    <col min="177" max="179" width="8.85546875" style="3"/>
    <col min="180" max="180" width="12.7109375" style="3" bestFit="1" customWidth="1"/>
    <col min="181" max="16384" width="8.85546875" style="1"/>
  </cols>
  <sheetData>
    <row r="1" spans="1:180">
      <c r="A1" s="1" t="s">
        <v>43</v>
      </c>
      <c r="B1" s="10" t="str">
        <f>GSVA_cur!B1</f>
        <v>Andaman &amp; Nicobar Islands</v>
      </c>
      <c r="H1" s="2" t="s">
        <v>70</v>
      </c>
      <c r="J1" s="4"/>
    </row>
    <row r="2" spans="1:180" ht="15.75">
      <c r="A2" s="8" t="s">
        <v>39</v>
      </c>
    </row>
    <row r="3" spans="1:180" ht="15.75">
      <c r="A3" s="8"/>
    </row>
    <row r="4" spans="1:180" ht="16.5" thickBot="1">
      <c r="A4" s="8"/>
      <c r="E4" s="7"/>
      <c r="F4" s="7" t="s">
        <v>47</v>
      </c>
      <c r="G4" s="7"/>
    </row>
    <row r="5" spans="1:180" ht="30">
      <c r="A5" s="11" t="s">
        <v>0</v>
      </c>
      <c r="B5" s="12" t="s">
        <v>1</v>
      </c>
      <c r="C5" s="13" t="s">
        <v>21</v>
      </c>
      <c r="D5" s="13" t="s">
        <v>22</v>
      </c>
      <c r="E5" s="13" t="s">
        <v>23</v>
      </c>
      <c r="F5" s="13" t="s">
        <v>46</v>
      </c>
      <c r="G5" s="13" t="s">
        <v>55</v>
      </c>
      <c r="H5" s="14" t="s">
        <v>57</v>
      </c>
      <c r="I5" s="15" t="s">
        <v>58</v>
      </c>
    </row>
    <row r="6" spans="1:180" s="9" customFormat="1" ht="28.5">
      <c r="A6" s="16" t="s">
        <v>26</v>
      </c>
      <c r="B6" s="17" t="s">
        <v>2</v>
      </c>
      <c r="C6" s="18">
        <f>SUM(C7:C10)</f>
        <v>59713.253345351906</v>
      </c>
      <c r="D6" s="18">
        <f t="shared" ref="D6:I6" si="0">SUM(D7:D10)</f>
        <v>61215.162997848485</v>
      </c>
      <c r="E6" s="18">
        <f t="shared" si="0"/>
        <v>65790.873151836175</v>
      </c>
      <c r="F6" s="18">
        <f t="shared" si="0"/>
        <v>68663.779896724824</v>
      </c>
      <c r="G6" s="18">
        <f t="shared" si="0"/>
        <v>65875.104018969447</v>
      </c>
      <c r="H6" s="18">
        <f t="shared" si="0"/>
        <v>64969.726664380243</v>
      </c>
      <c r="I6" s="19">
        <f t="shared" si="0"/>
        <v>72579.997023375181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2"/>
      <c r="FV6" s="2"/>
      <c r="FW6" s="2"/>
      <c r="FX6" s="3"/>
    </row>
    <row r="7" spans="1:180">
      <c r="A7" s="20">
        <v>1.1000000000000001</v>
      </c>
      <c r="B7" s="21" t="s">
        <v>49</v>
      </c>
      <c r="C7" s="22">
        <v>26564.660464745775</v>
      </c>
      <c r="D7" s="22">
        <v>27265.40942702175</v>
      </c>
      <c r="E7" s="22">
        <v>30155.891104119921</v>
      </c>
      <c r="F7" s="22">
        <v>31657.063126239351</v>
      </c>
      <c r="G7" s="22">
        <v>31762.325921691176</v>
      </c>
      <c r="H7" s="18">
        <v>26904.811936530063</v>
      </c>
      <c r="I7" s="19">
        <v>33402.804429156437</v>
      </c>
      <c r="J7" s="5"/>
      <c r="K7" s="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2"/>
      <c r="FV7" s="2"/>
      <c r="FW7" s="2"/>
    </row>
    <row r="8" spans="1:180">
      <c r="A8" s="20">
        <v>1.2</v>
      </c>
      <c r="B8" s="21" t="s">
        <v>50</v>
      </c>
      <c r="C8" s="22">
        <v>13649.045082941948</v>
      </c>
      <c r="D8" s="22">
        <v>14156.120749343994</v>
      </c>
      <c r="E8" s="22">
        <v>15083.804929526923</v>
      </c>
      <c r="F8" s="22">
        <v>15526.164492610123</v>
      </c>
      <c r="G8" s="22">
        <v>13310.396570349976</v>
      </c>
      <c r="H8" s="18">
        <v>14323.062466438667</v>
      </c>
      <c r="I8" s="19">
        <v>16460.096265142405</v>
      </c>
      <c r="J8" s="5"/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2"/>
      <c r="FV8" s="2"/>
      <c r="FW8" s="2"/>
    </row>
    <row r="9" spans="1:180">
      <c r="A9" s="20">
        <v>1.3</v>
      </c>
      <c r="B9" s="21" t="s">
        <v>51</v>
      </c>
      <c r="C9" s="22">
        <v>4043.8483079979937</v>
      </c>
      <c r="D9" s="22">
        <v>3731.4058209707614</v>
      </c>
      <c r="E9" s="22">
        <v>4360.3372279487212</v>
      </c>
      <c r="F9" s="22">
        <v>4415.7907246953564</v>
      </c>
      <c r="G9" s="22">
        <v>4192.4412841792928</v>
      </c>
      <c r="H9" s="18">
        <v>5979.6156218233209</v>
      </c>
      <c r="I9" s="19">
        <v>5333.3320608581898</v>
      </c>
      <c r="J9" s="5"/>
      <c r="K9" s="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2"/>
      <c r="FV9" s="2"/>
      <c r="FW9" s="2"/>
    </row>
    <row r="10" spans="1:180">
      <c r="A10" s="20">
        <v>1.4</v>
      </c>
      <c r="B10" s="21" t="s">
        <v>52</v>
      </c>
      <c r="C10" s="22">
        <v>15455.699489666194</v>
      </c>
      <c r="D10" s="22">
        <v>16062.227000511979</v>
      </c>
      <c r="E10" s="22">
        <v>16190.839890240606</v>
      </c>
      <c r="F10" s="22">
        <v>17064.76155318</v>
      </c>
      <c r="G10" s="22">
        <v>16609.940242748999</v>
      </c>
      <c r="H10" s="18">
        <v>17762.236639588187</v>
      </c>
      <c r="I10" s="19">
        <v>17383.76426821815</v>
      </c>
      <c r="J10" s="5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2"/>
      <c r="FV10" s="2"/>
      <c r="FW10" s="2"/>
    </row>
    <row r="11" spans="1:180" ht="28.5">
      <c r="A11" s="23" t="s">
        <v>59</v>
      </c>
      <c r="B11" s="21" t="s">
        <v>3</v>
      </c>
      <c r="C11" s="22">
        <v>2867.1683173959354</v>
      </c>
      <c r="D11" s="22">
        <v>3161.278822078862</v>
      </c>
      <c r="E11" s="22">
        <v>8340.0725249355419</v>
      </c>
      <c r="F11" s="22">
        <v>11943.226530685877</v>
      </c>
      <c r="G11" s="22">
        <v>5768.3005484506575</v>
      </c>
      <c r="H11" s="18">
        <v>4485.196880675232</v>
      </c>
      <c r="I11" s="19">
        <v>3873.7134670751147</v>
      </c>
      <c r="J11" s="5"/>
      <c r="K11" s="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2"/>
      <c r="FV11" s="2"/>
      <c r="FW11" s="2"/>
    </row>
    <row r="12" spans="1:180">
      <c r="A12" s="24"/>
      <c r="B12" s="25" t="s">
        <v>28</v>
      </c>
      <c r="C12" s="26">
        <f>C6+C11</f>
        <v>62580.421662747845</v>
      </c>
      <c r="D12" s="26">
        <f t="shared" ref="D12:I12" si="1">D6+D11</f>
        <v>64376.44181992735</v>
      </c>
      <c r="E12" s="26">
        <f t="shared" si="1"/>
        <v>74130.94567677172</v>
      </c>
      <c r="F12" s="26">
        <f t="shared" si="1"/>
        <v>80607.006427410699</v>
      </c>
      <c r="G12" s="26">
        <f t="shared" si="1"/>
        <v>71643.404567420104</v>
      </c>
      <c r="H12" s="26">
        <f t="shared" si="1"/>
        <v>69454.92354505547</v>
      </c>
      <c r="I12" s="27">
        <f t="shared" si="1"/>
        <v>76453.710490450292</v>
      </c>
      <c r="J12" s="5"/>
      <c r="K12" s="4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2"/>
      <c r="FV12" s="2"/>
      <c r="FW12" s="2"/>
    </row>
    <row r="13" spans="1:180" s="9" customFormat="1" ht="28.5">
      <c r="A13" s="16" t="s">
        <v>60</v>
      </c>
      <c r="B13" s="17" t="s">
        <v>4</v>
      </c>
      <c r="C13" s="18">
        <v>6333.7829234359997</v>
      </c>
      <c r="D13" s="18">
        <v>6371.5306511524677</v>
      </c>
      <c r="E13" s="18">
        <v>6657.7607425268125</v>
      </c>
      <c r="F13" s="18">
        <v>4809.72296812076</v>
      </c>
      <c r="G13" s="18">
        <v>7549.4292461227442</v>
      </c>
      <c r="H13" s="18">
        <v>8336.6173643851271</v>
      </c>
      <c r="I13" s="19">
        <v>7674.8306417747472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2"/>
      <c r="FV13" s="2"/>
      <c r="FW13" s="2"/>
      <c r="FX13" s="3"/>
    </row>
    <row r="14" spans="1:180" ht="28.5">
      <c r="A14" s="23" t="s">
        <v>61</v>
      </c>
      <c r="B14" s="21" t="s">
        <v>5</v>
      </c>
      <c r="C14" s="22">
        <v>15924.137546602567</v>
      </c>
      <c r="D14" s="22">
        <v>18486.579096026697</v>
      </c>
      <c r="E14" s="22">
        <v>18506.21359968184</v>
      </c>
      <c r="F14" s="22">
        <v>21239.639589355742</v>
      </c>
      <c r="G14" s="22">
        <v>28646.315180998557</v>
      </c>
      <c r="H14" s="18">
        <v>31054.353216224365</v>
      </c>
      <c r="I14" s="19">
        <v>33374.723557400226</v>
      </c>
      <c r="J14" s="5"/>
      <c r="K14" s="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4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4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4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2"/>
      <c r="FV14" s="2"/>
      <c r="FW14" s="2"/>
    </row>
    <row r="15" spans="1:180" ht="28.5">
      <c r="A15" s="23" t="s">
        <v>62</v>
      </c>
      <c r="B15" s="21" t="s">
        <v>6</v>
      </c>
      <c r="C15" s="22">
        <v>53695.099161886305</v>
      </c>
      <c r="D15" s="22">
        <v>56388.324023104637</v>
      </c>
      <c r="E15" s="22">
        <v>61396.450435613508</v>
      </c>
      <c r="F15" s="22">
        <v>63828.41559309842</v>
      </c>
      <c r="G15" s="22">
        <v>70447.271863986782</v>
      </c>
      <c r="H15" s="18">
        <v>79479.565034837025</v>
      </c>
      <c r="I15" s="19">
        <v>91096.729002839595</v>
      </c>
      <c r="J15" s="5"/>
      <c r="K15" s="4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4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4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4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2"/>
      <c r="FV15" s="2"/>
      <c r="FW15" s="2"/>
    </row>
    <row r="16" spans="1:180">
      <c r="A16" s="24"/>
      <c r="B16" s="25" t="s">
        <v>29</v>
      </c>
      <c r="C16" s="26">
        <f>+C13+C14+C15</f>
        <v>75953.019631924864</v>
      </c>
      <c r="D16" s="26">
        <f t="shared" ref="D16:H16" si="2">+D13+D14+D15</f>
        <v>81246.433770283795</v>
      </c>
      <c r="E16" s="26">
        <f t="shared" si="2"/>
        <v>86560.424777822162</v>
      </c>
      <c r="F16" s="26">
        <f t="shared" si="2"/>
        <v>89877.778150574915</v>
      </c>
      <c r="G16" s="26">
        <f t="shared" si="2"/>
        <v>106643.01629110808</v>
      </c>
      <c r="H16" s="26">
        <f t="shared" si="2"/>
        <v>118870.53561544651</v>
      </c>
      <c r="I16" s="27">
        <f t="shared" ref="I16" si="3">+I13+I14+I15</f>
        <v>132146.28320201457</v>
      </c>
      <c r="J16" s="5"/>
      <c r="K16" s="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4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4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4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2"/>
      <c r="FV16" s="2"/>
      <c r="FW16" s="2"/>
    </row>
    <row r="17" spans="1:180" s="9" customFormat="1" ht="28.5">
      <c r="A17" s="16" t="s">
        <v>63</v>
      </c>
      <c r="B17" s="17" t="s">
        <v>7</v>
      </c>
      <c r="C17" s="18">
        <f>C18+C19</f>
        <v>33936.691822353947</v>
      </c>
      <c r="D17" s="18">
        <f t="shared" ref="D17:H17" si="4">D18+D19</f>
        <v>38829.343089736547</v>
      </c>
      <c r="E17" s="18">
        <f t="shared" si="4"/>
        <v>44996.26656767173</v>
      </c>
      <c r="F17" s="18">
        <f t="shared" si="4"/>
        <v>46386.012113812933</v>
      </c>
      <c r="G17" s="18">
        <f t="shared" si="4"/>
        <v>48380.359482881904</v>
      </c>
      <c r="H17" s="18">
        <f t="shared" si="4"/>
        <v>52294.929777454476</v>
      </c>
      <c r="I17" s="19">
        <f t="shared" ref="I17" si="5">I18+I19</f>
        <v>65716.614990998612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2"/>
      <c r="FV17" s="2"/>
      <c r="FW17" s="2"/>
      <c r="FX17" s="3"/>
    </row>
    <row r="18" spans="1:180">
      <c r="A18" s="20">
        <v>6.1</v>
      </c>
      <c r="B18" s="21" t="s">
        <v>8</v>
      </c>
      <c r="C18" s="22">
        <v>31581.203284570969</v>
      </c>
      <c r="D18" s="22">
        <v>36438.192087421536</v>
      </c>
      <c r="E18" s="22">
        <v>42563.063529269726</v>
      </c>
      <c r="F18" s="22">
        <v>43900.627748071092</v>
      </c>
      <c r="G18" s="22">
        <v>45945.805430022076</v>
      </c>
      <c r="H18" s="18">
        <v>49648.785704410475</v>
      </c>
      <c r="I18" s="19">
        <v>62578.312413838117</v>
      </c>
      <c r="J18" s="5"/>
      <c r="K18" s="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2"/>
      <c r="FV18" s="2"/>
      <c r="FW18" s="2"/>
    </row>
    <row r="19" spans="1:180">
      <c r="A19" s="20">
        <v>6.2</v>
      </c>
      <c r="B19" s="21" t="s">
        <v>9</v>
      </c>
      <c r="C19" s="22">
        <v>2355.4885377829787</v>
      </c>
      <c r="D19" s="22">
        <v>2391.1510023150108</v>
      </c>
      <c r="E19" s="22">
        <v>2433.2030384020068</v>
      </c>
      <c r="F19" s="22">
        <v>2485.384365741842</v>
      </c>
      <c r="G19" s="22">
        <v>2434.5540528598258</v>
      </c>
      <c r="H19" s="18">
        <v>2646.1440730440036</v>
      </c>
      <c r="I19" s="19">
        <v>3138.3025771604939</v>
      </c>
      <c r="J19" s="5"/>
      <c r="K19" s="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2"/>
      <c r="FV19" s="2"/>
      <c r="FW19" s="2"/>
    </row>
    <row r="20" spans="1:180" s="9" customFormat="1" ht="42.75">
      <c r="A20" s="16" t="s">
        <v>64</v>
      </c>
      <c r="B20" s="28" t="s">
        <v>10</v>
      </c>
      <c r="C20" s="18">
        <f>SUM(C21:C27)</f>
        <v>46482.013287026799</v>
      </c>
      <c r="D20" s="18">
        <f t="shared" ref="D20:I20" si="6">SUM(D21:D27)</f>
        <v>49650.119511422134</v>
      </c>
      <c r="E20" s="18">
        <f t="shared" si="6"/>
        <v>51115.358039600127</v>
      </c>
      <c r="F20" s="18">
        <f t="shared" si="6"/>
        <v>59582.569294621513</v>
      </c>
      <c r="G20" s="18">
        <f t="shared" si="6"/>
        <v>61169.329121877206</v>
      </c>
      <c r="H20" s="18">
        <f t="shared" si="6"/>
        <v>77061.429574248948</v>
      </c>
      <c r="I20" s="19">
        <f t="shared" si="6"/>
        <v>81089.904979597835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2"/>
      <c r="FV20" s="2"/>
      <c r="FW20" s="2"/>
      <c r="FX20" s="3"/>
    </row>
    <row r="21" spans="1:180">
      <c r="A21" s="20">
        <v>7.1</v>
      </c>
      <c r="B21" s="21" t="s">
        <v>11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18">
        <v>0</v>
      </c>
      <c r="I21" s="19">
        <v>0</v>
      </c>
      <c r="J21" s="5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2"/>
      <c r="FV21" s="2"/>
      <c r="FW21" s="2"/>
    </row>
    <row r="22" spans="1:180">
      <c r="A22" s="20">
        <v>7.2</v>
      </c>
      <c r="B22" s="21" t="s">
        <v>12</v>
      </c>
      <c r="C22" s="22">
        <v>14799.881452595626</v>
      </c>
      <c r="D22" s="22">
        <v>15649.516375004365</v>
      </c>
      <c r="E22" s="22">
        <v>16055.220194465874</v>
      </c>
      <c r="F22" s="22">
        <v>18716.472595375722</v>
      </c>
      <c r="G22" s="22">
        <v>18056.198468653653</v>
      </c>
      <c r="H22" s="18">
        <v>20776.006716503125</v>
      </c>
      <c r="I22" s="19">
        <v>24564.031996828755</v>
      </c>
      <c r="J22" s="5"/>
      <c r="K22" s="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2"/>
      <c r="FV22" s="2"/>
      <c r="FW22" s="2"/>
    </row>
    <row r="23" spans="1:180">
      <c r="A23" s="20">
        <v>7.3</v>
      </c>
      <c r="B23" s="21" t="s">
        <v>13</v>
      </c>
      <c r="C23" s="22">
        <v>6654.0888849541234</v>
      </c>
      <c r="D23" s="22">
        <v>7144.1884421540244</v>
      </c>
      <c r="E23" s="22">
        <v>7318.1039274909681</v>
      </c>
      <c r="F23" s="22">
        <v>7410.6758589589481</v>
      </c>
      <c r="G23" s="22">
        <v>5304.4325705729689</v>
      </c>
      <c r="H23" s="18">
        <v>7307.9615945185196</v>
      </c>
      <c r="I23" s="19">
        <v>5694.9283446470426</v>
      </c>
      <c r="J23" s="5"/>
      <c r="K23" s="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2"/>
      <c r="FV23" s="2"/>
      <c r="FW23" s="2"/>
    </row>
    <row r="24" spans="1:180">
      <c r="A24" s="20">
        <v>7.4</v>
      </c>
      <c r="B24" s="21" t="s">
        <v>14</v>
      </c>
      <c r="C24" s="22">
        <v>2143.075822502527</v>
      </c>
      <c r="D24" s="22">
        <v>2449.8408580026694</v>
      </c>
      <c r="E24" s="22">
        <v>2633.0688889527664</v>
      </c>
      <c r="F24" s="22">
        <v>7130.5234979179058</v>
      </c>
      <c r="G24" s="22">
        <v>6439.6036866359464</v>
      </c>
      <c r="H24" s="18">
        <v>7966.3812671473233</v>
      </c>
      <c r="I24" s="19">
        <v>8552.8418097876256</v>
      </c>
      <c r="J24" s="5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2"/>
      <c r="FV24" s="2"/>
      <c r="FW24" s="2"/>
    </row>
    <row r="25" spans="1:180" ht="28.5">
      <c r="A25" s="20">
        <v>7.5</v>
      </c>
      <c r="B25" s="21" t="s">
        <v>15</v>
      </c>
      <c r="C25" s="22">
        <v>18357.31275453616</v>
      </c>
      <c r="D25" s="22">
        <v>19671.010444607211</v>
      </c>
      <c r="E25" s="22">
        <v>19898.112033519268</v>
      </c>
      <c r="F25" s="22">
        <v>20220.460609317161</v>
      </c>
      <c r="G25" s="22">
        <v>24202.383663148328</v>
      </c>
      <c r="H25" s="18">
        <v>33882.778720506365</v>
      </c>
      <c r="I25" s="19">
        <v>35485.516007655773</v>
      </c>
      <c r="J25" s="5"/>
      <c r="K25" s="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2"/>
      <c r="FV25" s="2"/>
      <c r="FW25" s="2"/>
    </row>
    <row r="26" spans="1:180">
      <c r="A26" s="20">
        <v>7.6</v>
      </c>
      <c r="B26" s="21" t="s">
        <v>16</v>
      </c>
      <c r="C26" s="22">
        <v>24.864999999999998</v>
      </c>
      <c r="D26" s="22">
        <v>40.817273093729483</v>
      </c>
      <c r="E26" s="22">
        <v>39.108220992936076</v>
      </c>
      <c r="F26" s="22">
        <v>33.790083164063212</v>
      </c>
      <c r="G26" s="22">
        <v>40.475195601141905</v>
      </c>
      <c r="H26" s="18">
        <v>98.673255839862122</v>
      </c>
      <c r="I26" s="19">
        <v>37.251997158821212</v>
      </c>
      <c r="J26" s="5"/>
      <c r="K26" s="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2"/>
      <c r="FV26" s="2"/>
      <c r="FW26" s="2"/>
    </row>
    <row r="27" spans="1:180" ht="28.5">
      <c r="A27" s="20">
        <v>7.7</v>
      </c>
      <c r="B27" s="21" t="s">
        <v>17</v>
      </c>
      <c r="C27" s="22">
        <v>4502.7893724383675</v>
      </c>
      <c r="D27" s="22">
        <v>4694.7461185601342</v>
      </c>
      <c r="E27" s="22">
        <v>5171.7447741783089</v>
      </c>
      <c r="F27" s="22">
        <v>6070.6466498877116</v>
      </c>
      <c r="G27" s="22">
        <v>7126.2355372651691</v>
      </c>
      <c r="H27" s="18">
        <v>7029.6280197337665</v>
      </c>
      <c r="I27" s="19">
        <v>6755.3348235198173</v>
      </c>
      <c r="J27" s="5"/>
      <c r="K27" s="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2"/>
      <c r="FV27" s="2"/>
      <c r="FW27" s="2"/>
    </row>
    <row r="28" spans="1:180" ht="28.5">
      <c r="A28" s="23" t="s">
        <v>65</v>
      </c>
      <c r="B28" s="21" t="s">
        <v>18</v>
      </c>
      <c r="C28" s="22">
        <v>12774.452786812068</v>
      </c>
      <c r="D28" s="22">
        <v>11174</v>
      </c>
      <c r="E28" s="22">
        <v>12028</v>
      </c>
      <c r="F28" s="22">
        <v>12456</v>
      </c>
      <c r="G28" s="22">
        <v>16789.991061266086</v>
      </c>
      <c r="H28" s="18">
        <v>14994.914286814208</v>
      </c>
      <c r="I28" s="19">
        <v>15933.48680364274</v>
      </c>
      <c r="J28" s="5"/>
      <c r="K28" s="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2"/>
      <c r="FV28" s="2"/>
      <c r="FW28" s="2"/>
    </row>
    <row r="29" spans="1:180" ht="42.75">
      <c r="A29" s="23" t="s">
        <v>66</v>
      </c>
      <c r="B29" s="21" t="s">
        <v>19</v>
      </c>
      <c r="C29" s="22">
        <v>32303.747337022691</v>
      </c>
      <c r="D29" s="22">
        <v>33160.173214355578</v>
      </c>
      <c r="E29" s="22">
        <v>34685.364533445951</v>
      </c>
      <c r="F29" s="22">
        <v>35891.532671417735</v>
      </c>
      <c r="G29" s="22">
        <v>39495.253807628556</v>
      </c>
      <c r="H29" s="18">
        <v>43533.898795907575</v>
      </c>
      <c r="I29" s="19">
        <v>48822.009969829</v>
      </c>
      <c r="J29" s="5"/>
      <c r="K29" s="4"/>
      <c r="L29" s="6"/>
      <c r="M29" s="6"/>
      <c r="N29" s="6"/>
      <c r="O29" s="6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2"/>
      <c r="FV29" s="2"/>
      <c r="FW29" s="2"/>
    </row>
    <row r="30" spans="1:180">
      <c r="A30" s="23" t="s">
        <v>67</v>
      </c>
      <c r="B30" s="21" t="s">
        <v>44</v>
      </c>
      <c r="C30" s="22">
        <v>74782.819524805876</v>
      </c>
      <c r="D30" s="22">
        <v>77949.312212345147</v>
      </c>
      <c r="E30" s="22">
        <v>78281.068371214555</v>
      </c>
      <c r="F30" s="22">
        <v>81464.170705216675</v>
      </c>
      <c r="G30" s="22">
        <v>86649.26857393331</v>
      </c>
      <c r="H30" s="18">
        <v>92034.019135216658</v>
      </c>
      <c r="I30" s="19">
        <v>95392.882080750001</v>
      </c>
      <c r="J30" s="5"/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2"/>
      <c r="FV30" s="2"/>
      <c r="FW30" s="2"/>
    </row>
    <row r="31" spans="1:180">
      <c r="A31" s="23" t="s">
        <v>68</v>
      </c>
      <c r="B31" s="21" t="s">
        <v>20</v>
      </c>
      <c r="C31" s="22">
        <v>64942.008796175498</v>
      </c>
      <c r="D31" s="22">
        <v>66882.30123536849</v>
      </c>
      <c r="E31" s="22">
        <v>68437.635657704945</v>
      </c>
      <c r="F31" s="22">
        <v>74150.828122574661</v>
      </c>
      <c r="G31" s="22">
        <v>78034.056276945921</v>
      </c>
      <c r="H31" s="18">
        <v>102393.36902379617</v>
      </c>
      <c r="I31" s="19">
        <v>111566.91756608638</v>
      </c>
      <c r="J31" s="5"/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2"/>
      <c r="FV31" s="2"/>
      <c r="FW31" s="2"/>
    </row>
    <row r="32" spans="1:180">
      <c r="A32" s="24"/>
      <c r="B32" s="25" t="s">
        <v>30</v>
      </c>
      <c r="C32" s="26">
        <f>C17+C20+C28+C29+C30+C31</f>
        <v>265221.73355419684</v>
      </c>
      <c r="D32" s="26">
        <f t="shared" ref="D32:F32" si="7">D17+D20+D28+D29+D30+D31</f>
        <v>277645.24926322786</v>
      </c>
      <c r="E32" s="26">
        <f t="shared" si="7"/>
        <v>289543.69316963729</v>
      </c>
      <c r="F32" s="26">
        <f t="shared" si="7"/>
        <v>309931.11290764355</v>
      </c>
      <c r="G32" s="26">
        <f t="shared" ref="G32:H32" si="8">G17+G20+G28+G29+G30+G31</f>
        <v>330518.258324533</v>
      </c>
      <c r="H32" s="26">
        <f t="shared" si="8"/>
        <v>382312.56059343804</v>
      </c>
      <c r="I32" s="27">
        <f t="shared" ref="I32" si="9">I17+I20+I28+I29+I30+I31</f>
        <v>418521.8163909046</v>
      </c>
      <c r="J32" s="5"/>
      <c r="K32" s="4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2"/>
      <c r="FV32" s="2"/>
      <c r="FW32" s="2"/>
    </row>
    <row r="33" spans="1:180" s="9" customFormat="1" ht="30">
      <c r="A33" s="29" t="s">
        <v>27</v>
      </c>
      <c r="B33" s="30" t="s">
        <v>31</v>
      </c>
      <c r="C33" s="31">
        <f>C6+C11+C13+C14+C15+C17+C20+C28+C29+C30+C31</f>
        <v>403755.17484886962</v>
      </c>
      <c r="D33" s="31">
        <f>D6+D11+D13+D14+D15+D17+D20+D28+D29+D30+D31</f>
        <v>423268.12485343899</v>
      </c>
      <c r="E33" s="31">
        <f>E6+E11+E13+E14+E15+E17+E20+E28+E29+E30+E31</f>
        <v>450235.06362423126</v>
      </c>
      <c r="F33" s="31">
        <f>F6+F11+F13+F14+F15+F17+F20+F28+F29+F30+F31</f>
        <v>480415.89748562913</v>
      </c>
      <c r="G33" s="31">
        <f t="shared" ref="G33:H33" si="10">G6+G11+G13+G14+G15+G17+G20+G28+G29+G30+G31</f>
        <v>508804.67918306118</v>
      </c>
      <c r="H33" s="31">
        <f t="shared" si="10"/>
        <v>570638.01975393994</v>
      </c>
      <c r="I33" s="32">
        <f t="shared" ref="I33" si="11">I6+I11+I13+I14+I15+I17+I20+I28+I29+I30+I31</f>
        <v>627121.81008336949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2"/>
      <c r="FV33" s="2"/>
      <c r="FW33" s="2"/>
      <c r="FX33" s="3"/>
    </row>
    <row r="34" spans="1:180">
      <c r="A34" s="33" t="s">
        <v>33</v>
      </c>
      <c r="B34" s="34" t="s">
        <v>25</v>
      </c>
      <c r="C34" s="22">
        <v>4416</v>
      </c>
      <c r="D34" s="22">
        <v>5164.1353165776218</v>
      </c>
      <c r="E34" s="22">
        <v>8979.2409359946578</v>
      </c>
      <c r="F34" s="22">
        <v>5559.5285503573459</v>
      </c>
      <c r="G34" s="22">
        <v>6505.5221579002573</v>
      </c>
      <c r="H34" s="18">
        <v>8712.8693453635478</v>
      </c>
      <c r="I34" s="19">
        <v>25848.635054495433</v>
      </c>
      <c r="J34" s="5"/>
      <c r="K34" s="4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</row>
    <row r="35" spans="1:180">
      <c r="A35" s="33" t="s">
        <v>34</v>
      </c>
      <c r="B35" s="34" t="s">
        <v>24</v>
      </c>
      <c r="C35" s="22">
        <v>10327.999999999998</v>
      </c>
      <c r="D35" s="22">
        <v>12783.890776410431</v>
      </c>
      <c r="E35" s="22">
        <v>10375.098255065484</v>
      </c>
      <c r="F35" s="22">
        <v>11812.483193650885</v>
      </c>
      <c r="G35" s="22">
        <v>6101.9873030499693</v>
      </c>
      <c r="H35" s="18">
        <v>4156.0142009560941</v>
      </c>
      <c r="I35" s="19">
        <v>4742.9519301229593</v>
      </c>
      <c r="J35" s="5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</row>
    <row r="36" spans="1:180" ht="28.5">
      <c r="A36" s="38" t="s">
        <v>35</v>
      </c>
      <c r="B36" s="39" t="s">
        <v>45</v>
      </c>
      <c r="C36" s="26">
        <f>C33+C34-C35</f>
        <v>397843.17484886962</v>
      </c>
      <c r="D36" s="26">
        <f t="shared" ref="D36:I36" si="12">D33+D34-D35</f>
        <v>415648.3693936062</v>
      </c>
      <c r="E36" s="26">
        <f t="shared" si="12"/>
        <v>448839.20630516042</v>
      </c>
      <c r="F36" s="26">
        <f t="shared" si="12"/>
        <v>474162.94284233556</v>
      </c>
      <c r="G36" s="26">
        <f t="shared" si="12"/>
        <v>509208.2140379115</v>
      </c>
      <c r="H36" s="26">
        <f t="shared" si="12"/>
        <v>575194.87489834742</v>
      </c>
      <c r="I36" s="27">
        <f t="shared" si="12"/>
        <v>648227.49320774199</v>
      </c>
      <c r="J36" s="5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</row>
    <row r="37" spans="1:180">
      <c r="A37" s="33" t="s">
        <v>36</v>
      </c>
      <c r="B37" s="34" t="s">
        <v>32</v>
      </c>
      <c r="C37" s="22">
        <f>GSVA_cur!C37</f>
        <v>3860</v>
      </c>
      <c r="D37" s="22">
        <f>GSVA_cur!D37</f>
        <v>3950</v>
      </c>
      <c r="E37" s="22">
        <f>GSVA_cur!E37</f>
        <v>4030</v>
      </c>
      <c r="F37" s="22">
        <f>GSVA_cur!F37</f>
        <v>4120</v>
      </c>
      <c r="G37" s="22">
        <f>GSVA_cur!G37</f>
        <v>4220</v>
      </c>
      <c r="H37" s="22">
        <f>GSVA_cur!H37</f>
        <v>4310</v>
      </c>
      <c r="I37" s="44">
        <f>GSVA_cur!I37</f>
        <v>4410</v>
      </c>
      <c r="L37" s="2"/>
      <c r="M37" s="2"/>
      <c r="N37" s="2"/>
      <c r="O37" s="2"/>
    </row>
    <row r="38" spans="1:180" ht="15.75" thickBot="1">
      <c r="A38" s="40" t="s">
        <v>37</v>
      </c>
      <c r="B38" s="41" t="s">
        <v>48</v>
      </c>
      <c r="C38" s="42">
        <f>C36/C37*1000</f>
        <v>103068.18001266052</v>
      </c>
      <c r="D38" s="42">
        <f t="shared" ref="D38:I38" si="13">D36/D37*1000</f>
        <v>105227.43528952055</v>
      </c>
      <c r="E38" s="42">
        <f t="shared" si="13"/>
        <v>111374.49287969241</v>
      </c>
      <c r="F38" s="42">
        <f t="shared" si="13"/>
        <v>115088.09292289698</v>
      </c>
      <c r="G38" s="42">
        <f t="shared" si="13"/>
        <v>120665.45356348614</v>
      </c>
      <c r="H38" s="42">
        <f t="shared" si="13"/>
        <v>133455.88744741242</v>
      </c>
      <c r="I38" s="43">
        <f t="shared" si="13"/>
        <v>146990.3612715968</v>
      </c>
      <c r="K38" s="4"/>
      <c r="L38" s="4"/>
      <c r="M38" s="4"/>
      <c r="N38" s="4"/>
      <c r="O38" s="4"/>
      <c r="BP38" s="5"/>
      <c r="BQ38" s="5"/>
      <c r="BR38" s="5"/>
      <c r="BS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5" max="1048575" man="1"/>
    <brk id="27" max="1048575" man="1"/>
    <brk id="43" max="1048575" man="1"/>
    <brk id="107" max="95" man="1"/>
    <brk id="143" max="1048575" man="1"/>
    <brk id="167" max="1048575" man="1"/>
    <brk id="175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X38"/>
  <sheetViews>
    <sheetView zoomScale="130" zoomScaleNormal="130" zoomScaleSheetLayoutView="100" workbookViewId="0">
      <pane xSplit="2" ySplit="5" topLeftCell="C6" activePane="bottomRight" state="frozen"/>
      <selection activeCell="A5" sqref="A5:I38"/>
      <selection pane="topRight" activeCell="A5" sqref="A5:I38"/>
      <selection pane="bottomLeft" activeCell="A5" sqref="A5:I38"/>
      <selection pane="bottomRight" activeCell="J10" sqref="J10"/>
    </sheetView>
  </sheetViews>
  <sheetFormatPr defaultColWidth="8.85546875" defaultRowHeight="15"/>
  <cols>
    <col min="1" max="1" width="11" style="1" customWidth="1"/>
    <col min="2" max="2" width="19.85546875" style="1" customWidth="1"/>
    <col min="3" max="5" width="11.28515625" style="1" customWidth="1"/>
    <col min="6" max="7" width="11.28515625" style="3" customWidth="1"/>
    <col min="8" max="9" width="11.85546875" style="2" customWidth="1"/>
    <col min="10" max="10" width="10.85546875" style="3" customWidth="1"/>
    <col min="11" max="11" width="10.85546875" style="2" customWidth="1"/>
    <col min="12" max="12" width="11" style="3" customWidth="1"/>
    <col min="13" max="15" width="11.42578125" style="3" customWidth="1"/>
    <col min="16" max="43" width="9.140625" style="3" customWidth="1"/>
    <col min="44" max="44" width="12.42578125" style="3" customWidth="1"/>
    <col min="45" max="66" width="9.140625" style="3" customWidth="1"/>
    <col min="67" max="67" width="12.140625" style="3" customWidth="1"/>
    <col min="68" max="71" width="9.140625" style="3" customWidth="1"/>
    <col min="72" max="76" width="9.140625" style="3" hidden="1" customWidth="1"/>
    <col min="77" max="77" width="9.140625" style="3" customWidth="1"/>
    <col min="78" max="82" width="9.140625" style="3" hidden="1" customWidth="1"/>
    <col min="83" max="83" width="9.140625" style="3" customWidth="1"/>
    <col min="84" max="88" width="9.140625" style="3" hidden="1" customWidth="1"/>
    <col min="89" max="89" width="9.140625" style="3" customWidth="1"/>
    <col min="90" max="94" width="9.140625" style="3" hidden="1" customWidth="1"/>
    <col min="95" max="95" width="9.140625" style="3" customWidth="1"/>
    <col min="96" max="100" width="9.140625" style="3" hidden="1" customWidth="1"/>
    <col min="101" max="101" width="9.140625" style="2" customWidth="1"/>
    <col min="102" max="106" width="9.140625" style="2" hidden="1" customWidth="1"/>
    <col min="107" max="107" width="9.140625" style="2" customWidth="1"/>
    <col min="108" max="112" width="9.140625" style="2" hidden="1" customWidth="1"/>
    <col min="113" max="113" width="9.140625" style="2" customWidth="1"/>
    <col min="114" max="118" width="9.140625" style="2" hidden="1" customWidth="1"/>
    <col min="119" max="119" width="9.140625" style="2" customWidth="1"/>
    <col min="120" max="149" width="9.140625" style="3" customWidth="1"/>
    <col min="150" max="150" width="9.140625" style="3" hidden="1" customWidth="1"/>
    <col min="151" max="158" width="9.140625" style="3" customWidth="1"/>
    <col min="159" max="159" width="9.140625" style="3" hidden="1" customWidth="1"/>
    <col min="160" max="164" width="9.140625" style="3" customWidth="1"/>
    <col min="165" max="165" width="9.140625" style="3" hidden="1" customWidth="1"/>
    <col min="166" max="175" width="9.140625" style="3" customWidth="1"/>
    <col min="176" max="179" width="8.85546875" style="3"/>
    <col min="180" max="180" width="12.7109375" style="3" bestFit="1" customWidth="1"/>
    <col min="181" max="16384" width="8.85546875" style="1"/>
  </cols>
  <sheetData>
    <row r="1" spans="1:180">
      <c r="A1" s="1" t="s">
        <v>43</v>
      </c>
      <c r="B1" s="10" t="str">
        <f>GSVA_const!B1</f>
        <v>Andaman &amp; Nicobar Islands</v>
      </c>
      <c r="H1" s="2" t="s">
        <v>70</v>
      </c>
      <c r="J1" s="4"/>
    </row>
    <row r="2" spans="1:180" ht="15.75">
      <c r="A2" s="8" t="s">
        <v>40</v>
      </c>
    </row>
    <row r="3" spans="1:180" ht="15.75">
      <c r="A3" s="8"/>
    </row>
    <row r="4" spans="1:180" ht="16.5" thickBot="1">
      <c r="A4" s="8"/>
      <c r="E4" s="7"/>
      <c r="F4" s="7" t="s">
        <v>47</v>
      </c>
      <c r="G4" s="7"/>
    </row>
    <row r="5" spans="1:180">
      <c r="A5" s="11" t="s">
        <v>0</v>
      </c>
      <c r="B5" s="12" t="s">
        <v>1</v>
      </c>
      <c r="C5" s="13" t="s">
        <v>21</v>
      </c>
      <c r="D5" s="13" t="s">
        <v>22</v>
      </c>
      <c r="E5" s="13" t="s">
        <v>23</v>
      </c>
      <c r="F5" s="13" t="s">
        <v>46</v>
      </c>
      <c r="G5" s="13" t="s">
        <v>55</v>
      </c>
      <c r="H5" s="14" t="s">
        <v>57</v>
      </c>
      <c r="I5" s="15" t="s">
        <v>58</v>
      </c>
    </row>
    <row r="6" spans="1:180" s="9" customFormat="1" ht="28.5">
      <c r="A6" s="16" t="s">
        <v>26</v>
      </c>
      <c r="B6" s="17" t="s">
        <v>2</v>
      </c>
      <c r="C6" s="18">
        <f>SUM(C7:C10)</f>
        <v>53759.253345351906</v>
      </c>
      <c r="D6" s="18">
        <f t="shared" ref="D6:I6" si="0">SUM(D7:D10)</f>
        <v>55471.793359785006</v>
      </c>
      <c r="E6" s="18">
        <f t="shared" si="0"/>
        <v>64994.56154652754</v>
      </c>
      <c r="F6" s="18">
        <f t="shared" si="0"/>
        <v>68566.30649257492</v>
      </c>
      <c r="G6" s="18">
        <f t="shared" si="0"/>
        <v>74978.508627410381</v>
      </c>
      <c r="H6" s="18">
        <f t="shared" si="0"/>
        <v>74747.801690757507</v>
      </c>
      <c r="I6" s="19">
        <f t="shared" si="0"/>
        <v>92234.89922436417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2"/>
      <c r="FV6" s="2"/>
      <c r="FW6" s="2"/>
      <c r="FX6" s="3"/>
    </row>
    <row r="7" spans="1:180">
      <c r="A7" s="20">
        <v>1.1000000000000001</v>
      </c>
      <c r="B7" s="21" t="s">
        <v>49</v>
      </c>
      <c r="C7" s="22">
        <v>22672.660464745775</v>
      </c>
      <c r="D7" s="22">
        <v>22388.054379615463</v>
      </c>
      <c r="E7" s="22">
        <v>26405.251466284652</v>
      </c>
      <c r="F7" s="22">
        <v>28133.814113750152</v>
      </c>
      <c r="G7" s="22">
        <v>36906.491020096408</v>
      </c>
      <c r="H7" s="18">
        <v>30988.913120853504</v>
      </c>
      <c r="I7" s="19">
        <v>46938.872632503953</v>
      </c>
      <c r="J7" s="5"/>
      <c r="K7" s="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2"/>
      <c r="FV7" s="2"/>
      <c r="FW7" s="2"/>
    </row>
    <row r="8" spans="1:180">
      <c r="A8" s="20">
        <v>1.2</v>
      </c>
      <c r="B8" s="21" t="s">
        <v>50</v>
      </c>
      <c r="C8" s="22">
        <v>13448.045082941948</v>
      </c>
      <c r="D8" s="22">
        <v>14942.020661231933</v>
      </c>
      <c r="E8" s="22">
        <v>18780.785537607782</v>
      </c>
      <c r="F8" s="22">
        <v>19243.227400996297</v>
      </c>
      <c r="G8" s="22">
        <v>16428.678463219196</v>
      </c>
      <c r="H8" s="18">
        <v>18340.625581303342</v>
      </c>
      <c r="I8" s="19">
        <v>20724.256863287465</v>
      </c>
      <c r="J8" s="5"/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2"/>
      <c r="FV8" s="2"/>
      <c r="FW8" s="2"/>
    </row>
    <row r="9" spans="1:180" ht="28.5">
      <c r="A9" s="20">
        <v>1.3</v>
      </c>
      <c r="B9" s="21" t="s">
        <v>51</v>
      </c>
      <c r="C9" s="22">
        <v>3999.8483079979937</v>
      </c>
      <c r="D9" s="22">
        <v>3859.0149860654537</v>
      </c>
      <c r="E9" s="22">
        <v>4508.20818607198</v>
      </c>
      <c r="F9" s="22">
        <v>4577.6020912605072</v>
      </c>
      <c r="G9" s="22">
        <v>5022.5265719645658</v>
      </c>
      <c r="H9" s="18">
        <v>7406.6755051646878</v>
      </c>
      <c r="I9" s="19">
        <v>6782.5575093479301</v>
      </c>
      <c r="J9" s="5"/>
      <c r="K9" s="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2"/>
      <c r="FV9" s="2"/>
      <c r="FW9" s="2"/>
    </row>
    <row r="10" spans="1:180" ht="28.5">
      <c r="A10" s="20">
        <v>1.4</v>
      </c>
      <c r="B10" s="21" t="s">
        <v>52</v>
      </c>
      <c r="C10" s="22">
        <v>13638.699489666194</v>
      </c>
      <c r="D10" s="22">
        <v>14282.703332872152</v>
      </c>
      <c r="E10" s="22">
        <v>15300.316356563133</v>
      </c>
      <c r="F10" s="22">
        <v>16611.66288656796</v>
      </c>
      <c r="G10" s="22">
        <v>16620.812572130206</v>
      </c>
      <c r="H10" s="18">
        <v>18011.587483435978</v>
      </c>
      <c r="I10" s="19">
        <v>17789.212219224813</v>
      </c>
      <c r="J10" s="5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2"/>
      <c r="FV10" s="2"/>
      <c r="FW10" s="2"/>
    </row>
    <row r="11" spans="1:180" ht="28.5">
      <c r="A11" s="23" t="s">
        <v>59</v>
      </c>
      <c r="B11" s="21" t="s">
        <v>3</v>
      </c>
      <c r="C11" s="22">
        <v>-4218.8316826040646</v>
      </c>
      <c r="D11" s="22">
        <v>-3912.9157261955838</v>
      </c>
      <c r="E11" s="22">
        <v>-3117.0296413761389</v>
      </c>
      <c r="F11" s="22">
        <v>14361.616968331195</v>
      </c>
      <c r="G11" s="22">
        <v>6161.0764838762707</v>
      </c>
      <c r="H11" s="18">
        <v>4793.162413285354</v>
      </c>
      <c r="I11" s="19">
        <v>3974.2164155972541</v>
      </c>
      <c r="J11" s="5"/>
      <c r="K11" s="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2"/>
      <c r="FV11" s="2"/>
      <c r="FW11" s="2"/>
    </row>
    <row r="12" spans="1:180">
      <c r="A12" s="24"/>
      <c r="B12" s="25" t="s">
        <v>28</v>
      </c>
      <c r="C12" s="26">
        <f>C6+C11</f>
        <v>49540.421662747845</v>
      </c>
      <c r="D12" s="26">
        <f t="shared" ref="D12:I12" si="1">D6+D11</f>
        <v>51558.877633589422</v>
      </c>
      <c r="E12" s="26">
        <f t="shared" si="1"/>
        <v>61877.531905151402</v>
      </c>
      <c r="F12" s="26">
        <f t="shared" si="1"/>
        <v>82927.92346090611</v>
      </c>
      <c r="G12" s="26">
        <f t="shared" si="1"/>
        <v>81139.585111286651</v>
      </c>
      <c r="H12" s="26">
        <f t="shared" si="1"/>
        <v>79540.964104042854</v>
      </c>
      <c r="I12" s="27">
        <f t="shared" si="1"/>
        <v>96209.115639961426</v>
      </c>
      <c r="J12" s="5"/>
      <c r="K12" s="4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2"/>
      <c r="FV12" s="2"/>
      <c r="FW12" s="2"/>
    </row>
    <row r="13" spans="1:180" s="9" customFormat="1">
      <c r="A13" s="16" t="s">
        <v>60</v>
      </c>
      <c r="B13" s="17" t="s">
        <v>4</v>
      </c>
      <c r="C13" s="18">
        <v>5051.7829234359997</v>
      </c>
      <c r="D13" s="18">
        <v>5113.3146224774791</v>
      </c>
      <c r="E13" s="18">
        <v>5210.1216610391893</v>
      </c>
      <c r="F13" s="18">
        <v>3504.7897284305145</v>
      </c>
      <c r="G13" s="18">
        <v>6359.8922697064127</v>
      </c>
      <c r="H13" s="18">
        <v>7338.3380571595171</v>
      </c>
      <c r="I13" s="19">
        <v>6786.3563820889485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2"/>
      <c r="FV13" s="2"/>
      <c r="FW13" s="2"/>
      <c r="FX13" s="3"/>
    </row>
    <row r="14" spans="1:180" ht="42.75">
      <c r="A14" s="23" t="s">
        <v>61</v>
      </c>
      <c r="B14" s="21" t="s">
        <v>5</v>
      </c>
      <c r="C14" s="22">
        <v>9827.1375466025693</v>
      </c>
      <c r="D14" s="22">
        <v>11226.961699770447</v>
      </c>
      <c r="E14" s="22">
        <v>8207.7021035647304</v>
      </c>
      <c r="F14" s="22">
        <v>16776.677901520085</v>
      </c>
      <c r="G14" s="22">
        <v>18400.490684171022</v>
      </c>
      <c r="H14" s="18">
        <v>18149.705371134769</v>
      </c>
      <c r="I14" s="19">
        <v>21660.599866152654</v>
      </c>
      <c r="J14" s="5"/>
      <c r="K14" s="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4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4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4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2"/>
      <c r="FV14" s="2"/>
      <c r="FW14" s="2"/>
    </row>
    <row r="15" spans="1:180">
      <c r="A15" s="23" t="s">
        <v>62</v>
      </c>
      <c r="B15" s="21" t="s">
        <v>6</v>
      </c>
      <c r="C15" s="22">
        <v>50758.099161886305</v>
      </c>
      <c r="D15" s="22">
        <v>57139.033955988627</v>
      </c>
      <c r="E15" s="22">
        <v>63864.802859645264</v>
      </c>
      <c r="F15" s="22">
        <v>64941.460709732288</v>
      </c>
      <c r="G15" s="22">
        <v>72172.112713186958</v>
      </c>
      <c r="H15" s="18">
        <v>79649.99965817378</v>
      </c>
      <c r="I15" s="19">
        <v>90891.252907776579</v>
      </c>
      <c r="J15" s="5"/>
      <c r="K15" s="4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4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4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4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2"/>
      <c r="FV15" s="2"/>
      <c r="FW15" s="2"/>
    </row>
    <row r="16" spans="1:180">
      <c r="A16" s="24"/>
      <c r="B16" s="25" t="s">
        <v>29</v>
      </c>
      <c r="C16" s="26">
        <f>+C13+C14+C15</f>
        <v>65637.019631924879</v>
      </c>
      <c r="D16" s="26">
        <f t="shared" ref="D16:H16" si="2">+D13+D14+D15</f>
        <v>73479.310278236546</v>
      </c>
      <c r="E16" s="26">
        <f t="shared" si="2"/>
        <v>77282.626624249184</v>
      </c>
      <c r="F16" s="26">
        <f t="shared" si="2"/>
        <v>85222.928339682883</v>
      </c>
      <c r="G16" s="26">
        <f t="shared" si="2"/>
        <v>96932.495667064388</v>
      </c>
      <c r="H16" s="26">
        <f t="shared" si="2"/>
        <v>105138.04308646807</v>
      </c>
      <c r="I16" s="27">
        <f t="shared" ref="I16" si="3">+I13+I14+I15</f>
        <v>119338.20915601819</v>
      </c>
      <c r="J16" s="5"/>
      <c r="K16" s="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4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4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4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2"/>
      <c r="FV16" s="2"/>
      <c r="FW16" s="2"/>
    </row>
    <row r="17" spans="1:180" s="9" customFormat="1" ht="28.5">
      <c r="A17" s="16" t="s">
        <v>63</v>
      </c>
      <c r="B17" s="17" t="s">
        <v>7</v>
      </c>
      <c r="C17" s="18">
        <f>C18+C19</f>
        <v>31990.691822353947</v>
      </c>
      <c r="D17" s="18">
        <f t="shared" ref="D17:H17" si="4">D18+D19</f>
        <v>39417.23671578191</v>
      </c>
      <c r="E17" s="18">
        <f t="shared" si="4"/>
        <v>48643.957999999999</v>
      </c>
      <c r="F17" s="18">
        <f t="shared" si="4"/>
        <v>49090.233100000005</v>
      </c>
      <c r="G17" s="18">
        <f t="shared" si="4"/>
        <v>52118.520200000006</v>
      </c>
      <c r="H17" s="18">
        <f t="shared" si="4"/>
        <v>58175.0046</v>
      </c>
      <c r="I17" s="19">
        <f t="shared" ref="I17" si="5">I18+I19</f>
        <v>67439.396500000003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2"/>
      <c r="FV17" s="2"/>
      <c r="FW17" s="2"/>
      <c r="FX17" s="3"/>
    </row>
    <row r="18" spans="1:180" ht="28.5">
      <c r="A18" s="20">
        <v>6.1</v>
      </c>
      <c r="B18" s="21" t="s">
        <v>8</v>
      </c>
      <c r="C18" s="22">
        <v>29770.271862219022</v>
      </c>
      <c r="D18" s="22">
        <v>36960.402302511284</v>
      </c>
      <c r="E18" s="22">
        <v>46567.987999999998</v>
      </c>
      <c r="F18" s="22">
        <v>46878.764300000003</v>
      </c>
      <c r="G18" s="22">
        <v>49752.299400000004</v>
      </c>
      <c r="H18" s="18">
        <v>55456.929600000003</v>
      </c>
      <c r="I18" s="19">
        <v>64312.441500000001</v>
      </c>
      <c r="J18" s="5"/>
      <c r="K18" s="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2"/>
      <c r="FV18" s="2"/>
      <c r="FW18" s="2"/>
    </row>
    <row r="19" spans="1:180" ht="28.5">
      <c r="A19" s="20">
        <v>6.2</v>
      </c>
      <c r="B19" s="21" t="s">
        <v>9</v>
      </c>
      <c r="C19" s="22">
        <v>2220.4199601349251</v>
      </c>
      <c r="D19" s="22">
        <v>2456.8344132706261</v>
      </c>
      <c r="E19" s="22">
        <v>2075.9699999999998</v>
      </c>
      <c r="F19" s="22">
        <v>2211.4688000000001</v>
      </c>
      <c r="G19" s="22">
        <v>2366.2208000000001</v>
      </c>
      <c r="H19" s="18">
        <v>2718.0749999999998</v>
      </c>
      <c r="I19" s="19">
        <v>3126.9549999999999</v>
      </c>
      <c r="J19" s="5"/>
      <c r="K19" s="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2"/>
      <c r="FV19" s="2"/>
      <c r="FW19" s="2"/>
    </row>
    <row r="20" spans="1:180" s="9" customFormat="1" ht="57">
      <c r="A20" s="16" t="s">
        <v>64</v>
      </c>
      <c r="B20" s="28" t="s">
        <v>10</v>
      </c>
      <c r="C20" s="18">
        <f>SUM(C21:C27)</f>
        <v>38322.013287026806</v>
      </c>
      <c r="D20" s="18">
        <f t="shared" ref="D20:I20" si="6">SUM(D21:D27)</f>
        <v>42853.060880901328</v>
      </c>
      <c r="E20" s="18">
        <f t="shared" si="6"/>
        <v>46222.885366545393</v>
      </c>
      <c r="F20" s="18">
        <f t="shared" si="6"/>
        <v>52120.18053414824</v>
      </c>
      <c r="G20" s="18">
        <f t="shared" si="6"/>
        <v>58426.955695211742</v>
      </c>
      <c r="H20" s="18">
        <f t="shared" si="6"/>
        <v>75094.07857921136</v>
      </c>
      <c r="I20" s="19">
        <f t="shared" si="6"/>
        <v>79938.91918361529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2"/>
      <c r="FV20" s="2"/>
      <c r="FW20" s="2"/>
      <c r="FX20" s="3"/>
    </row>
    <row r="21" spans="1:180">
      <c r="A21" s="20">
        <v>7.1</v>
      </c>
      <c r="B21" s="21" t="s">
        <v>11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18">
        <v>0</v>
      </c>
      <c r="I21" s="19">
        <v>0</v>
      </c>
      <c r="J21" s="5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2"/>
      <c r="FV21" s="2"/>
      <c r="FW21" s="2"/>
    </row>
    <row r="22" spans="1:180">
      <c r="A22" s="20">
        <v>7.2</v>
      </c>
      <c r="B22" s="21" t="s">
        <v>12</v>
      </c>
      <c r="C22" s="46">
        <v>12223.664414734445</v>
      </c>
      <c r="D22" s="47">
        <v>13234.300811092915</v>
      </c>
      <c r="E22" s="47">
        <v>15287.251199999999</v>
      </c>
      <c r="F22" s="47">
        <v>16971.405599999998</v>
      </c>
      <c r="G22" s="47">
        <v>18192.614000000001</v>
      </c>
      <c r="H22" s="47">
        <v>21323.2696</v>
      </c>
      <c r="I22" s="48">
        <v>25029.656500000001</v>
      </c>
      <c r="J22" s="5"/>
      <c r="K22" s="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2"/>
      <c r="FV22" s="2"/>
      <c r="FW22" s="2"/>
    </row>
    <row r="23" spans="1:180">
      <c r="A23" s="20">
        <v>7.3</v>
      </c>
      <c r="B23" s="21" t="s">
        <v>13</v>
      </c>
      <c r="C23" s="46">
        <v>5495.8108803789546</v>
      </c>
      <c r="D23" s="47">
        <v>6408.9442444104498</v>
      </c>
      <c r="E23" s="47">
        <v>6468.9871999999996</v>
      </c>
      <c r="F23" s="47">
        <v>4835.4943999999996</v>
      </c>
      <c r="G23" s="47">
        <v>3438.6679999999997</v>
      </c>
      <c r="H23" s="47">
        <v>5236.9539999999997</v>
      </c>
      <c r="I23" s="48">
        <v>3942.7384000000002</v>
      </c>
      <c r="J23" s="5"/>
      <c r="K23" s="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2"/>
      <c r="FV23" s="2"/>
      <c r="FW23" s="2"/>
    </row>
    <row r="24" spans="1:180">
      <c r="A24" s="20">
        <v>7.4</v>
      </c>
      <c r="B24" s="21" t="s">
        <v>14</v>
      </c>
      <c r="C24" s="46">
        <v>1770.0303717640627</v>
      </c>
      <c r="D24" s="47">
        <v>3016.6719722058679</v>
      </c>
      <c r="E24" s="47">
        <v>1471.0223999999998</v>
      </c>
      <c r="F24" s="47">
        <v>3246.1117999999997</v>
      </c>
      <c r="G24" s="47">
        <v>6525.5659999999998</v>
      </c>
      <c r="H24" s="47">
        <v>8754.0172000000002</v>
      </c>
      <c r="I24" s="48">
        <v>9797.4096000000009</v>
      </c>
      <c r="J24" s="5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2"/>
      <c r="FV24" s="2"/>
      <c r="FW24" s="2"/>
    </row>
    <row r="25" spans="1:180" ht="28.5">
      <c r="A25" s="20">
        <v>7.5</v>
      </c>
      <c r="B25" s="21" t="s">
        <v>15</v>
      </c>
      <c r="C25" s="46">
        <v>15161.853247710977</v>
      </c>
      <c r="D25" s="47">
        <v>16090.373922943734</v>
      </c>
      <c r="E25" s="47">
        <v>18212.416000000001</v>
      </c>
      <c r="F25" s="47">
        <v>21426.470700000002</v>
      </c>
      <c r="G25" s="47">
        <v>23548.995999999999</v>
      </c>
      <c r="H25" s="47">
        <v>32989.341200000003</v>
      </c>
      <c r="I25" s="48">
        <v>34608.344799999999</v>
      </c>
      <c r="J25" s="5"/>
      <c r="K25" s="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2"/>
      <c r="FV25" s="2"/>
      <c r="FW25" s="2"/>
    </row>
    <row r="26" spans="1:180">
      <c r="A26" s="20">
        <v>7.6</v>
      </c>
      <c r="B26" s="21" t="s">
        <v>16</v>
      </c>
      <c r="C26" s="46">
        <v>20.864999999999998</v>
      </c>
      <c r="D26" s="47">
        <v>36.716200000000001</v>
      </c>
      <c r="E26" s="47">
        <v>35.567399999999999</v>
      </c>
      <c r="F26" s="47">
        <v>34.516199999999998</v>
      </c>
      <c r="G26" s="47">
        <v>38.563000000000002</v>
      </c>
      <c r="H26" s="47">
        <v>94.762699999999995</v>
      </c>
      <c r="I26" s="48">
        <v>36.871000000000002</v>
      </c>
      <c r="J26" s="5"/>
      <c r="K26" s="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2"/>
      <c r="FV26" s="2"/>
      <c r="FW26" s="2"/>
    </row>
    <row r="27" spans="1:180" ht="42.75">
      <c r="A27" s="20">
        <v>7.7</v>
      </c>
      <c r="B27" s="21" t="s">
        <v>17</v>
      </c>
      <c r="C27" s="46">
        <v>3649.7893724383675</v>
      </c>
      <c r="D27" s="47">
        <v>4066.053730248359</v>
      </c>
      <c r="E27" s="47">
        <v>4747.6411665453898</v>
      </c>
      <c r="F27" s="47">
        <v>5606.1818341482394</v>
      </c>
      <c r="G27" s="47">
        <v>6682.548695211739</v>
      </c>
      <c r="H27" s="47">
        <v>6695.7338792113642</v>
      </c>
      <c r="I27" s="48">
        <v>6523.8988836153039</v>
      </c>
      <c r="J27" s="5"/>
      <c r="K27" s="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2"/>
      <c r="FV27" s="2"/>
      <c r="FW27" s="2"/>
    </row>
    <row r="28" spans="1:180">
      <c r="A28" s="23" t="s">
        <v>65</v>
      </c>
      <c r="B28" s="21" t="s">
        <v>18</v>
      </c>
      <c r="C28" s="46">
        <v>12572.452786812068</v>
      </c>
      <c r="D28" s="47">
        <v>11130</v>
      </c>
      <c r="E28" s="47">
        <v>12249</v>
      </c>
      <c r="F28" s="47">
        <v>12795.697184015804</v>
      </c>
      <c r="G28" s="47">
        <v>17746.008319120156</v>
      </c>
      <c r="H28" s="47">
        <v>15781.564428658177</v>
      </c>
      <c r="I28" s="48">
        <v>18053.799877902577</v>
      </c>
      <c r="J28" s="5"/>
      <c r="K28" s="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2"/>
      <c r="FV28" s="2"/>
      <c r="FW28" s="2"/>
    </row>
    <row r="29" spans="1:180" ht="71.25">
      <c r="A29" s="23" t="s">
        <v>66</v>
      </c>
      <c r="B29" s="21" t="s">
        <v>19</v>
      </c>
      <c r="C29" s="46">
        <v>29289.747337022691</v>
      </c>
      <c r="D29" s="47">
        <v>32310.635829172956</v>
      </c>
      <c r="E29" s="47">
        <v>36943.860168474203</v>
      </c>
      <c r="F29" s="47">
        <v>39681.852268887968</v>
      </c>
      <c r="G29" s="47">
        <v>42968.631999999998</v>
      </c>
      <c r="H29" s="47">
        <v>46671.230900000002</v>
      </c>
      <c r="I29" s="48">
        <v>52912.818399999996</v>
      </c>
      <c r="J29" s="5"/>
      <c r="K29" s="4"/>
      <c r="L29" s="6"/>
      <c r="M29" s="6"/>
      <c r="N29" s="6"/>
      <c r="O29" s="6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2"/>
      <c r="FV29" s="2"/>
      <c r="FW29" s="2"/>
    </row>
    <row r="30" spans="1:180" ht="28.5">
      <c r="A30" s="23" t="s">
        <v>67</v>
      </c>
      <c r="B30" s="21" t="s">
        <v>44</v>
      </c>
      <c r="C30" s="46">
        <v>57753.819524805876</v>
      </c>
      <c r="D30" s="47">
        <v>66202.344786539528</v>
      </c>
      <c r="E30" s="47">
        <v>69824.229999999981</v>
      </c>
      <c r="F30" s="47">
        <v>86778.780137607493</v>
      </c>
      <c r="G30" s="47">
        <v>91012.148631999997</v>
      </c>
      <c r="H30" s="47">
        <v>105596.53671472562</v>
      </c>
      <c r="I30" s="48">
        <v>116058.68442285806</v>
      </c>
      <c r="J30" s="5"/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2"/>
      <c r="FV30" s="2"/>
      <c r="FW30" s="2"/>
    </row>
    <row r="31" spans="1:180">
      <c r="A31" s="23" t="s">
        <v>68</v>
      </c>
      <c r="B31" s="21" t="s">
        <v>20</v>
      </c>
      <c r="C31" s="47">
        <v>61168.008796175498</v>
      </c>
      <c r="D31" s="47">
        <v>70458.401265855398</v>
      </c>
      <c r="E31" s="47">
        <v>77315.44628394756</v>
      </c>
      <c r="F31" s="47">
        <v>90085.103199999998</v>
      </c>
      <c r="G31" s="47">
        <v>95096.9476</v>
      </c>
      <c r="H31" s="47">
        <v>114621.5</v>
      </c>
      <c r="I31" s="48">
        <v>128541.60769999999</v>
      </c>
      <c r="J31" s="5"/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2"/>
      <c r="FV31" s="2"/>
      <c r="FW31" s="2"/>
    </row>
    <row r="32" spans="1:180" ht="21.75" customHeight="1">
      <c r="A32" s="24"/>
      <c r="B32" s="25" t="s">
        <v>30</v>
      </c>
      <c r="C32" s="26">
        <f>C17+C20+C28+C29+C30+C31</f>
        <v>231096.73355419689</v>
      </c>
      <c r="D32" s="26">
        <f t="shared" ref="D32:F32" si="7">D17+D20+D28+D29+D30+D31</f>
        <v>262371.67947825114</v>
      </c>
      <c r="E32" s="26">
        <f t="shared" si="7"/>
        <v>291199.37981896714</v>
      </c>
      <c r="F32" s="26">
        <f t="shared" si="7"/>
        <v>330551.84642465954</v>
      </c>
      <c r="G32" s="26">
        <f t="shared" ref="G32:H32" si="8">G17+G20+G28+G29+G30+G31</f>
        <v>357369.21244633192</v>
      </c>
      <c r="H32" s="26">
        <f t="shared" si="8"/>
        <v>415939.91522259515</v>
      </c>
      <c r="I32" s="27">
        <f t="shared" ref="I32" si="9">I17+I20+I28+I29+I30+I31</f>
        <v>462945.22608437593</v>
      </c>
      <c r="J32" s="5"/>
      <c r="K32" s="4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2"/>
      <c r="FV32" s="2"/>
      <c r="FW32" s="2"/>
    </row>
    <row r="33" spans="1:180" s="9" customFormat="1" ht="30">
      <c r="A33" s="29" t="s">
        <v>27</v>
      </c>
      <c r="B33" s="30" t="s">
        <v>41</v>
      </c>
      <c r="C33" s="31">
        <f>C6+C11+C13+C14+C15+C17+C20+C28+C29+C30+C31</f>
        <v>346274.17484886956</v>
      </c>
      <c r="D33" s="31">
        <f>D6+D11+D13+D14+D15+D17+D20+D28+D29+D30+D31</f>
        <v>387409.8673900771</v>
      </c>
      <c r="E33" s="31">
        <f>E6+E11+E13+E14+E15+E17+E20+E28+E29+E30+E31</f>
        <v>430359.53834836773</v>
      </c>
      <c r="F33" s="31">
        <f>F6+F11+F13+F14+F15+F17+F20+F28+F29+F30+F31</f>
        <v>498702.69822524855</v>
      </c>
      <c r="G33" s="31">
        <f t="shared" ref="G33:H33" si="10">G6+G11+G13+G14+G15+G17+G20+G28+G29+G30+G31</f>
        <v>535441.29322468292</v>
      </c>
      <c r="H33" s="31">
        <f t="shared" si="10"/>
        <v>600618.92241310608</v>
      </c>
      <c r="I33" s="32">
        <f t="shared" ref="I33" si="11">I6+I11+I13+I14+I15+I17+I20+I28+I29+I30+I31</f>
        <v>678492.55088035553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2"/>
      <c r="FV33" s="2"/>
      <c r="FW33" s="2"/>
      <c r="FX33" s="3"/>
    </row>
    <row r="34" spans="1:180">
      <c r="A34" s="33" t="s">
        <v>33</v>
      </c>
      <c r="B34" s="34" t="s">
        <v>25</v>
      </c>
      <c r="C34" s="35">
        <f>GSVA_cur!C34</f>
        <v>4416</v>
      </c>
      <c r="D34" s="35">
        <f>GSVA_cur!D34</f>
        <v>5493</v>
      </c>
      <c r="E34" s="35">
        <f>GSVA_cur!E34</f>
        <v>10048</v>
      </c>
      <c r="F34" s="35">
        <f>GSVA_cur!F34</f>
        <v>6422</v>
      </c>
      <c r="G34" s="35">
        <f>GSVA_cur!G34</f>
        <v>7706</v>
      </c>
      <c r="H34" s="35">
        <f>GSVA_cur!H34</f>
        <v>9181</v>
      </c>
      <c r="I34" s="45">
        <f>GSVA_cur!I34</f>
        <v>31386</v>
      </c>
      <c r="J34" s="5"/>
      <c r="K34" s="4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</row>
    <row r="35" spans="1:180" ht="28.5">
      <c r="A35" s="33" t="s">
        <v>34</v>
      </c>
      <c r="B35" s="34" t="s">
        <v>24</v>
      </c>
      <c r="C35" s="35">
        <f>GSVA_cur!C35</f>
        <v>10328</v>
      </c>
      <c r="D35" s="35">
        <f>GSVA_cur!D35</f>
        <v>13598</v>
      </c>
      <c r="E35" s="35">
        <f>GSVA_cur!E35</f>
        <v>11610</v>
      </c>
      <c r="F35" s="35">
        <f>GSVA_cur!F35</f>
        <v>13645</v>
      </c>
      <c r="G35" s="35">
        <f>GSVA_cur!G35</f>
        <v>7228</v>
      </c>
      <c r="H35" s="35">
        <f>GSVA_cur!H35</f>
        <v>4957</v>
      </c>
      <c r="I35" s="45">
        <f>GSVA_cur!I35</f>
        <v>5759</v>
      </c>
      <c r="J35" s="5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</row>
    <row r="36" spans="1:180" ht="21.75" customHeight="1">
      <c r="A36" s="38" t="s">
        <v>35</v>
      </c>
      <c r="B36" s="39" t="s">
        <v>53</v>
      </c>
      <c r="C36" s="26">
        <f>C33+C34-C35</f>
        <v>340362.17484886956</v>
      </c>
      <c r="D36" s="26">
        <f t="shared" ref="D36:I36" si="12">D33+D34-D35</f>
        <v>379304.8673900771</v>
      </c>
      <c r="E36" s="26">
        <f t="shared" si="12"/>
        <v>428797.53834836773</v>
      </c>
      <c r="F36" s="26">
        <f t="shared" si="12"/>
        <v>491479.69822524855</v>
      </c>
      <c r="G36" s="26">
        <f t="shared" si="12"/>
        <v>535919.29322468292</v>
      </c>
      <c r="H36" s="26">
        <f t="shared" si="12"/>
        <v>604842.92241310608</v>
      </c>
      <c r="I36" s="27">
        <f t="shared" si="12"/>
        <v>704119.55088035553</v>
      </c>
      <c r="J36" s="5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</row>
    <row r="37" spans="1:180">
      <c r="A37" s="33" t="s">
        <v>36</v>
      </c>
      <c r="B37" s="34" t="s">
        <v>32</v>
      </c>
      <c r="C37" s="35">
        <f>GSVA_cur!C37</f>
        <v>3860</v>
      </c>
      <c r="D37" s="35">
        <f>GSVA_cur!D37</f>
        <v>3950</v>
      </c>
      <c r="E37" s="35">
        <f>GSVA_cur!E37</f>
        <v>4030</v>
      </c>
      <c r="F37" s="35">
        <f>GSVA_cur!F37</f>
        <v>4120</v>
      </c>
      <c r="G37" s="35">
        <f>GSVA_cur!G37</f>
        <v>4220</v>
      </c>
      <c r="H37" s="35">
        <f>GSVA_cur!H37</f>
        <v>4310</v>
      </c>
      <c r="I37" s="45">
        <f>GSVA_cur!I37</f>
        <v>4410</v>
      </c>
      <c r="L37" s="2"/>
      <c r="M37" s="2"/>
      <c r="N37" s="2"/>
      <c r="O37" s="2"/>
    </row>
    <row r="38" spans="1:180" ht="29.25" thickBot="1">
      <c r="A38" s="40" t="s">
        <v>37</v>
      </c>
      <c r="B38" s="41" t="s">
        <v>54</v>
      </c>
      <c r="C38" s="42">
        <f>C36/C37*1000</f>
        <v>88176.729235458435</v>
      </c>
      <c r="D38" s="42">
        <f t="shared" ref="D38:I38" si="13">D36/D37*1000</f>
        <v>96026.548706348636</v>
      </c>
      <c r="E38" s="42">
        <f t="shared" si="13"/>
        <v>106401.374279992</v>
      </c>
      <c r="F38" s="42">
        <f t="shared" si="13"/>
        <v>119291.18888962343</v>
      </c>
      <c r="G38" s="42">
        <f t="shared" si="13"/>
        <v>126995.09318120449</v>
      </c>
      <c r="H38" s="42">
        <f t="shared" si="13"/>
        <v>140334.7847826232</v>
      </c>
      <c r="I38" s="43">
        <f t="shared" si="13"/>
        <v>159664.2972517813</v>
      </c>
      <c r="K38" s="4"/>
      <c r="L38" s="4"/>
      <c r="M38" s="4"/>
      <c r="N38" s="4"/>
      <c r="O38" s="4"/>
      <c r="BP38" s="5"/>
      <c r="BQ38" s="5"/>
      <c r="BR38" s="5"/>
      <c r="BS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5" max="1048575" man="1"/>
    <brk id="27" max="1048575" man="1"/>
    <brk id="43" max="1048575" man="1"/>
    <brk id="107" max="95" man="1"/>
    <brk id="143" max="1048575" man="1"/>
    <brk id="167" max="1048575" man="1"/>
    <brk id="175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X38"/>
  <sheetViews>
    <sheetView zoomScale="130" zoomScaleNormal="130" zoomScaleSheetLayoutView="100" workbookViewId="0">
      <pane xSplit="2" ySplit="5" topLeftCell="C6" activePane="bottomRight" state="frozen"/>
      <selection activeCell="A5" sqref="A5:I38"/>
      <selection pane="topRight" activeCell="A5" sqref="A5:I38"/>
      <selection pane="bottomLeft" activeCell="A5" sqref="A5:I38"/>
      <selection pane="bottomRight" activeCell="J12" sqref="J12"/>
    </sheetView>
  </sheetViews>
  <sheetFormatPr defaultColWidth="8.85546875" defaultRowHeight="15"/>
  <cols>
    <col min="1" max="1" width="11" style="1" customWidth="1"/>
    <col min="2" max="2" width="36.85546875" style="1" customWidth="1"/>
    <col min="3" max="5" width="10.85546875" style="1" customWidth="1"/>
    <col min="6" max="7" width="10.85546875" style="3" customWidth="1"/>
    <col min="8" max="9" width="11.85546875" style="2" customWidth="1"/>
    <col min="10" max="10" width="10.85546875" style="3" customWidth="1"/>
    <col min="11" max="11" width="10.85546875" style="2" customWidth="1"/>
    <col min="12" max="12" width="11" style="3" customWidth="1"/>
    <col min="13" max="15" width="11.42578125" style="3" customWidth="1"/>
    <col min="16" max="43" width="9.140625" style="3" customWidth="1"/>
    <col min="44" max="44" width="12.42578125" style="3" customWidth="1"/>
    <col min="45" max="66" width="9.140625" style="3" customWidth="1"/>
    <col min="67" max="67" width="12.140625" style="3" customWidth="1"/>
    <col min="68" max="71" width="9.140625" style="3" customWidth="1"/>
    <col min="72" max="76" width="9.140625" style="3" hidden="1" customWidth="1"/>
    <col min="77" max="77" width="9.140625" style="3" customWidth="1"/>
    <col min="78" max="82" width="9.140625" style="3" hidden="1" customWidth="1"/>
    <col min="83" max="83" width="9.140625" style="3" customWidth="1"/>
    <col min="84" max="88" width="9.140625" style="3" hidden="1" customWidth="1"/>
    <col min="89" max="89" width="9.140625" style="3" customWidth="1"/>
    <col min="90" max="94" width="9.140625" style="3" hidden="1" customWidth="1"/>
    <col min="95" max="95" width="9.140625" style="3" customWidth="1"/>
    <col min="96" max="100" width="9.140625" style="3" hidden="1" customWidth="1"/>
    <col min="101" max="101" width="9.140625" style="2" customWidth="1"/>
    <col min="102" max="106" width="9.140625" style="2" hidden="1" customWidth="1"/>
    <col min="107" max="107" width="9.140625" style="2" customWidth="1"/>
    <col min="108" max="112" width="9.140625" style="2" hidden="1" customWidth="1"/>
    <col min="113" max="113" width="9.140625" style="2" customWidth="1"/>
    <col min="114" max="118" width="9.140625" style="2" hidden="1" customWidth="1"/>
    <col min="119" max="119" width="9.140625" style="2" customWidth="1"/>
    <col min="120" max="149" width="9.140625" style="3" customWidth="1"/>
    <col min="150" max="150" width="9.140625" style="3" hidden="1" customWidth="1"/>
    <col min="151" max="158" width="9.140625" style="3" customWidth="1"/>
    <col min="159" max="159" width="9.140625" style="3" hidden="1" customWidth="1"/>
    <col min="160" max="164" width="9.140625" style="3" customWidth="1"/>
    <col min="165" max="165" width="9.140625" style="3" hidden="1" customWidth="1"/>
    <col min="166" max="175" width="9.140625" style="3" customWidth="1"/>
    <col min="176" max="179" width="8.85546875" style="3"/>
    <col min="180" max="180" width="12.7109375" style="3" bestFit="1" customWidth="1"/>
    <col min="181" max="16384" width="8.85546875" style="1"/>
  </cols>
  <sheetData>
    <row r="1" spans="1:180">
      <c r="A1" s="1" t="s">
        <v>43</v>
      </c>
      <c r="B1" s="10" t="str">
        <f>GSVA_cur!B1</f>
        <v>Andaman &amp; Nicobar Islands</v>
      </c>
      <c r="H1" s="2" t="s">
        <v>70</v>
      </c>
      <c r="J1" s="4"/>
    </row>
    <row r="2" spans="1:180" ht="15.75">
      <c r="A2" s="8" t="s">
        <v>42</v>
      </c>
    </row>
    <row r="3" spans="1:180" ht="15.75">
      <c r="A3" s="8"/>
    </row>
    <row r="4" spans="1:180" ht="16.5" thickBot="1">
      <c r="A4" s="8"/>
      <c r="E4" s="7"/>
      <c r="F4" s="7" t="s">
        <v>47</v>
      </c>
      <c r="G4" s="7"/>
    </row>
    <row r="5" spans="1:180">
      <c r="A5" s="11" t="s">
        <v>0</v>
      </c>
      <c r="B5" s="12" t="s">
        <v>1</v>
      </c>
      <c r="C5" s="13" t="s">
        <v>21</v>
      </c>
      <c r="D5" s="13" t="s">
        <v>22</v>
      </c>
      <c r="E5" s="13" t="s">
        <v>23</v>
      </c>
      <c r="F5" s="13" t="s">
        <v>46</v>
      </c>
      <c r="G5" s="13" t="s">
        <v>55</v>
      </c>
      <c r="H5" s="14" t="s">
        <v>57</v>
      </c>
      <c r="I5" s="15" t="s">
        <v>58</v>
      </c>
    </row>
    <row r="6" spans="1:180" s="9" customFormat="1">
      <c r="A6" s="16" t="s">
        <v>26</v>
      </c>
      <c r="B6" s="17" t="s">
        <v>2</v>
      </c>
      <c r="C6" s="18">
        <f>SUM(C7:C10)</f>
        <v>53759.253345351906</v>
      </c>
      <c r="D6" s="18">
        <f t="shared" ref="D6:I6" si="0">SUM(D7:D10)</f>
        <v>55164.162997848485</v>
      </c>
      <c r="E6" s="18">
        <f t="shared" si="0"/>
        <v>59446.873151836175</v>
      </c>
      <c r="F6" s="18">
        <f t="shared" si="0"/>
        <v>62075.779896724824</v>
      </c>
      <c r="G6" s="18">
        <f t="shared" si="0"/>
        <v>59718.843395535034</v>
      </c>
      <c r="H6" s="18">
        <f t="shared" si="0"/>
        <v>58064.726664380243</v>
      </c>
      <c r="I6" s="19">
        <f t="shared" si="0"/>
        <v>65588.997023375181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2"/>
      <c r="FV6" s="2"/>
      <c r="FW6" s="2"/>
      <c r="FX6" s="3"/>
    </row>
    <row r="7" spans="1:180">
      <c r="A7" s="20">
        <v>1.1000000000000001</v>
      </c>
      <c r="B7" s="21" t="s">
        <v>49</v>
      </c>
      <c r="C7" s="22">
        <v>22672.660464745775</v>
      </c>
      <c r="D7" s="22">
        <v>23144.40942702175</v>
      </c>
      <c r="E7" s="22">
        <v>25656.891104119921</v>
      </c>
      <c r="F7" s="22">
        <v>26841.063126239351</v>
      </c>
      <c r="G7" s="22">
        <v>26766.33</v>
      </c>
      <c r="H7" s="18">
        <v>21713.811936530063</v>
      </c>
      <c r="I7" s="19">
        <v>28004.804429156437</v>
      </c>
      <c r="J7" s="5"/>
      <c r="K7" s="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2"/>
      <c r="FV7" s="2"/>
      <c r="FW7" s="2"/>
    </row>
    <row r="8" spans="1:180">
      <c r="A8" s="20">
        <v>1.2</v>
      </c>
      <c r="B8" s="21" t="s">
        <v>50</v>
      </c>
      <c r="C8" s="22">
        <v>13448.045082941948</v>
      </c>
      <c r="D8" s="22">
        <v>13969.120749343994</v>
      </c>
      <c r="E8" s="22">
        <v>14865.804929526923</v>
      </c>
      <c r="F8" s="22">
        <v>15335.164492610123</v>
      </c>
      <c r="G8" s="22">
        <v>13114.396570349976</v>
      </c>
      <c r="H8" s="18">
        <v>14123.062466438667</v>
      </c>
      <c r="I8" s="19">
        <v>16257.096265142405</v>
      </c>
      <c r="J8" s="5"/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2"/>
      <c r="FV8" s="2"/>
      <c r="FW8" s="2"/>
    </row>
    <row r="9" spans="1:180">
      <c r="A9" s="20">
        <v>1.3</v>
      </c>
      <c r="B9" s="21" t="s">
        <v>51</v>
      </c>
      <c r="C9" s="22">
        <v>3999.8483079979937</v>
      </c>
      <c r="D9" s="22">
        <v>3691.4058209707614</v>
      </c>
      <c r="E9" s="22">
        <v>4314.3372279487212</v>
      </c>
      <c r="F9" s="22">
        <v>4374.7907246953564</v>
      </c>
      <c r="G9" s="22">
        <v>4133.658453324043</v>
      </c>
      <c r="H9" s="18">
        <v>5934.6156218233209</v>
      </c>
      <c r="I9" s="19">
        <v>5285.3320608581898</v>
      </c>
      <c r="J9" s="5"/>
      <c r="K9" s="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2"/>
      <c r="FV9" s="2"/>
      <c r="FW9" s="2"/>
    </row>
    <row r="10" spans="1:180">
      <c r="A10" s="20">
        <v>1.4</v>
      </c>
      <c r="B10" s="21" t="s">
        <v>52</v>
      </c>
      <c r="C10" s="22">
        <v>13638.699489666194</v>
      </c>
      <c r="D10" s="22">
        <v>14359.227000511979</v>
      </c>
      <c r="E10" s="22">
        <v>14609.839890240606</v>
      </c>
      <c r="F10" s="22">
        <v>15524.76155318</v>
      </c>
      <c r="G10" s="22">
        <v>15704.458371861005</v>
      </c>
      <c r="H10" s="18">
        <v>16293.236639588187</v>
      </c>
      <c r="I10" s="19">
        <v>16041.76426821815</v>
      </c>
      <c r="J10" s="5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2"/>
      <c r="FV10" s="2"/>
      <c r="FW10" s="2"/>
    </row>
    <row r="11" spans="1:180">
      <c r="A11" s="23" t="s">
        <v>59</v>
      </c>
      <c r="B11" s="21" t="s">
        <v>3</v>
      </c>
      <c r="C11" s="22">
        <v>-4218.83168260406</v>
      </c>
      <c r="D11" s="22">
        <v>-4277.7211779211375</v>
      </c>
      <c r="E11" s="22">
        <v>-211.92747506445812</v>
      </c>
      <c r="F11" s="22">
        <v>3948.2265306858772</v>
      </c>
      <c r="G11" s="22">
        <v>4762.3005484506575</v>
      </c>
      <c r="H11" s="18">
        <v>3637.196880675232</v>
      </c>
      <c r="I11" s="19">
        <v>3261.7134670751147</v>
      </c>
      <c r="J11" s="5"/>
      <c r="K11" s="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2"/>
      <c r="FV11" s="2"/>
      <c r="FW11" s="2"/>
    </row>
    <row r="12" spans="1:180">
      <c r="A12" s="24"/>
      <c r="B12" s="25" t="s">
        <v>28</v>
      </c>
      <c r="C12" s="26">
        <f>C6+C11</f>
        <v>49540.421662747845</v>
      </c>
      <c r="D12" s="26">
        <f t="shared" ref="D12:I12" si="1">D6+D11</f>
        <v>50886.44181992735</v>
      </c>
      <c r="E12" s="26">
        <f t="shared" si="1"/>
        <v>59234.94567677172</v>
      </c>
      <c r="F12" s="26">
        <f t="shared" si="1"/>
        <v>66024.006427410699</v>
      </c>
      <c r="G12" s="26">
        <f t="shared" si="1"/>
        <v>64481.143943985691</v>
      </c>
      <c r="H12" s="26">
        <f t="shared" si="1"/>
        <v>61701.923545055477</v>
      </c>
      <c r="I12" s="27">
        <f t="shared" si="1"/>
        <v>68850.710490450292</v>
      </c>
      <c r="J12" s="5"/>
      <c r="K12" s="4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2"/>
      <c r="FV12" s="2"/>
      <c r="FW12" s="2"/>
    </row>
    <row r="13" spans="1:180" s="9" customFormat="1">
      <c r="A13" s="16" t="s">
        <v>60</v>
      </c>
      <c r="B13" s="17" t="s">
        <v>4</v>
      </c>
      <c r="C13" s="18">
        <v>5051.7829234359997</v>
      </c>
      <c r="D13" s="18">
        <v>5097.5306511524677</v>
      </c>
      <c r="E13" s="18">
        <v>5299.7607425268125</v>
      </c>
      <c r="F13" s="18">
        <v>3511.72296812076</v>
      </c>
      <c r="G13" s="18">
        <v>6277.4292461227442</v>
      </c>
      <c r="H13" s="18">
        <v>7038.6173643851271</v>
      </c>
      <c r="I13" s="19">
        <v>6363.8306417747472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2"/>
      <c r="FV13" s="2"/>
      <c r="FW13" s="2"/>
      <c r="FX13" s="3"/>
    </row>
    <row r="14" spans="1:180" ht="28.5">
      <c r="A14" s="23" t="s">
        <v>61</v>
      </c>
      <c r="B14" s="21" t="s">
        <v>5</v>
      </c>
      <c r="C14" s="22">
        <v>9827.1375466025693</v>
      </c>
      <c r="D14" s="22">
        <v>12761.579096026697</v>
      </c>
      <c r="E14" s="22">
        <v>8693.2135996818379</v>
      </c>
      <c r="F14" s="22">
        <v>15497.639589355744</v>
      </c>
      <c r="G14" s="22">
        <v>22031.261099003954</v>
      </c>
      <c r="H14" s="18">
        <v>22953.353216224365</v>
      </c>
      <c r="I14" s="19">
        <v>24741.723557400226</v>
      </c>
      <c r="J14" s="5"/>
      <c r="K14" s="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4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4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4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2"/>
      <c r="FV14" s="2"/>
      <c r="FW14" s="2"/>
    </row>
    <row r="15" spans="1:180">
      <c r="A15" s="23" t="s">
        <v>62</v>
      </c>
      <c r="B15" s="21" t="s">
        <v>6</v>
      </c>
      <c r="C15" s="22">
        <v>50758.099161886305</v>
      </c>
      <c r="D15" s="22">
        <v>53354.324023104637</v>
      </c>
      <c r="E15" s="22">
        <v>57509.450435613508</v>
      </c>
      <c r="F15" s="22">
        <v>60191.41559309842</v>
      </c>
      <c r="G15" s="22">
        <v>66193.271863986782</v>
      </c>
      <c r="H15" s="18">
        <v>74789.565034837025</v>
      </c>
      <c r="I15" s="19">
        <v>85311.729002839595</v>
      </c>
      <c r="J15" s="5"/>
      <c r="K15" s="4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4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4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4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2"/>
      <c r="FV15" s="2"/>
      <c r="FW15" s="2"/>
    </row>
    <row r="16" spans="1:180">
      <c r="A16" s="24"/>
      <c r="B16" s="25" t="s">
        <v>29</v>
      </c>
      <c r="C16" s="26">
        <f>+C13+C14+C15</f>
        <v>65637.019631924879</v>
      </c>
      <c r="D16" s="26">
        <f t="shared" ref="D16:H16" si="2">+D13+D14+D15</f>
        <v>71213.433770283795</v>
      </c>
      <c r="E16" s="26">
        <f t="shared" si="2"/>
        <v>71502.424777822162</v>
      </c>
      <c r="F16" s="26">
        <f t="shared" si="2"/>
        <v>79200.778150574915</v>
      </c>
      <c r="G16" s="26">
        <f t="shared" si="2"/>
        <v>94501.962209113481</v>
      </c>
      <c r="H16" s="26">
        <f t="shared" si="2"/>
        <v>104781.53561544651</v>
      </c>
      <c r="I16" s="27">
        <f t="shared" ref="I16" si="3">+I13+I14+I15</f>
        <v>116417.28320201457</v>
      </c>
      <c r="J16" s="5"/>
      <c r="K16" s="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4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4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4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2"/>
      <c r="FV16" s="2"/>
      <c r="FW16" s="2"/>
    </row>
    <row r="17" spans="1:180" s="9" customFormat="1">
      <c r="A17" s="16" t="s">
        <v>63</v>
      </c>
      <c r="B17" s="17" t="s">
        <v>7</v>
      </c>
      <c r="C17" s="18">
        <f>C18+C19</f>
        <v>31990.691822353947</v>
      </c>
      <c r="D17" s="18">
        <f t="shared" ref="D17:H17" si="4">D18+D19</f>
        <v>36669.343089736547</v>
      </c>
      <c r="E17" s="18">
        <f t="shared" si="4"/>
        <v>42580.26656767173</v>
      </c>
      <c r="F17" s="18">
        <f t="shared" si="4"/>
        <v>42212.012113812933</v>
      </c>
      <c r="G17" s="18">
        <f t="shared" si="4"/>
        <v>45629.359482881904</v>
      </c>
      <c r="H17" s="18">
        <f t="shared" si="4"/>
        <v>49270.929777454476</v>
      </c>
      <c r="I17" s="19">
        <f t="shared" ref="I17" si="5">I18+I19</f>
        <v>62346.614990998612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2"/>
      <c r="FV17" s="2"/>
      <c r="FW17" s="2"/>
      <c r="FX17" s="3"/>
    </row>
    <row r="18" spans="1:180">
      <c r="A18" s="20">
        <v>6.1</v>
      </c>
      <c r="B18" s="21" t="s">
        <v>8</v>
      </c>
      <c r="C18" s="22">
        <v>29770.271862219022</v>
      </c>
      <c r="D18" s="22">
        <v>34411.207115594021</v>
      </c>
      <c r="E18" s="22">
        <v>40895.063529269726</v>
      </c>
      <c r="F18" s="22">
        <v>40541.627748071092</v>
      </c>
      <c r="G18" s="22">
        <v>43943.805430022076</v>
      </c>
      <c r="H18" s="18">
        <v>47438.785704410475</v>
      </c>
      <c r="I18" s="19">
        <v>60085.312413838117</v>
      </c>
      <c r="J18" s="5"/>
      <c r="K18" s="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2"/>
      <c r="FV18" s="2"/>
      <c r="FW18" s="2"/>
    </row>
    <row r="19" spans="1:180">
      <c r="A19" s="20">
        <v>6.2</v>
      </c>
      <c r="B19" s="21" t="s">
        <v>9</v>
      </c>
      <c r="C19" s="22">
        <v>2220.4199601349251</v>
      </c>
      <c r="D19" s="22">
        <v>2258.1359741425249</v>
      </c>
      <c r="E19" s="22">
        <v>1685.2030384020068</v>
      </c>
      <c r="F19" s="22">
        <v>1670.384365741842</v>
      </c>
      <c r="G19" s="22">
        <v>1685.5540528598258</v>
      </c>
      <c r="H19" s="18">
        <v>1832.1440730440036</v>
      </c>
      <c r="I19" s="19">
        <v>2261.3025771604939</v>
      </c>
      <c r="J19" s="5"/>
      <c r="K19" s="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2"/>
      <c r="FV19" s="2"/>
      <c r="FW19" s="2"/>
    </row>
    <row r="20" spans="1:180" s="9" customFormat="1" ht="28.5">
      <c r="A20" s="16" t="s">
        <v>64</v>
      </c>
      <c r="B20" s="28" t="s">
        <v>10</v>
      </c>
      <c r="C20" s="18">
        <f>SUM(C21:C27)</f>
        <v>38322.013287026806</v>
      </c>
      <c r="D20" s="18">
        <f t="shared" ref="D20:I20" si="6">SUM(D21:D27)</f>
        <v>40849.119511422134</v>
      </c>
      <c r="E20" s="18">
        <f t="shared" si="6"/>
        <v>42746.358039600127</v>
      </c>
      <c r="F20" s="18">
        <f t="shared" si="6"/>
        <v>51451.569294621513</v>
      </c>
      <c r="G20" s="18">
        <f t="shared" si="6"/>
        <v>51268.329121877206</v>
      </c>
      <c r="H20" s="18">
        <f t="shared" si="6"/>
        <v>66008.429574248963</v>
      </c>
      <c r="I20" s="19">
        <f t="shared" si="6"/>
        <v>68526.904979597835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2"/>
      <c r="FV20" s="2"/>
      <c r="FW20" s="2"/>
      <c r="FX20" s="3"/>
    </row>
    <row r="21" spans="1:180">
      <c r="A21" s="20">
        <v>7.1</v>
      </c>
      <c r="B21" s="21" t="s">
        <v>11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5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2"/>
      <c r="FV21" s="2"/>
      <c r="FW21" s="2"/>
    </row>
    <row r="22" spans="1:180">
      <c r="A22" s="20">
        <v>7.2</v>
      </c>
      <c r="B22" s="21" t="s">
        <v>12</v>
      </c>
      <c r="C22" s="22">
        <v>12223.664414734445</v>
      </c>
      <c r="D22" s="22">
        <v>12891.703923783403</v>
      </c>
      <c r="E22" s="22">
        <v>15193.220194465874</v>
      </c>
      <c r="F22" s="22">
        <v>16766.472595375722</v>
      </c>
      <c r="G22" s="22">
        <v>16080.198468653653</v>
      </c>
      <c r="H22" s="18">
        <v>18602.006716503125</v>
      </c>
      <c r="I22" s="19">
        <v>21863.031996828755</v>
      </c>
      <c r="J22" s="5"/>
      <c r="K22" s="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2"/>
      <c r="FV22" s="2"/>
      <c r="FW22" s="2"/>
    </row>
    <row r="23" spans="1:180">
      <c r="A23" s="20">
        <v>7.3</v>
      </c>
      <c r="B23" s="21" t="s">
        <v>13</v>
      </c>
      <c r="C23" s="22">
        <v>5495.8108803789546</v>
      </c>
      <c r="D23" s="22">
        <v>5885.2145948145562</v>
      </c>
      <c r="E23" s="22">
        <v>5442.1039274909681</v>
      </c>
      <c r="F23" s="22">
        <v>4943.6758589589481</v>
      </c>
      <c r="G23" s="22">
        <v>3231.4325705729689</v>
      </c>
      <c r="H23" s="18">
        <v>5268.9615945185196</v>
      </c>
      <c r="I23" s="19">
        <v>3947.9283446470426</v>
      </c>
      <c r="J23" s="5"/>
      <c r="K23" s="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2"/>
      <c r="FV23" s="2"/>
      <c r="FW23" s="2"/>
    </row>
    <row r="24" spans="1:180">
      <c r="A24" s="20">
        <v>7.4</v>
      </c>
      <c r="B24" s="21" t="s">
        <v>14</v>
      </c>
      <c r="C24" s="22">
        <v>1770.0303717640627</v>
      </c>
      <c r="D24" s="22">
        <v>2841.8978490975196</v>
      </c>
      <c r="E24" s="22">
        <v>1203.0688889527664</v>
      </c>
      <c r="F24" s="22">
        <v>5624.5234979179058</v>
      </c>
      <c r="G24" s="22">
        <v>5152.6036866359464</v>
      </c>
      <c r="H24" s="18">
        <v>6299.3812671473233</v>
      </c>
      <c r="I24" s="19">
        <v>6973.8418097876256</v>
      </c>
      <c r="J24" s="5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2"/>
      <c r="FV24" s="2"/>
      <c r="FW24" s="2"/>
    </row>
    <row r="25" spans="1:180">
      <c r="A25" s="20">
        <v>7.5</v>
      </c>
      <c r="B25" s="21" t="s">
        <v>15</v>
      </c>
      <c r="C25" s="22">
        <v>15161.853247710977</v>
      </c>
      <c r="D25" s="22">
        <v>15380.73975207279</v>
      </c>
      <c r="E25" s="22">
        <v>17224.112033519268</v>
      </c>
      <c r="F25" s="22">
        <v>19491.460609317161</v>
      </c>
      <c r="G25" s="22">
        <v>21254.383663148328</v>
      </c>
      <c r="H25" s="18">
        <v>30587.778720506365</v>
      </c>
      <c r="I25" s="19">
        <v>31126.516007655773</v>
      </c>
      <c r="J25" s="5"/>
      <c r="K25" s="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2"/>
      <c r="FV25" s="2"/>
      <c r="FW25" s="2"/>
    </row>
    <row r="26" spans="1:180">
      <c r="A26" s="20">
        <v>7.6</v>
      </c>
      <c r="B26" s="21" t="s">
        <v>16</v>
      </c>
      <c r="C26" s="22">
        <v>20.864999999999998</v>
      </c>
      <c r="D26" s="22">
        <v>35.817273093729483</v>
      </c>
      <c r="E26" s="22">
        <v>33.108220992936076</v>
      </c>
      <c r="F26" s="22">
        <v>28.790083164063212</v>
      </c>
      <c r="G26" s="22">
        <v>34.475195601141905</v>
      </c>
      <c r="H26" s="18">
        <v>82.673255839862122</v>
      </c>
      <c r="I26" s="19">
        <v>31.251997158821212</v>
      </c>
      <c r="J26" s="5"/>
      <c r="K26" s="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2"/>
      <c r="FV26" s="2"/>
      <c r="FW26" s="2"/>
    </row>
    <row r="27" spans="1:180" ht="28.5">
      <c r="A27" s="20">
        <v>7.7</v>
      </c>
      <c r="B27" s="21" t="s">
        <v>17</v>
      </c>
      <c r="C27" s="22">
        <v>3649.7893724383675</v>
      </c>
      <c r="D27" s="22">
        <v>3813.7461185601342</v>
      </c>
      <c r="E27" s="22">
        <v>3650.7447741783089</v>
      </c>
      <c r="F27" s="22">
        <v>4596.6466498877116</v>
      </c>
      <c r="G27" s="22">
        <v>5515.2355372651691</v>
      </c>
      <c r="H27" s="18">
        <v>5167.6280197337665</v>
      </c>
      <c r="I27" s="19">
        <v>4584.3348235198173</v>
      </c>
      <c r="J27" s="5"/>
      <c r="K27" s="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2"/>
      <c r="FV27" s="2"/>
      <c r="FW27" s="2"/>
    </row>
    <row r="28" spans="1:180">
      <c r="A28" s="23" t="s">
        <v>65</v>
      </c>
      <c r="B28" s="21" t="s">
        <v>18</v>
      </c>
      <c r="C28" s="22">
        <v>12572.452786812068</v>
      </c>
      <c r="D28" s="22">
        <v>10986</v>
      </c>
      <c r="E28" s="22">
        <v>11829</v>
      </c>
      <c r="F28" s="22">
        <v>12240</v>
      </c>
      <c r="G28" s="22">
        <v>16467.991061266086</v>
      </c>
      <c r="H28" s="18">
        <v>14617.914286814208</v>
      </c>
      <c r="I28" s="19">
        <v>15586.48680364274</v>
      </c>
      <c r="J28" s="5"/>
      <c r="K28" s="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2"/>
      <c r="FV28" s="2"/>
      <c r="FW28" s="2"/>
    </row>
    <row r="29" spans="1:180" ht="28.5">
      <c r="A29" s="23" t="s">
        <v>66</v>
      </c>
      <c r="B29" s="21" t="s">
        <v>19</v>
      </c>
      <c r="C29" s="22">
        <v>29289.747337022691</v>
      </c>
      <c r="D29" s="22">
        <v>29841.173214355578</v>
      </c>
      <c r="E29" s="22">
        <v>30909.364533445951</v>
      </c>
      <c r="F29" s="22">
        <v>31673.532671417735</v>
      </c>
      <c r="G29" s="22">
        <v>34939.253807628556</v>
      </c>
      <c r="H29" s="18">
        <v>38672.898795907575</v>
      </c>
      <c r="I29" s="19">
        <v>43547.009969829</v>
      </c>
      <c r="J29" s="5"/>
      <c r="K29" s="4"/>
      <c r="L29" s="6"/>
      <c r="M29" s="6"/>
      <c r="N29" s="6"/>
      <c r="O29" s="6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2"/>
      <c r="FV29" s="2"/>
      <c r="FW29" s="2"/>
    </row>
    <row r="30" spans="1:180">
      <c r="A30" s="23" t="s">
        <v>67</v>
      </c>
      <c r="B30" s="21" t="s">
        <v>44</v>
      </c>
      <c r="C30" s="22">
        <v>57753.819524805876</v>
      </c>
      <c r="D30" s="22">
        <v>59810.312212345147</v>
      </c>
      <c r="E30" s="22">
        <v>59239.068371214555</v>
      </c>
      <c r="F30" s="22">
        <v>67790.170705216675</v>
      </c>
      <c r="G30" s="22">
        <v>66090.26857393331</v>
      </c>
      <c r="H30" s="18">
        <v>70998.019135216658</v>
      </c>
      <c r="I30" s="19">
        <v>72600.882080750001</v>
      </c>
      <c r="J30" s="5"/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2"/>
      <c r="FV30" s="2"/>
      <c r="FW30" s="2"/>
    </row>
    <row r="31" spans="1:180">
      <c r="A31" s="23" t="s">
        <v>68</v>
      </c>
      <c r="B31" s="21" t="s">
        <v>20</v>
      </c>
      <c r="C31" s="22">
        <v>61168.008796175498</v>
      </c>
      <c r="D31" s="22">
        <v>63116.30123536849</v>
      </c>
      <c r="E31" s="22">
        <v>64469.635657704945</v>
      </c>
      <c r="F31" s="22">
        <v>70767.828122574661</v>
      </c>
      <c r="G31" s="22">
        <v>74539.056276945921</v>
      </c>
      <c r="H31" s="18">
        <v>98452.369023796171</v>
      </c>
      <c r="I31" s="19">
        <v>107271.91756608638</v>
      </c>
      <c r="J31" s="5"/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2"/>
      <c r="FV31" s="2"/>
      <c r="FW31" s="2"/>
    </row>
    <row r="32" spans="1:180">
      <c r="A32" s="24"/>
      <c r="B32" s="25" t="s">
        <v>30</v>
      </c>
      <c r="C32" s="26">
        <f>C17+C20+C28+C29+C30+C31</f>
        <v>231096.73355419689</v>
      </c>
      <c r="D32" s="26">
        <f t="shared" ref="D32:F32" si="7">D17+D20+D28+D29+D30+D31</f>
        <v>241272.24926322786</v>
      </c>
      <c r="E32" s="26">
        <f t="shared" si="7"/>
        <v>251773.69316963729</v>
      </c>
      <c r="F32" s="26">
        <f t="shared" si="7"/>
        <v>276135.11290764355</v>
      </c>
      <c r="G32" s="26">
        <f t="shared" ref="G32:H32" si="8">G17+G20+G28+G29+G30+G31</f>
        <v>288934.258324533</v>
      </c>
      <c r="H32" s="26">
        <f t="shared" si="8"/>
        <v>338020.56059343804</v>
      </c>
      <c r="I32" s="27">
        <f t="shared" ref="I32" si="9">I17+I20+I28+I29+I30+I31</f>
        <v>369879.8163909046</v>
      </c>
      <c r="J32" s="5"/>
      <c r="K32" s="4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2"/>
      <c r="FV32" s="2"/>
      <c r="FW32" s="2"/>
    </row>
    <row r="33" spans="1:180" s="9" customFormat="1">
      <c r="A33" s="29" t="s">
        <v>27</v>
      </c>
      <c r="B33" s="30" t="s">
        <v>41</v>
      </c>
      <c r="C33" s="31">
        <f>C6+C11+C13+C14+C15+C17+C20+C28+C29+C30+C31</f>
        <v>346274.17484886956</v>
      </c>
      <c r="D33" s="31">
        <f>D6+D11+D13+D14+D15+D17+D20+D28+D29+D30+D31</f>
        <v>363372.12485343905</v>
      </c>
      <c r="E33" s="31">
        <f>E6+E11+E13+E14+E15+E17+E20+E28+E29+E30+E31</f>
        <v>382511.0636242312</v>
      </c>
      <c r="F33" s="31">
        <f>F6+F11+F13+F14+F15+F17+F20+F28+F29+F30+F31</f>
        <v>421359.89748562913</v>
      </c>
      <c r="G33" s="31">
        <f t="shared" ref="G33:H33" si="10">G6+G11+G13+G14+G15+G17+G20+G28+G29+G30+G31</f>
        <v>447917.36447763216</v>
      </c>
      <c r="H33" s="31">
        <f t="shared" si="10"/>
        <v>504504.01975394005</v>
      </c>
      <c r="I33" s="32">
        <f t="shared" ref="I33" si="11">I6+I11+I13+I14+I15+I17+I20+I28+I29+I30+I31</f>
        <v>555147.81008336949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2"/>
      <c r="FV33" s="2"/>
      <c r="FW33" s="2"/>
      <c r="FX33" s="3"/>
    </row>
    <row r="34" spans="1:180">
      <c r="A34" s="33" t="s">
        <v>33</v>
      </c>
      <c r="B34" s="34" t="s">
        <v>25</v>
      </c>
      <c r="C34" s="22">
        <f>GSVA_const!C34</f>
        <v>4416</v>
      </c>
      <c r="D34" s="22">
        <f>GSVA_const!D34</f>
        <v>5164.1353165776218</v>
      </c>
      <c r="E34" s="22">
        <f>GSVA_const!E34</f>
        <v>8979.2409359946578</v>
      </c>
      <c r="F34" s="22">
        <f>GSVA_const!F34</f>
        <v>5559.5285503573459</v>
      </c>
      <c r="G34" s="22">
        <f>GSVA_const!G34</f>
        <v>6505.5221579002573</v>
      </c>
      <c r="H34" s="22">
        <f>GSVA_const!H34</f>
        <v>8712.8693453635478</v>
      </c>
      <c r="I34" s="44">
        <f>GSVA_const!I34</f>
        <v>25848.635054495433</v>
      </c>
      <c r="J34" s="5"/>
      <c r="K34" s="4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</row>
    <row r="35" spans="1:180">
      <c r="A35" s="33" t="s">
        <v>34</v>
      </c>
      <c r="B35" s="34" t="s">
        <v>24</v>
      </c>
      <c r="C35" s="22">
        <f>GSVA_const!C35</f>
        <v>10327.999999999998</v>
      </c>
      <c r="D35" s="22">
        <f>GSVA_const!D35</f>
        <v>12783.890776410431</v>
      </c>
      <c r="E35" s="22">
        <f>GSVA_const!E35</f>
        <v>10375.098255065484</v>
      </c>
      <c r="F35" s="22">
        <f>GSVA_const!F35</f>
        <v>11812.483193650885</v>
      </c>
      <c r="G35" s="22">
        <f>GSVA_const!G35</f>
        <v>6101.9873030499693</v>
      </c>
      <c r="H35" s="22">
        <f>GSVA_const!H35</f>
        <v>4156.0142009560941</v>
      </c>
      <c r="I35" s="44">
        <f>GSVA_const!I35</f>
        <v>4742.9519301229593</v>
      </c>
      <c r="J35" s="5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</row>
    <row r="36" spans="1:180">
      <c r="A36" s="38" t="s">
        <v>35</v>
      </c>
      <c r="B36" s="39" t="s">
        <v>53</v>
      </c>
      <c r="C36" s="26">
        <f>C33+C34-C35</f>
        <v>340362.17484886956</v>
      </c>
      <c r="D36" s="26">
        <f t="shared" ref="D36:I36" si="12">D33+D34-D35</f>
        <v>355752.36939360626</v>
      </c>
      <c r="E36" s="26">
        <f t="shared" si="12"/>
        <v>381115.20630516036</v>
      </c>
      <c r="F36" s="26">
        <f t="shared" si="12"/>
        <v>415106.94284233556</v>
      </c>
      <c r="G36" s="26">
        <f t="shared" si="12"/>
        <v>448320.89933248248</v>
      </c>
      <c r="H36" s="26">
        <f t="shared" si="12"/>
        <v>509060.87489834748</v>
      </c>
      <c r="I36" s="27">
        <f t="shared" si="12"/>
        <v>576253.49320774199</v>
      </c>
      <c r="J36" s="5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</row>
    <row r="37" spans="1:180">
      <c r="A37" s="33" t="s">
        <v>36</v>
      </c>
      <c r="B37" s="34" t="s">
        <v>32</v>
      </c>
      <c r="C37" s="35">
        <f>GSVA_cur!C37</f>
        <v>3860</v>
      </c>
      <c r="D37" s="35">
        <f>GSVA_cur!D37</f>
        <v>3950</v>
      </c>
      <c r="E37" s="35">
        <f>GSVA_cur!E37</f>
        <v>4030</v>
      </c>
      <c r="F37" s="35">
        <f>GSVA_cur!F37</f>
        <v>4120</v>
      </c>
      <c r="G37" s="35">
        <f>GSVA_cur!G37</f>
        <v>4220</v>
      </c>
      <c r="H37" s="35">
        <f>GSVA_cur!H37</f>
        <v>4310</v>
      </c>
      <c r="I37" s="45">
        <f>GSVA_cur!I37</f>
        <v>4410</v>
      </c>
      <c r="L37" s="2"/>
      <c r="M37" s="2"/>
      <c r="N37" s="2"/>
      <c r="O37" s="2"/>
    </row>
    <row r="38" spans="1:180" ht="15.75" thickBot="1">
      <c r="A38" s="40" t="s">
        <v>37</v>
      </c>
      <c r="B38" s="41" t="s">
        <v>54</v>
      </c>
      <c r="C38" s="42">
        <f>C36/C37*1000</f>
        <v>88176.729235458435</v>
      </c>
      <c r="D38" s="42">
        <f t="shared" ref="D38:I38" si="13">D36/D37*1000</f>
        <v>90063.890985723105</v>
      </c>
      <c r="E38" s="42">
        <f t="shared" si="13"/>
        <v>94569.530100536067</v>
      </c>
      <c r="F38" s="42">
        <f t="shared" si="13"/>
        <v>100754.11234037271</v>
      </c>
      <c r="G38" s="42">
        <f t="shared" si="13"/>
        <v>106237.17993660722</v>
      </c>
      <c r="H38" s="42">
        <f t="shared" si="13"/>
        <v>118111.57190216878</v>
      </c>
      <c r="I38" s="43">
        <f t="shared" si="13"/>
        <v>130669.72635096189</v>
      </c>
      <c r="K38" s="4"/>
      <c r="L38" s="4"/>
      <c r="M38" s="4"/>
      <c r="N38" s="4"/>
      <c r="O38" s="4"/>
      <c r="BP38" s="5"/>
      <c r="BQ38" s="5"/>
      <c r="BR38" s="5"/>
      <c r="BS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5" max="1048575" man="1"/>
    <brk id="27" max="1048575" man="1"/>
    <brk id="43" max="1048575" man="1"/>
    <brk id="107" max="95" man="1"/>
    <brk id="143" max="1048575" man="1"/>
    <brk id="167" max="1048575" man="1"/>
    <brk id="175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2020-08-27T07:51:34Z</dcterms:modified>
</cp:coreProperties>
</file>