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filterPrivacy="1" defaultThemeVersion="124226"/>
  <bookViews>
    <workbookView xWindow="0" yWindow="0" windowWidth="20490" windowHeight="7755"/>
  </bookViews>
  <sheets>
    <sheet name="GSVA_cur" sheetId="10" r:id="rId1"/>
    <sheet name="GSVA_const" sheetId="1" r:id="rId2"/>
    <sheet name="NSVA_cur" sheetId="11" r:id="rId3"/>
    <sheet name="NSVA_const" sheetId="12" r:id="rId4"/>
  </sheets>
  <definedNames>
    <definedName name="_xlnm.Print_Titles" localSheetId="1">GSVA_const!$A:$B</definedName>
    <definedName name="_xlnm.Print_Titles" localSheetId="0">GSVA_cur!$A:$B</definedName>
    <definedName name="_xlnm.Print_Titles" localSheetId="3">NSVA_const!$A:$B</definedName>
    <definedName name="_xlnm.Print_Titles" localSheetId="2">NSVA_cur!$A:$B</definedName>
  </definedNames>
  <calcPr calcId="145621"/>
</workbook>
</file>

<file path=xl/calcChain.xml><?xml version="1.0" encoding="utf-8"?>
<calcChain xmlns="http://schemas.openxmlformats.org/spreadsheetml/2006/main">
  <c r="J37" i="12"/>
  <c r="I37"/>
  <c r="J35"/>
  <c r="I35"/>
  <c r="J34"/>
  <c r="I34"/>
  <c r="J20"/>
  <c r="I20"/>
  <c r="J17"/>
  <c r="I17"/>
  <c r="J16"/>
  <c r="I16"/>
  <c r="J6"/>
  <c r="J33" s="1"/>
  <c r="J36" s="1"/>
  <c r="J38" s="1"/>
  <c r="I6"/>
  <c r="I12" s="1"/>
  <c r="J37" i="11"/>
  <c r="I37"/>
  <c r="J35"/>
  <c r="I35"/>
  <c r="J34"/>
  <c r="I34"/>
  <c r="J20"/>
  <c r="I20"/>
  <c r="J17"/>
  <c r="I17"/>
  <c r="I32" s="1"/>
  <c r="J16"/>
  <c r="I16"/>
  <c r="J6"/>
  <c r="I6"/>
  <c r="I12" s="1"/>
  <c r="J37" i="1"/>
  <c r="I37"/>
  <c r="J20"/>
  <c r="I20"/>
  <c r="J17"/>
  <c r="I17"/>
  <c r="J16"/>
  <c r="I16"/>
  <c r="J6"/>
  <c r="J33" s="1"/>
  <c r="J36" s="1"/>
  <c r="J38" s="1"/>
  <c r="I6"/>
  <c r="I12" s="1"/>
  <c r="J20" i="10"/>
  <c r="I20"/>
  <c r="J17"/>
  <c r="J32" s="1"/>
  <c r="I17"/>
  <c r="J16"/>
  <c r="I16"/>
  <c r="J6"/>
  <c r="J12" s="1"/>
  <c r="I6"/>
  <c r="I12" s="1"/>
  <c r="J32" i="11" l="1"/>
  <c r="J33"/>
  <c r="J36" s="1"/>
  <c r="J38" s="1"/>
  <c r="I32" i="10"/>
  <c r="I32" i="1"/>
  <c r="I32" i="12"/>
  <c r="J32" i="1"/>
  <c r="J32" i="12"/>
  <c r="I33"/>
  <c r="I36" s="1"/>
  <c r="I38" s="1"/>
  <c r="J12"/>
  <c r="I33" i="11"/>
  <c r="I36" s="1"/>
  <c r="I38" s="1"/>
  <c r="J12"/>
  <c r="J12" i="1"/>
  <c r="I33"/>
  <c r="I36" s="1"/>
  <c r="I38" s="1"/>
  <c r="J33" i="10"/>
  <c r="J36" s="1"/>
  <c r="J38" s="1"/>
  <c r="I33"/>
  <c r="I36" s="1"/>
  <c r="I38" s="1"/>
  <c r="D34" i="12" l="1"/>
  <c r="E34"/>
  <c r="F34"/>
  <c r="G34"/>
  <c r="H34"/>
  <c r="D35"/>
  <c r="E35"/>
  <c r="F35"/>
  <c r="G35"/>
  <c r="H35"/>
  <c r="D37"/>
  <c r="E37"/>
  <c r="F37"/>
  <c r="G37"/>
  <c r="H37"/>
  <c r="D37" i="11"/>
  <c r="E37"/>
  <c r="F37"/>
  <c r="G37"/>
  <c r="H37"/>
  <c r="D34"/>
  <c r="E34"/>
  <c r="F34"/>
  <c r="G34"/>
  <c r="H34"/>
  <c r="D35"/>
  <c r="E35"/>
  <c r="F35"/>
  <c r="G35"/>
  <c r="H35"/>
  <c r="D37" i="1"/>
  <c r="E37"/>
  <c r="F37"/>
  <c r="G37"/>
  <c r="H37"/>
  <c r="G20" l="1"/>
  <c r="H20"/>
  <c r="G16"/>
  <c r="H16"/>
  <c r="G6"/>
  <c r="G12" l="1"/>
  <c r="G20" i="11" l="1"/>
  <c r="H20"/>
  <c r="G20" i="12"/>
  <c r="H20"/>
  <c r="G20" i="10"/>
  <c r="H20"/>
  <c r="G17" i="1"/>
  <c r="H17"/>
  <c r="G17" i="11"/>
  <c r="H17"/>
  <c r="G17" i="12"/>
  <c r="H17"/>
  <c r="G17" i="10"/>
  <c r="H17"/>
  <c r="G16" i="11"/>
  <c r="H16"/>
  <c r="G16" i="12"/>
  <c r="H16"/>
  <c r="G16" i="10"/>
  <c r="H16"/>
  <c r="H6" i="1"/>
  <c r="G6" i="11"/>
  <c r="H6"/>
  <c r="G6" i="12"/>
  <c r="H6"/>
  <c r="G6" i="10"/>
  <c r="H6"/>
  <c r="G12" i="12" l="1"/>
  <c r="G32" i="1"/>
  <c r="G12" i="11"/>
  <c r="H32" i="10"/>
  <c r="G32"/>
  <c r="H33"/>
  <c r="G12"/>
  <c r="G33"/>
  <c r="G36" s="1"/>
  <c r="H32" i="11"/>
  <c r="H12"/>
  <c r="H32" i="1"/>
  <c r="H33"/>
  <c r="H33" i="12"/>
  <c r="H32"/>
  <c r="G32"/>
  <c r="G33"/>
  <c r="G32" i="11"/>
  <c r="G33" i="1"/>
  <c r="H12"/>
  <c r="H12" i="10"/>
  <c r="H33" i="11"/>
  <c r="G33"/>
  <c r="H12" i="12"/>
  <c r="G36" i="1" l="1"/>
  <c r="G36" i="12"/>
  <c r="G38" s="1"/>
  <c r="G36" i="11"/>
  <c r="G38" s="1"/>
  <c r="H36" i="12"/>
  <c r="H38" s="1"/>
  <c r="H36" i="11"/>
  <c r="H38" s="1"/>
  <c r="H36" i="1"/>
  <c r="H36" i="10"/>
  <c r="G38" i="1"/>
  <c r="G38" i="10"/>
  <c r="H38" i="1" l="1"/>
  <c r="H38" i="10"/>
  <c r="C37" i="12" l="1"/>
  <c r="C37" i="11"/>
  <c r="C37" i="1"/>
  <c r="C35" i="12"/>
  <c r="C34"/>
  <c r="C35" i="11"/>
  <c r="C34"/>
  <c r="F20" i="12" l="1"/>
  <c r="E20"/>
  <c r="D20"/>
  <c r="C20"/>
  <c r="F17"/>
  <c r="E17"/>
  <c r="D17"/>
  <c r="C17"/>
  <c r="F16"/>
  <c r="E16"/>
  <c r="D16"/>
  <c r="C16"/>
  <c r="F6"/>
  <c r="E6"/>
  <c r="D6"/>
  <c r="C6"/>
  <c r="F20" i="11"/>
  <c r="E20"/>
  <c r="D20"/>
  <c r="C20"/>
  <c r="F17"/>
  <c r="E17"/>
  <c r="D17"/>
  <c r="C17"/>
  <c r="F16"/>
  <c r="E16"/>
  <c r="D16"/>
  <c r="C16"/>
  <c r="F6"/>
  <c r="E6"/>
  <c r="D6"/>
  <c r="C6"/>
  <c r="F20" i="1"/>
  <c r="E20"/>
  <c r="D20"/>
  <c r="C20"/>
  <c r="F17"/>
  <c r="E17"/>
  <c r="D17"/>
  <c r="C17"/>
  <c r="F16"/>
  <c r="E16"/>
  <c r="D16"/>
  <c r="C16"/>
  <c r="F6"/>
  <c r="E6"/>
  <c r="D6"/>
  <c r="C6"/>
  <c r="F20" i="10"/>
  <c r="F17"/>
  <c r="F16"/>
  <c r="F6"/>
  <c r="E20"/>
  <c r="D20"/>
  <c r="C20"/>
  <c r="E17"/>
  <c r="D17"/>
  <c r="C17"/>
  <c r="E16"/>
  <c r="D16"/>
  <c r="C16"/>
  <c r="E6"/>
  <c r="D6"/>
  <c r="C6"/>
  <c r="F12" l="1"/>
  <c r="F33"/>
  <c r="F32" i="1"/>
  <c r="F32" i="10"/>
  <c r="D33"/>
  <c r="D32"/>
  <c r="E32"/>
  <c r="E33"/>
  <c r="C32"/>
  <c r="F32" i="12"/>
  <c r="E32"/>
  <c r="E12"/>
  <c r="F33"/>
  <c r="E32" i="11"/>
  <c r="E12"/>
  <c r="E32" i="1"/>
  <c r="D33"/>
  <c r="C12" i="10"/>
  <c r="F32" i="11"/>
  <c r="F33"/>
  <c r="E33" i="1"/>
  <c r="F33"/>
  <c r="C33"/>
  <c r="C32"/>
  <c r="C33" i="11"/>
  <c r="C32"/>
  <c r="C33" i="12"/>
  <c r="C32"/>
  <c r="D32" i="1"/>
  <c r="D33" i="11"/>
  <c r="D32"/>
  <c r="D33" i="12"/>
  <c r="D32"/>
  <c r="C12"/>
  <c r="D12"/>
  <c r="E33"/>
  <c r="F12"/>
  <c r="C12" i="11"/>
  <c r="D12"/>
  <c r="E33"/>
  <c r="F12"/>
  <c r="D12" i="1"/>
  <c r="C12"/>
  <c r="E12"/>
  <c r="F12"/>
  <c r="D12" i="10"/>
  <c r="C33"/>
  <c r="E12"/>
  <c r="C36" i="1" l="1"/>
  <c r="C36" i="12"/>
  <c r="C36" i="11"/>
  <c r="C36" i="10"/>
  <c r="E36" i="12"/>
  <c r="D36"/>
  <c r="F36"/>
  <c r="F36" i="11"/>
  <c r="E36"/>
  <c r="D36"/>
  <c r="E36" i="1"/>
  <c r="F36"/>
  <c r="D36"/>
  <c r="C38"/>
  <c r="D36" i="10"/>
  <c r="E36"/>
  <c r="F36"/>
  <c r="C38" i="12" l="1"/>
  <c r="E38"/>
  <c r="C38" i="11"/>
  <c r="F38"/>
  <c r="C38" i="10"/>
  <c r="D38" i="12"/>
  <c r="F38"/>
  <c r="E38" i="11"/>
  <c r="D38"/>
  <c r="F38" i="1"/>
  <c r="E38"/>
  <c r="D38"/>
  <c r="F38" i="10"/>
  <c r="E38"/>
  <c r="D38"/>
</calcChain>
</file>

<file path=xl/sharedStrings.xml><?xml version="1.0" encoding="utf-8"?>
<sst xmlns="http://schemas.openxmlformats.org/spreadsheetml/2006/main" count="261" uniqueCount="72">
  <si>
    <t>S.No.</t>
  </si>
  <si>
    <t>Item</t>
  </si>
  <si>
    <t>Agriculture, forestry and fishing</t>
  </si>
  <si>
    <t>Mining and quarrying</t>
  </si>
  <si>
    <t>Manufacturing</t>
  </si>
  <si>
    <t>Electricity, gas, water supply &amp; other utility services</t>
  </si>
  <si>
    <t>Construction</t>
  </si>
  <si>
    <t>Trade, repair, hotels and restaurants</t>
  </si>
  <si>
    <t>Trade &amp; repair services</t>
  </si>
  <si>
    <t>Hotels &amp; restaurants</t>
  </si>
  <si>
    <t>Transport, storage, communication &amp; services related to broadcasting</t>
  </si>
  <si>
    <t>Railways</t>
  </si>
  <si>
    <t>Road transport</t>
  </si>
  <si>
    <t>Water transport</t>
  </si>
  <si>
    <t>Air transport</t>
  </si>
  <si>
    <t>Services incidental to transport</t>
  </si>
  <si>
    <t>Storage</t>
  </si>
  <si>
    <t>Communication &amp; services related to broadcasting</t>
  </si>
  <si>
    <t>Financial services</t>
  </si>
  <si>
    <t>Real estate, ownership of dwelling &amp; professional services</t>
  </si>
  <si>
    <t>Other services</t>
  </si>
  <si>
    <t>2011-12</t>
  </si>
  <si>
    <t>2012-13</t>
  </si>
  <si>
    <t>2013-14</t>
  </si>
  <si>
    <t>Subsidies on products</t>
  </si>
  <si>
    <t>Taxes on Products</t>
  </si>
  <si>
    <t>1.</t>
  </si>
  <si>
    <t>12.</t>
  </si>
  <si>
    <t>Primary</t>
  </si>
  <si>
    <t>Secondary</t>
  </si>
  <si>
    <t>Tertiary</t>
  </si>
  <si>
    <t>TOTAL GSVA at basic prices</t>
  </si>
  <si>
    <t>Population ('00)</t>
  </si>
  <si>
    <t>13.</t>
  </si>
  <si>
    <t>14.</t>
  </si>
  <si>
    <t>15.</t>
  </si>
  <si>
    <t>16.</t>
  </si>
  <si>
    <t>17.</t>
  </si>
  <si>
    <t>Gross State Value Added by economic activity at current prices</t>
  </si>
  <si>
    <t>Gross State Value Added by economic activity at constant (2011-12) prices</t>
  </si>
  <si>
    <t>Net State Value Added by economic activity at current prices</t>
  </si>
  <si>
    <t>TOTAL NSVA at basic prices</t>
  </si>
  <si>
    <t>Net State Value Added by economic activity at constant (2011-12) prices</t>
  </si>
  <si>
    <t>State :</t>
  </si>
  <si>
    <t>Public administration</t>
  </si>
  <si>
    <t>Gross State Domestic Product</t>
  </si>
  <si>
    <t>2014-15</t>
  </si>
  <si>
    <t>(Rs. in lakh)</t>
  </si>
  <si>
    <t>Per Capita GSDP (Rs.)</t>
  </si>
  <si>
    <t>Crops</t>
  </si>
  <si>
    <t>Livestock</t>
  </si>
  <si>
    <t>Forestry and logging</t>
  </si>
  <si>
    <t>Fishing and aquaculture</t>
  </si>
  <si>
    <t>Net State Domestic Product</t>
  </si>
  <si>
    <t>Per Capita NSDP (Rs.)</t>
  </si>
  <si>
    <t>2015-16</t>
  </si>
  <si>
    <t>Assam</t>
  </si>
  <si>
    <t>2016-17</t>
  </si>
  <si>
    <t>2017-18</t>
  </si>
  <si>
    <t>2018-19</t>
  </si>
  <si>
    <t>Source: Directorate of Economics and Statistics of the respective State/Uts.</t>
  </si>
  <si>
    <t>As on 31.07.2020</t>
  </si>
  <si>
    <t>2.       </t>
  </si>
  <si>
    <t>3.       </t>
  </si>
  <si>
    <t>4.       </t>
  </si>
  <si>
    <t>5.       </t>
  </si>
  <si>
    <t>6.       </t>
  </si>
  <si>
    <t>7.       </t>
  </si>
  <si>
    <t>8.       </t>
  </si>
  <si>
    <t>9.       </t>
  </si>
  <si>
    <t>10.   </t>
  </si>
  <si>
    <t>11.   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</si>
</sst>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15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Arial"/>
      <family val="2"/>
    </font>
    <font>
      <b/>
      <i/>
      <sz val="11"/>
      <name val="Arial"/>
      <family val="2"/>
    </font>
    <font>
      <b/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30">
    <xf numFmtId="0" fontId="0" fillId="0" borderId="0"/>
    <xf numFmtId="0" fontId="2" fillId="0" borderId="0"/>
    <xf numFmtId="0" fontId="3" fillId="0" borderId="0"/>
    <xf numFmtId="0" fontId="4" fillId="0" borderId="0"/>
    <xf numFmtId="0" fontId="6" fillId="0" borderId="0"/>
    <xf numFmtId="0" fontId="5" fillId="0" borderId="0"/>
    <xf numFmtId="0" fontId="6" fillId="0" borderId="0"/>
    <xf numFmtId="0" fontId="5" fillId="2" borderId="2" applyNumberFormat="0" applyFont="0" applyAlignment="0" applyProtection="0"/>
    <xf numFmtId="0" fontId="6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8" fillId="2" borderId="2" applyNumberFormat="0" applyFont="0" applyAlignment="0" applyProtection="0"/>
    <xf numFmtId="0" fontId="9" fillId="0" borderId="0"/>
    <xf numFmtId="43" fontId="4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4" fillId="0" borderId="0"/>
  </cellStyleXfs>
  <cellXfs count="34">
    <xf numFmtId="0" fontId="0" fillId="0" borderId="0" xfId="0"/>
    <xf numFmtId="0" fontId="7" fillId="0" borderId="0" xfId="0" applyFont="1" applyFill="1" applyProtection="1">
      <protection locked="0"/>
    </xf>
    <xf numFmtId="0" fontId="7" fillId="0" borderId="0" xfId="0" applyFont="1" applyFill="1" applyBorder="1" applyProtection="1"/>
    <xf numFmtId="0" fontId="7" fillId="0" borderId="0" xfId="0" applyFont="1" applyFill="1" applyBorder="1" applyProtection="1">
      <protection locked="0"/>
    </xf>
    <xf numFmtId="1" fontId="7" fillId="0" borderId="0" xfId="0" applyNumberFormat="1" applyFont="1" applyFill="1" applyBorder="1" applyProtection="1"/>
    <xf numFmtId="1" fontId="7" fillId="0" borderId="0" xfId="0" applyNumberFormat="1" applyFont="1" applyFill="1" applyBorder="1" applyProtection="1">
      <protection locked="0"/>
    </xf>
    <xf numFmtId="1" fontId="10" fillId="0" borderId="0" xfId="0" applyNumberFormat="1" applyFont="1" applyFill="1" applyBorder="1" applyProtection="1">
      <protection locked="0"/>
    </xf>
    <xf numFmtId="0" fontId="7" fillId="0" borderId="0" xfId="0" quotePrefix="1" applyFont="1" applyFill="1" applyProtection="1">
      <protection locked="0"/>
    </xf>
    <xf numFmtId="0" fontId="1" fillId="0" borderId="0" xfId="0" applyFont="1" applyFill="1" applyAlignment="1">
      <alignment horizontal="left" vertical="center"/>
    </xf>
    <xf numFmtId="0" fontId="7" fillId="0" borderId="0" xfId="0" applyFont="1" applyFill="1" applyProtection="1"/>
    <xf numFmtId="0" fontId="11" fillId="0" borderId="0" xfId="0" applyFont="1" applyFill="1" applyProtection="1">
      <protection locked="0"/>
    </xf>
    <xf numFmtId="0" fontId="12" fillId="0" borderId="1" xfId="0" applyFont="1" applyFill="1" applyBorder="1" applyProtection="1">
      <protection locked="0"/>
    </xf>
    <xf numFmtId="0" fontId="12" fillId="0" borderId="1" xfId="0" applyFont="1" applyFill="1" applyBorder="1" applyProtection="1"/>
    <xf numFmtId="0" fontId="12" fillId="0" borderId="1" xfId="0" applyFont="1" applyFill="1" applyBorder="1" applyAlignment="1" applyProtection="1">
      <alignment horizontal="left" vertical="center" wrapText="1"/>
    </xf>
    <xf numFmtId="1" fontId="12" fillId="0" borderId="1" xfId="0" applyNumberFormat="1" applyFont="1" applyFill="1" applyBorder="1" applyProtection="1"/>
    <xf numFmtId="0" fontId="12" fillId="0" borderId="1" xfId="0" applyFont="1" applyFill="1" applyBorder="1" applyAlignment="1" applyProtection="1">
      <alignment horizontal="left" vertical="center" wrapText="1"/>
      <protection locked="0"/>
    </xf>
    <xf numFmtId="0" fontId="13" fillId="3" borderId="1" xfId="0" applyFont="1" applyFill="1" applyBorder="1" applyAlignment="1" applyProtection="1">
      <alignment horizontal="left" vertical="center" wrapText="1"/>
      <protection locked="0"/>
    </xf>
    <xf numFmtId="1" fontId="12" fillId="3" borderId="1" xfId="0" applyNumberFormat="1" applyFont="1" applyFill="1" applyBorder="1" applyProtection="1">
      <protection locked="0"/>
    </xf>
    <xf numFmtId="1" fontId="12" fillId="0" borderId="1" xfId="0" applyNumberFormat="1" applyFont="1" applyFill="1" applyBorder="1" applyProtection="1">
      <protection locked="0"/>
    </xf>
    <xf numFmtId="49" fontId="12" fillId="0" borderId="1" xfId="0" applyNumberFormat="1" applyFont="1" applyFill="1" applyBorder="1" applyAlignment="1" applyProtection="1">
      <alignment vertical="center" wrapText="1"/>
    </xf>
    <xf numFmtId="0" fontId="12" fillId="0" borderId="1" xfId="0" applyFont="1" applyFill="1" applyBorder="1" applyAlignment="1" applyProtection="1">
      <alignment horizontal="left" vertical="top" wrapText="1"/>
    </xf>
    <xf numFmtId="0" fontId="14" fillId="3" borderId="1" xfId="0" applyFont="1" applyFill="1" applyBorder="1" applyAlignment="1" applyProtection="1">
      <alignment horizontal="left" vertical="center" wrapText="1"/>
    </xf>
    <xf numFmtId="1" fontId="12" fillId="3" borderId="1" xfId="0" applyNumberFormat="1" applyFont="1" applyFill="1" applyBorder="1" applyProtection="1"/>
    <xf numFmtId="0" fontId="12" fillId="0" borderId="1" xfId="0" applyFont="1" applyFill="1" applyBorder="1" applyAlignment="1" applyProtection="1">
      <alignment vertical="center" wrapText="1"/>
      <protection locked="0"/>
    </xf>
    <xf numFmtId="0" fontId="12" fillId="3" borderId="1" xfId="0" applyFont="1" applyFill="1" applyBorder="1" applyAlignment="1" applyProtection="1">
      <alignment vertical="center" wrapText="1"/>
      <protection locked="0"/>
    </xf>
    <xf numFmtId="49" fontId="14" fillId="0" borderId="1" xfId="0" applyNumberFormat="1" applyFont="1" applyFill="1" applyBorder="1" applyAlignment="1" applyProtection="1">
      <alignment vertical="center" wrapText="1"/>
      <protection locked="0"/>
    </xf>
    <xf numFmtId="0" fontId="14" fillId="0" borderId="1" xfId="0" applyFont="1" applyFill="1" applyBorder="1" applyAlignment="1" applyProtection="1">
      <alignment vertical="center" wrapText="1"/>
      <protection locked="0"/>
    </xf>
    <xf numFmtId="49" fontId="12" fillId="0" borderId="1" xfId="0" applyNumberFormat="1" applyFont="1" applyFill="1" applyBorder="1" applyAlignment="1" applyProtection="1">
      <alignment horizontal="right" vertical="center" wrapText="1"/>
      <protection locked="0"/>
    </xf>
    <xf numFmtId="1" fontId="12" fillId="0" borderId="1" xfId="0" applyNumberFormat="1" applyFont="1" applyFill="1" applyBorder="1" applyAlignment="1">
      <alignment horizontal="right" vertical="center"/>
    </xf>
    <xf numFmtId="49" fontId="12" fillId="0" borderId="1" xfId="0" applyNumberFormat="1" applyFont="1" applyFill="1" applyBorder="1" applyAlignment="1" applyProtection="1">
      <alignment vertical="center" wrapText="1"/>
      <protection locked="0"/>
    </xf>
    <xf numFmtId="49" fontId="12" fillId="3" borderId="1" xfId="0" applyNumberFormat="1" applyFont="1" applyFill="1" applyBorder="1" applyAlignment="1" applyProtection="1">
      <alignment vertical="center" wrapText="1"/>
      <protection locked="0"/>
    </xf>
    <xf numFmtId="49" fontId="12" fillId="3" borderId="1" xfId="0" applyNumberFormat="1" applyFont="1" applyFill="1" applyBorder="1" applyAlignment="1" applyProtection="1">
      <alignment vertical="center" wrapText="1"/>
    </xf>
    <xf numFmtId="49" fontId="12" fillId="0" borderId="1" xfId="0" quotePrefix="1" applyNumberFormat="1" applyFont="1" applyFill="1" applyBorder="1" applyAlignment="1" applyProtection="1">
      <alignment vertical="center" wrapText="1"/>
    </xf>
    <xf numFmtId="49" fontId="12" fillId="3" borderId="1" xfId="0" quotePrefix="1" applyNumberFormat="1" applyFont="1" applyFill="1" applyBorder="1" applyAlignment="1" applyProtection="1">
      <alignment vertical="center" wrapText="1"/>
    </xf>
  </cellXfs>
  <cellStyles count="530">
    <cellStyle name="Comma 2" xfId="15"/>
    <cellStyle name="Comma 2 2" xfId="528"/>
    <cellStyle name="Normal" xfId="0" builtinId="0"/>
    <cellStyle name="Normal 2" xfId="2"/>
    <cellStyle name="Normal 2 2" xfId="8"/>
    <cellStyle name="Normal 2 2 2" xfId="10"/>
    <cellStyle name="Normal 2 2 3" xfId="18"/>
    <cellStyle name="Normal 2 3" xfId="5"/>
    <cellStyle name="Normal 2 3 2" xfId="529"/>
    <cellStyle name="Normal 2 4" xfId="9"/>
    <cellStyle name="Normal 2 4 2" xfId="17"/>
    <cellStyle name="Normal 3" xfId="1"/>
    <cellStyle name="Normal 3 2" xfId="6"/>
    <cellStyle name="Normal 3 2 2" xfId="11"/>
    <cellStyle name="Normal 3 3" xfId="16"/>
    <cellStyle name="Normal 4" xfId="3"/>
    <cellStyle name="Normal 5" xfId="4"/>
    <cellStyle name="Normal 5 2" xfId="12"/>
    <cellStyle name="Normal 6" xfId="14"/>
    <cellStyle name="Note 2" xfId="7"/>
    <cellStyle name="Note 2 2" xfId="13"/>
    <cellStyle name="style1405592468105" xfId="19"/>
    <cellStyle name="style1405593752700" xfId="20"/>
    <cellStyle name="style1406113848636" xfId="21"/>
    <cellStyle name="style1406113848741" xfId="22"/>
    <cellStyle name="style1406113848796" xfId="23"/>
    <cellStyle name="style1406113848827" xfId="24"/>
    <cellStyle name="style1406113848859" xfId="25"/>
    <cellStyle name="style1406113848891" xfId="26"/>
    <cellStyle name="style1406113848925" xfId="27"/>
    <cellStyle name="style1406113848965" xfId="28"/>
    <cellStyle name="style1406113848998" xfId="29"/>
    <cellStyle name="style1406113849028" xfId="30"/>
    <cellStyle name="style1406113849058" xfId="31"/>
    <cellStyle name="style1406113849090" xfId="32"/>
    <cellStyle name="style1406113849117" xfId="33"/>
    <cellStyle name="style1406113849144" xfId="34"/>
    <cellStyle name="style1406113849183" xfId="35"/>
    <cellStyle name="style1406113849217" xfId="36"/>
    <cellStyle name="style1406113849255" xfId="37"/>
    <cellStyle name="style1406113849284" xfId="38"/>
    <cellStyle name="style1406113849311" xfId="39"/>
    <cellStyle name="style1406113849339" xfId="40"/>
    <cellStyle name="style1406113849367" xfId="41"/>
    <cellStyle name="style1406113849389" xfId="42"/>
    <cellStyle name="style1406113849413" xfId="43"/>
    <cellStyle name="style1406113849558" xfId="44"/>
    <cellStyle name="style1406113849582" xfId="45"/>
    <cellStyle name="style1406113849605" xfId="46"/>
    <cellStyle name="style1406113849630" xfId="47"/>
    <cellStyle name="style1406113849653" xfId="48"/>
    <cellStyle name="style1406113849674" xfId="49"/>
    <cellStyle name="style1406113849701" xfId="50"/>
    <cellStyle name="style1406113849728" xfId="51"/>
    <cellStyle name="style1406113849754" xfId="52"/>
    <cellStyle name="style1406113849781" xfId="53"/>
    <cellStyle name="style1406113849808" xfId="54"/>
    <cellStyle name="style1406113849835" xfId="55"/>
    <cellStyle name="style1406113849856" xfId="56"/>
    <cellStyle name="style1406113849876" xfId="57"/>
    <cellStyle name="style1406113849898" xfId="58"/>
    <cellStyle name="style1406113849921" xfId="59"/>
    <cellStyle name="style1406113849947" xfId="60"/>
    <cellStyle name="style1406113849975" xfId="61"/>
    <cellStyle name="style1406113850004" xfId="62"/>
    <cellStyle name="style1406113850027" xfId="63"/>
    <cellStyle name="style1406113850054" xfId="64"/>
    <cellStyle name="style1406113850081" xfId="65"/>
    <cellStyle name="style1406113850103" xfId="66"/>
    <cellStyle name="style1406113850129" xfId="67"/>
    <cellStyle name="style1406113850156" xfId="68"/>
    <cellStyle name="style1406113850182" xfId="69"/>
    <cellStyle name="style1406113850203" xfId="70"/>
    <cellStyle name="style1406113850224" xfId="71"/>
    <cellStyle name="style1406113850258" xfId="72"/>
    <cellStyle name="style1406113850331" xfId="73"/>
    <cellStyle name="style1406113850358" xfId="74"/>
    <cellStyle name="style1406113850380" xfId="75"/>
    <cellStyle name="style1406113850409" xfId="76"/>
    <cellStyle name="style1406113850431" xfId="77"/>
    <cellStyle name="style1406113850452" xfId="78"/>
    <cellStyle name="style1406113850474" xfId="79"/>
    <cellStyle name="style1406113850501" xfId="80"/>
    <cellStyle name="style1406113850522" xfId="81"/>
    <cellStyle name="style1406113850542" xfId="82"/>
    <cellStyle name="style1406113850570" xfId="83"/>
    <cellStyle name="style1406113850591" xfId="84"/>
    <cellStyle name="style1406113850614" xfId="85"/>
    <cellStyle name="style1406113850636" xfId="86"/>
    <cellStyle name="style1406113850655" xfId="87"/>
    <cellStyle name="style1406113850674" xfId="88"/>
    <cellStyle name="style1406113850723" xfId="89"/>
    <cellStyle name="style1406113850767" xfId="90"/>
    <cellStyle name="style1406113850816" xfId="91"/>
    <cellStyle name="style1406114189185" xfId="92"/>
    <cellStyle name="style1406114189213" xfId="93"/>
    <cellStyle name="style1406114189239" xfId="94"/>
    <cellStyle name="style1406114189259" xfId="95"/>
    <cellStyle name="style1406114189283" xfId="96"/>
    <cellStyle name="style1406114189307" xfId="97"/>
    <cellStyle name="style1406114189331" xfId="98"/>
    <cellStyle name="style1406114189356" xfId="99"/>
    <cellStyle name="style1406114189382" xfId="100"/>
    <cellStyle name="style1406114189407" xfId="101"/>
    <cellStyle name="style1406114189432" xfId="102"/>
    <cellStyle name="style1406114189459" xfId="103"/>
    <cellStyle name="style1406114189481" xfId="104"/>
    <cellStyle name="style1406114189505" xfId="105"/>
    <cellStyle name="style1406114189535" xfId="106"/>
    <cellStyle name="style1406114189560" xfId="107"/>
    <cellStyle name="style1406114189585" xfId="108"/>
    <cellStyle name="style1406114189616" xfId="109"/>
    <cellStyle name="style1406114189644" xfId="110"/>
    <cellStyle name="style1406114189671" xfId="111"/>
    <cellStyle name="style1406114189696" xfId="112"/>
    <cellStyle name="style1406114189716" xfId="113"/>
    <cellStyle name="style1406114189736" xfId="114"/>
    <cellStyle name="style1406114189757" xfId="115"/>
    <cellStyle name="style1406114189778" xfId="116"/>
    <cellStyle name="style1406114189799" xfId="117"/>
    <cellStyle name="style1406114189820" xfId="118"/>
    <cellStyle name="style1406114189840" xfId="119"/>
    <cellStyle name="style1406114189860" xfId="120"/>
    <cellStyle name="style1406114189886" xfId="121"/>
    <cellStyle name="style1406114189911" xfId="122"/>
    <cellStyle name="style1406114189990" xfId="123"/>
    <cellStyle name="style1406114190017" xfId="124"/>
    <cellStyle name="style1406114190044" xfId="125"/>
    <cellStyle name="style1406114190069" xfId="126"/>
    <cellStyle name="style1406114190088" xfId="127"/>
    <cellStyle name="style1406114190108" xfId="128"/>
    <cellStyle name="style1406114190127" xfId="129"/>
    <cellStyle name="style1406114190148" xfId="130"/>
    <cellStyle name="style1406114190171" xfId="131"/>
    <cellStyle name="style1406114190195" xfId="132"/>
    <cellStyle name="style1406114190219" xfId="133"/>
    <cellStyle name="style1406114190238" xfId="134"/>
    <cellStyle name="style1406114190262" xfId="135"/>
    <cellStyle name="style1406114190285" xfId="136"/>
    <cellStyle name="style1406114190303" xfId="137"/>
    <cellStyle name="style1406114190327" xfId="138"/>
    <cellStyle name="style1406114190351" xfId="139"/>
    <cellStyle name="style1406114190375" xfId="140"/>
    <cellStyle name="style1406114190395" xfId="141"/>
    <cellStyle name="style1406114190415" xfId="142"/>
    <cellStyle name="style1406114190439" xfId="143"/>
    <cellStyle name="style1406114190464" xfId="144"/>
    <cellStyle name="style1406114190487" xfId="145"/>
    <cellStyle name="style1406114190507" xfId="146"/>
    <cellStyle name="style1406114190534" xfId="147"/>
    <cellStyle name="style1406114190553" xfId="148"/>
    <cellStyle name="style1406114190571" xfId="149"/>
    <cellStyle name="style1406114190588" xfId="150"/>
    <cellStyle name="style1406114190609" xfId="151"/>
    <cellStyle name="style1406114190628" xfId="152"/>
    <cellStyle name="style1406114190647" xfId="153"/>
    <cellStyle name="style1406114190666" xfId="154"/>
    <cellStyle name="style1406114190687" xfId="155"/>
    <cellStyle name="style1406114190844" xfId="156"/>
    <cellStyle name="style1406114190863" xfId="157"/>
    <cellStyle name="style1406114190881" xfId="158"/>
    <cellStyle name="style1406114190900" xfId="159"/>
    <cellStyle name="style1406114190959" xfId="160"/>
    <cellStyle name="style1406114191014" xfId="161"/>
    <cellStyle name="style1406114191303" xfId="162"/>
    <cellStyle name="style1406114191912" xfId="163"/>
    <cellStyle name="style1406114345186" xfId="164"/>
    <cellStyle name="style1406114345361" xfId="165"/>
    <cellStyle name="style1406114398523" xfId="166"/>
    <cellStyle name="style1406114398549" xfId="167"/>
    <cellStyle name="style1406114398571" xfId="168"/>
    <cellStyle name="style1406114398589" xfId="169"/>
    <cellStyle name="style1406114398610" xfId="170"/>
    <cellStyle name="style1406114398632" xfId="171"/>
    <cellStyle name="style1406114398654" xfId="172"/>
    <cellStyle name="style1406114398679" xfId="173"/>
    <cellStyle name="style1406114398703" xfId="174"/>
    <cellStyle name="style1406114398726" xfId="175"/>
    <cellStyle name="style1406114398750" xfId="176"/>
    <cellStyle name="style1406114398774" xfId="177"/>
    <cellStyle name="style1406114398792" xfId="178"/>
    <cellStyle name="style1406114398812" xfId="179"/>
    <cellStyle name="style1406114398835" xfId="180"/>
    <cellStyle name="style1406114398855" xfId="181"/>
    <cellStyle name="style1406114398880" xfId="182"/>
    <cellStyle name="style1406114398898" xfId="183"/>
    <cellStyle name="style1406114398922" xfId="184"/>
    <cellStyle name="style1406114398946" xfId="185"/>
    <cellStyle name="style1406114398972" xfId="186"/>
    <cellStyle name="style1406114398991" xfId="187"/>
    <cellStyle name="style1406114399009" xfId="188"/>
    <cellStyle name="style1406114399027" xfId="189"/>
    <cellStyle name="style1406114399044" xfId="190"/>
    <cellStyle name="style1406114399064" xfId="191"/>
    <cellStyle name="style1406114399083" xfId="192"/>
    <cellStyle name="style1406114399102" xfId="193"/>
    <cellStyle name="style1406114399120" xfId="194"/>
    <cellStyle name="style1406114399144" xfId="195"/>
    <cellStyle name="style1406114399167" xfId="196"/>
    <cellStyle name="style1406114399199" xfId="197"/>
    <cellStyle name="style1406114399226" xfId="198"/>
    <cellStyle name="style1406114399254" xfId="199"/>
    <cellStyle name="style1406114399277" xfId="200"/>
    <cellStyle name="style1406114399294" xfId="201"/>
    <cellStyle name="style1406114399311" xfId="202"/>
    <cellStyle name="style1406114399329" xfId="203"/>
    <cellStyle name="style1406114399348" xfId="204"/>
    <cellStyle name="style1406114399367" xfId="205"/>
    <cellStyle name="style1406114399389" xfId="206"/>
    <cellStyle name="style1406114399411" xfId="207"/>
    <cellStyle name="style1406114399490" xfId="208"/>
    <cellStyle name="style1406114399512" xfId="209"/>
    <cellStyle name="style1406114399534" xfId="210"/>
    <cellStyle name="style1406114399551" xfId="211"/>
    <cellStyle name="style1406114399576" xfId="212"/>
    <cellStyle name="style1406114399599" xfId="213"/>
    <cellStyle name="style1406114399622" xfId="214"/>
    <cellStyle name="style1406114399641" xfId="215"/>
    <cellStyle name="style1406114399662" xfId="216"/>
    <cellStyle name="style1406114399689" xfId="217"/>
    <cellStyle name="style1406114399716" xfId="218"/>
    <cellStyle name="style1406114399740" xfId="219"/>
    <cellStyle name="style1406114399758" xfId="220"/>
    <cellStyle name="style1406114399783" xfId="221"/>
    <cellStyle name="style1406114399802" xfId="222"/>
    <cellStyle name="style1406114399820" xfId="223"/>
    <cellStyle name="style1406114399839" xfId="224"/>
    <cellStyle name="style1406114399860" xfId="225"/>
    <cellStyle name="style1406114399878" xfId="226"/>
    <cellStyle name="style1406114399896" xfId="227"/>
    <cellStyle name="style1406114399914" xfId="228"/>
    <cellStyle name="style1406114399932" xfId="229"/>
    <cellStyle name="style1406114399951" xfId="230"/>
    <cellStyle name="style1406114399969" xfId="231"/>
    <cellStyle name="style1406114399987" xfId="232"/>
    <cellStyle name="style1406114400018" xfId="233"/>
    <cellStyle name="style1406114400104" xfId="234"/>
    <cellStyle name="style1406114400339" xfId="235"/>
    <cellStyle name="style1406114400806" xfId="236"/>
    <cellStyle name="style1406114440149" xfId="237"/>
    <cellStyle name="style1406114440175" xfId="238"/>
    <cellStyle name="style1406114440200" xfId="239"/>
    <cellStyle name="style1406114440219" xfId="240"/>
    <cellStyle name="style1406114440242" xfId="241"/>
    <cellStyle name="style1406114440265" xfId="242"/>
    <cellStyle name="style1406114440288" xfId="243"/>
    <cellStyle name="style1406114440311" xfId="244"/>
    <cellStyle name="style1406114440332" xfId="245"/>
    <cellStyle name="style1406114440354" xfId="246"/>
    <cellStyle name="style1406114440375" xfId="247"/>
    <cellStyle name="style1406114440396" xfId="248"/>
    <cellStyle name="style1406114440413" xfId="249"/>
    <cellStyle name="style1406114440430" xfId="250"/>
    <cellStyle name="style1406114440452" xfId="251"/>
    <cellStyle name="style1406114440470" xfId="252"/>
    <cellStyle name="style1406114440492" xfId="253"/>
    <cellStyle name="style1406114440509" xfId="254"/>
    <cellStyle name="style1406114440531" xfId="255"/>
    <cellStyle name="style1406114440552" xfId="256"/>
    <cellStyle name="style1406114440573" xfId="257"/>
    <cellStyle name="style1406114440590" xfId="258"/>
    <cellStyle name="style1406114440607" xfId="259"/>
    <cellStyle name="style1406114440624" xfId="260"/>
    <cellStyle name="style1406114440641" xfId="261"/>
    <cellStyle name="style1406114440657" xfId="262"/>
    <cellStyle name="style1406114440676" xfId="263"/>
    <cellStyle name="style1406114440693" xfId="264"/>
    <cellStyle name="style1406114440711" xfId="265"/>
    <cellStyle name="style1406114440733" xfId="266"/>
    <cellStyle name="style1406114440756" xfId="267"/>
    <cellStyle name="style1406114440778" xfId="268"/>
    <cellStyle name="style1406114440801" xfId="269"/>
    <cellStyle name="style1406114440831" xfId="270"/>
    <cellStyle name="style1406114440854" xfId="271"/>
    <cellStyle name="style1406114440871" xfId="272"/>
    <cellStyle name="style1406114440888" xfId="273"/>
    <cellStyle name="style1406114440905" xfId="274"/>
    <cellStyle name="style1406114440922" xfId="275"/>
    <cellStyle name="style1406114440941" xfId="276"/>
    <cellStyle name="style1406114440964" xfId="277"/>
    <cellStyle name="style1406114440986" xfId="278"/>
    <cellStyle name="style1406114441003" xfId="279"/>
    <cellStyle name="style1406114441024" xfId="280"/>
    <cellStyle name="style1406114441046" xfId="281"/>
    <cellStyle name="style1406114441063" xfId="282"/>
    <cellStyle name="style1406114441085" xfId="283"/>
    <cellStyle name="style1406114441106" xfId="284"/>
    <cellStyle name="style1406114441127" xfId="285"/>
    <cellStyle name="style1406114441144" xfId="286"/>
    <cellStyle name="style1406114441245" xfId="287"/>
    <cellStyle name="style1406114441267" xfId="288"/>
    <cellStyle name="style1406114441288" xfId="289"/>
    <cellStyle name="style1406114441309" xfId="290"/>
    <cellStyle name="style1406114441326" xfId="291"/>
    <cellStyle name="style1406114441350" xfId="292"/>
    <cellStyle name="style1406114441369" xfId="293"/>
    <cellStyle name="style1406114441387" xfId="294"/>
    <cellStyle name="style1406114441405" xfId="295"/>
    <cellStyle name="style1406114441425" xfId="296"/>
    <cellStyle name="style1406114441444" xfId="297"/>
    <cellStyle name="style1406114441462" xfId="298"/>
    <cellStyle name="style1406114441479" xfId="299"/>
    <cellStyle name="style1406114441496" xfId="300"/>
    <cellStyle name="style1406114441514" xfId="301"/>
    <cellStyle name="style1406114441532" xfId="302"/>
    <cellStyle name="style1406114441549" xfId="303"/>
    <cellStyle name="style1406114441566" xfId="304"/>
    <cellStyle name="style1406114441594" xfId="305"/>
    <cellStyle name="style1406114441626" xfId="306"/>
    <cellStyle name="style1406114442197" xfId="307"/>
    <cellStyle name="style1406114490232" xfId="308"/>
    <cellStyle name="style1406114490278" xfId="309"/>
    <cellStyle name="style1406114490860" xfId="310"/>
    <cellStyle name="style1406114491098" xfId="311"/>
    <cellStyle name="style1406114491204" xfId="312"/>
    <cellStyle name="style1406114491528" xfId="313"/>
    <cellStyle name="style1406114491549" xfId="314"/>
    <cellStyle name="style1406114491606" xfId="315"/>
    <cellStyle name="style1406114491677" xfId="316"/>
    <cellStyle name="style1406182998088" xfId="317"/>
    <cellStyle name="style1406182998186" xfId="318"/>
    <cellStyle name="style1406183036983" xfId="319"/>
    <cellStyle name="style1411446450504" xfId="320"/>
    <cellStyle name="style1411446450551" xfId="321"/>
    <cellStyle name="style1411446450598" xfId="322"/>
    <cellStyle name="style1411446450629" xfId="323"/>
    <cellStyle name="style1411446450660" xfId="324"/>
    <cellStyle name="style1411446450738" xfId="325"/>
    <cellStyle name="style1411446450769" xfId="326"/>
    <cellStyle name="style1411446450801" xfId="327"/>
    <cellStyle name="style1411446450847" xfId="328"/>
    <cellStyle name="style1411446450879" xfId="329"/>
    <cellStyle name="style1411446450910" xfId="330"/>
    <cellStyle name="style1411446450957" xfId="331"/>
    <cellStyle name="style1411446450988" xfId="332"/>
    <cellStyle name="style1411446451019" xfId="333"/>
    <cellStyle name="style1411446451050" xfId="334"/>
    <cellStyle name="style1411446451128" xfId="335"/>
    <cellStyle name="style1411446451159" xfId="336"/>
    <cellStyle name="style1411446451191" xfId="337"/>
    <cellStyle name="style1411446451206" xfId="338"/>
    <cellStyle name="style1411446451237" xfId="339"/>
    <cellStyle name="style1411446451269" xfId="340"/>
    <cellStyle name="style1411446451284" xfId="341"/>
    <cellStyle name="style1411446451315" xfId="342"/>
    <cellStyle name="style1411446451331" xfId="343"/>
    <cellStyle name="style1411446451362" xfId="344"/>
    <cellStyle name="style1411446451378" xfId="345"/>
    <cellStyle name="style1411446451409" xfId="346"/>
    <cellStyle name="style1411446451471" xfId="347"/>
    <cellStyle name="style1411446451518" xfId="348"/>
    <cellStyle name="style1411446451549" xfId="349"/>
    <cellStyle name="style1411446451581" xfId="350"/>
    <cellStyle name="style1411446451596" xfId="351"/>
    <cellStyle name="style1411446451627" xfId="352"/>
    <cellStyle name="style1411446451659" xfId="353"/>
    <cellStyle name="style1411446451690" xfId="354"/>
    <cellStyle name="style1411446451705" xfId="355"/>
    <cellStyle name="style1411446451721" xfId="356"/>
    <cellStyle name="style1411446451752" xfId="357"/>
    <cellStyle name="style1411446451815" xfId="358"/>
    <cellStyle name="style1411446451846" xfId="359"/>
    <cellStyle name="style1411446451877" xfId="360"/>
    <cellStyle name="style1411446451893" xfId="361"/>
    <cellStyle name="style1411446451924" xfId="362"/>
    <cellStyle name="style1411446451955" xfId="363"/>
    <cellStyle name="style1411446451971" xfId="364"/>
    <cellStyle name="style1411446452002" xfId="365"/>
    <cellStyle name="style1411446452033" xfId="366"/>
    <cellStyle name="style1411446452049" xfId="367"/>
    <cellStyle name="style1411446452111" xfId="368"/>
    <cellStyle name="style1411446452142" xfId="369"/>
    <cellStyle name="style1411446452158" xfId="370"/>
    <cellStyle name="style1411446452189" xfId="371"/>
    <cellStyle name="style1411446452220" xfId="372"/>
    <cellStyle name="style1411446452236" xfId="373"/>
    <cellStyle name="style1411446452267" xfId="374"/>
    <cellStyle name="style1411446452298" xfId="375"/>
    <cellStyle name="style1411446452314" xfId="376"/>
    <cellStyle name="style1411446452329" xfId="377"/>
    <cellStyle name="style1411446452361" xfId="378"/>
    <cellStyle name="style1411446452407" xfId="379"/>
    <cellStyle name="style1411446452439" xfId="380"/>
    <cellStyle name="style1411446452454" xfId="381"/>
    <cellStyle name="style1411446452485" xfId="382"/>
    <cellStyle name="style1411446452501" xfId="383"/>
    <cellStyle name="style1411446452532" xfId="384"/>
    <cellStyle name="style1411446452548" xfId="385"/>
    <cellStyle name="style1411446452563" xfId="386"/>
    <cellStyle name="style1411449801970" xfId="387"/>
    <cellStyle name="style1411449802014" xfId="388"/>
    <cellStyle name="style1411449802039" xfId="389"/>
    <cellStyle name="style1411449802064" xfId="390"/>
    <cellStyle name="style1411449802092" xfId="391"/>
    <cellStyle name="style1411449802118" xfId="392"/>
    <cellStyle name="style1411449802516" xfId="393"/>
    <cellStyle name="style1411449802578" xfId="394"/>
    <cellStyle name="style1411449802602" xfId="395"/>
    <cellStyle name="style1411449802628" xfId="396"/>
    <cellStyle name="style1411449802695" xfId="397"/>
    <cellStyle name="style1411449802719" xfId="398"/>
    <cellStyle name="style1411449802744" xfId="399"/>
    <cellStyle name="style1411449802916" xfId="400"/>
    <cellStyle name="style1411449802935" xfId="401"/>
    <cellStyle name="style1411449802987" xfId="402"/>
    <cellStyle name="style1411449803130" xfId="403"/>
    <cellStyle name="style1411449803296" xfId="404"/>
    <cellStyle name="style1411449803317" xfId="405"/>
    <cellStyle name="style1411449803337" xfId="406"/>
    <cellStyle name="style1411449803356" xfId="407"/>
    <cellStyle name="style1411449803379" xfId="408"/>
    <cellStyle name="style1411449803400" xfId="409"/>
    <cellStyle name="style1411449803420" xfId="410"/>
    <cellStyle name="style1411449803440" xfId="411"/>
    <cellStyle name="style1411449803461" xfId="412"/>
    <cellStyle name="style1411449803483" xfId="413"/>
    <cellStyle name="style1411449803510" xfId="414"/>
    <cellStyle name="style1411449803534" xfId="415"/>
    <cellStyle name="style1411449803554" xfId="416"/>
    <cellStyle name="style1411449803577" xfId="417"/>
    <cellStyle name="style1411451081406" xfId="418"/>
    <cellStyle name="style1411451081449" xfId="419"/>
    <cellStyle name="style1411451081472" xfId="420"/>
    <cellStyle name="style1411451081497" xfId="421"/>
    <cellStyle name="style1411451081522" xfId="422"/>
    <cellStyle name="style1411451081547" xfId="423"/>
    <cellStyle name="style1411451081953" xfId="424"/>
    <cellStyle name="style1411451082017" xfId="425"/>
    <cellStyle name="style1411451082043" xfId="426"/>
    <cellStyle name="style1411451082068" xfId="427"/>
    <cellStyle name="style1411451082091" xfId="428"/>
    <cellStyle name="style1411451082115" xfId="429"/>
    <cellStyle name="style1411451082188" xfId="430"/>
    <cellStyle name="style1411451082364" xfId="431"/>
    <cellStyle name="style1411451082383" xfId="432"/>
    <cellStyle name="style1411451082433" xfId="433"/>
    <cellStyle name="style1411451082533" xfId="434"/>
    <cellStyle name="style1411451082735" xfId="435"/>
    <cellStyle name="style1411451082754" xfId="436"/>
    <cellStyle name="style1411451082774" xfId="437"/>
    <cellStyle name="style1411451082793" xfId="438"/>
    <cellStyle name="style1411451082814" xfId="439"/>
    <cellStyle name="style1411451082834" xfId="440"/>
    <cellStyle name="style1411451082853" xfId="441"/>
    <cellStyle name="style1411451082873" xfId="442"/>
    <cellStyle name="style1411451082893" xfId="443"/>
    <cellStyle name="style1411451082912" xfId="444"/>
    <cellStyle name="style1411451082933" xfId="445"/>
    <cellStyle name="style1411451082954" xfId="446"/>
    <cellStyle name="style1411451082974" xfId="447"/>
    <cellStyle name="style1411451082993" xfId="448"/>
    <cellStyle name="style1411451083012" xfId="449"/>
    <cellStyle name="style1411542382001" xfId="450"/>
    <cellStyle name="style1411542382059" xfId="451"/>
    <cellStyle name="style1411542382094" xfId="452"/>
    <cellStyle name="style1411542382123" xfId="453"/>
    <cellStyle name="style1411542382156" xfId="454"/>
    <cellStyle name="style1411542382190" xfId="455"/>
    <cellStyle name="style1411542382225" xfId="456"/>
    <cellStyle name="style1411542382311" xfId="457"/>
    <cellStyle name="style1411542382346" xfId="458"/>
    <cellStyle name="style1411542382378" xfId="459"/>
    <cellStyle name="style1411542382409" xfId="460"/>
    <cellStyle name="style1411542382440" xfId="461"/>
    <cellStyle name="style1411542382466" xfId="462"/>
    <cellStyle name="style1411542382491" xfId="463"/>
    <cellStyle name="style1411542382523" xfId="464"/>
    <cellStyle name="style1411542382556" xfId="465"/>
    <cellStyle name="style1411542382585" xfId="466"/>
    <cellStyle name="style1411542382613" xfId="467"/>
    <cellStyle name="style1411542382701" xfId="468"/>
    <cellStyle name="style1411542382751" xfId="469"/>
    <cellStyle name="style1411542382774" xfId="470"/>
    <cellStyle name="style1411542382797" xfId="471"/>
    <cellStyle name="style1411542382821" xfId="472"/>
    <cellStyle name="style1411542382844" xfId="473"/>
    <cellStyle name="style1411542382872" xfId="474"/>
    <cellStyle name="style1411542382898" xfId="475"/>
    <cellStyle name="style1411542382921" xfId="476"/>
    <cellStyle name="style1411542382949" xfId="477"/>
    <cellStyle name="style1411542382977" xfId="478"/>
    <cellStyle name="style1411542383005" xfId="479"/>
    <cellStyle name="style1411542383036" xfId="480"/>
    <cellStyle name="style1411542383066" xfId="481"/>
    <cellStyle name="style1411542383094" xfId="482"/>
    <cellStyle name="style1411542383116" xfId="483"/>
    <cellStyle name="style1411542383137" xfId="484"/>
    <cellStyle name="style1411542383160" xfId="485"/>
    <cellStyle name="style1411542383184" xfId="486"/>
    <cellStyle name="style1411542383249" xfId="487"/>
    <cellStyle name="style1411542383276" xfId="488"/>
    <cellStyle name="style1411542383303" xfId="489"/>
    <cellStyle name="style1411542383332" xfId="490"/>
    <cellStyle name="style1411542383355" xfId="491"/>
    <cellStyle name="style1411542383382" xfId="492"/>
    <cellStyle name="style1411542383409" xfId="493"/>
    <cellStyle name="style1411542383430" xfId="494"/>
    <cellStyle name="style1411542383457" xfId="495"/>
    <cellStyle name="style1411542383483" xfId="496"/>
    <cellStyle name="style1411542383510" xfId="497"/>
    <cellStyle name="style1411542383530" xfId="498"/>
    <cellStyle name="style1411542383552" xfId="499"/>
    <cellStyle name="style1411542383579" xfId="500"/>
    <cellStyle name="style1411542383606" xfId="501"/>
    <cellStyle name="style1411542383632" xfId="502"/>
    <cellStyle name="style1411542383654" xfId="503"/>
    <cellStyle name="style1411542383684" xfId="504"/>
    <cellStyle name="style1411542383710" xfId="505"/>
    <cellStyle name="style1411542383732" xfId="506"/>
    <cellStyle name="style1411542383756" xfId="507"/>
    <cellStyle name="style1411542383790" xfId="508"/>
    <cellStyle name="style1411542383813" xfId="509"/>
    <cellStyle name="style1411542383835" xfId="510"/>
    <cellStyle name="style1411542383858" xfId="511"/>
    <cellStyle name="style1411542383881" xfId="512"/>
    <cellStyle name="style1411542383904" xfId="513"/>
    <cellStyle name="style1411542383967" xfId="514"/>
    <cellStyle name="style1411542383989" xfId="515"/>
    <cellStyle name="style1411542384009" xfId="516"/>
    <cellStyle name="style1411542384030" xfId="517"/>
    <cellStyle name="style1411542384052" xfId="518"/>
    <cellStyle name="style1411542384115" xfId="519"/>
    <cellStyle name="style1411542384148" xfId="520"/>
    <cellStyle name="style1411542384169" xfId="521"/>
    <cellStyle name="style1411542384188" xfId="522"/>
    <cellStyle name="style1411542384208" xfId="523"/>
    <cellStyle name="style1411542384227" xfId="524"/>
    <cellStyle name="style1411542384246" xfId="525"/>
    <cellStyle name="style1411542384273" xfId="526"/>
    <cellStyle name="style1411542384293" xfId="527"/>
  </cellStyles>
  <dxfs count="0"/>
  <tableStyles count="0" defaultTableStyle="TableStyleMedium2" defaultPivotStyle="PivotStyleMedium9"/>
  <colors>
    <mruColors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GF40"/>
  <sheetViews>
    <sheetView tabSelected="1" zoomScaleSheetLayoutView="100" workbookViewId="0">
      <pane xSplit="2" ySplit="5" topLeftCell="C27" activePane="bottomRight" state="frozen"/>
      <selection activeCell="H1" sqref="H1:K1048576"/>
      <selection pane="topRight" activeCell="H1" sqref="H1:K1048576"/>
      <selection pane="bottomLeft" activeCell="H1" sqref="H1:K1048576"/>
      <selection pane="bottomRight" activeCell="J3" sqref="J3"/>
    </sheetView>
  </sheetViews>
  <sheetFormatPr defaultColWidth="8.85546875" defaultRowHeight="15"/>
  <cols>
    <col min="1" max="1" width="11" style="1" customWidth="1"/>
    <col min="2" max="2" width="44" style="1" customWidth="1"/>
    <col min="3" max="5" width="10.7109375" style="1" customWidth="1"/>
    <col min="6" max="7" width="10.7109375" style="3" customWidth="1"/>
    <col min="8" max="10" width="11.85546875" style="2" customWidth="1"/>
    <col min="11" max="11" width="11.5703125" style="2" customWidth="1"/>
    <col min="12" max="13" width="9.140625" style="3" customWidth="1"/>
    <col min="14" max="14" width="11.85546875" style="3" customWidth="1"/>
    <col min="15" max="15" width="11.28515625" style="3" customWidth="1"/>
    <col min="16" max="16" width="11.7109375" style="2" customWidth="1"/>
    <col min="17" max="17" width="9.140625" style="3" customWidth="1"/>
    <col min="18" max="18" width="10.85546875" style="3" customWidth="1"/>
    <col min="19" max="19" width="10.85546875" style="2" customWidth="1"/>
    <col min="20" max="20" width="11" style="3" customWidth="1"/>
    <col min="21" max="23" width="11.42578125" style="3" customWidth="1"/>
    <col min="24" max="51" width="9.140625" style="3" customWidth="1"/>
    <col min="52" max="52" width="12.42578125" style="3" customWidth="1"/>
    <col min="53" max="74" width="9.140625" style="3" customWidth="1"/>
    <col min="75" max="75" width="12.140625" style="3" customWidth="1"/>
    <col min="76" max="79" width="9.140625" style="3" customWidth="1"/>
    <col min="80" max="84" width="9.140625" style="3" hidden="1" customWidth="1"/>
    <col min="85" max="85" width="9.140625" style="3" customWidth="1"/>
    <col min="86" max="90" width="9.140625" style="3" hidden="1" customWidth="1"/>
    <col min="91" max="91" width="9.140625" style="3" customWidth="1"/>
    <col min="92" max="96" width="9.140625" style="3" hidden="1" customWidth="1"/>
    <col min="97" max="97" width="9.140625" style="3" customWidth="1"/>
    <col min="98" max="102" width="9.140625" style="3" hidden="1" customWidth="1"/>
    <col min="103" max="103" width="9.140625" style="3" customWidth="1"/>
    <col min="104" max="108" width="9.140625" style="3" hidden="1" customWidth="1"/>
    <col min="109" max="109" width="9.140625" style="2" customWidth="1"/>
    <col min="110" max="114" width="9.140625" style="2" hidden="1" customWidth="1"/>
    <col min="115" max="115" width="9.140625" style="2" customWidth="1"/>
    <col min="116" max="120" width="9.140625" style="2" hidden="1" customWidth="1"/>
    <col min="121" max="121" width="9.140625" style="2" customWidth="1"/>
    <col min="122" max="126" width="9.140625" style="2" hidden="1" customWidth="1"/>
    <col min="127" max="127" width="9.140625" style="2" customWidth="1"/>
    <col min="128" max="157" width="9.140625" style="3" customWidth="1"/>
    <col min="158" max="158" width="9.140625" style="3" hidden="1" customWidth="1"/>
    <col min="159" max="166" width="9.140625" style="3" customWidth="1"/>
    <col min="167" max="167" width="9.140625" style="3" hidden="1" customWidth="1"/>
    <col min="168" max="172" width="9.140625" style="3" customWidth="1"/>
    <col min="173" max="173" width="9.140625" style="3" hidden="1" customWidth="1"/>
    <col min="174" max="183" width="9.140625" style="3" customWidth="1"/>
    <col min="184" max="187" width="8.85546875" style="3"/>
    <col min="188" max="188" width="12.7109375" style="3" bestFit="1" customWidth="1"/>
    <col min="189" max="16384" width="8.85546875" style="1"/>
  </cols>
  <sheetData>
    <row r="1" spans="1:188" ht="18.75">
      <c r="A1" s="1" t="s">
        <v>43</v>
      </c>
      <c r="B1" s="10" t="s">
        <v>56</v>
      </c>
      <c r="H1" s="2" t="s">
        <v>61</v>
      </c>
      <c r="R1" s="4"/>
    </row>
    <row r="2" spans="1:188" ht="15.75">
      <c r="A2" s="8" t="s">
        <v>38</v>
      </c>
    </row>
    <row r="3" spans="1:188" ht="15.75">
      <c r="A3" s="8"/>
    </row>
    <row r="4" spans="1:188" ht="15.75">
      <c r="A4" s="8"/>
      <c r="E4" s="7"/>
      <c r="F4" s="7" t="s">
        <v>47</v>
      </c>
      <c r="G4" s="7"/>
    </row>
    <row r="5" spans="1:188">
      <c r="A5" s="25" t="s">
        <v>0</v>
      </c>
      <c r="B5" s="26" t="s">
        <v>1</v>
      </c>
      <c r="C5" s="11" t="s">
        <v>21</v>
      </c>
      <c r="D5" s="11" t="s">
        <v>22</v>
      </c>
      <c r="E5" s="11" t="s">
        <v>23</v>
      </c>
      <c r="F5" s="11" t="s">
        <v>46</v>
      </c>
      <c r="G5" s="11" t="s">
        <v>55</v>
      </c>
      <c r="H5" s="12" t="s">
        <v>57</v>
      </c>
      <c r="I5" s="12" t="s">
        <v>58</v>
      </c>
      <c r="J5" s="12" t="s">
        <v>59</v>
      </c>
    </row>
    <row r="6" spans="1:188" s="9" customFormat="1">
      <c r="A6" s="19" t="s">
        <v>26</v>
      </c>
      <c r="B6" s="13" t="s">
        <v>2</v>
      </c>
      <c r="C6" s="14">
        <f>SUM(C7:C10)</f>
        <v>2848113</v>
      </c>
      <c r="D6" s="14">
        <f t="shared" ref="D6:E6" si="0">SUM(D7:D10)</f>
        <v>3391548</v>
      </c>
      <c r="E6" s="14">
        <f t="shared" si="0"/>
        <v>3692959</v>
      </c>
      <c r="F6" s="14">
        <f t="shared" ref="F6:H6" si="1">SUM(F7:F10)</f>
        <v>3959542.6415103641</v>
      </c>
      <c r="G6" s="14">
        <f t="shared" si="1"/>
        <v>4373933.4863156006</v>
      </c>
      <c r="H6" s="14">
        <f t="shared" si="1"/>
        <v>4576494.1888811579</v>
      </c>
      <c r="I6" s="14">
        <f t="shared" ref="I6:J6" si="2">SUM(I7:I10)</f>
        <v>4755643.6466487581</v>
      </c>
      <c r="J6" s="14">
        <f t="shared" si="2"/>
        <v>5121468.9546135506</v>
      </c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4"/>
      <c r="FQ6" s="4"/>
      <c r="FR6" s="4"/>
      <c r="FS6" s="4"/>
      <c r="FT6" s="4"/>
      <c r="FU6" s="4"/>
      <c r="FV6" s="4"/>
      <c r="FW6" s="4"/>
      <c r="FX6" s="4"/>
      <c r="FY6" s="4"/>
      <c r="FZ6" s="4"/>
      <c r="GA6" s="4"/>
      <c r="GB6" s="4"/>
      <c r="GC6" s="2"/>
      <c r="GD6" s="2"/>
      <c r="GE6" s="2"/>
      <c r="GF6" s="3"/>
    </row>
    <row r="7" spans="1:188">
      <c r="A7" s="27">
        <v>1.1000000000000001</v>
      </c>
      <c r="B7" s="15" t="s">
        <v>49</v>
      </c>
      <c r="C7" s="28">
        <v>2061487</v>
      </c>
      <c r="D7" s="28">
        <v>2496905</v>
      </c>
      <c r="E7" s="28">
        <v>2720261</v>
      </c>
      <c r="F7" s="28">
        <v>2942082</v>
      </c>
      <c r="G7" s="28">
        <v>3210429</v>
      </c>
      <c r="H7" s="14">
        <v>3419843.6198007893</v>
      </c>
      <c r="I7" s="14">
        <v>3447408.2321709571</v>
      </c>
      <c r="J7" s="14">
        <v>3655194.273537924</v>
      </c>
      <c r="K7" s="4"/>
      <c r="L7" s="5"/>
      <c r="M7" s="5"/>
      <c r="N7" s="5"/>
      <c r="O7" s="5"/>
      <c r="P7" s="4"/>
      <c r="Q7" s="5"/>
      <c r="R7" s="5"/>
      <c r="S7" s="4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4"/>
      <c r="DW7" s="4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5"/>
      <c r="GB7" s="5"/>
      <c r="GC7" s="2"/>
      <c r="GD7" s="2"/>
      <c r="GE7" s="2"/>
    </row>
    <row r="8" spans="1:188">
      <c r="A8" s="27">
        <v>1.2</v>
      </c>
      <c r="B8" s="15" t="s">
        <v>50</v>
      </c>
      <c r="C8" s="28">
        <v>159289</v>
      </c>
      <c r="D8" s="28">
        <v>179160</v>
      </c>
      <c r="E8" s="28">
        <v>155267</v>
      </c>
      <c r="F8" s="28">
        <v>173606.08192599996</v>
      </c>
      <c r="G8" s="28">
        <v>271183.10966880003</v>
      </c>
      <c r="H8" s="14">
        <v>250172.9719195099</v>
      </c>
      <c r="I8" s="14">
        <v>331703.10709492752</v>
      </c>
      <c r="J8" s="14">
        <v>369222.84811564925</v>
      </c>
      <c r="K8" s="4"/>
      <c r="L8" s="5"/>
      <c r="M8" s="5"/>
      <c r="N8" s="5"/>
      <c r="O8" s="5"/>
      <c r="P8" s="4"/>
      <c r="Q8" s="5"/>
      <c r="R8" s="5"/>
      <c r="S8" s="4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5"/>
      <c r="GB8" s="5"/>
      <c r="GC8" s="2"/>
      <c r="GD8" s="2"/>
      <c r="GE8" s="2"/>
    </row>
    <row r="9" spans="1:188">
      <c r="A9" s="27">
        <v>1.3</v>
      </c>
      <c r="B9" s="15" t="s">
        <v>51</v>
      </c>
      <c r="C9" s="28">
        <v>231388</v>
      </c>
      <c r="D9" s="28">
        <v>246368</v>
      </c>
      <c r="E9" s="28">
        <v>311458</v>
      </c>
      <c r="F9" s="28">
        <v>307003.98208436399</v>
      </c>
      <c r="G9" s="28">
        <v>321284</v>
      </c>
      <c r="H9" s="14">
        <v>269799.45216085837</v>
      </c>
      <c r="I9" s="14">
        <v>296298.33758287376</v>
      </c>
      <c r="J9" s="14">
        <v>306278.4082109771</v>
      </c>
      <c r="K9" s="4"/>
      <c r="L9" s="5"/>
      <c r="M9" s="5"/>
      <c r="N9" s="5"/>
      <c r="O9" s="5"/>
      <c r="P9" s="4"/>
      <c r="Q9" s="5"/>
      <c r="R9" s="5"/>
      <c r="S9" s="4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5"/>
      <c r="GC9" s="2"/>
      <c r="GD9" s="2"/>
      <c r="GE9" s="2"/>
    </row>
    <row r="10" spans="1:188">
      <c r="A10" s="27">
        <v>1.4</v>
      </c>
      <c r="B10" s="15" t="s">
        <v>52</v>
      </c>
      <c r="C10" s="28">
        <v>395949</v>
      </c>
      <c r="D10" s="28">
        <v>469115</v>
      </c>
      <c r="E10" s="28">
        <v>505973</v>
      </c>
      <c r="F10" s="28">
        <v>536850.57750000001</v>
      </c>
      <c r="G10" s="28">
        <v>571037.37664680008</v>
      </c>
      <c r="H10" s="14">
        <v>636678.14500000002</v>
      </c>
      <c r="I10" s="14">
        <v>680233.96979999996</v>
      </c>
      <c r="J10" s="14">
        <v>790773.424749</v>
      </c>
      <c r="K10" s="4"/>
      <c r="L10" s="5"/>
      <c r="M10" s="5"/>
      <c r="N10" s="5"/>
      <c r="O10" s="5"/>
      <c r="P10" s="4"/>
      <c r="Q10" s="5"/>
      <c r="R10" s="5"/>
      <c r="S10" s="4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5"/>
      <c r="FY10" s="5"/>
      <c r="FZ10" s="5"/>
      <c r="GA10" s="5"/>
      <c r="GB10" s="5"/>
      <c r="GC10" s="2"/>
      <c r="GD10" s="2"/>
      <c r="GE10" s="2"/>
    </row>
    <row r="11" spans="1:188">
      <c r="A11" s="29" t="s">
        <v>62</v>
      </c>
      <c r="B11" s="15" t="s">
        <v>3</v>
      </c>
      <c r="C11" s="28">
        <v>1464989</v>
      </c>
      <c r="D11" s="28">
        <v>1448306</v>
      </c>
      <c r="E11" s="28">
        <v>1423477</v>
      </c>
      <c r="F11" s="28">
        <v>1481001</v>
      </c>
      <c r="G11" s="28">
        <v>2746865.2409999999</v>
      </c>
      <c r="H11" s="14">
        <v>2780892</v>
      </c>
      <c r="I11" s="14">
        <v>3017340.5975751132</v>
      </c>
      <c r="J11" s="14">
        <v>3653222.3048855155</v>
      </c>
      <c r="K11" s="4"/>
      <c r="L11" s="5"/>
      <c r="M11" s="5"/>
      <c r="N11" s="5"/>
      <c r="O11" s="5"/>
      <c r="P11" s="4"/>
      <c r="Q11" s="5"/>
      <c r="R11" s="5"/>
      <c r="S11" s="4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  <c r="DV11" s="4"/>
      <c r="DW11" s="4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5"/>
      <c r="FX11" s="5"/>
      <c r="FY11" s="5"/>
      <c r="FZ11" s="5"/>
      <c r="GA11" s="5"/>
      <c r="GB11" s="5"/>
      <c r="GC11" s="2"/>
      <c r="GD11" s="2"/>
      <c r="GE11" s="2"/>
    </row>
    <row r="12" spans="1:188">
      <c r="A12" s="30"/>
      <c r="B12" s="16" t="s">
        <v>28</v>
      </c>
      <c r="C12" s="17">
        <f>C6+C11</f>
        <v>4313102</v>
      </c>
      <c r="D12" s="17">
        <f t="shared" ref="D12:G12" si="3">D6+D11</f>
        <v>4839854</v>
      </c>
      <c r="E12" s="17">
        <f t="shared" si="3"/>
        <v>5116436</v>
      </c>
      <c r="F12" s="17">
        <f t="shared" si="3"/>
        <v>5440543.6415103637</v>
      </c>
      <c r="G12" s="17">
        <f t="shared" si="3"/>
        <v>7120798.727315601</v>
      </c>
      <c r="H12" s="17">
        <f t="shared" ref="H12:J12" si="4">H6+H11</f>
        <v>7357386.1888811579</v>
      </c>
      <c r="I12" s="17">
        <f t="shared" si="4"/>
        <v>7772984.2442238713</v>
      </c>
      <c r="J12" s="17">
        <f t="shared" si="4"/>
        <v>8774691.2594990656</v>
      </c>
      <c r="K12" s="4"/>
      <c r="L12" s="5"/>
      <c r="M12" s="5"/>
      <c r="N12" s="5"/>
      <c r="O12" s="5"/>
      <c r="P12" s="4"/>
      <c r="Q12" s="5"/>
      <c r="R12" s="5"/>
      <c r="S12" s="4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4"/>
      <c r="DV12" s="4"/>
      <c r="DW12" s="4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5"/>
      <c r="FY12" s="5"/>
      <c r="FZ12" s="5"/>
      <c r="GA12" s="5"/>
      <c r="GB12" s="5"/>
      <c r="GC12" s="2"/>
      <c r="GD12" s="2"/>
      <c r="GE12" s="2"/>
    </row>
    <row r="13" spans="1:188" s="9" customFormat="1">
      <c r="A13" s="19" t="s">
        <v>63</v>
      </c>
      <c r="B13" s="13" t="s">
        <v>4</v>
      </c>
      <c r="C13" s="14">
        <v>1540255</v>
      </c>
      <c r="D13" s="14">
        <v>1531538</v>
      </c>
      <c r="E13" s="14">
        <v>1904299</v>
      </c>
      <c r="F13" s="14">
        <v>2092300</v>
      </c>
      <c r="G13" s="14">
        <v>2616440.9800977199</v>
      </c>
      <c r="H13" s="14">
        <v>3170604</v>
      </c>
      <c r="I13" s="14">
        <v>3365030.5070720538</v>
      </c>
      <c r="J13" s="14">
        <v>3615478.5984731838</v>
      </c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/>
      <c r="FK13" s="4"/>
      <c r="FL13" s="4"/>
      <c r="FM13" s="4"/>
      <c r="FN13" s="4"/>
      <c r="FO13" s="4"/>
      <c r="FP13" s="4"/>
      <c r="FQ13" s="4"/>
      <c r="FR13" s="4"/>
      <c r="FS13" s="4"/>
      <c r="FT13" s="4"/>
      <c r="FU13" s="4"/>
      <c r="FV13" s="4"/>
      <c r="FW13" s="4"/>
      <c r="FX13" s="4"/>
      <c r="FY13" s="4"/>
      <c r="FZ13" s="4"/>
      <c r="GA13" s="4"/>
      <c r="GB13" s="4"/>
      <c r="GC13" s="2"/>
      <c r="GD13" s="2"/>
      <c r="GE13" s="2"/>
      <c r="GF13" s="3"/>
    </row>
    <row r="14" spans="1:188" ht="28.5">
      <c r="A14" s="29" t="s">
        <v>64</v>
      </c>
      <c r="B14" s="15" t="s">
        <v>5</v>
      </c>
      <c r="C14" s="18">
        <v>191883</v>
      </c>
      <c r="D14" s="18">
        <v>210901</v>
      </c>
      <c r="E14" s="18">
        <v>257083</v>
      </c>
      <c r="F14" s="18">
        <v>344289</v>
      </c>
      <c r="G14" s="18">
        <v>393251</v>
      </c>
      <c r="H14" s="14">
        <v>468703</v>
      </c>
      <c r="I14" s="14">
        <v>664534.48523007624</v>
      </c>
      <c r="J14" s="14">
        <v>705625.68592934823</v>
      </c>
      <c r="K14" s="4"/>
      <c r="L14" s="5"/>
      <c r="M14" s="5"/>
      <c r="N14" s="5"/>
      <c r="O14" s="5"/>
      <c r="P14" s="4"/>
      <c r="Q14" s="5"/>
      <c r="R14" s="5"/>
      <c r="S14" s="4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4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4"/>
      <c r="DV14" s="4"/>
      <c r="DW14" s="4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5"/>
      <c r="EK14" s="5"/>
      <c r="EL14" s="5"/>
      <c r="EM14" s="5"/>
      <c r="EN14" s="5"/>
      <c r="EO14" s="4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5"/>
      <c r="FI14" s="5"/>
      <c r="FJ14" s="5"/>
      <c r="FK14" s="5"/>
      <c r="FL14" s="5"/>
      <c r="FM14" s="4"/>
      <c r="FN14" s="5"/>
      <c r="FO14" s="5"/>
      <c r="FP14" s="5"/>
      <c r="FQ14" s="5"/>
      <c r="FR14" s="5"/>
      <c r="FS14" s="5"/>
      <c r="FT14" s="5"/>
      <c r="FU14" s="5"/>
      <c r="FV14" s="5"/>
      <c r="FW14" s="5"/>
      <c r="FX14" s="5"/>
      <c r="FY14" s="5"/>
      <c r="FZ14" s="5"/>
      <c r="GA14" s="5"/>
      <c r="GB14" s="5"/>
      <c r="GC14" s="2"/>
      <c r="GD14" s="2"/>
      <c r="GE14" s="2"/>
    </row>
    <row r="15" spans="1:188">
      <c r="A15" s="29" t="s">
        <v>65</v>
      </c>
      <c r="B15" s="15" t="s">
        <v>6</v>
      </c>
      <c r="C15" s="18">
        <v>1188747</v>
      </c>
      <c r="D15" s="18">
        <v>1270304</v>
      </c>
      <c r="E15" s="18">
        <v>1537481</v>
      </c>
      <c r="F15" s="18">
        <v>1678700</v>
      </c>
      <c r="G15" s="18">
        <v>1615093.129</v>
      </c>
      <c r="H15" s="14">
        <v>1968864</v>
      </c>
      <c r="I15" s="14">
        <v>2164601.7768788789</v>
      </c>
      <c r="J15" s="14">
        <v>2669230.0300388099</v>
      </c>
      <c r="K15" s="4"/>
      <c r="L15" s="5"/>
      <c r="M15" s="5"/>
      <c r="N15" s="5"/>
      <c r="O15" s="5"/>
      <c r="P15" s="4"/>
      <c r="Q15" s="5"/>
      <c r="R15" s="5"/>
      <c r="S15" s="4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4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5"/>
      <c r="EI15" s="5"/>
      <c r="EJ15" s="5"/>
      <c r="EK15" s="5"/>
      <c r="EL15" s="5"/>
      <c r="EM15" s="5"/>
      <c r="EN15" s="5"/>
      <c r="EO15" s="4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5"/>
      <c r="FH15" s="5"/>
      <c r="FI15" s="5"/>
      <c r="FJ15" s="5"/>
      <c r="FK15" s="5"/>
      <c r="FL15" s="5"/>
      <c r="FM15" s="4"/>
      <c r="FN15" s="5"/>
      <c r="FO15" s="5"/>
      <c r="FP15" s="5"/>
      <c r="FQ15" s="5"/>
      <c r="FR15" s="5"/>
      <c r="FS15" s="5"/>
      <c r="FT15" s="5"/>
      <c r="FU15" s="5"/>
      <c r="FV15" s="5"/>
      <c r="FW15" s="5"/>
      <c r="FX15" s="5"/>
      <c r="FY15" s="5"/>
      <c r="FZ15" s="5"/>
      <c r="GA15" s="5"/>
      <c r="GB15" s="5"/>
      <c r="GC15" s="2"/>
      <c r="GD15" s="2"/>
      <c r="GE15" s="2"/>
    </row>
    <row r="16" spans="1:188">
      <c r="A16" s="30"/>
      <c r="B16" s="16" t="s">
        <v>29</v>
      </c>
      <c r="C16" s="17">
        <f>+C13+C14+C15</f>
        <v>2920885</v>
      </c>
      <c r="D16" s="17">
        <f t="shared" ref="D16:E16" si="5">+D13+D14+D15</f>
        <v>3012743</v>
      </c>
      <c r="E16" s="17">
        <f t="shared" si="5"/>
        <v>3698863</v>
      </c>
      <c r="F16" s="17">
        <f t="shared" ref="F16:J16" si="6">+F13+F14+F15</f>
        <v>4115289</v>
      </c>
      <c r="G16" s="17">
        <f t="shared" si="6"/>
        <v>4624785.1090977201</v>
      </c>
      <c r="H16" s="17">
        <f t="shared" si="6"/>
        <v>5608171</v>
      </c>
      <c r="I16" s="17">
        <f t="shared" si="6"/>
        <v>6194166.7691810094</v>
      </c>
      <c r="J16" s="17">
        <f t="shared" si="6"/>
        <v>6990334.3144413419</v>
      </c>
      <c r="K16" s="4"/>
      <c r="L16" s="5"/>
      <c r="M16" s="5"/>
      <c r="N16" s="5"/>
      <c r="O16" s="5"/>
      <c r="P16" s="4"/>
      <c r="Q16" s="5"/>
      <c r="R16" s="5"/>
      <c r="S16" s="4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4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5"/>
      <c r="EI16" s="5"/>
      <c r="EJ16" s="5"/>
      <c r="EK16" s="5"/>
      <c r="EL16" s="5"/>
      <c r="EM16" s="5"/>
      <c r="EN16" s="5"/>
      <c r="EO16" s="4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E16" s="5"/>
      <c r="FF16" s="5"/>
      <c r="FG16" s="5"/>
      <c r="FH16" s="5"/>
      <c r="FI16" s="5"/>
      <c r="FJ16" s="5"/>
      <c r="FK16" s="5"/>
      <c r="FL16" s="5"/>
      <c r="FM16" s="4"/>
      <c r="FN16" s="5"/>
      <c r="FO16" s="5"/>
      <c r="FP16" s="5"/>
      <c r="FQ16" s="5"/>
      <c r="FR16" s="5"/>
      <c r="FS16" s="5"/>
      <c r="FT16" s="5"/>
      <c r="FU16" s="5"/>
      <c r="FV16" s="5"/>
      <c r="FW16" s="5"/>
      <c r="FX16" s="5"/>
      <c r="FY16" s="5"/>
      <c r="FZ16" s="5"/>
      <c r="GA16" s="5"/>
      <c r="GB16" s="5"/>
      <c r="GC16" s="2"/>
      <c r="GD16" s="2"/>
      <c r="GE16" s="2"/>
    </row>
    <row r="17" spans="1:188" s="9" customFormat="1">
      <c r="A17" s="19" t="s">
        <v>66</v>
      </c>
      <c r="B17" s="13" t="s">
        <v>7</v>
      </c>
      <c r="C17" s="14">
        <f>C18+C19</f>
        <v>2045676</v>
      </c>
      <c r="D17" s="14">
        <f t="shared" ref="D17:E17" si="7">D18+D19</f>
        <v>2284041</v>
      </c>
      <c r="E17" s="14">
        <f t="shared" si="7"/>
        <v>2573962</v>
      </c>
      <c r="F17" s="14">
        <f t="shared" ref="F17:J17" si="8">F18+F19</f>
        <v>2940861</v>
      </c>
      <c r="G17" s="14">
        <f t="shared" si="8"/>
        <v>2841530</v>
      </c>
      <c r="H17" s="14">
        <f t="shared" si="8"/>
        <v>3541639</v>
      </c>
      <c r="I17" s="14">
        <f t="shared" si="8"/>
        <v>3863732.9446157725</v>
      </c>
      <c r="J17" s="14">
        <f t="shared" si="8"/>
        <v>4297516.1075688507</v>
      </c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  <c r="EY17" s="4"/>
      <c r="EZ17" s="4"/>
      <c r="FA17" s="4"/>
      <c r="FB17" s="4"/>
      <c r="FC17" s="4"/>
      <c r="FD17" s="4"/>
      <c r="FE17" s="4"/>
      <c r="FF17" s="4"/>
      <c r="FG17" s="4"/>
      <c r="FH17" s="4"/>
      <c r="FI17" s="4"/>
      <c r="FJ17" s="4"/>
      <c r="FK17" s="4"/>
      <c r="FL17" s="4"/>
      <c r="FM17" s="4"/>
      <c r="FN17" s="4"/>
      <c r="FO17" s="4"/>
      <c r="FP17" s="4"/>
      <c r="FQ17" s="4"/>
      <c r="FR17" s="4"/>
      <c r="FS17" s="4"/>
      <c r="FT17" s="4"/>
      <c r="FU17" s="4"/>
      <c r="FV17" s="4"/>
      <c r="FW17" s="4"/>
      <c r="FX17" s="4"/>
      <c r="FY17" s="4"/>
      <c r="FZ17" s="4"/>
      <c r="GA17" s="4"/>
      <c r="GB17" s="4"/>
      <c r="GC17" s="2"/>
      <c r="GD17" s="2"/>
      <c r="GE17" s="2"/>
      <c r="GF17" s="3"/>
    </row>
    <row r="18" spans="1:188">
      <c r="A18" s="27">
        <v>6.1</v>
      </c>
      <c r="B18" s="15" t="s">
        <v>8</v>
      </c>
      <c r="C18" s="18">
        <v>1961211</v>
      </c>
      <c r="D18" s="18">
        <v>2191727</v>
      </c>
      <c r="E18" s="18">
        <v>2473790</v>
      </c>
      <c r="F18" s="18">
        <v>2832073</v>
      </c>
      <c r="G18" s="18">
        <v>2727336</v>
      </c>
      <c r="H18" s="14">
        <v>3412068</v>
      </c>
      <c r="I18" s="14">
        <v>3725420.4141060561</v>
      </c>
      <c r="J18" s="14">
        <v>4144355.9856430967</v>
      </c>
      <c r="K18" s="4"/>
      <c r="L18" s="5"/>
      <c r="M18" s="5"/>
      <c r="N18" s="5"/>
      <c r="O18" s="5"/>
      <c r="P18" s="4"/>
      <c r="Q18" s="5"/>
      <c r="R18" s="5"/>
      <c r="S18" s="4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  <c r="DS18" s="4"/>
      <c r="DT18" s="4"/>
      <c r="DU18" s="4"/>
      <c r="DV18" s="4"/>
      <c r="DW18" s="4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5"/>
      <c r="FW18" s="5"/>
      <c r="FX18" s="5"/>
      <c r="FY18" s="5"/>
      <c r="FZ18" s="5"/>
      <c r="GA18" s="5"/>
      <c r="GB18" s="5"/>
      <c r="GC18" s="2"/>
      <c r="GD18" s="2"/>
      <c r="GE18" s="2"/>
    </row>
    <row r="19" spans="1:188">
      <c r="A19" s="27">
        <v>6.2</v>
      </c>
      <c r="B19" s="15" t="s">
        <v>9</v>
      </c>
      <c r="C19" s="18">
        <v>84465</v>
      </c>
      <c r="D19" s="18">
        <v>92314</v>
      </c>
      <c r="E19" s="18">
        <v>100172</v>
      </c>
      <c r="F19" s="18">
        <v>108788</v>
      </c>
      <c r="G19" s="18">
        <v>114194</v>
      </c>
      <c r="H19" s="14">
        <v>129571</v>
      </c>
      <c r="I19" s="14">
        <v>138312.53050971622</v>
      </c>
      <c r="J19" s="14">
        <v>153160.1219257543</v>
      </c>
      <c r="K19" s="4"/>
      <c r="L19" s="5"/>
      <c r="M19" s="5"/>
      <c r="N19" s="5"/>
      <c r="O19" s="5"/>
      <c r="P19" s="4"/>
      <c r="Q19" s="5"/>
      <c r="R19" s="5"/>
      <c r="S19" s="4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4"/>
      <c r="DR19" s="4"/>
      <c r="DS19" s="4"/>
      <c r="DT19" s="4"/>
      <c r="DU19" s="4"/>
      <c r="DV19" s="4"/>
      <c r="DW19" s="4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5"/>
      <c r="FB19" s="5"/>
      <c r="FC19" s="5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5"/>
      <c r="FV19" s="5"/>
      <c r="FW19" s="5"/>
      <c r="FX19" s="5"/>
      <c r="FY19" s="5"/>
      <c r="FZ19" s="5"/>
      <c r="GA19" s="5"/>
      <c r="GB19" s="5"/>
      <c r="GC19" s="2"/>
      <c r="GD19" s="2"/>
      <c r="GE19" s="2"/>
    </row>
    <row r="20" spans="1:188" s="9" customFormat="1" ht="28.5">
      <c r="A20" s="19" t="s">
        <v>67</v>
      </c>
      <c r="B20" s="20" t="s">
        <v>10</v>
      </c>
      <c r="C20" s="14">
        <f>SUM(C21:C27)</f>
        <v>810091</v>
      </c>
      <c r="D20" s="14">
        <f t="shared" ref="D20:E20" si="9">SUM(D21:D27)</f>
        <v>929196</v>
      </c>
      <c r="E20" s="14">
        <f t="shared" si="9"/>
        <v>1086729</v>
      </c>
      <c r="F20" s="14">
        <f t="shared" ref="F20:J20" si="10">SUM(F21:F27)</f>
        <v>1141031</v>
      </c>
      <c r="G20" s="14">
        <f t="shared" si="10"/>
        <v>1450602</v>
      </c>
      <c r="H20" s="14">
        <f t="shared" si="10"/>
        <v>1430979</v>
      </c>
      <c r="I20" s="14">
        <f t="shared" si="10"/>
        <v>1521028.2682722658</v>
      </c>
      <c r="J20" s="14">
        <f t="shared" si="10"/>
        <v>1673082.4480241982</v>
      </c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  <c r="EC20" s="4"/>
      <c r="ED20" s="4"/>
      <c r="EE20" s="4"/>
      <c r="EF20" s="4"/>
      <c r="EG20" s="4"/>
      <c r="EH20" s="4"/>
      <c r="EI20" s="4"/>
      <c r="EJ20" s="4"/>
      <c r="EK20" s="4"/>
      <c r="EL20" s="4"/>
      <c r="EM20" s="4"/>
      <c r="EN20" s="4"/>
      <c r="EO20" s="4"/>
      <c r="EP20" s="4"/>
      <c r="EQ20" s="4"/>
      <c r="ER20" s="4"/>
      <c r="ES20" s="4"/>
      <c r="ET20" s="4"/>
      <c r="EU20" s="4"/>
      <c r="EV20" s="4"/>
      <c r="EW20" s="4"/>
      <c r="EX20" s="4"/>
      <c r="EY20" s="4"/>
      <c r="EZ20" s="4"/>
      <c r="FA20" s="4"/>
      <c r="FB20" s="4"/>
      <c r="FC20" s="4"/>
      <c r="FD20" s="4"/>
      <c r="FE20" s="4"/>
      <c r="FF20" s="4"/>
      <c r="FG20" s="4"/>
      <c r="FH20" s="4"/>
      <c r="FI20" s="4"/>
      <c r="FJ20" s="4"/>
      <c r="FK20" s="4"/>
      <c r="FL20" s="4"/>
      <c r="FM20" s="4"/>
      <c r="FN20" s="4"/>
      <c r="FO20" s="4"/>
      <c r="FP20" s="4"/>
      <c r="FQ20" s="4"/>
      <c r="FR20" s="4"/>
      <c r="FS20" s="4"/>
      <c r="FT20" s="4"/>
      <c r="FU20" s="4"/>
      <c r="FV20" s="4"/>
      <c r="FW20" s="4"/>
      <c r="FX20" s="4"/>
      <c r="FY20" s="4"/>
      <c r="FZ20" s="4"/>
      <c r="GA20" s="4"/>
      <c r="GB20" s="4"/>
      <c r="GC20" s="2"/>
      <c r="GD20" s="2"/>
      <c r="GE20" s="2"/>
      <c r="GF20" s="3"/>
    </row>
    <row r="21" spans="1:188">
      <c r="A21" s="27">
        <v>7.1</v>
      </c>
      <c r="B21" s="15" t="s">
        <v>11</v>
      </c>
      <c r="C21" s="18">
        <v>158334</v>
      </c>
      <c r="D21" s="18">
        <v>186316</v>
      </c>
      <c r="E21" s="18">
        <v>215234</v>
      </c>
      <c r="F21" s="18">
        <v>252509</v>
      </c>
      <c r="G21" s="18">
        <v>312914</v>
      </c>
      <c r="H21" s="14">
        <v>257345</v>
      </c>
      <c r="I21" s="14">
        <v>281927</v>
      </c>
      <c r="J21" s="14">
        <v>308752</v>
      </c>
      <c r="K21" s="4"/>
      <c r="L21" s="5"/>
      <c r="M21" s="5"/>
      <c r="N21" s="5"/>
      <c r="O21" s="5"/>
      <c r="P21" s="4"/>
      <c r="Q21" s="5"/>
      <c r="R21" s="5"/>
      <c r="S21" s="4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4"/>
      <c r="DS21" s="4"/>
      <c r="DT21" s="4"/>
      <c r="DU21" s="4"/>
      <c r="DV21" s="4"/>
      <c r="DW21" s="4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5"/>
      <c r="FW21" s="5"/>
      <c r="FX21" s="5"/>
      <c r="FY21" s="5"/>
      <c r="FZ21" s="5"/>
      <c r="GA21" s="5"/>
      <c r="GB21" s="5"/>
      <c r="GC21" s="2"/>
      <c r="GD21" s="2"/>
      <c r="GE21" s="2"/>
    </row>
    <row r="22" spans="1:188">
      <c r="A22" s="27">
        <v>7.2</v>
      </c>
      <c r="B22" s="15" t="s">
        <v>12</v>
      </c>
      <c r="C22" s="18">
        <v>356262</v>
      </c>
      <c r="D22" s="18">
        <v>422930</v>
      </c>
      <c r="E22" s="18">
        <v>474743</v>
      </c>
      <c r="F22" s="18">
        <v>519253</v>
      </c>
      <c r="G22" s="18">
        <v>556176</v>
      </c>
      <c r="H22" s="14">
        <v>607321</v>
      </c>
      <c r="I22" s="14">
        <v>644659.02201599639</v>
      </c>
      <c r="J22" s="14">
        <v>726204.61214081699</v>
      </c>
      <c r="K22" s="4"/>
      <c r="L22" s="5"/>
      <c r="M22" s="5"/>
      <c r="N22" s="5"/>
      <c r="O22" s="5"/>
      <c r="P22" s="4"/>
      <c r="Q22" s="5"/>
      <c r="R22" s="5"/>
      <c r="S22" s="4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4"/>
      <c r="DR22" s="4"/>
      <c r="DS22" s="4"/>
      <c r="DT22" s="4"/>
      <c r="DU22" s="4"/>
      <c r="DV22" s="4"/>
      <c r="DW22" s="4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5"/>
      <c r="FX22" s="5"/>
      <c r="FY22" s="5"/>
      <c r="FZ22" s="5"/>
      <c r="GA22" s="5"/>
      <c r="GB22" s="5"/>
      <c r="GC22" s="2"/>
      <c r="GD22" s="2"/>
      <c r="GE22" s="2"/>
    </row>
    <row r="23" spans="1:188">
      <c r="A23" s="27">
        <v>7.3</v>
      </c>
      <c r="B23" s="15" t="s">
        <v>13</v>
      </c>
      <c r="C23" s="18">
        <v>43626</v>
      </c>
      <c r="D23" s="18">
        <v>47129</v>
      </c>
      <c r="E23" s="18">
        <v>25033</v>
      </c>
      <c r="F23" s="18">
        <v>4395</v>
      </c>
      <c r="G23" s="18">
        <v>27714</v>
      </c>
      <c r="H23" s="14">
        <v>29185</v>
      </c>
      <c r="I23" s="14">
        <v>31876.793997113047</v>
      </c>
      <c r="J23" s="14">
        <v>37245.591766714475</v>
      </c>
      <c r="K23" s="4"/>
      <c r="L23" s="5"/>
      <c r="M23" s="5"/>
      <c r="N23" s="5"/>
      <c r="O23" s="5"/>
      <c r="P23" s="4"/>
      <c r="Q23" s="5"/>
      <c r="R23" s="5"/>
      <c r="S23" s="4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4"/>
      <c r="DR23" s="4"/>
      <c r="DS23" s="4"/>
      <c r="DT23" s="4"/>
      <c r="DU23" s="4"/>
      <c r="DV23" s="4"/>
      <c r="DW23" s="4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5"/>
      <c r="FX23" s="5"/>
      <c r="FY23" s="5"/>
      <c r="FZ23" s="5"/>
      <c r="GA23" s="5"/>
      <c r="GB23" s="5"/>
      <c r="GC23" s="2"/>
      <c r="GD23" s="2"/>
      <c r="GE23" s="2"/>
    </row>
    <row r="24" spans="1:188">
      <c r="A24" s="27">
        <v>7.4</v>
      </c>
      <c r="B24" s="15" t="s">
        <v>14</v>
      </c>
      <c r="C24" s="18">
        <v>0</v>
      </c>
      <c r="D24" s="18">
        <v>255</v>
      </c>
      <c r="E24" s="18">
        <v>9711</v>
      </c>
      <c r="F24" s="18">
        <v>16949</v>
      </c>
      <c r="G24" s="18">
        <v>30620</v>
      </c>
      <c r="H24" s="14">
        <v>37284</v>
      </c>
      <c r="I24" s="14">
        <v>40040.292033765661</v>
      </c>
      <c r="J24" s="14">
        <v>32974.133833690277</v>
      </c>
      <c r="K24" s="4"/>
      <c r="L24" s="5"/>
      <c r="M24" s="5"/>
      <c r="N24" s="5"/>
      <c r="O24" s="5"/>
      <c r="P24" s="4"/>
      <c r="Q24" s="5"/>
      <c r="R24" s="5"/>
      <c r="S24" s="4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4"/>
      <c r="DR24" s="4"/>
      <c r="DS24" s="4"/>
      <c r="DT24" s="4"/>
      <c r="DU24" s="4"/>
      <c r="DV24" s="4"/>
      <c r="DW24" s="4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5"/>
      <c r="FY24" s="5"/>
      <c r="FZ24" s="5"/>
      <c r="GA24" s="5"/>
      <c r="GB24" s="5"/>
      <c r="GC24" s="2"/>
      <c r="GD24" s="2"/>
      <c r="GE24" s="2"/>
    </row>
    <row r="25" spans="1:188">
      <c r="A25" s="27">
        <v>7.5</v>
      </c>
      <c r="B25" s="15" t="s">
        <v>15</v>
      </c>
      <c r="C25" s="18">
        <v>36400</v>
      </c>
      <c r="D25" s="18">
        <v>39855</v>
      </c>
      <c r="E25" s="18">
        <v>36798</v>
      </c>
      <c r="F25" s="18">
        <v>36254</v>
      </c>
      <c r="G25" s="18">
        <v>66172</v>
      </c>
      <c r="H25" s="14">
        <v>27361</v>
      </c>
      <c r="I25" s="14">
        <v>29639.898000000001</v>
      </c>
      <c r="J25" s="14">
        <v>37692.637499999997</v>
      </c>
      <c r="K25" s="4"/>
      <c r="L25" s="5"/>
      <c r="M25" s="5"/>
      <c r="N25" s="5"/>
      <c r="O25" s="5"/>
      <c r="P25" s="4"/>
      <c r="Q25" s="5"/>
      <c r="R25" s="5"/>
      <c r="S25" s="4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4"/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4"/>
      <c r="DR25" s="4"/>
      <c r="DS25" s="4"/>
      <c r="DT25" s="4"/>
      <c r="DU25" s="4"/>
      <c r="DV25" s="4"/>
      <c r="DW25" s="4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5"/>
      <c r="FX25" s="5"/>
      <c r="FY25" s="5"/>
      <c r="FZ25" s="5"/>
      <c r="GA25" s="5"/>
      <c r="GB25" s="5"/>
      <c r="GC25" s="2"/>
      <c r="GD25" s="2"/>
      <c r="GE25" s="2"/>
    </row>
    <row r="26" spans="1:188">
      <c r="A26" s="27">
        <v>7.6</v>
      </c>
      <c r="B26" s="15" t="s">
        <v>16</v>
      </c>
      <c r="C26" s="18">
        <v>6594</v>
      </c>
      <c r="D26" s="18">
        <v>7277</v>
      </c>
      <c r="E26" s="18">
        <v>8377</v>
      </c>
      <c r="F26" s="18">
        <v>8874</v>
      </c>
      <c r="G26" s="18">
        <v>9501</v>
      </c>
      <c r="H26" s="14">
        <v>10525</v>
      </c>
      <c r="I26" s="14">
        <v>11070.618980969622</v>
      </c>
      <c r="J26" s="14">
        <v>11442.10681448833</v>
      </c>
      <c r="K26" s="4"/>
      <c r="L26" s="5"/>
      <c r="M26" s="5"/>
      <c r="N26" s="5"/>
      <c r="O26" s="5"/>
      <c r="P26" s="4"/>
      <c r="Q26" s="5"/>
      <c r="R26" s="5"/>
      <c r="S26" s="4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4"/>
      <c r="DR26" s="4"/>
      <c r="DS26" s="4"/>
      <c r="DT26" s="4"/>
      <c r="DU26" s="4"/>
      <c r="DV26" s="4"/>
      <c r="DW26" s="4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5"/>
      <c r="FW26" s="5"/>
      <c r="FX26" s="5"/>
      <c r="FY26" s="5"/>
      <c r="FZ26" s="5"/>
      <c r="GA26" s="5"/>
      <c r="GB26" s="5"/>
      <c r="GC26" s="2"/>
      <c r="GD26" s="2"/>
      <c r="GE26" s="2"/>
    </row>
    <row r="27" spans="1:188" ht="28.5">
      <c r="A27" s="27">
        <v>7.7</v>
      </c>
      <c r="B27" s="15" t="s">
        <v>17</v>
      </c>
      <c r="C27" s="18">
        <v>208875</v>
      </c>
      <c r="D27" s="18">
        <v>225434</v>
      </c>
      <c r="E27" s="18">
        <v>316833</v>
      </c>
      <c r="F27" s="18">
        <v>302797</v>
      </c>
      <c r="G27" s="18">
        <v>447505</v>
      </c>
      <c r="H27" s="14">
        <v>461958</v>
      </c>
      <c r="I27" s="14">
        <v>481814.64324442099</v>
      </c>
      <c r="J27" s="14">
        <v>518771.36596848822</v>
      </c>
      <c r="K27" s="4"/>
      <c r="L27" s="5"/>
      <c r="M27" s="5"/>
      <c r="N27" s="5"/>
      <c r="O27" s="5"/>
      <c r="P27" s="4"/>
      <c r="Q27" s="5"/>
      <c r="R27" s="5"/>
      <c r="S27" s="4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4"/>
      <c r="DR27" s="4"/>
      <c r="DS27" s="4"/>
      <c r="DT27" s="4"/>
      <c r="DU27" s="4"/>
      <c r="DV27" s="4"/>
      <c r="DW27" s="4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5"/>
      <c r="FW27" s="5"/>
      <c r="FX27" s="5"/>
      <c r="FY27" s="5"/>
      <c r="FZ27" s="5"/>
      <c r="GA27" s="5"/>
      <c r="GB27" s="5"/>
      <c r="GC27" s="2"/>
      <c r="GD27" s="2"/>
      <c r="GE27" s="2"/>
    </row>
    <row r="28" spans="1:188">
      <c r="A28" s="29" t="s">
        <v>68</v>
      </c>
      <c r="B28" s="15" t="s">
        <v>18</v>
      </c>
      <c r="C28" s="18">
        <v>427077</v>
      </c>
      <c r="D28" s="18">
        <v>457213</v>
      </c>
      <c r="E28" s="18">
        <v>515905</v>
      </c>
      <c r="F28" s="18">
        <v>543651</v>
      </c>
      <c r="G28" s="18">
        <v>647536</v>
      </c>
      <c r="H28" s="14">
        <v>662029</v>
      </c>
      <c r="I28" s="14">
        <v>795260.527824549</v>
      </c>
      <c r="J28" s="14">
        <v>864893.76739900687</v>
      </c>
      <c r="K28" s="4"/>
      <c r="L28" s="5"/>
      <c r="M28" s="5"/>
      <c r="N28" s="5"/>
      <c r="O28" s="5"/>
      <c r="P28" s="4"/>
      <c r="Q28" s="5"/>
      <c r="R28" s="5"/>
      <c r="S28" s="4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4"/>
      <c r="DT28" s="4"/>
      <c r="DU28" s="4"/>
      <c r="DV28" s="4"/>
      <c r="DW28" s="4"/>
      <c r="DX28" s="5"/>
      <c r="DY28" s="5"/>
      <c r="DZ28" s="5"/>
      <c r="EA28" s="5"/>
      <c r="EB28" s="5"/>
      <c r="EC28" s="5"/>
      <c r="ED28" s="5"/>
      <c r="EE28" s="5"/>
      <c r="EF28" s="5"/>
      <c r="EG28" s="5"/>
      <c r="EH28" s="5"/>
      <c r="EI28" s="5"/>
      <c r="EJ28" s="5"/>
      <c r="EK28" s="5"/>
      <c r="EL28" s="5"/>
      <c r="EM28" s="5"/>
      <c r="EN28" s="5"/>
      <c r="EO28" s="5"/>
      <c r="EP28" s="5"/>
      <c r="EQ28" s="5"/>
      <c r="ER28" s="5"/>
      <c r="ES28" s="5"/>
      <c r="ET28" s="5"/>
      <c r="EU28" s="5"/>
      <c r="EV28" s="5"/>
      <c r="EW28" s="5"/>
      <c r="EX28" s="5"/>
      <c r="EY28" s="5"/>
      <c r="EZ28" s="5"/>
      <c r="FA28" s="5"/>
      <c r="FB28" s="5"/>
      <c r="FC28" s="5"/>
      <c r="FD28" s="5"/>
      <c r="FE28" s="5"/>
      <c r="FF28" s="5"/>
      <c r="FG28" s="5"/>
      <c r="FH28" s="5"/>
      <c r="FI28" s="5"/>
      <c r="FJ28" s="5"/>
      <c r="FK28" s="5"/>
      <c r="FL28" s="5"/>
      <c r="FM28" s="5"/>
      <c r="FN28" s="5"/>
      <c r="FO28" s="5"/>
      <c r="FP28" s="5"/>
      <c r="FQ28" s="5"/>
      <c r="FR28" s="5"/>
      <c r="FS28" s="5"/>
      <c r="FT28" s="5"/>
      <c r="FU28" s="5"/>
      <c r="FV28" s="5"/>
      <c r="FW28" s="5"/>
      <c r="FX28" s="5"/>
      <c r="FY28" s="5"/>
      <c r="FZ28" s="5"/>
      <c r="GA28" s="5"/>
      <c r="GB28" s="5"/>
      <c r="GC28" s="2"/>
      <c r="GD28" s="2"/>
      <c r="GE28" s="2"/>
    </row>
    <row r="29" spans="1:188" ht="28.5">
      <c r="A29" s="29" t="s">
        <v>69</v>
      </c>
      <c r="B29" s="15" t="s">
        <v>19</v>
      </c>
      <c r="C29" s="18">
        <v>1112543</v>
      </c>
      <c r="D29" s="18">
        <v>1225917</v>
      </c>
      <c r="E29" s="18">
        <v>1316472</v>
      </c>
      <c r="F29" s="18">
        <v>1395607</v>
      </c>
      <c r="G29" s="18">
        <v>1379694</v>
      </c>
      <c r="H29" s="14">
        <v>1448680</v>
      </c>
      <c r="I29" s="14">
        <v>1532749.5569935795</v>
      </c>
      <c r="J29" s="14">
        <v>1651709.5158964375</v>
      </c>
      <c r="K29" s="4"/>
      <c r="L29" s="5"/>
      <c r="M29" s="5"/>
      <c r="N29" s="5"/>
      <c r="O29" s="5"/>
      <c r="P29" s="4"/>
      <c r="Q29" s="5"/>
      <c r="R29" s="5"/>
      <c r="S29" s="4"/>
      <c r="T29" s="6"/>
      <c r="U29" s="6"/>
      <c r="V29" s="6"/>
      <c r="W29" s="6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4"/>
      <c r="DF29" s="4"/>
      <c r="DG29" s="4"/>
      <c r="DH29" s="4"/>
      <c r="DI29" s="4"/>
      <c r="DJ29" s="4"/>
      <c r="DK29" s="4"/>
      <c r="DL29" s="4"/>
      <c r="DM29" s="4"/>
      <c r="DN29" s="4"/>
      <c r="DO29" s="4"/>
      <c r="DP29" s="4"/>
      <c r="DQ29" s="4"/>
      <c r="DR29" s="4"/>
      <c r="DS29" s="4"/>
      <c r="DT29" s="4"/>
      <c r="DU29" s="4"/>
      <c r="DV29" s="4"/>
      <c r="DW29" s="4"/>
      <c r="DX29" s="5"/>
      <c r="DY29" s="5"/>
      <c r="DZ29" s="5"/>
      <c r="EA29" s="5"/>
      <c r="EB29" s="5"/>
      <c r="EC29" s="5"/>
      <c r="ED29" s="5"/>
      <c r="EE29" s="5"/>
      <c r="EF29" s="5"/>
      <c r="EG29" s="5"/>
      <c r="EH29" s="5"/>
      <c r="EI29" s="5"/>
      <c r="EJ29" s="5"/>
      <c r="EK29" s="5"/>
      <c r="EL29" s="5"/>
      <c r="EM29" s="5"/>
      <c r="EN29" s="5"/>
      <c r="EO29" s="5"/>
      <c r="EP29" s="5"/>
      <c r="EQ29" s="5"/>
      <c r="ER29" s="5"/>
      <c r="ES29" s="5"/>
      <c r="ET29" s="5"/>
      <c r="EU29" s="5"/>
      <c r="EV29" s="5"/>
      <c r="EW29" s="5"/>
      <c r="EX29" s="5"/>
      <c r="EY29" s="5"/>
      <c r="EZ29" s="5"/>
      <c r="FA29" s="5"/>
      <c r="FB29" s="5"/>
      <c r="FC29" s="5"/>
      <c r="FD29" s="5"/>
      <c r="FE29" s="5"/>
      <c r="FF29" s="5"/>
      <c r="FG29" s="5"/>
      <c r="FH29" s="5"/>
      <c r="FI29" s="5"/>
      <c r="FJ29" s="5"/>
      <c r="FK29" s="5"/>
      <c r="FL29" s="5"/>
      <c r="FM29" s="5"/>
      <c r="FN29" s="5"/>
      <c r="FO29" s="5"/>
      <c r="FP29" s="5"/>
      <c r="FQ29" s="5"/>
      <c r="FR29" s="5"/>
      <c r="FS29" s="5"/>
      <c r="FT29" s="5"/>
      <c r="FU29" s="5"/>
      <c r="FV29" s="5"/>
      <c r="FW29" s="5"/>
      <c r="FX29" s="5"/>
      <c r="FY29" s="5"/>
      <c r="FZ29" s="5"/>
      <c r="GA29" s="5"/>
      <c r="GB29" s="5"/>
      <c r="GC29" s="2"/>
      <c r="GD29" s="2"/>
      <c r="GE29" s="2"/>
    </row>
    <row r="30" spans="1:188">
      <c r="A30" s="29" t="s">
        <v>70</v>
      </c>
      <c r="B30" s="15" t="s">
        <v>44</v>
      </c>
      <c r="C30" s="18">
        <v>821723</v>
      </c>
      <c r="D30" s="18">
        <v>929477</v>
      </c>
      <c r="E30" s="18">
        <v>982734</v>
      </c>
      <c r="F30" s="18">
        <v>1177074</v>
      </c>
      <c r="G30" s="18">
        <v>1712363</v>
      </c>
      <c r="H30" s="14">
        <v>1358632</v>
      </c>
      <c r="I30" s="14">
        <v>1944602.6565032655</v>
      </c>
      <c r="J30" s="14">
        <v>1996207.4695683389</v>
      </c>
      <c r="K30" s="4"/>
      <c r="L30" s="5"/>
      <c r="M30" s="5"/>
      <c r="N30" s="5"/>
      <c r="O30" s="5"/>
      <c r="P30" s="4"/>
      <c r="Q30" s="5"/>
      <c r="R30" s="5"/>
      <c r="S30" s="4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4"/>
      <c r="DF30" s="4"/>
      <c r="DG30" s="4"/>
      <c r="DH30" s="4"/>
      <c r="DI30" s="4"/>
      <c r="DJ30" s="4"/>
      <c r="DK30" s="4"/>
      <c r="DL30" s="4"/>
      <c r="DM30" s="4"/>
      <c r="DN30" s="4"/>
      <c r="DO30" s="4"/>
      <c r="DP30" s="4"/>
      <c r="DQ30" s="4"/>
      <c r="DR30" s="4"/>
      <c r="DS30" s="4"/>
      <c r="DT30" s="4"/>
      <c r="DU30" s="4"/>
      <c r="DV30" s="4"/>
      <c r="DW30" s="4"/>
      <c r="DX30" s="5"/>
      <c r="DY30" s="5"/>
      <c r="DZ30" s="5"/>
      <c r="EA30" s="5"/>
      <c r="EB30" s="5"/>
      <c r="EC30" s="5"/>
      <c r="ED30" s="5"/>
      <c r="EE30" s="5"/>
      <c r="EF30" s="5"/>
      <c r="EG30" s="5"/>
      <c r="EH30" s="5"/>
      <c r="EI30" s="5"/>
      <c r="EJ30" s="5"/>
      <c r="EK30" s="5"/>
      <c r="EL30" s="5"/>
      <c r="EM30" s="5"/>
      <c r="EN30" s="5"/>
      <c r="EO30" s="5"/>
      <c r="EP30" s="5"/>
      <c r="EQ30" s="5"/>
      <c r="ER30" s="5"/>
      <c r="ES30" s="5"/>
      <c r="ET30" s="5"/>
      <c r="EU30" s="5"/>
      <c r="EV30" s="5"/>
      <c r="EW30" s="5"/>
      <c r="EX30" s="5"/>
      <c r="EY30" s="5"/>
      <c r="EZ30" s="5"/>
      <c r="FA30" s="5"/>
      <c r="FB30" s="5"/>
      <c r="FC30" s="5"/>
      <c r="FD30" s="5"/>
      <c r="FE30" s="5"/>
      <c r="FF30" s="5"/>
      <c r="FG30" s="5"/>
      <c r="FH30" s="5"/>
      <c r="FI30" s="5"/>
      <c r="FJ30" s="5"/>
      <c r="FK30" s="5"/>
      <c r="FL30" s="5"/>
      <c r="FM30" s="5"/>
      <c r="FN30" s="5"/>
      <c r="FO30" s="5"/>
      <c r="FP30" s="5"/>
      <c r="FQ30" s="5"/>
      <c r="FR30" s="5"/>
      <c r="FS30" s="5"/>
      <c r="FT30" s="5"/>
      <c r="FU30" s="5"/>
      <c r="FV30" s="5"/>
      <c r="FW30" s="5"/>
      <c r="FX30" s="5"/>
      <c r="FY30" s="5"/>
      <c r="FZ30" s="5"/>
      <c r="GA30" s="5"/>
      <c r="GB30" s="5"/>
      <c r="GC30" s="2"/>
      <c r="GD30" s="2"/>
      <c r="GE30" s="2"/>
    </row>
    <row r="31" spans="1:188">
      <c r="A31" s="29" t="s">
        <v>71</v>
      </c>
      <c r="B31" s="15" t="s">
        <v>20</v>
      </c>
      <c r="C31" s="18">
        <v>1077923</v>
      </c>
      <c r="D31" s="18">
        <v>1182533</v>
      </c>
      <c r="E31" s="18">
        <v>1493924</v>
      </c>
      <c r="F31" s="18">
        <v>1675355</v>
      </c>
      <c r="G31" s="18">
        <v>1740134</v>
      </c>
      <c r="H31" s="14">
        <v>2324025</v>
      </c>
      <c r="I31" s="14">
        <v>2646052.3959388291</v>
      </c>
      <c r="J31" s="14">
        <v>3259854.7578990646</v>
      </c>
      <c r="K31" s="4"/>
      <c r="L31" s="5"/>
      <c r="M31" s="5"/>
      <c r="N31" s="5"/>
      <c r="O31" s="5"/>
      <c r="P31" s="4"/>
      <c r="Q31" s="5"/>
      <c r="R31" s="5"/>
      <c r="S31" s="4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4"/>
      <c r="DS31" s="4"/>
      <c r="DT31" s="4"/>
      <c r="DU31" s="4"/>
      <c r="DV31" s="4"/>
      <c r="DW31" s="4"/>
      <c r="DX31" s="5"/>
      <c r="DY31" s="5"/>
      <c r="DZ31" s="5"/>
      <c r="EA31" s="5"/>
      <c r="EB31" s="5"/>
      <c r="EC31" s="5"/>
      <c r="ED31" s="5"/>
      <c r="EE31" s="5"/>
      <c r="EF31" s="5"/>
      <c r="EG31" s="5"/>
      <c r="EH31" s="5"/>
      <c r="EI31" s="5"/>
      <c r="EJ31" s="5"/>
      <c r="EK31" s="5"/>
      <c r="EL31" s="5"/>
      <c r="EM31" s="5"/>
      <c r="EN31" s="5"/>
      <c r="EO31" s="5"/>
      <c r="EP31" s="5"/>
      <c r="EQ31" s="5"/>
      <c r="ER31" s="5"/>
      <c r="ES31" s="5"/>
      <c r="ET31" s="5"/>
      <c r="EU31" s="5"/>
      <c r="EV31" s="5"/>
      <c r="EW31" s="5"/>
      <c r="EX31" s="5"/>
      <c r="EY31" s="5"/>
      <c r="EZ31" s="5"/>
      <c r="FA31" s="5"/>
      <c r="FB31" s="5"/>
      <c r="FC31" s="5"/>
      <c r="FD31" s="5"/>
      <c r="FE31" s="5"/>
      <c r="FF31" s="5"/>
      <c r="FG31" s="5"/>
      <c r="FH31" s="5"/>
      <c r="FI31" s="5"/>
      <c r="FJ31" s="5"/>
      <c r="FK31" s="5"/>
      <c r="FL31" s="5"/>
      <c r="FM31" s="5"/>
      <c r="FN31" s="5"/>
      <c r="FO31" s="5"/>
      <c r="FP31" s="5"/>
      <c r="FQ31" s="5"/>
      <c r="FR31" s="5"/>
      <c r="FS31" s="5"/>
      <c r="FT31" s="5"/>
      <c r="FU31" s="5"/>
      <c r="FV31" s="5"/>
      <c r="FW31" s="5"/>
      <c r="FX31" s="5"/>
      <c r="FY31" s="5"/>
      <c r="FZ31" s="5"/>
      <c r="GA31" s="5"/>
      <c r="GB31" s="5"/>
      <c r="GC31" s="2"/>
      <c r="GD31" s="2"/>
      <c r="GE31" s="2"/>
    </row>
    <row r="32" spans="1:188">
      <c r="A32" s="30"/>
      <c r="B32" s="16" t="s">
        <v>30</v>
      </c>
      <c r="C32" s="17">
        <f>C17+C20+C28+C29+C30+C31</f>
        <v>6295033</v>
      </c>
      <c r="D32" s="17">
        <f t="shared" ref="D32:J32" si="11">D17+D20+D28+D29+D30+D31</f>
        <v>7008377</v>
      </c>
      <c r="E32" s="17">
        <f t="shared" si="11"/>
        <v>7969726</v>
      </c>
      <c r="F32" s="17">
        <f t="shared" si="11"/>
        <v>8873579</v>
      </c>
      <c r="G32" s="17">
        <f t="shared" si="11"/>
        <v>9771859</v>
      </c>
      <c r="H32" s="17">
        <f t="shared" si="11"/>
        <v>10765984</v>
      </c>
      <c r="I32" s="17">
        <f t="shared" si="11"/>
        <v>12303426.350148261</v>
      </c>
      <c r="J32" s="17">
        <f t="shared" si="11"/>
        <v>13743264.066355895</v>
      </c>
      <c r="K32" s="4"/>
      <c r="L32" s="5"/>
      <c r="M32" s="5"/>
      <c r="N32" s="5"/>
      <c r="O32" s="5"/>
      <c r="P32" s="4"/>
      <c r="Q32" s="5"/>
      <c r="R32" s="5"/>
      <c r="S32" s="4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4"/>
      <c r="DF32" s="4"/>
      <c r="DG32" s="4"/>
      <c r="DH32" s="4"/>
      <c r="DI32" s="4"/>
      <c r="DJ32" s="4"/>
      <c r="DK32" s="4"/>
      <c r="DL32" s="4"/>
      <c r="DM32" s="4"/>
      <c r="DN32" s="4"/>
      <c r="DO32" s="4"/>
      <c r="DP32" s="4"/>
      <c r="DQ32" s="4"/>
      <c r="DR32" s="4"/>
      <c r="DS32" s="4"/>
      <c r="DT32" s="4"/>
      <c r="DU32" s="4"/>
      <c r="DV32" s="4"/>
      <c r="DW32" s="4"/>
      <c r="DX32" s="5"/>
      <c r="DY32" s="5"/>
      <c r="DZ32" s="5"/>
      <c r="EA32" s="5"/>
      <c r="EB32" s="5"/>
      <c r="EC32" s="5"/>
      <c r="ED32" s="5"/>
      <c r="EE32" s="5"/>
      <c r="EF32" s="5"/>
      <c r="EG32" s="5"/>
      <c r="EH32" s="5"/>
      <c r="EI32" s="5"/>
      <c r="EJ32" s="5"/>
      <c r="EK32" s="5"/>
      <c r="EL32" s="5"/>
      <c r="EM32" s="5"/>
      <c r="EN32" s="5"/>
      <c r="EO32" s="5"/>
      <c r="EP32" s="5"/>
      <c r="EQ32" s="5"/>
      <c r="ER32" s="5"/>
      <c r="ES32" s="5"/>
      <c r="ET32" s="5"/>
      <c r="EU32" s="5"/>
      <c r="EV32" s="5"/>
      <c r="EW32" s="5"/>
      <c r="EX32" s="5"/>
      <c r="EY32" s="5"/>
      <c r="EZ32" s="5"/>
      <c r="FA32" s="5"/>
      <c r="FB32" s="5"/>
      <c r="FC32" s="5"/>
      <c r="FD32" s="5"/>
      <c r="FE32" s="5"/>
      <c r="FF32" s="5"/>
      <c r="FG32" s="5"/>
      <c r="FH32" s="5"/>
      <c r="FI32" s="5"/>
      <c r="FJ32" s="5"/>
      <c r="FK32" s="5"/>
      <c r="FL32" s="5"/>
      <c r="FM32" s="5"/>
      <c r="FN32" s="5"/>
      <c r="FO32" s="5"/>
      <c r="FP32" s="5"/>
      <c r="FQ32" s="5"/>
      <c r="FR32" s="5"/>
      <c r="FS32" s="5"/>
      <c r="FT32" s="5"/>
      <c r="FU32" s="5"/>
      <c r="FV32" s="5"/>
      <c r="FW32" s="5"/>
      <c r="FX32" s="5"/>
      <c r="FY32" s="5"/>
      <c r="FZ32" s="5"/>
      <c r="GA32" s="5"/>
      <c r="GB32" s="5"/>
      <c r="GC32" s="2"/>
      <c r="GD32" s="2"/>
      <c r="GE32" s="2"/>
    </row>
    <row r="33" spans="1:188" s="9" customFormat="1">
      <c r="A33" s="31" t="s">
        <v>27</v>
      </c>
      <c r="B33" s="21" t="s">
        <v>31</v>
      </c>
      <c r="C33" s="22">
        <f>C6+C11+C13+C14+C15+C17+C20+C28+C29+C30+C31</f>
        <v>13529020</v>
      </c>
      <c r="D33" s="22">
        <f t="shared" ref="D33:J33" si="12">D6+D11+D13+D14+D15+D17+D20+D28+D29+D30+D31</f>
        <v>14860974</v>
      </c>
      <c r="E33" s="22">
        <f t="shared" si="12"/>
        <v>16785025</v>
      </c>
      <c r="F33" s="22">
        <f t="shared" si="12"/>
        <v>18429411.641510364</v>
      </c>
      <c r="G33" s="22">
        <f t="shared" si="12"/>
        <v>21517442.836413324</v>
      </c>
      <c r="H33" s="22">
        <f t="shared" si="12"/>
        <v>23731541.188881159</v>
      </c>
      <c r="I33" s="22">
        <f t="shared" si="12"/>
        <v>26270577.36355314</v>
      </c>
      <c r="J33" s="22">
        <f t="shared" si="12"/>
        <v>29508289.640296299</v>
      </c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4"/>
      <c r="DY33" s="4"/>
      <c r="DZ33" s="4"/>
      <c r="EA33" s="4"/>
      <c r="EB33" s="4"/>
      <c r="EC33" s="4"/>
      <c r="ED33" s="4"/>
      <c r="EE33" s="4"/>
      <c r="EF33" s="4"/>
      <c r="EG33" s="4"/>
      <c r="EH33" s="4"/>
      <c r="EI33" s="4"/>
      <c r="EJ33" s="4"/>
      <c r="EK33" s="4"/>
      <c r="EL33" s="4"/>
      <c r="EM33" s="4"/>
      <c r="EN33" s="4"/>
      <c r="EO33" s="4"/>
      <c r="EP33" s="4"/>
      <c r="EQ33" s="4"/>
      <c r="ER33" s="4"/>
      <c r="ES33" s="4"/>
      <c r="ET33" s="4"/>
      <c r="EU33" s="4"/>
      <c r="EV33" s="4"/>
      <c r="EW33" s="4"/>
      <c r="EX33" s="4"/>
      <c r="EY33" s="4"/>
      <c r="EZ33" s="4"/>
      <c r="FA33" s="4"/>
      <c r="FB33" s="4"/>
      <c r="FC33" s="4"/>
      <c r="FD33" s="4"/>
      <c r="FE33" s="4"/>
      <c r="FF33" s="4"/>
      <c r="FG33" s="4"/>
      <c r="FH33" s="4"/>
      <c r="FI33" s="4"/>
      <c r="FJ33" s="4"/>
      <c r="FK33" s="4"/>
      <c r="FL33" s="4"/>
      <c r="FM33" s="4"/>
      <c r="FN33" s="4"/>
      <c r="FO33" s="4"/>
      <c r="FP33" s="4"/>
      <c r="FQ33" s="4"/>
      <c r="FR33" s="4"/>
      <c r="FS33" s="4"/>
      <c r="FT33" s="4"/>
      <c r="FU33" s="4"/>
      <c r="FV33" s="4"/>
      <c r="FW33" s="4"/>
      <c r="FX33" s="4"/>
      <c r="FY33" s="4"/>
      <c r="FZ33" s="4"/>
      <c r="GA33" s="4"/>
      <c r="GB33" s="4"/>
      <c r="GC33" s="2"/>
      <c r="GD33" s="2"/>
      <c r="GE33" s="2"/>
      <c r="GF33" s="3"/>
    </row>
    <row r="34" spans="1:188">
      <c r="A34" s="32" t="s">
        <v>33</v>
      </c>
      <c r="B34" s="23" t="s">
        <v>25</v>
      </c>
      <c r="C34" s="18">
        <v>1203476</v>
      </c>
      <c r="D34" s="18">
        <v>1346785</v>
      </c>
      <c r="E34" s="18">
        <v>1519305</v>
      </c>
      <c r="F34" s="18">
        <v>1725309</v>
      </c>
      <c r="G34" s="18">
        <v>1773533</v>
      </c>
      <c r="H34" s="14">
        <v>2061573</v>
      </c>
      <c r="I34" s="12">
        <v>2355537</v>
      </c>
      <c r="J34" s="12">
        <v>2668567</v>
      </c>
      <c r="K34" s="4"/>
      <c r="L34" s="5"/>
      <c r="M34" s="5"/>
      <c r="N34" s="5"/>
      <c r="O34" s="5"/>
      <c r="P34" s="4"/>
      <c r="Q34" s="5"/>
      <c r="R34" s="5"/>
      <c r="S34" s="4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4"/>
      <c r="DF34" s="4"/>
      <c r="DG34" s="4"/>
      <c r="DH34" s="4"/>
      <c r="DI34" s="4"/>
      <c r="DJ34" s="4"/>
      <c r="DK34" s="4"/>
      <c r="DL34" s="4"/>
      <c r="DM34" s="4"/>
      <c r="DN34" s="4"/>
      <c r="DO34" s="4"/>
      <c r="DP34" s="4"/>
      <c r="DQ34" s="4"/>
      <c r="DR34" s="4"/>
      <c r="DS34" s="4"/>
      <c r="DT34" s="4"/>
      <c r="DU34" s="4"/>
      <c r="DV34" s="4"/>
      <c r="DW34" s="4"/>
      <c r="DX34" s="5"/>
      <c r="DY34" s="5"/>
      <c r="DZ34" s="5"/>
      <c r="EA34" s="5"/>
      <c r="EB34" s="5"/>
      <c r="EC34" s="5"/>
      <c r="ED34" s="5"/>
      <c r="EE34" s="5"/>
      <c r="EF34" s="5"/>
      <c r="EG34" s="5"/>
      <c r="EH34" s="5"/>
      <c r="EI34" s="5"/>
      <c r="EJ34" s="5"/>
      <c r="EK34" s="5"/>
      <c r="EL34" s="5"/>
      <c r="EM34" s="5"/>
      <c r="EN34" s="5"/>
      <c r="EO34" s="5"/>
      <c r="EP34" s="5"/>
      <c r="EQ34" s="5"/>
      <c r="ER34" s="5"/>
      <c r="ES34" s="5"/>
      <c r="ET34" s="5"/>
      <c r="EU34" s="5"/>
      <c r="EV34" s="5"/>
      <c r="EW34" s="5"/>
      <c r="EX34" s="5"/>
      <c r="EY34" s="5"/>
      <c r="EZ34" s="5"/>
      <c r="FA34" s="5"/>
      <c r="FB34" s="5"/>
      <c r="FC34" s="5"/>
      <c r="FD34" s="5"/>
      <c r="FE34" s="5"/>
      <c r="FF34" s="5"/>
      <c r="FG34" s="5"/>
      <c r="FH34" s="5"/>
      <c r="FI34" s="5"/>
      <c r="FJ34" s="5"/>
      <c r="FK34" s="5"/>
      <c r="FL34" s="5"/>
      <c r="FM34" s="5"/>
      <c r="FN34" s="5"/>
      <c r="FO34" s="5"/>
      <c r="FP34" s="5"/>
      <c r="FQ34" s="5"/>
      <c r="FR34" s="5"/>
      <c r="FS34" s="5"/>
      <c r="FT34" s="5"/>
      <c r="FU34" s="5"/>
      <c r="FV34" s="5"/>
      <c r="FW34" s="5"/>
      <c r="FX34" s="5"/>
      <c r="FY34" s="5"/>
      <c r="FZ34" s="5"/>
      <c r="GA34" s="5"/>
    </row>
    <row r="35" spans="1:188">
      <c r="A35" s="32" t="s">
        <v>34</v>
      </c>
      <c r="B35" s="23" t="s">
        <v>24</v>
      </c>
      <c r="C35" s="18">
        <v>415005</v>
      </c>
      <c r="D35" s="18">
        <v>521335</v>
      </c>
      <c r="E35" s="18">
        <v>529808</v>
      </c>
      <c r="F35" s="18">
        <v>582406</v>
      </c>
      <c r="G35" s="18">
        <v>495093</v>
      </c>
      <c r="H35" s="14">
        <v>354878</v>
      </c>
      <c r="I35" s="12">
        <v>309625</v>
      </c>
      <c r="J35" s="12">
        <v>588736</v>
      </c>
      <c r="K35" s="4"/>
      <c r="L35" s="5"/>
      <c r="M35" s="5"/>
      <c r="N35" s="5"/>
      <c r="O35" s="5"/>
      <c r="P35" s="4"/>
      <c r="Q35" s="5"/>
      <c r="R35" s="5"/>
      <c r="S35" s="4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4"/>
      <c r="DF35" s="4"/>
      <c r="DG35" s="4"/>
      <c r="DH35" s="4"/>
      <c r="DI35" s="4"/>
      <c r="DJ35" s="4"/>
      <c r="DK35" s="4"/>
      <c r="DL35" s="4"/>
      <c r="DM35" s="4"/>
      <c r="DN35" s="4"/>
      <c r="DO35" s="4"/>
      <c r="DP35" s="4"/>
      <c r="DQ35" s="4"/>
      <c r="DR35" s="4"/>
      <c r="DS35" s="4"/>
      <c r="DT35" s="4"/>
      <c r="DU35" s="4"/>
      <c r="DV35" s="4"/>
      <c r="DW35" s="4"/>
      <c r="DX35" s="5"/>
      <c r="DY35" s="5"/>
      <c r="DZ35" s="5"/>
      <c r="EA35" s="5"/>
      <c r="EB35" s="5"/>
      <c r="EC35" s="5"/>
      <c r="ED35" s="5"/>
      <c r="EE35" s="5"/>
      <c r="EF35" s="5"/>
      <c r="EG35" s="5"/>
      <c r="EH35" s="5"/>
      <c r="EI35" s="5"/>
      <c r="EJ35" s="5"/>
      <c r="EK35" s="5"/>
      <c r="EL35" s="5"/>
      <c r="EM35" s="5"/>
      <c r="EN35" s="5"/>
      <c r="EO35" s="5"/>
      <c r="EP35" s="5"/>
      <c r="EQ35" s="5"/>
      <c r="ER35" s="5"/>
      <c r="ES35" s="5"/>
      <c r="ET35" s="5"/>
      <c r="EU35" s="5"/>
      <c r="EV35" s="5"/>
      <c r="EW35" s="5"/>
      <c r="EX35" s="5"/>
      <c r="EY35" s="5"/>
      <c r="EZ35" s="5"/>
      <c r="FA35" s="5"/>
      <c r="FB35" s="5"/>
      <c r="FC35" s="5"/>
      <c r="FD35" s="5"/>
      <c r="FE35" s="5"/>
      <c r="FF35" s="5"/>
      <c r="FG35" s="5"/>
      <c r="FH35" s="5"/>
      <c r="FI35" s="5"/>
      <c r="FJ35" s="5"/>
      <c r="FK35" s="5"/>
      <c r="FL35" s="5"/>
      <c r="FM35" s="5"/>
      <c r="FN35" s="5"/>
      <c r="FO35" s="5"/>
      <c r="FP35" s="5"/>
      <c r="FQ35" s="5"/>
      <c r="FR35" s="5"/>
      <c r="FS35" s="5"/>
      <c r="FT35" s="5"/>
      <c r="FU35" s="5"/>
      <c r="FV35" s="5"/>
      <c r="FW35" s="5"/>
      <c r="FX35" s="5"/>
      <c r="FY35" s="5"/>
      <c r="FZ35" s="5"/>
      <c r="GA35" s="5"/>
    </row>
    <row r="36" spans="1:188">
      <c r="A36" s="33" t="s">
        <v>35</v>
      </c>
      <c r="B36" s="24" t="s">
        <v>45</v>
      </c>
      <c r="C36" s="17">
        <f>C33+C34-C35</f>
        <v>14317491</v>
      </c>
      <c r="D36" s="17">
        <f t="shared" ref="D36:E36" si="13">D33+D34-D35</f>
        <v>15686424</v>
      </c>
      <c r="E36" s="17">
        <f t="shared" si="13"/>
        <v>17774522</v>
      </c>
      <c r="F36" s="17">
        <f t="shared" ref="F36:J36" si="14">F33+F34-F35</f>
        <v>19572314.641510364</v>
      </c>
      <c r="G36" s="17">
        <f t="shared" si="14"/>
        <v>22795882.836413324</v>
      </c>
      <c r="H36" s="17">
        <f t="shared" si="14"/>
        <v>25438236.188881159</v>
      </c>
      <c r="I36" s="17">
        <f t="shared" si="14"/>
        <v>28316489.36355314</v>
      </c>
      <c r="J36" s="17">
        <f t="shared" si="14"/>
        <v>31588120.640296299</v>
      </c>
      <c r="K36" s="4"/>
      <c r="L36" s="5"/>
      <c r="M36" s="5"/>
      <c r="N36" s="5"/>
      <c r="O36" s="5"/>
      <c r="P36" s="4"/>
      <c r="Q36" s="5"/>
      <c r="R36" s="5"/>
      <c r="S36" s="4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4"/>
      <c r="DF36" s="4"/>
      <c r="DG36" s="4"/>
      <c r="DH36" s="4"/>
      <c r="DI36" s="4"/>
      <c r="DJ36" s="4"/>
      <c r="DK36" s="4"/>
      <c r="DL36" s="4"/>
      <c r="DM36" s="4"/>
      <c r="DN36" s="4"/>
      <c r="DO36" s="4"/>
      <c r="DP36" s="4"/>
      <c r="DQ36" s="4"/>
      <c r="DR36" s="4"/>
      <c r="DS36" s="4"/>
      <c r="DT36" s="4"/>
      <c r="DU36" s="4"/>
      <c r="DV36" s="4"/>
      <c r="DW36" s="4"/>
      <c r="DX36" s="5"/>
      <c r="DY36" s="5"/>
      <c r="DZ36" s="5"/>
      <c r="EA36" s="5"/>
      <c r="EB36" s="5"/>
      <c r="EC36" s="5"/>
      <c r="ED36" s="5"/>
      <c r="EE36" s="5"/>
      <c r="EF36" s="5"/>
      <c r="EG36" s="5"/>
      <c r="EH36" s="5"/>
      <c r="EI36" s="5"/>
      <c r="EJ36" s="5"/>
      <c r="EK36" s="5"/>
      <c r="EL36" s="5"/>
      <c r="EM36" s="5"/>
      <c r="EN36" s="5"/>
      <c r="EO36" s="5"/>
      <c r="EP36" s="5"/>
      <c r="EQ36" s="5"/>
      <c r="ER36" s="5"/>
      <c r="ES36" s="5"/>
      <c r="ET36" s="5"/>
      <c r="EU36" s="5"/>
      <c r="EV36" s="5"/>
      <c r="EW36" s="5"/>
      <c r="EX36" s="5"/>
      <c r="EY36" s="5"/>
      <c r="EZ36" s="5"/>
      <c r="FA36" s="5"/>
      <c r="FB36" s="5"/>
      <c r="FC36" s="5"/>
      <c r="FD36" s="5"/>
      <c r="FE36" s="5"/>
      <c r="FF36" s="5"/>
      <c r="FG36" s="5"/>
      <c r="FH36" s="5"/>
      <c r="FI36" s="5"/>
      <c r="FJ36" s="5"/>
      <c r="FK36" s="5"/>
      <c r="FL36" s="5"/>
      <c r="FM36" s="5"/>
      <c r="FN36" s="5"/>
      <c r="FO36" s="5"/>
      <c r="FP36" s="5"/>
      <c r="FQ36" s="5"/>
      <c r="FR36" s="5"/>
      <c r="FS36" s="5"/>
      <c r="FT36" s="5"/>
      <c r="FU36" s="5"/>
      <c r="FV36" s="5"/>
      <c r="FW36" s="5"/>
      <c r="FX36" s="5"/>
      <c r="FY36" s="5"/>
      <c r="FZ36" s="5"/>
      <c r="GA36" s="5"/>
    </row>
    <row r="37" spans="1:188">
      <c r="A37" s="32" t="s">
        <v>36</v>
      </c>
      <c r="B37" s="23" t="s">
        <v>32</v>
      </c>
      <c r="C37" s="18">
        <v>314410</v>
      </c>
      <c r="D37" s="18">
        <v>318480</v>
      </c>
      <c r="E37" s="18">
        <v>322600</v>
      </c>
      <c r="F37" s="18">
        <v>326780</v>
      </c>
      <c r="G37" s="18">
        <v>331010</v>
      </c>
      <c r="H37" s="14">
        <v>335290</v>
      </c>
      <c r="I37" s="12">
        <v>337620</v>
      </c>
      <c r="J37" s="12">
        <v>341370</v>
      </c>
      <c r="T37" s="2"/>
      <c r="U37" s="2"/>
      <c r="V37" s="2"/>
      <c r="W37" s="2"/>
    </row>
    <row r="38" spans="1:188">
      <c r="A38" s="33" t="s">
        <v>37</v>
      </c>
      <c r="B38" s="24" t="s">
        <v>48</v>
      </c>
      <c r="C38" s="17">
        <f>C36/C37*1000</f>
        <v>45537.645113068924</v>
      </c>
      <c r="D38" s="17">
        <f t="shared" ref="D38:E38" si="15">D36/D37*1000</f>
        <v>49254.031650339108</v>
      </c>
      <c r="E38" s="17">
        <f t="shared" si="15"/>
        <v>55097.712337259763</v>
      </c>
      <c r="F38" s="17">
        <f t="shared" ref="F38:J38" si="16">F36/F37*1000</f>
        <v>59894.469188782561</v>
      </c>
      <c r="G38" s="17">
        <f t="shared" si="16"/>
        <v>68867.656072062251</v>
      </c>
      <c r="H38" s="17">
        <f t="shared" si="16"/>
        <v>75869.355450151095</v>
      </c>
      <c r="I38" s="17">
        <f t="shared" si="16"/>
        <v>83870.888464999531</v>
      </c>
      <c r="J38" s="17">
        <f t="shared" si="16"/>
        <v>92533.382078965049</v>
      </c>
      <c r="K38" s="4"/>
      <c r="S38" s="4"/>
      <c r="T38" s="4"/>
      <c r="U38" s="4"/>
      <c r="V38" s="4"/>
      <c r="W38" s="4"/>
      <c r="BX38" s="5"/>
      <c r="BY38" s="5"/>
      <c r="BZ38" s="5"/>
      <c r="CA38" s="5"/>
    </row>
    <row r="40" spans="1:188">
      <c r="B40" s="1" t="s">
        <v>60</v>
      </c>
    </row>
  </sheetData>
  <sheetProtection formatColumns="0" formatRows="0"/>
  <pageMargins left="0.70866141732283505" right="0.70866141732283505" top="0.74803149606299202" bottom="0.74803149606299202" header="0.31496062992126" footer="0.31496062992126"/>
  <pageSetup paperSize="9" scale="10" orientation="landscape" horizontalDpi="4294967295" verticalDpi="4294967295" r:id="rId1"/>
  <colBreaks count="7" manualBreakCount="7">
    <brk id="23" max="1048575" man="1"/>
    <brk id="35" max="1048575" man="1"/>
    <brk id="51" max="1048575" man="1"/>
    <brk id="115" max="95" man="1"/>
    <brk id="151" max="1048575" man="1"/>
    <brk id="175" max="1048575" man="1"/>
    <brk id="183" max="95" man="1"/>
  </colBreaks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GF38"/>
  <sheetViews>
    <sheetView zoomScaleSheetLayoutView="100" workbookViewId="0">
      <pane xSplit="2" ySplit="5" topLeftCell="C27" activePane="bottomRight" state="frozen"/>
      <selection activeCell="A5" sqref="A5:J38"/>
      <selection pane="topRight" activeCell="A5" sqref="A5:J38"/>
      <selection pane="bottomLeft" activeCell="A5" sqref="A5:J38"/>
      <selection pane="bottomRight" activeCell="A5" sqref="A5:J38"/>
    </sheetView>
  </sheetViews>
  <sheetFormatPr defaultColWidth="8.85546875" defaultRowHeight="15"/>
  <cols>
    <col min="1" max="1" width="11" style="1" customWidth="1"/>
    <col min="2" max="2" width="36.140625" style="1" customWidth="1"/>
    <col min="3" max="5" width="11.140625" style="1" customWidth="1"/>
    <col min="6" max="7" width="11.140625" style="3" customWidth="1"/>
    <col min="8" max="10" width="11.85546875" style="2" customWidth="1"/>
    <col min="11" max="11" width="11.5703125" style="2" customWidth="1"/>
    <col min="12" max="13" width="9.140625" style="3" customWidth="1"/>
    <col min="14" max="14" width="11.85546875" style="3" customWidth="1"/>
    <col min="15" max="15" width="11.28515625" style="3" customWidth="1"/>
    <col min="16" max="16" width="11.7109375" style="2" customWidth="1"/>
    <col min="17" max="17" width="9.140625" style="3" customWidth="1"/>
    <col min="18" max="18" width="10.85546875" style="3" customWidth="1"/>
    <col min="19" max="19" width="10.85546875" style="2" customWidth="1"/>
    <col min="20" max="20" width="11" style="3" customWidth="1"/>
    <col min="21" max="23" width="11.42578125" style="3" customWidth="1"/>
    <col min="24" max="51" width="9.140625" style="3" customWidth="1"/>
    <col min="52" max="52" width="12.42578125" style="3" customWidth="1"/>
    <col min="53" max="74" width="9.140625" style="3" customWidth="1"/>
    <col min="75" max="75" width="12.140625" style="3" customWidth="1"/>
    <col min="76" max="79" width="9.140625" style="3" customWidth="1"/>
    <col min="80" max="84" width="9.140625" style="3" hidden="1" customWidth="1"/>
    <col min="85" max="85" width="9.140625" style="3" customWidth="1"/>
    <col min="86" max="90" width="9.140625" style="3" hidden="1" customWidth="1"/>
    <col min="91" max="91" width="9.140625" style="3" customWidth="1"/>
    <col min="92" max="96" width="9.140625" style="3" hidden="1" customWidth="1"/>
    <col min="97" max="97" width="9.140625" style="3" customWidth="1"/>
    <col min="98" max="102" width="9.140625" style="3" hidden="1" customWidth="1"/>
    <col min="103" max="103" width="9.140625" style="3" customWidth="1"/>
    <col min="104" max="108" width="9.140625" style="3" hidden="1" customWidth="1"/>
    <col min="109" max="109" width="9.140625" style="2" customWidth="1"/>
    <col min="110" max="114" width="9.140625" style="2" hidden="1" customWidth="1"/>
    <col min="115" max="115" width="9.140625" style="2" customWidth="1"/>
    <col min="116" max="120" width="9.140625" style="2" hidden="1" customWidth="1"/>
    <col min="121" max="121" width="9.140625" style="2" customWidth="1"/>
    <col min="122" max="126" width="9.140625" style="2" hidden="1" customWidth="1"/>
    <col min="127" max="127" width="9.140625" style="2" customWidth="1"/>
    <col min="128" max="157" width="9.140625" style="3" customWidth="1"/>
    <col min="158" max="158" width="9.140625" style="3" hidden="1" customWidth="1"/>
    <col min="159" max="166" width="9.140625" style="3" customWidth="1"/>
    <col min="167" max="167" width="9.140625" style="3" hidden="1" customWidth="1"/>
    <col min="168" max="172" width="9.140625" style="3" customWidth="1"/>
    <col min="173" max="173" width="9.140625" style="3" hidden="1" customWidth="1"/>
    <col min="174" max="183" width="9.140625" style="3" customWidth="1"/>
    <col min="184" max="184" width="9.140625" style="3"/>
    <col min="185" max="187" width="8.85546875" style="3"/>
    <col min="188" max="188" width="12.7109375" style="3" bestFit="1" customWidth="1"/>
    <col min="189" max="16384" width="8.85546875" style="1"/>
  </cols>
  <sheetData>
    <row r="1" spans="1:188" ht="18.75">
      <c r="A1" s="1" t="s">
        <v>43</v>
      </c>
      <c r="B1" s="10" t="s">
        <v>56</v>
      </c>
      <c r="H1" s="2" t="s">
        <v>61</v>
      </c>
      <c r="R1" s="4"/>
    </row>
    <row r="2" spans="1:188" ht="15.75">
      <c r="A2" s="8" t="s">
        <v>39</v>
      </c>
    </row>
    <row r="3" spans="1:188" ht="15.75">
      <c r="A3" s="8"/>
    </row>
    <row r="4" spans="1:188" ht="15.75">
      <c r="A4" s="8"/>
      <c r="E4" s="7"/>
      <c r="F4" s="7" t="s">
        <v>47</v>
      </c>
      <c r="G4" s="7"/>
    </row>
    <row r="5" spans="1:188">
      <c r="A5" s="25" t="s">
        <v>0</v>
      </c>
      <c r="B5" s="26" t="s">
        <v>1</v>
      </c>
      <c r="C5" s="11" t="s">
        <v>21</v>
      </c>
      <c r="D5" s="11" t="s">
        <v>22</v>
      </c>
      <c r="E5" s="11" t="s">
        <v>23</v>
      </c>
      <c r="F5" s="11" t="s">
        <v>46</v>
      </c>
      <c r="G5" s="11" t="s">
        <v>55</v>
      </c>
      <c r="H5" s="12" t="s">
        <v>57</v>
      </c>
      <c r="I5" s="12" t="s">
        <v>58</v>
      </c>
      <c r="J5" s="12" t="s">
        <v>59</v>
      </c>
    </row>
    <row r="6" spans="1:188" s="9" customFormat="1">
      <c r="A6" s="19" t="s">
        <v>26</v>
      </c>
      <c r="B6" s="13" t="s">
        <v>2</v>
      </c>
      <c r="C6" s="14">
        <f>SUM(C7:C10)</f>
        <v>2848113</v>
      </c>
      <c r="D6" s="14">
        <f t="shared" ref="D6:H6" si="0">SUM(D7:D10)</f>
        <v>3314074</v>
      </c>
      <c r="E6" s="14">
        <f t="shared" si="0"/>
        <v>3209159</v>
      </c>
      <c r="F6" s="14">
        <f t="shared" si="0"/>
        <v>3295165.1349999998</v>
      </c>
      <c r="G6" s="14">
        <f t="shared" si="0"/>
        <v>3433874.8540582</v>
      </c>
      <c r="H6" s="14">
        <f t="shared" si="0"/>
        <v>3493083.2031404572</v>
      </c>
      <c r="I6" s="14">
        <f t="shared" ref="I6:J6" si="1">SUM(I7:I10)</f>
        <v>3614528.2038371363</v>
      </c>
      <c r="J6" s="14">
        <f t="shared" si="1"/>
        <v>3666271.6593458881</v>
      </c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4"/>
      <c r="FQ6" s="4"/>
      <c r="FR6" s="4"/>
      <c r="FS6" s="4"/>
      <c r="FT6" s="4"/>
      <c r="FU6" s="4"/>
      <c r="FV6" s="4"/>
      <c r="FW6" s="4"/>
      <c r="FX6" s="4"/>
      <c r="FY6" s="4"/>
      <c r="FZ6" s="4"/>
      <c r="GA6" s="4"/>
      <c r="GB6" s="4"/>
      <c r="GC6" s="2"/>
      <c r="GD6" s="2"/>
      <c r="GE6" s="2"/>
      <c r="GF6" s="3"/>
    </row>
    <row r="7" spans="1:188">
      <c r="A7" s="27">
        <v>1.1000000000000001</v>
      </c>
      <c r="B7" s="15" t="s">
        <v>49</v>
      </c>
      <c r="C7" s="18">
        <v>2061487</v>
      </c>
      <c r="D7" s="18">
        <v>2496905</v>
      </c>
      <c r="E7" s="18">
        <v>2372688</v>
      </c>
      <c r="F7" s="18">
        <v>2442685</v>
      </c>
      <c r="G7" s="18">
        <v>2559454.3505581999</v>
      </c>
      <c r="H7" s="14">
        <v>2625728.3342449251</v>
      </c>
      <c r="I7" s="14">
        <v>2663200.5316476952</v>
      </c>
      <c r="J7" s="14">
        <v>2699139.722705937</v>
      </c>
      <c r="K7" s="4"/>
      <c r="L7" s="5"/>
      <c r="M7" s="5"/>
      <c r="N7" s="5"/>
      <c r="O7" s="5"/>
      <c r="P7" s="4"/>
      <c r="Q7" s="5"/>
      <c r="R7" s="5"/>
      <c r="S7" s="4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4"/>
      <c r="DW7" s="4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5"/>
      <c r="GB7" s="5"/>
      <c r="GC7" s="2"/>
      <c r="GD7" s="2"/>
      <c r="GE7" s="2"/>
    </row>
    <row r="8" spans="1:188">
      <c r="A8" s="27">
        <v>1.2</v>
      </c>
      <c r="B8" s="15" t="s">
        <v>50</v>
      </c>
      <c r="C8" s="18">
        <v>159289</v>
      </c>
      <c r="D8" s="18">
        <v>172234</v>
      </c>
      <c r="E8" s="18">
        <v>162088</v>
      </c>
      <c r="F8" s="18">
        <v>168554</v>
      </c>
      <c r="G8" s="18">
        <v>173148.31350000005</v>
      </c>
      <c r="H8" s="14">
        <v>186202</v>
      </c>
      <c r="I8" s="14">
        <v>225961.78470632003</v>
      </c>
      <c r="J8" s="14">
        <v>231899.2773571912</v>
      </c>
      <c r="K8" s="4"/>
      <c r="L8" s="5"/>
      <c r="M8" s="5"/>
      <c r="N8" s="5"/>
      <c r="O8" s="5"/>
      <c r="P8" s="4"/>
      <c r="Q8" s="5"/>
      <c r="R8" s="5"/>
      <c r="S8" s="4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5"/>
      <c r="GB8" s="5"/>
      <c r="GC8" s="2"/>
      <c r="GD8" s="2"/>
      <c r="GE8" s="2"/>
    </row>
    <row r="9" spans="1:188">
      <c r="A9" s="27">
        <v>1.3</v>
      </c>
      <c r="B9" s="15" t="s">
        <v>51</v>
      </c>
      <c r="C9" s="18">
        <v>231388</v>
      </c>
      <c r="D9" s="18">
        <v>231855</v>
      </c>
      <c r="E9" s="18">
        <v>232953</v>
      </c>
      <c r="F9" s="18">
        <v>221406</v>
      </c>
      <c r="G9" s="18">
        <v>225456</v>
      </c>
      <c r="H9" s="14">
        <v>160338.81389553199</v>
      </c>
      <c r="I9" s="14">
        <v>168031.97848312097</v>
      </c>
      <c r="J9" s="14">
        <v>172052.97028276001</v>
      </c>
      <c r="K9" s="4"/>
      <c r="L9" s="5"/>
      <c r="M9" s="5"/>
      <c r="N9" s="5"/>
      <c r="O9" s="5"/>
      <c r="P9" s="4"/>
      <c r="Q9" s="5"/>
      <c r="R9" s="5"/>
      <c r="S9" s="4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5"/>
      <c r="GC9" s="2"/>
      <c r="GD9" s="2"/>
      <c r="GE9" s="2"/>
    </row>
    <row r="10" spans="1:188">
      <c r="A10" s="27">
        <v>1.4</v>
      </c>
      <c r="B10" s="15" t="s">
        <v>52</v>
      </c>
      <c r="C10" s="18">
        <v>395949</v>
      </c>
      <c r="D10" s="18">
        <v>413080</v>
      </c>
      <c r="E10" s="18">
        <v>441430</v>
      </c>
      <c r="F10" s="18">
        <v>462520.13500000001</v>
      </c>
      <c r="G10" s="18">
        <v>475816.19</v>
      </c>
      <c r="H10" s="14">
        <v>520814.05500000005</v>
      </c>
      <c r="I10" s="14">
        <v>557333.9090000001</v>
      </c>
      <c r="J10" s="14">
        <v>563179.6889999999</v>
      </c>
      <c r="K10" s="4"/>
      <c r="L10" s="5"/>
      <c r="M10" s="5"/>
      <c r="N10" s="5"/>
      <c r="O10" s="5"/>
      <c r="P10" s="4"/>
      <c r="Q10" s="5"/>
      <c r="R10" s="5"/>
      <c r="S10" s="4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5"/>
      <c r="FY10" s="5"/>
      <c r="FZ10" s="5"/>
      <c r="GA10" s="5"/>
      <c r="GB10" s="5"/>
      <c r="GC10" s="2"/>
      <c r="GD10" s="2"/>
      <c r="GE10" s="2"/>
    </row>
    <row r="11" spans="1:188">
      <c r="A11" s="29" t="s">
        <v>62</v>
      </c>
      <c r="B11" s="15" t="s">
        <v>3</v>
      </c>
      <c r="C11" s="18">
        <v>1464989</v>
      </c>
      <c r="D11" s="18">
        <v>1349018</v>
      </c>
      <c r="E11" s="18">
        <v>1251079</v>
      </c>
      <c r="F11" s="18">
        <v>1276493</v>
      </c>
      <c r="G11" s="18">
        <v>2477701.6129032257</v>
      </c>
      <c r="H11" s="14">
        <v>2437241.0166520597</v>
      </c>
      <c r="I11" s="14">
        <v>2667679.0952231945</v>
      </c>
      <c r="J11" s="14">
        <v>3074646.7428366728</v>
      </c>
      <c r="K11" s="4"/>
      <c r="L11" s="5"/>
      <c r="M11" s="5"/>
      <c r="N11" s="5"/>
      <c r="O11" s="5"/>
      <c r="P11" s="4"/>
      <c r="Q11" s="5"/>
      <c r="R11" s="5"/>
      <c r="S11" s="4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  <c r="DV11" s="4"/>
      <c r="DW11" s="4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5"/>
      <c r="FX11" s="5"/>
      <c r="FY11" s="5"/>
      <c r="FZ11" s="5"/>
      <c r="GA11" s="5"/>
      <c r="GB11" s="5"/>
      <c r="GC11" s="2"/>
      <c r="GD11" s="2"/>
      <c r="GE11" s="2"/>
    </row>
    <row r="12" spans="1:188">
      <c r="A12" s="30"/>
      <c r="B12" s="16" t="s">
        <v>28</v>
      </c>
      <c r="C12" s="17">
        <f>C6+C11</f>
        <v>4313102</v>
      </c>
      <c r="D12" s="17">
        <f t="shared" ref="D12:J12" si="2">D6+D11</f>
        <v>4663092</v>
      </c>
      <c r="E12" s="17">
        <f t="shared" si="2"/>
        <v>4460238</v>
      </c>
      <c r="F12" s="17">
        <f t="shared" si="2"/>
        <v>4571658.1349999998</v>
      </c>
      <c r="G12" s="17">
        <f t="shared" si="2"/>
        <v>5911576.4669614257</v>
      </c>
      <c r="H12" s="17">
        <f t="shared" si="2"/>
        <v>5930324.2197925169</v>
      </c>
      <c r="I12" s="17">
        <f t="shared" si="2"/>
        <v>6282207.2990603307</v>
      </c>
      <c r="J12" s="17">
        <f t="shared" si="2"/>
        <v>6740918.4021825604</v>
      </c>
      <c r="K12" s="4"/>
      <c r="L12" s="5"/>
      <c r="M12" s="5"/>
      <c r="N12" s="5"/>
      <c r="O12" s="5"/>
      <c r="P12" s="4"/>
      <c r="Q12" s="5"/>
      <c r="R12" s="5"/>
      <c r="S12" s="4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4"/>
      <c r="DV12" s="4"/>
      <c r="DW12" s="4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5"/>
      <c r="FY12" s="5"/>
      <c r="FZ12" s="5"/>
      <c r="GA12" s="5"/>
      <c r="GB12" s="5"/>
      <c r="GC12" s="2"/>
      <c r="GD12" s="2"/>
      <c r="GE12" s="2"/>
    </row>
    <row r="13" spans="1:188" s="9" customFormat="1">
      <c r="A13" s="19" t="s">
        <v>63</v>
      </c>
      <c r="B13" s="13" t="s">
        <v>4</v>
      </c>
      <c r="C13" s="14">
        <v>1540255</v>
      </c>
      <c r="D13" s="14">
        <v>1426544</v>
      </c>
      <c r="E13" s="14">
        <v>1673668</v>
      </c>
      <c r="F13" s="14">
        <v>1802930</v>
      </c>
      <c r="G13" s="14">
        <v>2531956.0952428533</v>
      </c>
      <c r="H13" s="14">
        <v>2944863.4914652561</v>
      </c>
      <c r="I13" s="14">
        <v>3343622.1354776453</v>
      </c>
      <c r="J13" s="14">
        <v>3590722.2620889959</v>
      </c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/>
      <c r="FK13" s="4"/>
      <c r="FL13" s="4"/>
      <c r="FM13" s="4"/>
      <c r="FN13" s="4"/>
      <c r="FO13" s="4"/>
      <c r="FP13" s="4"/>
      <c r="FQ13" s="4"/>
      <c r="FR13" s="4"/>
      <c r="FS13" s="4"/>
      <c r="FT13" s="4"/>
      <c r="FU13" s="4"/>
      <c r="FV13" s="4"/>
      <c r="FW13" s="4"/>
      <c r="FX13" s="4"/>
      <c r="FY13" s="4"/>
      <c r="FZ13" s="4"/>
      <c r="GA13" s="4"/>
      <c r="GB13" s="4"/>
      <c r="GC13" s="2"/>
      <c r="GD13" s="2"/>
      <c r="GE13" s="2"/>
      <c r="GF13" s="3"/>
    </row>
    <row r="14" spans="1:188" ht="28.5">
      <c r="A14" s="29" t="s">
        <v>64</v>
      </c>
      <c r="B14" s="15" t="s">
        <v>5</v>
      </c>
      <c r="C14" s="18">
        <v>191883</v>
      </c>
      <c r="D14" s="18">
        <v>198124</v>
      </c>
      <c r="E14" s="18">
        <v>215835</v>
      </c>
      <c r="F14" s="18">
        <v>271628</v>
      </c>
      <c r="G14" s="18">
        <v>296011</v>
      </c>
      <c r="H14" s="14">
        <v>343775.12102097692</v>
      </c>
      <c r="I14" s="14">
        <v>495983.56278222543</v>
      </c>
      <c r="J14" s="14">
        <v>497095.21317148709</v>
      </c>
      <c r="K14" s="4"/>
      <c r="L14" s="5"/>
      <c r="M14" s="5"/>
      <c r="N14" s="5"/>
      <c r="O14" s="5"/>
      <c r="P14" s="4"/>
      <c r="Q14" s="5"/>
      <c r="R14" s="5"/>
      <c r="S14" s="4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4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4"/>
      <c r="DV14" s="4"/>
      <c r="DW14" s="4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5"/>
      <c r="EK14" s="5"/>
      <c r="EL14" s="5"/>
      <c r="EM14" s="5"/>
      <c r="EN14" s="5"/>
      <c r="EO14" s="4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5"/>
      <c r="FI14" s="5"/>
      <c r="FJ14" s="5"/>
      <c r="FK14" s="5"/>
      <c r="FL14" s="5"/>
      <c r="FM14" s="4"/>
      <c r="FN14" s="5"/>
      <c r="FO14" s="5"/>
      <c r="FP14" s="5"/>
      <c r="FQ14" s="5"/>
      <c r="FR14" s="5"/>
      <c r="FS14" s="5"/>
      <c r="FT14" s="5"/>
      <c r="FU14" s="5"/>
      <c r="FV14" s="5"/>
      <c r="FW14" s="5"/>
      <c r="FX14" s="5"/>
      <c r="FY14" s="5"/>
      <c r="FZ14" s="5"/>
      <c r="GA14" s="5"/>
      <c r="GB14" s="5"/>
      <c r="GC14" s="2"/>
      <c r="GD14" s="2"/>
      <c r="GE14" s="2"/>
    </row>
    <row r="15" spans="1:188">
      <c r="A15" s="29" t="s">
        <v>65</v>
      </c>
      <c r="B15" s="15" t="s">
        <v>6</v>
      </c>
      <c r="C15" s="18">
        <v>1188747</v>
      </c>
      <c r="D15" s="18">
        <v>1183219</v>
      </c>
      <c r="E15" s="18">
        <v>1351276</v>
      </c>
      <c r="F15" s="18">
        <v>1446531.6673847479</v>
      </c>
      <c r="G15" s="18">
        <v>1509560.9318996416</v>
      </c>
      <c r="H15" s="14">
        <v>1725257.6235541536</v>
      </c>
      <c r="I15" s="14">
        <v>1849704.4537745947</v>
      </c>
      <c r="J15" s="14">
        <v>2146213.1804605504</v>
      </c>
      <c r="K15" s="4"/>
      <c r="L15" s="5"/>
      <c r="M15" s="5"/>
      <c r="N15" s="5"/>
      <c r="O15" s="5"/>
      <c r="P15" s="4"/>
      <c r="Q15" s="5"/>
      <c r="R15" s="5"/>
      <c r="S15" s="4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4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5"/>
      <c r="EI15" s="5"/>
      <c r="EJ15" s="5"/>
      <c r="EK15" s="5"/>
      <c r="EL15" s="5"/>
      <c r="EM15" s="5"/>
      <c r="EN15" s="5"/>
      <c r="EO15" s="4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5"/>
      <c r="FH15" s="5"/>
      <c r="FI15" s="5"/>
      <c r="FJ15" s="5"/>
      <c r="FK15" s="5"/>
      <c r="FL15" s="5"/>
      <c r="FM15" s="4"/>
      <c r="FN15" s="5"/>
      <c r="FO15" s="5"/>
      <c r="FP15" s="5"/>
      <c r="FQ15" s="5"/>
      <c r="FR15" s="5"/>
      <c r="FS15" s="5"/>
      <c r="FT15" s="5"/>
      <c r="FU15" s="5"/>
      <c r="FV15" s="5"/>
      <c r="FW15" s="5"/>
      <c r="FX15" s="5"/>
      <c r="FY15" s="5"/>
      <c r="FZ15" s="5"/>
      <c r="GA15" s="5"/>
      <c r="GB15" s="5"/>
      <c r="GC15" s="2"/>
      <c r="GD15" s="2"/>
      <c r="GE15" s="2"/>
    </row>
    <row r="16" spans="1:188">
      <c r="A16" s="30"/>
      <c r="B16" s="16" t="s">
        <v>29</v>
      </c>
      <c r="C16" s="17">
        <f>+C13+C14+C15</f>
        <v>2920885</v>
      </c>
      <c r="D16" s="17">
        <f t="shared" ref="D16:J16" si="3">+D13+D14+D15</f>
        <v>2807887</v>
      </c>
      <c r="E16" s="17">
        <f t="shared" si="3"/>
        <v>3240779</v>
      </c>
      <c r="F16" s="17">
        <f t="shared" si="3"/>
        <v>3521089.6673847479</v>
      </c>
      <c r="G16" s="17">
        <f t="shared" si="3"/>
        <v>4337528.0271424949</v>
      </c>
      <c r="H16" s="17">
        <f t="shared" si="3"/>
        <v>5013896.2360403864</v>
      </c>
      <c r="I16" s="17">
        <f t="shared" si="3"/>
        <v>5689310.1520344652</v>
      </c>
      <c r="J16" s="17">
        <f t="shared" si="3"/>
        <v>6234030.655721033</v>
      </c>
      <c r="K16" s="4"/>
      <c r="L16" s="5"/>
      <c r="M16" s="5"/>
      <c r="N16" s="5"/>
      <c r="O16" s="5"/>
      <c r="P16" s="4"/>
      <c r="Q16" s="5"/>
      <c r="R16" s="5"/>
      <c r="S16" s="4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4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5"/>
      <c r="EI16" s="5"/>
      <c r="EJ16" s="5"/>
      <c r="EK16" s="5"/>
      <c r="EL16" s="5"/>
      <c r="EM16" s="5"/>
      <c r="EN16" s="5"/>
      <c r="EO16" s="4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E16" s="5"/>
      <c r="FF16" s="5"/>
      <c r="FG16" s="5"/>
      <c r="FH16" s="5"/>
      <c r="FI16" s="5"/>
      <c r="FJ16" s="5"/>
      <c r="FK16" s="5"/>
      <c r="FL16" s="5"/>
      <c r="FM16" s="4"/>
      <c r="FN16" s="5"/>
      <c r="FO16" s="5"/>
      <c r="FP16" s="5"/>
      <c r="FQ16" s="5"/>
      <c r="FR16" s="5"/>
      <c r="FS16" s="5"/>
      <c r="FT16" s="5"/>
      <c r="FU16" s="5"/>
      <c r="FV16" s="5"/>
      <c r="FW16" s="5"/>
      <c r="FX16" s="5"/>
      <c r="FY16" s="5"/>
      <c r="FZ16" s="5"/>
      <c r="GA16" s="5"/>
      <c r="GB16" s="5"/>
      <c r="GC16" s="2"/>
      <c r="GD16" s="2"/>
      <c r="GE16" s="2"/>
    </row>
    <row r="17" spans="1:188" s="9" customFormat="1">
      <c r="A17" s="19" t="s">
        <v>66</v>
      </c>
      <c r="B17" s="13" t="s">
        <v>7</v>
      </c>
      <c r="C17" s="14">
        <f>C18+C19</f>
        <v>2045676</v>
      </c>
      <c r="D17" s="14">
        <f t="shared" ref="D17:J17" si="4">D18+D19</f>
        <v>2127460</v>
      </c>
      <c r="E17" s="14">
        <f t="shared" si="4"/>
        <v>2262227</v>
      </c>
      <c r="F17" s="14">
        <f t="shared" si="4"/>
        <v>2534132</v>
      </c>
      <c r="G17" s="14">
        <f t="shared" si="4"/>
        <v>2223850</v>
      </c>
      <c r="H17" s="14">
        <f t="shared" si="4"/>
        <v>2152841.1646708408</v>
      </c>
      <c r="I17" s="14">
        <f t="shared" si="4"/>
        <v>2372153.6252768761</v>
      </c>
      <c r="J17" s="14">
        <f t="shared" si="4"/>
        <v>2387498.6944834269</v>
      </c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  <c r="EY17" s="4"/>
      <c r="EZ17" s="4"/>
      <c r="FA17" s="4"/>
      <c r="FB17" s="4"/>
      <c r="FC17" s="4"/>
      <c r="FD17" s="4"/>
      <c r="FE17" s="4"/>
      <c r="FF17" s="4"/>
      <c r="FG17" s="4"/>
      <c r="FH17" s="4"/>
      <c r="FI17" s="4"/>
      <c r="FJ17" s="4"/>
      <c r="FK17" s="4"/>
      <c r="FL17" s="4"/>
      <c r="FM17" s="4"/>
      <c r="FN17" s="4"/>
      <c r="FO17" s="4"/>
      <c r="FP17" s="4"/>
      <c r="FQ17" s="4"/>
      <c r="FR17" s="4"/>
      <c r="FS17" s="4"/>
      <c r="FT17" s="4"/>
      <c r="FU17" s="4"/>
      <c r="FV17" s="4"/>
      <c r="FW17" s="4"/>
      <c r="FX17" s="4"/>
      <c r="FY17" s="4"/>
      <c r="FZ17" s="4"/>
      <c r="GA17" s="4"/>
      <c r="GB17" s="4"/>
      <c r="GC17" s="2"/>
      <c r="GD17" s="2"/>
      <c r="GE17" s="2"/>
      <c r="GF17" s="3"/>
    </row>
    <row r="18" spans="1:188">
      <c r="A18" s="27">
        <v>6.1</v>
      </c>
      <c r="B18" s="15" t="s">
        <v>8</v>
      </c>
      <c r="C18" s="18">
        <v>1961211</v>
      </c>
      <c r="D18" s="18">
        <v>2041474</v>
      </c>
      <c r="E18" s="18">
        <v>2174187</v>
      </c>
      <c r="F18" s="18">
        <v>2440390</v>
      </c>
      <c r="G18" s="18">
        <v>2133298</v>
      </c>
      <c r="H18" s="14">
        <v>2074079.3872712906</v>
      </c>
      <c r="I18" s="14">
        <v>2286084.5768294847</v>
      </c>
      <c r="J18" s="14">
        <v>2299864.880863748</v>
      </c>
      <c r="K18" s="4"/>
      <c r="L18" s="5"/>
      <c r="M18" s="5"/>
      <c r="N18" s="5"/>
      <c r="O18" s="5"/>
      <c r="P18" s="4"/>
      <c r="Q18" s="5"/>
      <c r="R18" s="5"/>
      <c r="S18" s="4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  <c r="DS18" s="4"/>
      <c r="DT18" s="4"/>
      <c r="DU18" s="4"/>
      <c r="DV18" s="4"/>
      <c r="DW18" s="4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5"/>
      <c r="FW18" s="5"/>
      <c r="FX18" s="5"/>
      <c r="FY18" s="5"/>
      <c r="FZ18" s="5"/>
      <c r="GA18" s="5"/>
      <c r="GB18" s="5"/>
      <c r="GC18" s="2"/>
      <c r="GD18" s="2"/>
      <c r="GE18" s="2"/>
    </row>
    <row r="19" spans="1:188">
      <c r="A19" s="27">
        <v>6.2</v>
      </c>
      <c r="B19" s="15" t="s">
        <v>9</v>
      </c>
      <c r="C19" s="18">
        <v>84465</v>
      </c>
      <c r="D19" s="18">
        <v>85986</v>
      </c>
      <c r="E19" s="18">
        <v>88040</v>
      </c>
      <c r="F19" s="18">
        <v>93742</v>
      </c>
      <c r="G19" s="18">
        <v>90552</v>
      </c>
      <c r="H19" s="14">
        <v>78761.777399550178</v>
      </c>
      <c r="I19" s="14">
        <v>86069.048447391702</v>
      </c>
      <c r="J19" s="14">
        <v>87633.813619678956</v>
      </c>
      <c r="K19" s="4"/>
      <c r="L19" s="5"/>
      <c r="M19" s="5"/>
      <c r="N19" s="5"/>
      <c r="O19" s="5"/>
      <c r="P19" s="4"/>
      <c r="Q19" s="5"/>
      <c r="R19" s="5"/>
      <c r="S19" s="4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4"/>
      <c r="DR19" s="4"/>
      <c r="DS19" s="4"/>
      <c r="DT19" s="4"/>
      <c r="DU19" s="4"/>
      <c r="DV19" s="4"/>
      <c r="DW19" s="4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5"/>
      <c r="FB19" s="5"/>
      <c r="FC19" s="5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5"/>
      <c r="FV19" s="5"/>
      <c r="FW19" s="5"/>
      <c r="FX19" s="5"/>
      <c r="FY19" s="5"/>
      <c r="FZ19" s="5"/>
      <c r="GA19" s="5"/>
      <c r="GB19" s="5"/>
      <c r="GC19" s="2"/>
      <c r="GD19" s="2"/>
      <c r="GE19" s="2"/>
    </row>
    <row r="20" spans="1:188" s="9" customFormat="1" ht="28.5">
      <c r="A20" s="19" t="s">
        <v>67</v>
      </c>
      <c r="B20" s="20" t="s">
        <v>10</v>
      </c>
      <c r="C20" s="14">
        <f>SUM(C21:C27)</f>
        <v>810091</v>
      </c>
      <c r="D20" s="14">
        <f t="shared" ref="D20:J20" si="5">SUM(D21:D27)</f>
        <v>867559</v>
      </c>
      <c r="E20" s="14">
        <f t="shared" si="5"/>
        <v>963007</v>
      </c>
      <c r="F20" s="14">
        <f t="shared" si="5"/>
        <v>1028904.7411583802</v>
      </c>
      <c r="G20" s="14">
        <f t="shared" si="5"/>
        <v>1224030</v>
      </c>
      <c r="H20" s="14">
        <f t="shared" si="5"/>
        <v>1159760.5839547652</v>
      </c>
      <c r="I20" s="14">
        <f t="shared" si="5"/>
        <v>1212498.3627082021</v>
      </c>
      <c r="J20" s="14">
        <f t="shared" si="5"/>
        <v>1237346.9333642614</v>
      </c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  <c r="EC20" s="4"/>
      <c r="ED20" s="4"/>
      <c r="EE20" s="4"/>
      <c r="EF20" s="4"/>
      <c r="EG20" s="4"/>
      <c r="EH20" s="4"/>
      <c r="EI20" s="4"/>
      <c r="EJ20" s="4"/>
      <c r="EK20" s="4"/>
      <c r="EL20" s="4"/>
      <c r="EM20" s="4"/>
      <c r="EN20" s="4"/>
      <c r="EO20" s="4"/>
      <c r="EP20" s="4"/>
      <c r="EQ20" s="4"/>
      <c r="ER20" s="4"/>
      <c r="ES20" s="4"/>
      <c r="ET20" s="4"/>
      <c r="EU20" s="4"/>
      <c r="EV20" s="4"/>
      <c r="EW20" s="4"/>
      <c r="EX20" s="4"/>
      <c r="EY20" s="4"/>
      <c r="EZ20" s="4"/>
      <c r="FA20" s="4"/>
      <c r="FB20" s="4"/>
      <c r="FC20" s="4"/>
      <c r="FD20" s="4"/>
      <c r="FE20" s="4"/>
      <c r="FF20" s="4"/>
      <c r="FG20" s="4"/>
      <c r="FH20" s="4"/>
      <c r="FI20" s="4"/>
      <c r="FJ20" s="4"/>
      <c r="FK20" s="4"/>
      <c r="FL20" s="4"/>
      <c r="FM20" s="4"/>
      <c r="FN20" s="4"/>
      <c r="FO20" s="4"/>
      <c r="FP20" s="4"/>
      <c r="FQ20" s="4"/>
      <c r="FR20" s="4"/>
      <c r="FS20" s="4"/>
      <c r="FT20" s="4"/>
      <c r="FU20" s="4"/>
      <c r="FV20" s="4"/>
      <c r="FW20" s="4"/>
      <c r="FX20" s="4"/>
      <c r="FY20" s="4"/>
      <c r="FZ20" s="4"/>
      <c r="GA20" s="4"/>
      <c r="GB20" s="4"/>
      <c r="GC20" s="2"/>
      <c r="GD20" s="2"/>
      <c r="GE20" s="2"/>
      <c r="GF20" s="3"/>
    </row>
    <row r="21" spans="1:188">
      <c r="A21" s="27">
        <v>7.1</v>
      </c>
      <c r="B21" s="15" t="s">
        <v>11</v>
      </c>
      <c r="C21" s="18">
        <v>158334</v>
      </c>
      <c r="D21" s="18">
        <v>177728</v>
      </c>
      <c r="E21" s="18">
        <v>199736</v>
      </c>
      <c r="F21" s="18">
        <v>215650</v>
      </c>
      <c r="G21" s="18">
        <v>266230</v>
      </c>
      <c r="H21" s="14">
        <v>198002</v>
      </c>
      <c r="I21" s="14">
        <v>213137</v>
      </c>
      <c r="J21" s="14">
        <v>229226</v>
      </c>
      <c r="K21" s="4"/>
      <c r="L21" s="5"/>
      <c r="M21" s="5"/>
      <c r="N21" s="5"/>
      <c r="O21" s="5"/>
      <c r="P21" s="4"/>
      <c r="Q21" s="5"/>
      <c r="R21" s="5"/>
      <c r="S21" s="4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4"/>
      <c r="DS21" s="4"/>
      <c r="DT21" s="4"/>
      <c r="DU21" s="4"/>
      <c r="DV21" s="4"/>
      <c r="DW21" s="4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5"/>
      <c r="FW21" s="5"/>
      <c r="FX21" s="5"/>
      <c r="FY21" s="5"/>
      <c r="FZ21" s="5"/>
      <c r="GA21" s="5"/>
      <c r="GB21" s="5"/>
      <c r="GC21" s="2"/>
      <c r="GD21" s="2"/>
      <c r="GE21" s="2"/>
    </row>
    <row r="22" spans="1:188">
      <c r="A22" s="27">
        <v>7.2</v>
      </c>
      <c r="B22" s="15" t="s">
        <v>12</v>
      </c>
      <c r="C22" s="18">
        <v>356262</v>
      </c>
      <c r="D22" s="18">
        <v>392293</v>
      </c>
      <c r="E22" s="18">
        <v>412390</v>
      </c>
      <c r="F22" s="18">
        <v>443578.50674867583</v>
      </c>
      <c r="G22" s="18">
        <v>470846</v>
      </c>
      <c r="H22" s="14">
        <v>497681.71761042369</v>
      </c>
      <c r="I22" s="14">
        <v>523195.11025886866</v>
      </c>
      <c r="J22" s="14">
        <v>543171.0804119953</v>
      </c>
      <c r="K22" s="4"/>
      <c r="L22" s="5"/>
      <c r="M22" s="5"/>
      <c r="N22" s="5"/>
      <c r="O22" s="5"/>
      <c r="P22" s="4"/>
      <c r="Q22" s="5"/>
      <c r="R22" s="5"/>
      <c r="S22" s="4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4"/>
      <c r="DR22" s="4"/>
      <c r="DS22" s="4"/>
      <c r="DT22" s="4"/>
      <c r="DU22" s="4"/>
      <c r="DV22" s="4"/>
      <c r="DW22" s="4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5"/>
      <c r="FX22" s="5"/>
      <c r="FY22" s="5"/>
      <c r="FZ22" s="5"/>
      <c r="GA22" s="5"/>
      <c r="GB22" s="5"/>
      <c r="GC22" s="2"/>
      <c r="GD22" s="2"/>
      <c r="GE22" s="2"/>
    </row>
    <row r="23" spans="1:188">
      <c r="A23" s="27">
        <v>7.3</v>
      </c>
      <c r="B23" s="15" t="s">
        <v>13</v>
      </c>
      <c r="C23" s="18">
        <v>43626</v>
      </c>
      <c r="D23" s="18">
        <v>43715</v>
      </c>
      <c r="E23" s="18">
        <v>21745</v>
      </c>
      <c r="F23" s="18">
        <v>3754.4848795489493</v>
      </c>
      <c r="G23" s="18">
        <v>23462</v>
      </c>
      <c r="H23" s="14">
        <v>23916.250102433827</v>
      </c>
      <c r="I23" s="14">
        <v>25843.720038350908</v>
      </c>
      <c r="J23" s="14">
        <v>28557.424025337452</v>
      </c>
      <c r="K23" s="4"/>
      <c r="L23" s="5"/>
      <c r="M23" s="5"/>
      <c r="N23" s="5"/>
      <c r="O23" s="5"/>
      <c r="P23" s="4"/>
      <c r="Q23" s="5"/>
      <c r="R23" s="5"/>
      <c r="S23" s="4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4"/>
      <c r="DR23" s="4"/>
      <c r="DS23" s="4"/>
      <c r="DT23" s="4"/>
      <c r="DU23" s="4"/>
      <c r="DV23" s="4"/>
      <c r="DW23" s="4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5"/>
      <c r="FX23" s="5"/>
      <c r="FY23" s="5"/>
      <c r="FZ23" s="5"/>
      <c r="GA23" s="5"/>
      <c r="GB23" s="5"/>
      <c r="GC23" s="2"/>
      <c r="GD23" s="2"/>
      <c r="GE23" s="2"/>
    </row>
    <row r="24" spans="1:188">
      <c r="A24" s="27">
        <v>7.4</v>
      </c>
      <c r="B24" s="15" t="s">
        <v>14</v>
      </c>
      <c r="C24" s="18">
        <v>0</v>
      </c>
      <c r="D24" s="18">
        <v>237</v>
      </c>
      <c r="E24" s="18">
        <v>8436</v>
      </c>
      <c r="F24" s="18">
        <v>14478.899709550657</v>
      </c>
      <c r="G24" s="18">
        <v>25922</v>
      </c>
      <c r="H24" s="14">
        <v>30553.142669835284</v>
      </c>
      <c r="I24" s="14">
        <v>32461.983543877159</v>
      </c>
      <c r="J24" s="14">
        <v>25282.407058291228</v>
      </c>
      <c r="K24" s="4"/>
      <c r="L24" s="5"/>
      <c r="M24" s="5"/>
      <c r="N24" s="5"/>
      <c r="O24" s="5"/>
      <c r="P24" s="4"/>
      <c r="Q24" s="5"/>
      <c r="R24" s="5"/>
      <c r="S24" s="4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4"/>
      <c r="DR24" s="4"/>
      <c r="DS24" s="4"/>
      <c r="DT24" s="4"/>
      <c r="DU24" s="4"/>
      <c r="DV24" s="4"/>
      <c r="DW24" s="4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5"/>
      <c r="FY24" s="5"/>
      <c r="FZ24" s="5"/>
      <c r="GA24" s="5"/>
      <c r="GB24" s="5"/>
      <c r="GC24" s="2"/>
      <c r="GD24" s="2"/>
      <c r="GE24" s="2"/>
    </row>
    <row r="25" spans="1:188">
      <c r="A25" s="27">
        <v>7.5</v>
      </c>
      <c r="B25" s="15" t="s">
        <v>15</v>
      </c>
      <c r="C25" s="18">
        <v>36400</v>
      </c>
      <c r="D25" s="18">
        <v>36968</v>
      </c>
      <c r="E25" s="18">
        <v>31965</v>
      </c>
      <c r="F25" s="18">
        <v>30970.442508115495</v>
      </c>
      <c r="G25" s="18">
        <v>56020</v>
      </c>
      <c r="H25" s="14">
        <v>22421.535687945587</v>
      </c>
      <c r="I25" s="14">
        <v>24030.04154682007</v>
      </c>
      <c r="J25" s="14">
        <v>28900.535404569786</v>
      </c>
      <c r="K25" s="4"/>
      <c r="L25" s="5"/>
      <c r="M25" s="5"/>
      <c r="N25" s="5"/>
      <c r="O25" s="5"/>
      <c r="P25" s="4"/>
      <c r="Q25" s="5"/>
      <c r="R25" s="5"/>
      <c r="S25" s="4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4"/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4"/>
      <c r="DR25" s="4"/>
      <c r="DS25" s="4"/>
      <c r="DT25" s="4"/>
      <c r="DU25" s="4"/>
      <c r="DV25" s="4"/>
      <c r="DW25" s="4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5"/>
      <c r="FX25" s="5"/>
      <c r="FY25" s="5"/>
      <c r="FZ25" s="5"/>
      <c r="GA25" s="5"/>
      <c r="GB25" s="5"/>
      <c r="GC25" s="2"/>
      <c r="GD25" s="2"/>
      <c r="GE25" s="2"/>
    </row>
    <row r="26" spans="1:188">
      <c r="A26" s="27">
        <v>7.6</v>
      </c>
      <c r="B26" s="15" t="s">
        <v>16</v>
      </c>
      <c r="C26" s="18">
        <v>6594</v>
      </c>
      <c r="D26" s="18">
        <v>6750</v>
      </c>
      <c r="E26" s="18">
        <v>7276</v>
      </c>
      <c r="F26" s="18">
        <v>7671.2796856313007</v>
      </c>
      <c r="G26" s="18">
        <v>8007</v>
      </c>
      <c r="H26" s="14">
        <v>8624.9282963205769</v>
      </c>
      <c r="I26" s="14">
        <v>8870.8989698838886</v>
      </c>
      <c r="J26" s="14">
        <v>8640.3740291079084</v>
      </c>
      <c r="K26" s="4"/>
      <c r="L26" s="5"/>
      <c r="M26" s="5"/>
      <c r="N26" s="5"/>
      <c r="O26" s="5"/>
      <c r="P26" s="4"/>
      <c r="Q26" s="5"/>
      <c r="R26" s="5"/>
      <c r="S26" s="4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4"/>
      <c r="DR26" s="4"/>
      <c r="DS26" s="4"/>
      <c r="DT26" s="4"/>
      <c r="DU26" s="4"/>
      <c r="DV26" s="4"/>
      <c r="DW26" s="4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5"/>
      <c r="FW26" s="5"/>
      <c r="FX26" s="5"/>
      <c r="FY26" s="5"/>
      <c r="FZ26" s="5"/>
      <c r="GA26" s="5"/>
      <c r="GB26" s="5"/>
      <c r="GC26" s="2"/>
      <c r="GD26" s="2"/>
      <c r="GE26" s="2"/>
    </row>
    <row r="27" spans="1:188" ht="28.5">
      <c r="A27" s="27">
        <v>7.7</v>
      </c>
      <c r="B27" s="15" t="s">
        <v>17</v>
      </c>
      <c r="C27" s="18">
        <v>208875</v>
      </c>
      <c r="D27" s="18">
        <v>209868</v>
      </c>
      <c r="E27" s="18">
        <v>281459</v>
      </c>
      <c r="F27" s="18">
        <v>312801.12762685801</v>
      </c>
      <c r="G27" s="18">
        <v>373543</v>
      </c>
      <c r="H27" s="14">
        <v>378561.00958780624</v>
      </c>
      <c r="I27" s="14">
        <v>384959.6083504014</v>
      </c>
      <c r="J27" s="14">
        <v>373569.11243495962</v>
      </c>
      <c r="K27" s="4"/>
      <c r="L27" s="5"/>
      <c r="M27" s="5"/>
      <c r="N27" s="5"/>
      <c r="O27" s="5"/>
      <c r="P27" s="4"/>
      <c r="Q27" s="5"/>
      <c r="R27" s="5"/>
      <c r="S27" s="4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4"/>
      <c r="DR27" s="4"/>
      <c r="DS27" s="4"/>
      <c r="DT27" s="4"/>
      <c r="DU27" s="4"/>
      <c r="DV27" s="4"/>
      <c r="DW27" s="4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5"/>
      <c r="FW27" s="5"/>
      <c r="FX27" s="5"/>
      <c r="FY27" s="5"/>
      <c r="FZ27" s="5"/>
      <c r="GA27" s="5"/>
      <c r="GB27" s="5"/>
      <c r="GC27" s="2"/>
      <c r="GD27" s="2"/>
      <c r="GE27" s="2"/>
    </row>
    <row r="28" spans="1:188">
      <c r="A28" s="29" t="s">
        <v>68</v>
      </c>
      <c r="B28" s="15" t="s">
        <v>18</v>
      </c>
      <c r="C28" s="18">
        <v>427077</v>
      </c>
      <c r="D28" s="18">
        <v>448132</v>
      </c>
      <c r="E28" s="18">
        <v>472252</v>
      </c>
      <c r="F28" s="18">
        <v>479116</v>
      </c>
      <c r="G28" s="18">
        <v>600139</v>
      </c>
      <c r="H28" s="14">
        <v>614183</v>
      </c>
      <c r="I28" s="14">
        <v>687214</v>
      </c>
      <c r="J28" s="14">
        <v>693487</v>
      </c>
      <c r="K28" s="4"/>
      <c r="L28" s="5"/>
      <c r="M28" s="5"/>
      <c r="N28" s="5"/>
      <c r="O28" s="5"/>
      <c r="P28" s="4"/>
      <c r="Q28" s="5"/>
      <c r="R28" s="5"/>
      <c r="S28" s="4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4"/>
      <c r="DT28" s="4"/>
      <c r="DU28" s="4"/>
      <c r="DV28" s="4"/>
      <c r="DW28" s="4"/>
      <c r="DX28" s="5"/>
      <c r="DY28" s="5"/>
      <c r="DZ28" s="5"/>
      <c r="EA28" s="5"/>
      <c r="EB28" s="5"/>
      <c r="EC28" s="5"/>
      <c r="ED28" s="5"/>
      <c r="EE28" s="5"/>
      <c r="EF28" s="5"/>
      <c r="EG28" s="5"/>
      <c r="EH28" s="5"/>
      <c r="EI28" s="5"/>
      <c r="EJ28" s="5"/>
      <c r="EK28" s="5"/>
      <c r="EL28" s="5"/>
      <c r="EM28" s="5"/>
      <c r="EN28" s="5"/>
      <c r="EO28" s="5"/>
      <c r="EP28" s="5"/>
      <c r="EQ28" s="5"/>
      <c r="ER28" s="5"/>
      <c r="ES28" s="5"/>
      <c r="ET28" s="5"/>
      <c r="EU28" s="5"/>
      <c r="EV28" s="5"/>
      <c r="EW28" s="5"/>
      <c r="EX28" s="5"/>
      <c r="EY28" s="5"/>
      <c r="EZ28" s="5"/>
      <c r="FA28" s="5"/>
      <c r="FB28" s="5"/>
      <c r="FC28" s="5"/>
      <c r="FD28" s="5"/>
      <c r="FE28" s="5"/>
      <c r="FF28" s="5"/>
      <c r="FG28" s="5"/>
      <c r="FH28" s="5"/>
      <c r="FI28" s="5"/>
      <c r="FJ28" s="5"/>
      <c r="FK28" s="5"/>
      <c r="FL28" s="5"/>
      <c r="FM28" s="5"/>
      <c r="FN28" s="5"/>
      <c r="FO28" s="5"/>
      <c r="FP28" s="5"/>
      <c r="FQ28" s="5"/>
      <c r="FR28" s="5"/>
      <c r="FS28" s="5"/>
      <c r="FT28" s="5"/>
      <c r="FU28" s="5"/>
      <c r="FV28" s="5"/>
      <c r="FW28" s="5"/>
      <c r="FX28" s="5"/>
      <c r="FY28" s="5"/>
      <c r="FZ28" s="5"/>
      <c r="GA28" s="5"/>
      <c r="GB28" s="5"/>
      <c r="GC28" s="2"/>
      <c r="GD28" s="2"/>
      <c r="GE28" s="2"/>
    </row>
    <row r="29" spans="1:188" ht="28.5">
      <c r="A29" s="29" t="s">
        <v>69</v>
      </c>
      <c r="B29" s="15" t="s">
        <v>19</v>
      </c>
      <c r="C29" s="18">
        <v>1112543</v>
      </c>
      <c r="D29" s="18">
        <v>1119995</v>
      </c>
      <c r="E29" s="18">
        <v>1105795</v>
      </c>
      <c r="F29" s="18">
        <v>1144127.7258566977</v>
      </c>
      <c r="G29" s="18">
        <v>1093453</v>
      </c>
      <c r="H29" s="14">
        <v>1094830.7134220074</v>
      </c>
      <c r="I29" s="14">
        <v>1115335.2464431173</v>
      </c>
      <c r="J29" s="14">
        <v>1142460.1532373782</v>
      </c>
      <c r="K29" s="4"/>
      <c r="L29" s="5"/>
      <c r="M29" s="5"/>
      <c r="N29" s="5"/>
      <c r="O29" s="5"/>
      <c r="P29" s="4"/>
      <c r="Q29" s="5"/>
      <c r="R29" s="5"/>
      <c r="S29" s="4"/>
      <c r="T29" s="6"/>
      <c r="U29" s="6"/>
      <c r="V29" s="6"/>
      <c r="W29" s="6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4"/>
      <c r="DF29" s="4"/>
      <c r="DG29" s="4"/>
      <c r="DH29" s="4"/>
      <c r="DI29" s="4"/>
      <c r="DJ29" s="4"/>
      <c r="DK29" s="4"/>
      <c r="DL29" s="4"/>
      <c r="DM29" s="4"/>
      <c r="DN29" s="4"/>
      <c r="DO29" s="4"/>
      <c r="DP29" s="4"/>
      <c r="DQ29" s="4"/>
      <c r="DR29" s="4"/>
      <c r="DS29" s="4"/>
      <c r="DT29" s="4"/>
      <c r="DU29" s="4"/>
      <c r="DV29" s="4"/>
      <c r="DW29" s="4"/>
      <c r="DX29" s="5"/>
      <c r="DY29" s="5"/>
      <c r="DZ29" s="5"/>
      <c r="EA29" s="5"/>
      <c r="EB29" s="5"/>
      <c r="EC29" s="5"/>
      <c r="ED29" s="5"/>
      <c r="EE29" s="5"/>
      <c r="EF29" s="5"/>
      <c r="EG29" s="5"/>
      <c r="EH29" s="5"/>
      <c r="EI29" s="5"/>
      <c r="EJ29" s="5"/>
      <c r="EK29" s="5"/>
      <c r="EL29" s="5"/>
      <c r="EM29" s="5"/>
      <c r="EN29" s="5"/>
      <c r="EO29" s="5"/>
      <c r="EP29" s="5"/>
      <c r="EQ29" s="5"/>
      <c r="ER29" s="5"/>
      <c r="ES29" s="5"/>
      <c r="ET29" s="5"/>
      <c r="EU29" s="5"/>
      <c r="EV29" s="5"/>
      <c r="EW29" s="5"/>
      <c r="EX29" s="5"/>
      <c r="EY29" s="5"/>
      <c r="EZ29" s="5"/>
      <c r="FA29" s="5"/>
      <c r="FB29" s="5"/>
      <c r="FC29" s="5"/>
      <c r="FD29" s="5"/>
      <c r="FE29" s="5"/>
      <c r="FF29" s="5"/>
      <c r="FG29" s="5"/>
      <c r="FH29" s="5"/>
      <c r="FI29" s="5"/>
      <c r="FJ29" s="5"/>
      <c r="FK29" s="5"/>
      <c r="FL29" s="5"/>
      <c r="FM29" s="5"/>
      <c r="FN29" s="5"/>
      <c r="FO29" s="5"/>
      <c r="FP29" s="5"/>
      <c r="FQ29" s="5"/>
      <c r="FR29" s="5"/>
      <c r="FS29" s="5"/>
      <c r="FT29" s="5"/>
      <c r="FU29" s="5"/>
      <c r="FV29" s="5"/>
      <c r="FW29" s="5"/>
      <c r="FX29" s="5"/>
      <c r="FY29" s="5"/>
      <c r="FZ29" s="5"/>
      <c r="GA29" s="5"/>
      <c r="GB29" s="5"/>
      <c r="GC29" s="2"/>
      <c r="GD29" s="2"/>
      <c r="GE29" s="2"/>
    </row>
    <row r="30" spans="1:188">
      <c r="A30" s="29" t="s">
        <v>70</v>
      </c>
      <c r="B30" s="15" t="s">
        <v>44</v>
      </c>
      <c r="C30" s="18">
        <v>821723</v>
      </c>
      <c r="D30" s="18">
        <v>857488</v>
      </c>
      <c r="E30" s="18">
        <v>840311</v>
      </c>
      <c r="F30" s="18">
        <v>959113</v>
      </c>
      <c r="G30" s="18">
        <v>1342663</v>
      </c>
      <c r="H30" s="14">
        <v>1041880</v>
      </c>
      <c r="I30" s="14">
        <v>1428880.4481646132</v>
      </c>
      <c r="J30" s="14">
        <v>1387102.9813649422</v>
      </c>
      <c r="K30" s="4"/>
      <c r="L30" s="5"/>
      <c r="M30" s="5"/>
      <c r="N30" s="5"/>
      <c r="O30" s="5"/>
      <c r="P30" s="4"/>
      <c r="Q30" s="5"/>
      <c r="R30" s="5"/>
      <c r="S30" s="4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4"/>
      <c r="DF30" s="4"/>
      <c r="DG30" s="4"/>
      <c r="DH30" s="4"/>
      <c r="DI30" s="4"/>
      <c r="DJ30" s="4"/>
      <c r="DK30" s="4"/>
      <c r="DL30" s="4"/>
      <c r="DM30" s="4"/>
      <c r="DN30" s="4"/>
      <c r="DO30" s="4"/>
      <c r="DP30" s="4"/>
      <c r="DQ30" s="4"/>
      <c r="DR30" s="4"/>
      <c r="DS30" s="4"/>
      <c r="DT30" s="4"/>
      <c r="DU30" s="4"/>
      <c r="DV30" s="4"/>
      <c r="DW30" s="4"/>
      <c r="DX30" s="5"/>
      <c r="DY30" s="5"/>
      <c r="DZ30" s="5"/>
      <c r="EA30" s="5"/>
      <c r="EB30" s="5"/>
      <c r="EC30" s="5"/>
      <c r="ED30" s="5"/>
      <c r="EE30" s="5"/>
      <c r="EF30" s="5"/>
      <c r="EG30" s="5"/>
      <c r="EH30" s="5"/>
      <c r="EI30" s="5"/>
      <c r="EJ30" s="5"/>
      <c r="EK30" s="5"/>
      <c r="EL30" s="5"/>
      <c r="EM30" s="5"/>
      <c r="EN30" s="5"/>
      <c r="EO30" s="5"/>
      <c r="EP30" s="5"/>
      <c r="EQ30" s="5"/>
      <c r="ER30" s="5"/>
      <c r="ES30" s="5"/>
      <c r="ET30" s="5"/>
      <c r="EU30" s="5"/>
      <c r="EV30" s="5"/>
      <c r="EW30" s="5"/>
      <c r="EX30" s="5"/>
      <c r="EY30" s="5"/>
      <c r="EZ30" s="5"/>
      <c r="FA30" s="5"/>
      <c r="FB30" s="5"/>
      <c r="FC30" s="5"/>
      <c r="FD30" s="5"/>
      <c r="FE30" s="5"/>
      <c r="FF30" s="5"/>
      <c r="FG30" s="5"/>
      <c r="FH30" s="5"/>
      <c r="FI30" s="5"/>
      <c r="FJ30" s="5"/>
      <c r="FK30" s="5"/>
      <c r="FL30" s="5"/>
      <c r="FM30" s="5"/>
      <c r="FN30" s="5"/>
      <c r="FO30" s="5"/>
      <c r="FP30" s="5"/>
      <c r="FQ30" s="5"/>
      <c r="FR30" s="5"/>
      <c r="FS30" s="5"/>
      <c r="FT30" s="5"/>
      <c r="FU30" s="5"/>
      <c r="FV30" s="5"/>
      <c r="FW30" s="5"/>
      <c r="FX30" s="5"/>
      <c r="FY30" s="5"/>
      <c r="FZ30" s="5"/>
      <c r="GA30" s="5"/>
      <c r="GB30" s="5"/>
      <c r="GC30" s="2"/>
      <c r="GD30" s="2"/>
      <c r="GE30" s="2"/>
    </row>
    <row r="31" spans="1:188">
      <c r="A31" s="29" t="s">
        <v>71</v>
      </c>
      <c r="B31" s="15" t="s">
        <v>20</v>
      </c>
      <c r="C31" s="18">
        <v>1077923</v>
      </c>
      <c r="D31" s="18">
        <v>1077970</v>
      </c>
      <c r="E31" s="18">
        <v>1249518</v>
      </c>
      <c r="F31" s="18">
        <v>1321779</v>
      </c>
      <c r="G31" s="18">
        <v>1334130</v>
      </c>
      <c r="H31" s="14">
        <v>1704580</v>
      </c>
      <c r="I31" s="14">
        <v>1893074.1165059309</v>
      </c>
      <c r="J31" s="14">
        <v>2202475.3205824671</v>
      </c>
      <c r="K31" s="4"/>
      <c r="L31" s="5"/>
      <c r="M31" s="5"/>
      <c r="N31" s="5"/>
      <c r="O31" s="5"/>
      <c r="P31" s="4"/>
      <c r="Q31" s="5"/>
      <c r="R31" s="5"/>
      <c r="S31" s="4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4"/>
      <c r="DS31" s="4"/>
      <c r="DT31" s="4"/>
      <c r="DU31" s="4"/>
      <c r="DV31" s="4"/>
      <c r="DW31" s="4"/>
      <c r="DX31" s="5"/>
      <c r="DY31" s="5"/>
      <c r="DZ31" s="5"/>
      <c r="EA31" s="5"/>
      <c r="EB31" s="5"/>
      <c r="EC31" s="5"/>
      <c r="ED31" s="5"/>
      <c r="EE31" s="5"/>
      <c r="EF31" s="5"/>
      <c r="EG31" s="5"/>
      <c r="EH31" s="5"/>
      <c r="EI31" s="5"/>
      <c r="EJ31" s="5"/>
      <c r="EK31" s="5"/>
      <c r="EL31" s="5"/>
      <c r="EM31" s="5"/>
      <c r="EN31" s="5"/>
      <c r="EO31" s="5"/>
      <c r="EP31" s="5"/>
      <c r="EQ31" s="5"/>
      <c r="ER31" s="5"/>
      <c r="ES31" s="5"/>
      <c r="ET31" s="5"/>
      <c r="EU31" s="5"/>
      <c r="EV31" s="5"/>
      <c r="EW31" s="5"/>
      <c r="EX31" s="5"/>
      <c r="EY31" s="5"/>
      <c r="EZ31" s="5"/>
      <c r="FA31" s="5"/>
      <c r="FB31" s="5"/>
      <c r="FC31" s="5"/>
      <c r="FD31" s="5"/>
      <c r="FE31" s="5"/>
      <c r="FF31" s="5"/>
      <c r="FG31" s="5"/>
      <c r="FH31" s="5"/>
      <c r="FI31" s="5"/>
      <c r="FJ31" s="5"/>
      <c r="FK31" s="5"/>
      <c r="FL31" s="5"/>
      <c r="FM31" s="5"/>
      <c r="FN31" s="5"/>
      <c r="FO31" s="5"/>
      <c r="FP31" s="5"/>
      <c r="FQ31" s="5"/>
      <c r="FR31" s="5"/>
      <c r="FS31" s="5"/>
      <c r="FT31" s="5"/>
      <c r="FU31" s="5"/>
      <c r="FV31" s="5"/>
      <c r="FW31" s="5"/>
      <c r="FX31" s="5"/>
      <c r="FY31" s="5"/>
      <c r="FZ31" s="5"/>
      <c r="GA31" s="5"/>
      <c r="GB31" s="5"/>
      <c r="GC31" s="2"/>
      <c r="GD31" s="2"/>
      <c r="GE31" s="2"/>
    </row>
    <row r="32" spans="1:188">
      <c r="A32" s="30"/>
      <c r="B32" s="16" t="s">
        <v>30</v>
      </c>
      <c r="C32" s="17">
        <f>C17+C20+C28+C29+C30+C31</f>
        <v>6295033</v>
      </c>
      <c r="D32" s="17">
        <f t="shared" ref="D32:J32" si="6">D17+D20+D28+D29+D30+D31</f>
        <v>6498604</v>
      </c>
      <c r="E32" s="17">
        <f t="shared" si="6"/>
        <v>6893110</v>
      </c>
      <c r="F32" s="17">
        <f t="shared" si="6"/>
        <v>7467172.4670150783</v>
      </c>
      <c r="G32" s="17">
        <f t="shared" si="6"/>
        <v>7818265</v>
      </c>
      <c r="H32" s="17">
        <f t="shared" si="6"/>
        <v>7768075.4620476142</v>
      </c>
      <c r="I32" s="17">
        <f t="shared" si="6"/>
        <v>8709155.7990987394</v>
      </c>
      <c r="J32" s="17">
        <f t="shared" si="6"/>
        <v>9050371.0830324758</v>
      </c>
      <c r="K32" s="4"/>
      <c r="L32" s="5"/>
      <c r="M32" s="5"/>
      <c r="N32" s="5"/>
      <c r="O32" s="5"/>
      <c r="P32" s="4"/>
      <c r="Q32" s="5"/>
      <c r="R32" s="5"/>
      <c r="S32" s="4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4"/>
      <c r="DF32" s="4"/>
      <c r="DG32" s="4"/>
      <c r="DH32" s="4"/>
      <c r="DI32" s="4"/>
      <c r="DJ32" s="4"/>
      <c r="DK32" s="4"/>
      <c r="DL32" s="4"/>
      <c r="DM32" s="4"/>
      <c r="DN32" s="4"/>
      <c r="DO32" s="4"/>
      <c r="DP32" s="4"/>
      <c r="DQ32" s="4"/>
      <c r="DR32" s="4"/>
      <c r="DS32" s="4"/>
      <c r="DT32" s="4"/>
      <c r="DU32" s="4"/>
      <c r="DV32" s="4"/>
      <c r="DW32" s="4"/>
      <c r="DX32" s="5"/>
      <c r="DY32" s="5"/>
      <c r="DZ32" s="5"/>
      <c r="EA32" s="5"/>
      <c r="EB32" s="5"/>
      <c r="EC32" s="5"/>
      <c r="ED32" s="5"/>
      <c r="EE32" s="5"/>
      <c r="EF32" s="5"/>
      <c r="EG32" s="5"/>
      <c r="EH32" s="5"/>
      <c r="EI32" s="5"/>
      <c r="EJ32" s="5"/>
      <c r="EK32" s="5"/>
      <c r="EL32" s="5"/>
      <c r="EM32" s="5"/>
      <c r="EN32" s="5"/>
      <c r="EO32" s="5"/>
      <c r="EP32" s="5"/>
      <c r="EQ32" s="5"/>
      <c r="ER32" s="5"/>
      <c r="ES32" s="5"/>
      <c r="ET32" s="5"/>
      <c r="EU32" s="5"/>
      <c r="EV32" s="5"/>
      <c r="EW32" s="5"/>
      <c r="EX32" s="5"/>
      <c r="EY32" s="5"/>
      <c r="EZ32" s="5"/>
      <c r="FA32" s="5"/>
      <c r="FB32" s="5"/>
      <c r="FC32" s="5"/>
      <c r="FD32" s="5"/>
      <c r="FE32" s="5"/>
      <c r="FF32" s="5"/>
      <c r="FG32" s="5"/>
      <c r="FH32" s="5"/>
      <c r="FI32" s="5"/>
      <c r="FJ32" s="5"/>
      <c r="FK32" s="5"/>
      <c r="FL32" s="5"/>
      <c r="FM32" s="5"/>
      <c r="FN32" s="5"/>
      <c r="FO32" s="5"/>
      <c r="FP32" s="5"/>
      <c r="FQ32" s="5"/>
      <c r="FR32" s="5"/>
      <c r="FS32" s="5"/>
      <c r="FT32" s="5"/>
      <c r="FU32" s="5"/>
      <c r="FV32" s="5"/>
      <c r="FW32" s="5"/>
      <c r="FX32" s="5"/>
      <c r="FY32" s="5"/>
      <c r="FZ32" s="5"/>
      <c r="GA32" s="5"/>
      <c r="GB32" s="5"/>
      <c r="GC32" s="2"/>
      <c r="GD32" s="2"/>
      <c r="GE32" s="2"/>
    </row>
    <row r="33" spans="1:188" s="9" customFormat="1">
      <c r="A33" s="31" t="s">
        <v>27</v>
      </c>
      <c r="B33" s="21" t="s">
        <v>31</v>
      </c>
      <c r="C33" s="22">
        <f>C6+C11+C13+C14+C15+C17+C20+C28+C29+C30+C31</f>
        <v>13529020</v>
      </c>
      <c r="D33" s="22">
        <f>D6+D11+D13+D14+D15+D17+D20+D28+D29+D30+D31</f>
        <v>13969583</v>
      </c>
      <c r="E33" s="22">
        <f>E6+E11+E13+E14+E15+E17+E20+E28+E29+E30+E31</f>
        <v>14594127</v>
      </c>
      <c r="F33" s="22">
        <f>F6+F11+F13+F14+F15+F17+F20+F28+F29+F30+F31</f>
        <v>15559920.269399824</v>
      </c>
      <c r="G33" s="22">
        <f t="shared" ref="G33:J33" si="7">G6+G11+G13+G14+G15+G17+G20+G28+G29+G30+G31</f>
        <v>18067369.49410392</v>
      </c>
      <c r="H33" s="22">
        <f t="shared" si="7"/>
        <v>18712295.917880513</v>
      </c>
      <c r="I33" s="22">
        <f t="shared" si="7"/>
        <v>20680673.25019354</v>
      </c>
      <c r="J33" s="22">
        <f t="shared" si="7"/>
        <v>22025320.140936073</v>
      </c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4"/>
      <c r="DY33" s="4"/>
      <c r="DZ33" s="4"/>
      <c r="EA33" s="4"/>
      <c r="EB33" s="4"/>
      <c r="EC33" s="4"/>
      <c r="ED33" s="4"/>
      <c r="EE33" s="4"/>
      <c r="EF33" s="4"/>
      <c r="EG33" s="4"/>
      <c r="EH33" s="4"/>
      <c r="EI33" s="4"/>
      <c r="EJ33" s="4"/>
      <c r="EK33" s="4"/>
      <c r="EL33" s="4"/>
      <c r="EM33" s="4"/>
      <c r="EN33" s="4"/>
      <c r="EO33" s="4"/>
      <c r="EP33" s="4"/>
      <c r="EQ33" s="4"/>
      <c r="ER33" s="4"/>
      <c r="ES33" s="4"/>
      <c r="ET33" s="4"/>
      <c r="EU33" s="4"/>
      <c r="EV33" s="4"/>
      <c r="EW33" s="4"/>
      <c r="EX33" s="4"/>
      <c r="EY33" s="4"/>
      <c r="EZ33" s="4"/>
      <c r="FA33" s="4"/>
      <c r="FB33" s="4"/>
      <c r="FC33" s="4"/>
      <c r="FD33" s="4"/>
      <c r="FE33" s="4"/>
      <c r="FF33" s="4"/>
      <c r="FG33" s="4"/>
      <c r="FH33" s="4"/>
      <c r="FI33" s="4"/>
      <c r="FJ33" s="4"/>
      <c r="FK33" s="4"/>
      <c r="FL33" s="4"/>
      <c r="FM33" s="4"/>
      <c r="FN33" s="4"/>
      <c r="FO33" s="4"/>
      <c r="FP33" s="4"/>
      <c r="FQ33" s="4"/>
      <c r="FR33" s="4"/>
      <c r="FS33" s="4"/>
      <c r="FT33" s="4"/>
      <c r="FU33" s="4"/>
      <c r="FV33" s="4"/>
      <c r="FW33" s="4"/>
      <c r="FX33" s="4"/>
      <c r="FY33" s="4"/>
      <c r="FZ33" s="4"/>
      <c r="GA33" s="4"/>
      <c r="GB33" s="4"/>
      <c r="GC33" s="2"/>
      <c r="GD33" s="2"/>
      <c r="GE33" s="2"/>
      <c r="GF33" s="3"/>
    </row>
    <row r="34" spans="1:188">
      <c r="A34" s="32" t="s">
        <v>33</v>
      </c>
      <c r="B34" s="23" t="s">
        <v>25</v>
      </c>
      <c r="C34" s="11">
        <v>1203476</v>
      </c>
      <c r="D34" s="11">
        <v>1247593</v>
      </c>
      <c r="E34" s="11">
        <v>1318035</v>
      </c>
      <c r="F34" s="11">
        <v>1451179</v>
      </c>
      <c r="G34" s="11">
        <v>1539995</v>
      </c>
      <c r="H34" s="12">
        <v>1806812</v>
      </c>
      <c r="I34" s="12">
        <v>1561486</v>
      </c>
      <c r="J34" s="12">
        <v>1769273</v>
      </c>
      <c r="K34" s="4"/>
      <c r="L34" s="5"/>
      <c r="M34" s="5"/>
      <c r="N34" s="5"/>
      <c r="O34" s="5"/>
      <c r="P34" s="4"/>
      <c r="Q34" s="5"/>
      <c r="R34" s="5"/>
      <c r="S34" s="4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4"/>
      <c r="DF34" s="4"/>
      <c r="DG34" s="4"/>
      <c r="DH34" s="4"/>
      <c r="DI34" s="4"/>
      <c r="DJ34" s="4"/>
      <c r="DK34" s="4"/>
      <c r="DL34" s="4"/>
      <c r="DM34" s="4"/>
      <c r="DN34" s="4"/>
      <c r="DO34" s="4"/>
      <c r="DP34" s="4"/>
      <c r="DQ34" s="4"/>
      <c r="DR34" s="4"/>
      <c r="DS34" s="4"/>
      <c r="DT34" s="4"/>
      <c r="DU34" s="4"/>
      <c r="DV34" s="4"/>
      <c r="DW34" s="4"/>
      <c r="DX34" s="5"/>
      <c r="DY34" s="5"/>
      <c r="DZ34" s="5"/>
      <c r="EA34" s="5"/>
      <c r="EB34" s="5"/>
      <c r="EC34" s="5"/>
      <c r="ED34" s="5"/>
      <c r="EE34" s="5"/>
      <c r="EF34" s="5"/>
      <c r="EG34" s="5"/>
      <c r="EH34" s="5"/>
      <c r="EI34" s="5"/>
      <c r="EJ34" s="5"/>
      <c r="EK34" s="5"/>
      <c r="EL34" s="5"/>
      <c r="EM34" s="5"/>
      <c r="EN34" s="5"/>
      <c r="EO34" s="5"/>
      <c r="EP34" s="5"/>
      <c r="EQ34" s="5"/>
      <c r="ER34" s="5"/>
      <c r="ES34" s="5"/>
      <c r="ET34" s="5"/>
      <c r="EU34" s="5"/>
      <c r="EV34" s="5"/>
      <c r="EW34" s="5"/>
      <c r="EX34" s="5"/>
      <c r="EY34" s="5"/>
      <c r="EZ34" s="5"/>
      <c r="FA34" s="5"/>
      <c r="FB34" s="5"/>
      <c r="FC34" s="5"/>
      <c r="FD34" s="5"/>
      <c r="FE34" s="5"/>
      <c r="FF34" s="5"/>
      <c r="FG34" s="5"/>
      <c r="FH34" s="5"/>
      <c r="FI34" s="5"/>
      <c r="FJ34" s="5"/>
      <c r="FK34" s="5"/>
      <c r="FL34" s="5"/>
      <c r="FM34" s="5"/>
      <c r="FN34" s="5"/>
      <c r="FO34" s="5"/>
      <c r="FP34" s="5"/>
      <c r="FQ34" s="5"/>
      <c r="FR34" s="5"/>
      <c r="FS34" s="5"/>
      <c r="FT34" s="5"/>
      <c r="FU34" s="5"/>
      <c r="FV34" s="5"/>
      <c r="FW34" s="5"/>
      <c r="FX34" s="5"/>
      <c r="FY34" s="5"/>
      <c r="FZ34" s="5"/>
      <c r="GA34" s="5"/>
    </row>
    <row r="35" spans="1:188">
      <c r="A35" s="32" t="s">
        <v>34</v>
      </c>
      <c r="B35" s="23" t="s">
        <v>24</v>
      </c>
      <c r="C35" s="11">
        <v>415005</v>
      </c>
      <c r="D35" s="11">
        <v>482938</v>
      </c>
      <c r="E35" s="11">
        <v>459622</v>
      </c>
      <c r="F35" s="11">
        <v>489869</v>
      </c>
      <c r="G35" s="11">
        <v>496465</v>
      </c>
      <c r="H35" s="12">
        <v>311024</v>
      </c>
      <c r="I35" s="12">
        <v>250222</v>
      </c>
      <c r="J35" s="12">
        <v>389803</v>
      </c>
      <c r="K35" s="4"/>
      <c r="L35" s="5"/>
      <c r="M35" s="5"/>
      <c r="N35" s="5"/>
      <c r="O35" s="5"/>
      <c r="P35" s="4"/>
      <c r="Q35" s="5"/>
      <c r="R35" s="5"/>
      <c r="S35" s="4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4"/>
      <c r="DF35" s="4"/>
      <c r="DG35" s="4"/>
      <c r="DH35" s="4"/>
      <c r="DI35" s="4"/>
      <c r="DJ35" s="4"/>
      <c r="DK35" s="4"/>
      <c r="DL35" s="4"/>
      <c r="DM35" s="4"/>
      <c r="DN35" s="4"/>
      <c r="DO35" s="4"/>
      <c r="DP35" s="4"/>
      <c r="DQ35" s="4"/>
      <c r="DR35" s="4"/>
      <c r="DS35" s="4"/>
      <c r="DT35" s="4"/>
      <c r="DU35" s="4"/>
      <c r="DV35" s="4"/>
      <c r="DW35" s="4"/>
      <c r="DX35" s="5"/>
      <c r="DY35" s="5"/>
      <c r="DZ35" s="5"/>
      <c r="EA35" s="5"/>
      <c r="EB35" s="5"/>
      <c r="EC35" s="5"/>
      <c r="ED35" s="5"/>
      <c r="EE35" s="5"/>
      <c r="EF35" s="5"/>
      <c r="EG35" s="5"/>
      <c r="EH35" s="5"/>
      <c r="EI35" s="5"/>
      <c r="EJ35" s="5"/>
      <c r="EK35" s="5"/>
      <c r="EL35" s="5"/>
      <c r="EM35" s="5"/>
      <c r="EN35" s="5"/>
      <c r="EO35" s="5"/>
      <c r="EP35" s="5"/>
      <c r="EQ35" s="5"/>
      <c r="ER35" s="5"/>
      <c r="ES35" s="5"/>
      <c r="ET35" s="5"/>
      <c r="EU35" s="5"/>
      <c r="EV35" s="5"/>
      <c r="EW35" s="5"/>
      <c r="EX35" s="5"/>
      <c r="EY35" s="5"/>
      <c r="EZ35" s="5"/>
      <c r="FA35" s="5"/>
      <c r="FB35" s="5"/>
      <c r="FC35" s="5"/>
      <c r="FD35" s="5"/>
      <c r="FE35" s="5"/>
      <c r="FF35" s="5"/>
      <c r="FG35" s="5"/>
      <c r="FH35" s="5"/>
      <c r="FI35" s="5"/>
      <c r="FJ35" s="5"/>
      <c r="FK35" s="5"/>
      <c r="FL35" s="5"/>
      <c r="FM35" s="5"/>
      <c r="FN35" s="5"/>
      <c r="FO35" s="5"/>
      <c r="FP35" s="5"/>
      <c r="FQ35" s="5"/>
      <c r="FR35" s="5"/>
      <c r="FS35" s="5"/>
      <c r="FT35" s="5"/>
      <c r="FU35" s="5"/>
      <c r="FV35" s="5"/>
      <c r="FW35" s="5"/>
      <c r="FX35" s="5"/>
      <c r="FY35" s="5"/>
      <c r="FZ35" s="5"/>
      <c r="GA35" s="5"/>
    </row>
    <row r="36" spans="1:188">
      <c r="A36" s="33" t="s">
        <v>35</v>
      </c>
      <c r="B36" s="24" t="s">
        <v>45</v>
      </c>
      <c r="C36" s="17">
        <f>C33+C34-C35</f>
        <v>14317491</v>
      </c>
      <c r="D36" s="17">
        <f t="shared" ref="D36:J36" si="8">D33+D34-D35</f>
        <v>14734238</v>
      </c>
      <c r="E36" s="17">
        <f t="shared" si="8"/>
        <v>15452540</v>
      </c>
      <c r="F36" s="17">
        <f t="shared" si="8"/>
        <v>16521230.269399822</v>
      </c>
      <c r="G36" s="17">
        <f t="shared" si="8"/>
        <v>19110899.49410392</v>
      </c>
      <c r="H36" s="17">
        <f t="shared" si="8"/>
        <v>20208083.917880513</v>
      </c>
      <c r="I36" s="17">
        <f t="shared" si="8"/>
        <v>21991937.25019354</v>
      </c>
      <c r="J36" s="17">
        <f t="shared" si="8"/>
        <v>23404790.140936073</v>
      </c>
      <c r="K36" s="4"/>
      <c r="L36" s="5"/>
      <c r="M36" s="5"/>
      <c r="N36" s="5"/>
      <c r="O36" s="5"/>
      <c r="P36" s="4"/>
      <c r="Q36" s="5"/>
      <c r="R36" s="5"/>
      <c r="S36" s="4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4"/>
      <c r="DF36" s="4"/>
      <c r="DG36" s="4"/>
      <c r="DH36" s="4"/>
      <c r="DI36" s="4"/>
      <c r="DJ36" s="4"/>
      <c r="DK36" s="4"/>
      <c r="DL36" s="4"/>
      <c r="DM36" s="4"/>
      <c r="DN36" s="4"/>
      <c r="DO36" s="4"/>
      <c r="DP36" s="4"/>
      <c r="DQ36" s="4"/>
      <c r="DR36" s="4"/>
      <c r="DS36" s="4"/>
      <c r="DT36" s="4"/>
      <c r="DU36" s="4"/>
      <c r="DV36" s="4"/>
      <c r="DW36" s="4"/>
      <c r="DX36" s="5"/>
      <c r="DY36" s="5"/>
      <c r="DZ36" s="5"/>
      <c r="EA36" s="5"/>
      <c r="EB36" s="5"/>
      <c r="EC36" s="5"/>
      <c r="ED36" s="5"/>
      <c r="EE36" s="5"/>
      <c r="EF36" s="5"/>
      <c r="EG36" s="5"/>
      <c r="EH36" s="5"/>
      <c r="EI36" s="5"/>
      <c r="EJ36" s="5"/>
      <c r="EK36" s="5"/>
      <c r="EL36" s="5"/>
      <c r="EM36" s="5"/>
      <c r="EN36" s="5"/>
      <c r="EO36" s="5"/>
      <c r="EP36" s="5"/>
      <c r="EQ36" s="5"/>
      <c r="ER36" s="5"/>
      <c r="ES36" s="5"/>
      <c r="ET36" s="5"/>
      <c r="EU36" s="5"/>
      <c r="EV36" s="5"/>
      <c r="EW36" s="5"/>
      <c r="EX36" s="5"/>
      <c r="EY36" s="5"/>
      <c r="EZ36" s="5"/>
      <c r="FA36" s="5"/>
      <c r="FB36" s="5"/>
      <c r="FC36" s="5"/>
      <c r="FD36" s="5"/>
      <c r="FE36" s="5"/>
      <c r="FF36" s="5"/>
      <c r="FG36" s="5"/>
      <c r="FH36" s="5"/>
      <c r="FI36" s="5"/>
      <c r="FJ36" s="5"/>
      <c r="FK36" s="5"/>
      <c r="FL36" s="5"/>
      <c r="FM36" s="5"/>
      <c r="FN36" s="5"/>
      <c r="FO36" s="5"/>
      <c r="FP36" s="5"/>
      <c r="FQ36" s="5"/>
      <c r="FR36" s="5"/>
      <c r="FS36" s="5"/>
      <c r="FT36" s="5"/>
      <c r="FU36" s="5"/>
      <c r="FV36" s="5"/>
      <c r="FW36" s="5"/>
      <c r="FX36" s="5"/>
      <c r="FY36" s="5"/>
      <c r="FZ36" s="5"/>
      <c r="GA36" s="5"/>
    </row>
    <row r="37" spans="1:188">
      <c r="A37" s="32" t="s">
        <v>36</v>
      </c>
      <c r="B37" s="23" t="s">
        <v>32</v>
      </c>
      <c r="C37" s="11">
        <f>GSVA_cur!C37</f>
        <v>314410</v>
      </c>
      <c r="D37" s="11">
        <f>GSVA_cur!D37</f>
        <v>318480</v>
      </c>
      <c r="E37" s="11">
        <f>GSVA_cur!E37</f>
        <v>322600</v>
      </c>
      <c r="F37" s="11">
        <f>GSVA_cur!F37</f>
        <v>326780</v>
      </c>
      <c r="G37" s="11">
        <f>GSVA_cur!G37</f>
        <v>331010</v>
      </c>
      <c r="H37" s="11">
        <f>GSVA_cur!H37</f>
        <v>335290</v>
      </c>
      <c r="I37" s="11">
        <f>GSVA_cur!I37</f>
        <v>337620</v>
      </c>
      <c r="J37" s="11">
        <f>GSVA_cur!J37</f>
        <v>341370</v>
      </c>
      <c r="T37" s="2"/>
      <c r="U37" s="2"/>
      <c r="V37" s="2"/>
      <c r="W37" s="2"/>
    </row>
    <row r="38" spans="1:188">
      <c r="A38" s="33" t="s">
        <v>37</v>
      </c>
      <c r="B38" s="24" t="s">
        <v>48</v>
      </c>
      <c r="C38" s="17">
        <f>C36/C37*1000</f>
        <v>45537.645113068924</v>
      </c>
      <c r="D38" s="17">
        <f t="shared" ref="D38:J38" si="9">D36/D37*1000</f>
        <v>46264.248932429044</v>
      </c>
      <c r="E38" s="17">
        <f t="shared" si="9"/>
        <v>47900</v>
      </c>
      <c r="F38" s="17">
        <f t="shared" si="9"/>
        <v>50557.654291571765</v>
      </c>
      <c r="G38" s="17">
        <f t="shared" si="9"/>
        <v>57735.112214446453</v>
      </c>
      <c r="H38" s="17">
        <f t="shared" si="9"/>
        <v>60270.464129203116</v>
      </c>
      <c r="I38" s="17">
        <f t="shared" si="9"/>
        <v>65138.13533023381</v>
      </c>
      <c r="J38" s="17">
        <f t="shared" si="9"/>
        <v>68561.356126596002</v>
      </c>
      <c r="K38" s="4"/>
      <c r="S38" s="4"/>
      <c r="T38" s="4"/>
      <c r="U38" s="4"/>
      <c r="V38" s="4"/>
      <c r="W38" s="4"/>
      <c r="BX38" s="5"/>
      <c r="BY38" s="5"/>
      <c r="BZ38" s="5"/>
      <c r="CA38" s="5"/>
    </row>
  </sheetData>
  <sheetProtection formatColumns="0" formatRows="0"/>
  <pageMargins left="0.70866141732283505" right="0.70866141732283505" top="0.74803149606299202" bottom="0.74803149606299202" header="0.31496062992126" footer="0.31496062992126"/>
  <pageSetup paperSize="9" scale="10" orientation="landscape" horizontalDpi="4294967295" verticalDpi="4294967295" r:id="rId1"/>
  <colBreaks count="7" manualBreakCount="7">
    <brk id="23" max="1048575" man="1"/>
    <brk id="35" max="1048575" man="1"/>
    <brk id="51" max="1048575" man="1"/>
    <brk id="115" max="95" man="1"/>
    <brk id="151" max="1048575" man="1"/>
    <brk id="175" max="1048575" man="1"/>
    <brk id="183" max="95" man="1"/>
  </colBreaks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GF38"/>
  <sheetViews>
    <sheetView zoomScaleSheetLayoutView="100" workbookViewId="0">
      <pane xSplit="2" ySplit="5" topLeftCell="C6" activePane="bottomRight" state="frozen"/>
      <selection activeCell="A5" sqref="A5:J38"/>
      <selection pane="topRight" activeCell="A5" sqref="A5:J38"/>
      <selection pane="bottomLeft" activeCell="A5" sqref="A5:J38"/>
      <selection pane="bottomRight" activeCell="A5" sqref="A5:J38"/>
    </sheetView>
  </sheetViews>
  <sheetFormatPr defaultColWidth="8.85546875" defaultRowHeight="15"/>
  <cols>
    <col min="1" max="1" width="11" style="1" customWidth="1"/>
    <col min="2" max="2" width="37.28515625" style="1" customWidth="1"/>
    <col min="3" max="5" width="11.28515625" style="1" customWidth="1"/>
    <col min="6" max="7" width="11.28515625" style="3" customWidth="1"/>
    <col min="8" max="10" width="11.85546875" style="2" customWidth="1"/>
    <col min="11" max="11" width="11.5703125" style="2" customWidth="1"/>
    <col min="12" max="13" width="9.140625" style="3" customWidth="1"/>
    <col min="14" max="14" width="11.85546875" style="3" customWidth="1"/>
    <col min="15" max="15" width="11.28515625" style="3" customWidth="1"/>
    <col min="16" max="16" width="11.7109375" style="2" customWidth="1"/>
    <col min="17" max="17" width="9.140625" style="3" customWidth="1"/>
    <col min="18" max="18" width="10.85546875" style="3" customWidth="1"/>
    <col min="19" max="19" width="10.85546875" style="2" customWidth="1"/>
    <col min="20" max="20" width="11" style="3" customWidth="1"/>
    <col min="21" max="23" width="11.42578125" style="3" customWidth="1"/>
    <col min="24" max="51" width="9.140625" style="3" customWidth="1"/>
    <col min="52" max="52" width="12.42578125" style="3" customWidth="1"/>
    <col min="53" max="74" width="9.140625" style="3" customWidth="1"/>
    <col min="75" max="75" width="12.140625" style="3" customWidth="1"/>
    <col min="76" max="79" width="9.140625" style="3" customWidth="1"/>
    <col min="80" max="84" width="9.140625" style="3" hidden="1" customWidth="1"/>
    <col min="85" max="85" width="9.140625" style="3" customWidth="1"/>
    <col min="86" max="90" width="9.140625" style="3" hidden="1" customWidth="1"/>
    <col min="91" max="91" width="9.140625" style="3" customWidth="1"/>
    <col min="92" max="96" width="9.140625" style="3" hidden="1" customWidth="1"/>
    <col min="97" max="97" width="9.140625" style="3" customWidth="1"/>
    <col min="98" max="102" width="9.140625" style="3" hidden="1" customWidth="1"/>
    <col min="103" max="103" width="9.140625" style="3" customWidth="1"/>
    <col min="104" max="108" width="9.140625" style="3" hidden="1" customWidth="1"/>
    <col min="109" max="109" width="9.140625" style="2" customWidth="1"/>
    <col min="110" max="114" width="9.140625" style="2" hidden="1" customWidth="1"/>
    <col min="115" max="115" width="9.140625" style="2" customWidth="1"/>
    <col min="116" max="120" width="9.140625" style="2" hidden="1" customWidth="1"/>
    <col min="121" max="121" width="9.140625" style="2" customWidth="1"/>
    <col min="122" max="126" width="9.140625" style="2" hidden="1" customWidth="1"/>
    <col min="127" max="127" width="9.140625" style="2" customWidth="1"/>
    <col min="128" max="157" width="9.140625" style="3" customWidth="1"/>
    <col min="158" max="158" width="9.140625" style="3" hidden="1" customWidth="1"/>
    <col min="159" max="166" width="9.140625" style="3" customWidth="1"/>
    <col min="167" max="167" width="9.140625" style="3" hidden="1" customWidth="1"/>
    <col min="168" max="172" width="9.140625" style="3" customWidth="1"/>
    <col min="173" max="173" width="9.140625" style="3" hidden="1" customWidth="1"/>
    <col min="174" max="183" width="9.140625" style="3" customWidth="1"/>
    <col min="184" max="187" width="8.85546875" style="3"/>
    <col min="188" max="188" width="12.7109375" style="3" bestFit="1" customWidth="1"/>
    <col min="189" max="16384" width="8.85546875" style="1"/>
  </cols>
  <sheetData>
    <row r="1" spans="1:188" ht="18.75">
      <c r="A1" s="1" t="s">
        <v>43</v>
      </c>
      <c r="B1" s="10" t="s">
        <v>56</v>
      </c>
      <c r="H1" s="2" t="s">
        <v>61</v>
      </c>
      <c r="R1" s="4"/>
    </row>
    <row r="2" spans="1:188" ht="15.75">
      <c r="A2" s="8" t="s">
        <v>40</v>
      </c>
      <c r="H2" s="4"/>
      <c r="I2" s="4"/>
      <c r="J2" s="4"/>
    </row>
    <row r="3" spans="1:188" ht="15.75">
      <c r="A3" s="8"/>
    </row>
    <row r="4" spans="1:188" ht="15.75">
      <c r="A4" s="8"/>
      <c r="E4" s="7"/>
      <c r="F4" s="7" t="s">
        <v>47</v>
      </c>
      <c r="G4" s="7"/>
    </row>
    <row r="5" spans="1:188">
      <c r="A5" s="25" t="s">
        <v>0</v>
      </c>
      <c r="B5" s="26" t="s">
        <v>1</v>
      </c>
      <c r="C5" s="11" t="s">
        <v>21</v>
      </c>
      <c r="D5" s="11" t="s">
        <v>22</v>
      </c>
      <c r="E5" s="11" t="s">
        <v>23</v>
      </c>
      <c r="F5" s="11" t="s">
        <v>46</v>
      </c>
      <c r="G5" s="11" t="s">
        <v>55</v>
      </c>
      <c r="H5" s="12" t="s">
        <v>57</v>
      </c>
      <c r="I5" s="12" t="s">
        <v>58</v>
      </c>
      <c r="J5" s="12" t="s">
        <v>59</v>
      </c>
    </row>
    <row r="6" spans="1:188" s="9" customFormat="1">
      <c r="A6" s="19" t="s">
        <v>26</v>
      </c>
      <c r="B6" s="13" t="s">
        <v>2</v>
      </c>
      <c r="C6" s="14">
        <f>SUM(C7:C10)</f>
        <v>2620851</v>
      </c>
      <c r="D6" s="14">
        <f t="shared" ref="D6:H6" si="0">SUM(D7:D10)</f>
        <v>3131489</v>
      </c>
      <c r="E6" s="14">
        <f t="shared" si="0"/>
        <v>3394131</v>
      </c>
      <c r="F6" s="14">
        <f t="shared" si="0"/>
        <v>3576248.4009158262</v>
      </c>
      <c r="G6" s="14">
        <f t="shared" si="0"/>
        <v>4022029.3590079141</v>
      </c>
      <c r="H6" s="14">
        <f t="shared" si="0"/>
        <v>4062235.5745522408</v>
      </c>
      <c r="I6" s="14">
        <f t="shared" ref="I6:J6" si="1">SUM(I7:I10)</f>
        <v>4359714.640668002</v>
      </c>
      <c r="J6" s="14">
        <f t="shared" si="1"/>
        <v>4690243.3426236724</v>
      </c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4"/>
      <c r="FQ6" s="4"/>
      <c r="FR6" s="4"/>
      <c r="FS6" s="4"/>
      <c r="FT6" s="4"/>
      <c r="FU6" s="4"/>
      <c r="FV6" s="4"/>
      <c r="FW6" s="4"/>
      <c r="FX6" s="4"/>
      <c r="FY6" s="4"/>
      <c r="FZ6" s="4"/>
      <c r="GA6" s="4"/>
      <c r="GB6" s="4"/>
      <c r="GC6" s="2"/>
      <c r="GD6" s="2"/>
      <c r="GE6" s="2"/>
      <c r="GF6" s="3"/>
    </row>
    <row r="7" spans="1:188">
      <c r="A7" s="27">
        <v>1.1000000000000001</v>
      </c>
      <c r="B7" s="15" t="s">
        <v>49</v>
      </c>
      <c r="C7" s="18">
        <v>1888760</v>
      </c>
      <c r="D7" s="18">
        <v>2298656</v>
      </c>
      <c r="E7" s="18">
        <v>2485157</v>
      </c>
      <c r="F7" s="18">
        <v>2625215.8327885387</v>
      </c>
      <c r="G7" s="18">
        <v>2920425.0114000002</v>
      </c>
      <c r="H7" s="14">
        <v>2967820.9844748974</v>
      </c>
      <c r="I7" s="14">
        <v>3112293.132977963</v>
      </c>
      <c r="J7" s="14">
        <v>3292614.7977615925</v>
      </c>
      <c r="K7" s="4"/>
      <c r="L7" s="5"/>
      <c r="M7" s="5"/>
      <c r="N7" s="5"/>
      <c r="O7" s="5"/>
      <c r="P7" s="4"/>
      <c r="Q7" s="5"/>
      <c r="R7" s="5"/>
      <c r="S7" s="4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4"/>
      <c r="DW7" s="4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5"/>
      <c r="GB7" s="5"/>
      <c r="GC7" s="2"/>
      <c r="GD7" s="2"/>
      <c r="GE7" s="2"/>
    </row>
    <row r="8" spans="1:188">
      <c r="A8" s="27">
        <v>1.2</v>
      </c>
      <c r="B8" s="15" t="s">
        <v>50</v>
      </c>
      <c r="C8" s="18">
        <v>153834</v>
      </c>
      <c r="D8" s="18">
        <v>172787</v>
      </c>
      <c r="E8" s="18">
        <v>148379</v>
      </c>
      <c r="F8" s="18">
        <v>166229.27888503697</v>
      </c>
      <c r="G8" s="18">
        <v>263417.10966880003</v>
      </c>
      <c r="H8" s="14">
        <v>242438.9719195099</v>
      </c>
      <c r="I8" s="14">
        <v>323359.72141633119</v>
      </c>
      <c r="J8" s="14">
        <v>360156.3641476935</v>
      </c>
      <c r="K8" s="4"/>
      <c r="L8" s="5"/>
      <c r="M8" s="5"/>
      <c r="N8" s="5"/>
      <c r="O8" s="5"/>
      <c r="P8" s="4"/>
      <c r="Q8" s="5"/>
      <c r="R8" s="5"/>
      <c r="S8" s="4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5"/>
      <c r="GB8" s="5"/>
      <c r="GC8" s="2"/>
      <c r="GD8" s="2"/>
      <c r="GE8" s="2"/>
    </row>
    <row r="9" spans="1:188">
      <c r="A9" s="27">
        <v>1.3</v>
      </c>
      <c r="B9" s="15" t="s">
        <v>51</v>
      </c>
      <c r="C9" s="18">
        <v>228850</v>
      </c>
      <c r="D9" s="18">
        <v>243579</v>
      </c>
      <c r="E9" s="18">
        <v>307943</v>
      </c>
      <c r="F9" s="18">
        <v>303339.39679999999</v>
      </c>
      <c r="G9" s="18">
        <v>318279.86129231396</v>
      </c>
      <c r="H9" s="14">
        <v>267311.73292783316</v>
      </c>
      <c r="I9" s="14">
        <v>293480.72329946375</v>
      </c>
      <c r="J9" s="14">
        <v>303079.84701398504</v>
      </c>
      <c r="K9" s="4"/>
      <c r="L9" s="5"/>
      <c r="M9" s="5"/>
      <c r="N9" s="5"/>
      <c r="O9" s="5"/>
      <c r="P9" s="4"/>
      <c r="Q9" s="5"/>
      <c r="R9" s="5"/>
      <c r="S9" s="4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5"/>
      <c r="GC9" s="2"/>
      <c r="GD9" s="2"/>
      <c r="GE9" s="2"/>
    </row>
    <row r="10" spans="1:188">
      <c r="A10" s="27">
        <v>1.4</v>
      </c>
      <c r="B10" s="15" t="s">
        <v>52</v>
      </c>
      <c r="C10" s="18">
        <v>349407</v>
      </c>
      <c r="D10" s="18">
        <v>416467</v>
      </c>
      <c r="E10" s="18">
        <v>452652</v>
      </c>
      <c r="F10" s="18">
        <v>481463.89244225004</v>
      </c>
      <c r="G10" s="18">
        <v>519907.37664680008</v>
      </c>
      <c r="H10" s="14">
        <v>584663.88523000001</v>
      </c>
      <c r="I10" s="14">
        <v>630581.06297424354</v>
      </c>
      <c r="J10" s="14">
        <v>734392.33370040159</v>
      </c>
      <c r="K10" s="4"/>
      <c r="L10" s="5"/>
      <c r="M10" s="5"/>
      <c r="N10" s="5"/>
      <c r="O10" s="5"/>
      <c r="P10" s="4"/>
      <c r="Q10" s="5"/>
      <c r="R10" s="5"/>
      <c r="S10" s="4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5"/>
      <c r="FY10" s="5"/>
      <c r="FZ10" s="5"/>
      <c r="GA10" s="5"/>
      <c r="GB10" s="5"/>
      <c r="GC10" s="2"/>
      <c r="GD10" s="2"/>
      <c r="GE10" s="2"/>
    </row>
    <row r="11" spans="1:188">
      <c r="A11" s="29" t="s">
        <v>62</v>
      </c>
      <c r="B11" s="15" t="s">
        <v>3</v>
      </c>
      <c r="C11" s="18">
        <v>1288077</v>
      </c>
      <c r="D11" s="18">
        <v>1272547</v>
      </c>
      <c r="E11" s="18">
        <v>1218973</v>
      </c>
      <c r="F11" s="18">
        <v>1240709.0930999999</v>
      </c>
      <c r="G11" s="18">
        <v>2298510.2409999999</v>
      </c>
      <c r="H11" s="14">
        <v>2316047.6856</v>
      </c>
      <c r="I11" s="14">
        <v>2550485.5975751132</v>
      </c>
      <c r="J11" s="14">
        <v>3093371.2702028309</v>
      </c>
      <c r="K11" s="4"/>
      <c r="L11" s="5"/>
      <c r="M11" s="5"/>
      <c r="N11" s="5"/>
      <c r="O11" s="5"/>
      <c r="P11" s="4"/>
      <c r="Q11" s="5"/>
      <c r="R11" s="5"/>
      <c r="S11" s="4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  <c r="DV11" s="4"/>
      <c r="DW11" s="4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5"/>
      <c r="FX11" s="5"/>
      <c r="FY11" s="5"/>
      <c r="FZ11" s="5"/>
      <c r="GA11" s="5"/>
      <c r="GB11" s="5"/>
      <c r="GC11" s="2"/>
      <c r="GD11" s="2"/>
      <c r="GE11" s="2"/>
    </row>
    <row r="12" spans="1:188">
      <c r="A12" s="30"/>
      <c r="B12" s="16" t="s">
        <v>28</v>
      </c>
      <c r="C12" s="17">
        <f>C6+C11</f>
        <v>3908928</v>
      </c>
      <c r="D12" s="17">
        <f t="shared" ref="D12:J12" si="2">D6+D11</f>
        <v>4404036</v>
      </c>
      <c r="E12" s="17">
        <f t="shared" si="2"/>
        <v>4613104</v>
      </c>
      <c r="F12" s="17">
        <f t="shared" si="2"/>
        <v>4816957.4940158259</v>
      </c>
      <c r="G12" s="17">
        <f t="shared" si="2"/>
        <v>6320539.600007914</v>
      </c>
      <c r="H12" s="17">
        <f t="shared" si="2"/>
        <v>6378283.2601522412</v>
      </c>
      <c r="I12" s="17">
        <f t="shared" si="2"/>
        <v>6910200.2382431151</v>
      </c>
      <c r="J12" s="17">
        <f t="shared" si="2"/>
        <v>7783614.6128265038</v>
      </c>
      <c r="K12" s="4"/>
      <c r="L12" s="5"/>
      <c r="M12" s="5"/>
      <c r="N12" s="5"/>
      <c r="O12" s="5"/>
      <c r="P12" s="4"/>
      <c r="Q12" s="5"/>
      <c r="R12" s="5"/>
      <c r="S12" s="4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4"/>
      <c r="DV12" s="4"/>
      <c r="DW12" s="4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5"/>
      <c r="FY12" s="5"/>
      <c r="FZ12" s="5"/>
      <c r="GA12" s="5"/>
      <c r="GB12" s="5"/>
      <c r="GC12" s="2"/>
      <c r="GD12" s="2"/>
      <c r="GE12" s="2"/>
    </row>
    <row r="13" spans="1:188" s="9" customFormat="1">
      <c r="A13" s="19" t="s">
        <v>63</v>
      </c>
      <c r="B13" s="13" t="s">
        <v>4</v>
      </c>
      <c r="C13" s="14">
        <v>1274688</v>
      </c>
      <c r="D13" s="14">
        <v>1304587</v>
      </c>
      <c r="E13" s="14">
        <v>1659125</v>
      </c>
      <c r="F13" s="14">
        <v>1740261.68</v>
      </c>
      <c r="G13" s="14">
        <v>2132800.9800977199</v>
      </c>
      <c r="H13" s="14">
        <v>2653234.4103999999</v>
      </c>
      <c r="I13" s="14">
        <v>2945235.3226810121</v>
      </c>
      <c r="J13" s="14">
        <v>3157330.4491353692</v>
      </c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/>
      <c r="FK13" s="4"/>
      <c r="FL13" s="4"/>
      <c r="FM13" s="4"/>
      <c r="FN13" s="4"/>
      <c r="FO13" s="4"/>
      <c r="FP13" s="4"/>
      <c r="FQ13" s="4"/>
      <c r="FR13" s="4"/>
      <c r="FS13" s="4"/>
      <c r="FT13" s="4"/>
      <c r="FU13" s="4"/>
      <c r="FV13" s="4"/>
      <c r="FW13" s="4"/>
      <c r="FX13" s="4"/>
      <c r="FY13" s="4"/>
      <c r="FZ13" s="4"/>
      <c r="GA13" s="4"/>
      <c r="GB13" s="4"/>
      <c r="GC13" s="2"/>
      <c r="GD13" s="2"/>
      <c r="GE13" s="2"/>
      <c r="GF13" s="3"/>
    </row>
    <row r="14" spans="1:188" ht="28.5">
      <c r="A14" s="29" t="s">
        <v>64</v>
      </c>
      <c r="B14" s="15" t="s">
        <v>5</v>
      </c>
      <c r="C14" s="18">
        <v>130994</v>
      </c>
      <c r="D14" s="18">
        <v>136995</v>
      </c>
      <c r="E14" s="18">
        <v>170118</v>
      </c>
      <c r="F14" s="18">
        <v>202877</v>
      </c>
      <c r="G14" s="18">
        <v>244168</v>
      </c>
      <c r="H14" s="14">
        <v>272224.42749999999</v>
      </c>
      <c r="I14" s="14">
        <v>461036.58571484301</v>
      </c>
      <c r="J14" s="14">
        <v>484451.3608499791</v>
      </c>
      <c r="K14" s="4"/>
      <c r="L14" s="5"/>
      <c r="M14" s="5"/>
      <c r="N14" s="5"/>
      <c r="O14" s="5"/>
      <c r="P14" s="4"/>
      <c r="Q14" s="5"/>
      <c r="R14" s="5"/>
      <c r="S14" s="4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4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4"/>
      <c r="DV14" s="4"/>
      <c r="DW14" s="4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5"/>
      <c r="EK14" s="5"/>
      <c r="EL14" s="5"/>
      <c r="EM14" s="5"/>
      <c r="EN14" s="5"/>
      <c r="EO14" s="4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5"/>
      <c r="FI14" s="5"/>
      <c r="FJ14" s="5"/>
      <c r="FK14" s="5"/>
      <c r="FL14" s="5"/>
      <c r="FM14" s="4"/>
      <c r="FN14" s="5"/>
      <c r="FO14" s="5"/>
      <c r="FP14" s="5"/>
      <c r="FQ14" s="5"/>
      <c r="FR14" s="5"/>
      <c r="FS14" s="5"/>
      <c r="FT14" s="5"/>
      <c r="FU14" s="5"/>
      <c r="FV14" s="5"/>
      <c r="FW14" s="5"/>
      <c r="FX14" s="5"/>
      <c r="FY14" s="5"/>
      <c r="FZ14" s="5"/>
      <c r="GA14" s="5"/>
      <c r="GB14" s="5"/>
      <c r="GC14" s="2"/>
      <c r="GD14" s="2"/>
      <c r="GE14" s="2"/>
    </row>
    <row r="15" spans="1:188">
      <c r="A15" s="29" t="s">
        <v>65</v>
      </c>
      <c r="B15" s="15" t="s">
        <v>6</v>
      </c>
      <c r="C15" s="18">
        <v>1131858</v>
      </c>
      <c r="D15" s="18">
        <v>1203628</v>
      </c>
      <c r="E15" s="18">
        <v>1444115</v>
      </c>
      <c r="F15" s="18">
        <v>1511088.71</v>
      </c>
      <c r="G15" s="18">
        <v>1519060.129</v>
      </c>
      <c r="H15" s="14">
        <v>1774573.2128000001</v>
      </c>
      <c r="I15" s="14">
        <v>2042907.089724821</v>
      </c>
      <c r="J15" s="14">
        <v>2497536.7988442723</v>
      </c>
      <c r="K15" s="4"/>
      <c r="L15" s="5"/>
      <c r="M15" s="5"/>
      <c r="N15" s="5"/>
      <c r="O15" s="5"/>
      <c r="P15" s="4"/>
      <c r="Q15" s="5"/>
      <c r="R15" s="5"/>
      <c r="S15" s="4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4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5"/>
      <c r="EI15" s="5"/>
      <c r="EJ15" s="5"/>
      <c r="EK15" s="5"/>
      <c r="EL15" s="5"/>
      <c r="EM15" s="5"/>
      <c r="EN15" s="5"/>
      <c r="EO15" s="4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5"/>
      <c r="FH15" s="5"/>
      <c r="FI15" s="5"/>
      <c r="FJ15" s="5"/>
      <c r="FK15" s="5"/>
      <c r="FL15" s="5"/>
      <c r="FM15" s="4"/>
      <c r="FN15" s="5"/>
      <c r="FO15" s="5"/>
      <c r="FP15" s="5"/>
      <c r="FQ15" s="5"/>
      <c r="FR15" s="5"/>
      <c r="FS15" s="5"/>
      <c r="FT15" s="5"/>
      <c r="FU15" s="5"/>
      <c r="FV15" s="5"/>
      <c r="FW15" s="5"/>
      <c r="FX15" s="5"/>
      <c r="FY15" s="5"/>
      <c r="FZ15" s="5"/>
      <c r="GA15" s="5"/>
      <c r="GB15" s="5"/>
      <c r="GC15" s="2"/>
      <c r="GD15" s="2"/>
      <c r="GE15" s="2"/>
    </row>
    <row r="16" spans="1:188">
      <c r="A16" s="30"/>
      <c r="B16" s="16" t="s">
        <v>29</v>
      </c>
      <c r="C16" s="17">
        <f>+C13+C14+C15</f>
        <v>2537540</v>
      </c>
      <c r="D16" s="17">
        <f t="shared" ref="D16:J16" si="3">+D13+D14+D15</f>
        <v>2645210</v>
      </c>
      <c r="E16" s="17">
        <f t="shared" si="3"/>
        <v>3273358</v>
      </c>
      <c r="F16" s="17">
        <f t="shared" si="3"/>
        <v>3454227.3899999997</v>
      </c>
      <c r="G16" s="17">
        <f t="shared" si="3"/>
        <v>3896029.1090977201</v>
      </c>
      <c r="H16" s="17">
        <f t="shared" si="3"/>
        <v>4700032.0506999996</v>
      </c>
      <c r="I16" s="17">
        <f t="shared" si="3"/>
        <v>5449178.9981206767</v>
      </c>
      <c r="J16" s="17">
        <f t="shared" si="3"/>
        <v>6139318.6088296203</v>
      </c>
      <c r="K16" s="4"/>
      <c r="L16" s="5"/>
      <c r="M16" s="5"/>
      <c r="N16" s="5"/>
      <c r="O16" s="5"/>
      <c r="P16" s="4"/>
      <c r="Q16" s="5"/>
      <c r="R16" s="5"/>
      <c r="S16" s="4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4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5"/>
      <c r="EI16" s="5"/>
      <c r="EJ16" s="5"/>
      <c r="EK16" s="5"/>
      <c r="EL16" s="5"/>
      <c r="EM16" s="5"/>
      <c r="EN16" s="5"/>
      <c r="EO16" s="4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E16" s="5"/>
      <c r="FF16" s="5"/>
      <c r="FG16" s="5"/>
      <c r="FH16" s="5"/>
      <c r="FI16" s="5"/>
      <c r="FJ16" s="5"/>
      <c r="FK16" s="5"/>
      <c r="FL16" s="5"/>
      <c r="FM16" s="4"/>
      <c r="FN16" s="5"/>
      <c r="FO16" s="5"/>
      <c r="FP16" s="5"/>
      <c r="FQ16" s="5"/>
      <c r="FR16" s="5"/>
      <c r="FS16" s="5"/>
      <c r="FT16" s="5"/>
      <c r="FU16" s="5"/>
      <c r="FV16" s="5"/>
      <c r="FW16" s="5"/>
      <c r="FX16" s="5"/>
      <c r="FY16" s="5"/>
      <c r="FZ16" s="5"/>
      <c r="GA16" s="5"/>
      <c r="GB16" s="5"/>
      <c r="GC16" s="2"/>
      <c r="GD16" s="2"/>
      <c r="GE16" s="2"/>
    </row>
    <row r="17" spans="1:188" s="9" customFormat="1">
      <c r="A17" s="19" t="s">
        <v>66</v>
      </c>
      <c r="B17" s="13" t="s">
        <v>7</v>
      </c>
      <c r="C17" s="14">
        <f>C18+C19</f>
        <v>2002198</v>
      </c>
      <c r="D17" s="14">
        <f t="shared" ref="D17:J17" si="4">D18+D19</f>
        <v>2231416</v>
      </c>
      <c r="E17" s="14">
        <f t="shared" si="4"/>
        <v>2510971</v>
      </c>
      <c r="F17" s="14">
        <f t="shared" si="4"/>
        <v>2786620.6591999996</v>
      </c>
      <c r="G17" s="14">
        <f t="shared" si="4"/>
        <v>2740712</v>
      </c>
      <c r="H17" s="14">
        <f t="shared" si="4"/>
        <v>3323954.1557</v>
      </c>
      <c r="I17" s="14">
        <f t="shared" si="4"/>
        <v>3750423.526908515</v>
      </c>
      <c r="J17" s="14">
        <f t="shared" si="4"/>
        <v>4164984.5829938557</v>
      </c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  <c r="EY17" s="4"/>
      <c r="EZ17" s="4"/>
      <c r="FA17" s="4"/>
      <c r="FB17" s="4"/>
      <c r="FC17" s="4"/>
      <c r="FD17" s="4"/>
      <c r="FE17" s="4"/>
      <c r="FF17" s="4"/>
      <c r="FG17" s="4"/>
      <c r="FH17" s="4"/>
      <c r="FI17" s="4"/>
      <c r="FJ17" s="4"/>
      <c r="FK17" s="4"/>
      <c r="FL17" s="4"/>
      <c r="FM17" s="4"/>
      <c r="FN17" s="4"/>
      <c r="FO17" s="4"/>
      <c r="FP17" s="4"/>
      <c r="FQ17" s="4"/>
      <c r="FR17" s="4"/>
      <c r="FS17" s="4"/>
      <c r="FT17" s="4"/>
      <c r="FU17" s="4"/>
      <c r="FV17" s="4"/>
      <c r="FW17" s="4"/>
      <c r="FX17" s="4"/>
      <c r="FY17" s="4"/>
      <c r="FZ17" s="4"/>
      <c r="GA17" s="4"/>
      <c r="GB17" s="4"/>
      <c r="GC17" s="2"/>
      <c r="GD17" s="2"/>
      <c r="GE17" s="2"/>
      <c r="GF17" s="3"/>
    </row>
    <row r="18" spans="1:188">
      <c r="A18" s="27">
        <v>6.1</v>
      </c>
      <c r="B18" s="15" t="s">
        <v>8</v>
      </c>
      <c r="C18" s="18">
        <v>1919528</v>
      </c>
      <c r="D18" s="18">
        <v>2141229</v>
      </c>
      <c r="E18" s="18">
        <v>2415462</v>
      </c>
      <c r="F18" s="18">
        <v>2687252.7851999998</v>
      </c>
      <c r="G18" s="18">
        <v>2635151</v>
      </c>
      <c r="H18" s="14">
        <v>3209307.9232000001</v>
      </c>
      <c r="I18" s="14">
        <v>3619036.572035654</v>
      </c>
      <c r="J18" s="14">
        <v>4019481.7893770244</v>
      </c>
      <c r="K18" s="4"/>
      <c r="L18" s="5"/>
      <c r="M18" s="5"/>
      <c r="N18" s="5"/>
      <c r="O18" s="5"/>
      <c r="P18" s="4"/>
      <c r="Q18" s="5"/>
      <c r="R18" s="5"/>
      <c r="S18" s="4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  <c r="DS18" s="4"/>
      <c r="DT18" s="4"/>
      <c r="DU18" s="4"/>
      <c r="DV18" s="4"/>
      <c r="DW18" s="4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5"/>
      <c r="FW18" s="5"/>
      <c r="FX18" s="5"/>
      <c r="FY18" s="5"/>
      <c r="FZ18" s="5"/>
      <c r="GA18" s="5"/>
      <c r="GB18" s="5"/>
      <c r="GC18" s="2"/>
      <c r="GD18" s="2"/>
      <c r="GE18" s="2"/>
    </row>
    <row r="19" spans="1:188">
      <c r="A19" s="27">
        <v>6.2</v>
      </c>
      <c r="B19" s="15" t="s">
        <v>9</v>
      </c>
      <c r="C19" s="18">
        <v>82670</v>
      </c>
      <c r="D19" s="18">
        <v>90187</v>
      </c>
      <c r="E19" s="18">
        <v>95509</v>
      </c>
      <c r="F19" s="18">
        <v>99367.873999999996</v>
      </c>
      <c r="G19" s="18">
        <v>105561</v>
      </c>
      <c r="H19" s="14">
        <v>114646.2325</v>
      </c>
      <c r="I19" s="14">
        <v>131386.95487286127</v>
      </c>
      <c r="J19" s="14">
        <v>145502.79361683148</v>
      </c>
      <c r="K19" s="4"/>
      <c r="L19" s="5"/>
      <c r="M19" s="5"/>
      <c r="N19" s="5"/>
      <c r="O19" s="5"/>
      <c r="P19" s="4"/>
      <c r="Q19" s="5"/>
      <c r="R19" s="5"/>
      <c r="S19" s="4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4"/>
      <c r="DR19" s="4"/>
      <c r="DS19" s="4"/>
      <c r="DT19" s="4"/>
      <c r="DU19" s="4"/>
      <c r="DV19" s="4"/>
      <c r="DW19" s="4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5"/>
      <c r="FB19" s="5"/>
      <c r="FC19" s="5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5"/>
      <c r="FV19" s="5"/>
      <c r="FW19" s="5"/>
      <c r="FX19" s="5"/>
      <c r="FY19" s="5"/>
      <c r="FZ19" s="5"/>
      <c r="GA19" s="5"/>
      <c r="GB19" s="5"/>
      <c r="GC19" s="2"/>
      <c r="GD19" s="2"/>
      <c r="GE19" s="2"/>
    </row>
    <row r="20" spans="1:188" s="9" customFormat="1" ht="28.5">
      <c r="A20" s="19" t="s">
        <v>67</v>
      </c>
      <c r="B20" s="20" t="s">
        <v>10</v>
      </c>
      <c r="C20" s="14">
        <f>SUM(C21:C27)</f>
        <v>654962</v>
      </c>
      <c r="D20" s="14">
        <f t="shared" ref="D20:J20" si="5">SUM(D21:D27)</f>
        <v>752139</v>
      </c>
      <c r="E20" s="14">
        <f t="shared" si="5"/>
        <v>843946</v>
      </c>
      <c r="F20" s="14">
        <f t="shared" si="5"/>
        <v>918755.52260000003</v>
      </c>
      <c r="G20" s="14">
        <f t="shared" si="5"/>
        <v>1113698</v>
      </c>
      <c r="H20" s="14">
        <f t="shared" si="5"/>
        <v>1041457.2931000001</v>
      </c>
      <c r="I20" s="14">
        <f t="shared" si="5"/>
        <v>1079911.0921947116</v>
      </c>
      <c r="J20" s="14">
        <f t="shared" si="5"/>
        <v>1154921.1606677899</v>
      </c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  <c r="EC20" s="4"/>
      <c r="ED20" s="4"/>
      <c r="EE20" s="4"/>
      <c r="EF20" s="4"/>
      <c r="EG20" s="4"/>
      <c r="EH20" s="4"/>
      <c r="EI20" s="4"/>
      <c r="EJ20" s="4"/>
      <c r="EK20" s="4"/>
      <c r="EL20" s="4"/>
      <c r="EM20" s="4"/>
      <c r="EN20" s="4"/>
      <c r="EO20" s="4"/>
      <c r="EP20" s="4"/>
      <c r="EQ20" s="4"/>
      <c r="ER20" s="4"/>
      <c r="ES20" s="4"/>
      <c r="ET20" s="4"/>
      <c r="EU20" s="4"/>
      <c r="EV20" s="4"/>
      <c r="EW20" s="4"/>
      <c r="EX20" s="4"/>
      <c r="EY20" s="4"/>
      <c r="EZ20" s="4"/>
      <c r="FA20" s="4"/>
      <c r="FB20" s="4"/>
      <c r="FC20" s="4"/>
      <c r="FD20" s="4"/>
      <c r="FE20" s="4"/>
      <c r="FF20" s="4"/>
      <c r="FG20" s="4"/>
      <c r="FH20" s="4"/>
      <c r="FI20" s="4"/>
      <c r="FJ20" s="4"/>
      <c r="FK20" s="4"/>
      <c r="FL20" s="4"/>
      <c r="FM20" s="4"/>
      <c r="FN20" s="4"/>
      <c r="FO20" s="4"/>
      <c r="FP20" s="4"/>
      <c r="FQ20" s="4"/>
      <c r="FR20" s="4"/>
      <c r="FS20" s="4"/>
      <c r="FT20" s="4"/>
      <c r="FU20" s="4"/>
      <c r="FV20" s="4"/>
      <c r="FW20" s="4"/>
      <c r="FX20" s="4"/>
      <c r="FY20" s="4"/>
      <c r="FZ20" s="4"/>
      <c r="GA20" s="4"/>
      <c r="GB20" s="4"/>
      <c r="GC20" s="2"/>
      <c r="GD20" s="2"/>
      <c r="GE20" s="2"/>
      <c r="GF20" s="3"/>
    </row>
    <row r="21" spans="1:188">
      <c r="A21" s="27">
        <v>7.1</v>
      </c>
      <c r="B21" s="15" t="s">
        <v>11</v>
      </c>
      <c r="C21" s="18">
        <v>102300</v>
      </c>
      <c r="D21" s="18">
        <v>122431</v>
      </c>
      <c r="E21" s="18">
        <v>126937</v>
      </c>
      <c r="F21" s="18">
        <v>151591</v>
      </c>
      <c r="G21" s="18">
        <v>163457</v>
      </c>
      <c r="H21" s="14">
        <v>89603</v>
      </c>
      <c r="I21" s="14">
        <v>94426.353274160705</v>
      </c>
      <c r="J21" s="14">
        <v>91665.094107531622</v>
      </c>
      <c r="K21" s="4"/>
      <c r="L21" s="5"/>
      <c r="M21" s="5"/>
      <c r="N21" s="5"/>
      <c r="O21" s="5"/>
      <c r="P21" s="4"/>
      <c r="Q21" s="5"/>
      <c r="R21" s="5"/>
      <c r="S21" s="4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4"/>
      <c r="DS21" s="4"/>
      <c r="DT21" s="4"/>
      <c r="DU21" s="4"/>
      <c r="DV21" s="4"/>
      <c r="DW21" s="4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5"/>
      <c r="FW21" s="5"/>
      <c r="FX21" s="5"/>
      <c r="FY21" s="5"/>
      <c r="FZ21" s="5"/>
      <c r="GA21" s="5"/>
      <c r="GB21" s="5"/>
      <c r="GC21" s="2"/>
      <c r="GD21" s="2"/>
      <c r="GE21" s="2"/>
    </row>
    <row r="22" spans="1:188">
      <c r="A22" s="27">
        <v>7.2</v>
      </c>
      <c r="B22" s="15" t="s">
        <v>12</v>
      </c>
      <c r="C22" s="18">
        <v>307628</v>
      </c>
      <c r="D22" s="18">
        <v>366903</v>
      </c>
      <c r="E22" s="18">
        <v>420388</v>
      </c>
      <c r="F22" s="18">
        <v>458971.60739999998</v>
      </c>
      <c r="G22" s="18">
        <v>496568</v>
      </c>
      <c r="H22" s="14">
        <v>526636.09490000003</v>
      </c>
      <c r="I22" s="14">
        <v>559470.54033827188</v>
      </c>
      <c r="J22" s="14">
        <v>621931.40376210387</v>
      </c>
      <c r="K22" s="4"/>
      <c r="L22" s="5"/>
      <c r="M22" s="5"/>
      <c r="N22" s="5"/>
      <c r="O22" s="5"/>
      <c r="P22" s="4"/>
      <c r="Q22" s="5"/>
      <c r="R22" s="5"/>
      <c r="S22" s="4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4"/>
      <c r="DR22" s="4"/>
      <c r="DS22" s="4"/>
      <c r="DT22" s="4"/>
      <c r="DU22" s="4"/>
      <c r="DV22" s="4"/>
      <c r="DW22" s="4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5"/>
      <c r="FX22" s="5"/>
      <c r="FY22" s="5"/>
      <c r="FZ22" s="5"/>
      <c r="GA22" s="5"/>
      <c r="GB22" s="5"/>
      <c r="GC22" s="2"/>
      <c r="GD22" s="2"/>
      <c r="GE22" s="2"/>
    </row>
    <row r="23" spans="1:188">
      <c r="A23" s="27">
        <v>7.3</v>
      </c>
      <c r="B23" s="15" t="s">
        <v>13</v>
      </c>
      <c r="C23" s="18">
        <v>37671</v>
      </c>
      <c r="D23" s="18">
        <v>40886</v>
      </c>
      <c r="E23" s="18">
        <v>13913</v>
      </c>
      <c r="F23" s="18">
        <v>2681.5910000000003</v>
      </c>
      <c r="G23" s="18">
        <v>16841</v>
      </c>
      <c r="H23" s="14">
        <v>19968.676500000001</v>
      </c>
      <c r="I23" s="14">
        <v>23136.515644799765</v>
      </c>
      <c r="J23" s="14">
        <v>27805.831363954636</v>
      </c>
      <c r="K23" s="4"/>
      <c r="L23" s="5"/>
      <c r="M23" s="5"/>
      <c r="N23" s="5"/>
      <c r="O23" s="5"/>
      <c r="P23" s="4"/>
      <c r="Q23" s="5"/>
      <c r="R23" s="5"/>
      <c r="S23" s="4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4"/>
      <c r="DR23" s="4"/>
      <c r="DS23" s="4"/>
      <c r="DT23" s="4"/>
      <c r="DU23" s="4"/>
      <c r="DV23" s="4"/>
      <c r="DW23" s="4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5"/>
      <c r="FX23" s="5"/>
      <c r="FY23" s="5"/>
      <c r="FZ23" s="5"/>
      <c r="GA23" s="5"/>
      <c r="GB23" s="5"/>
      <c r="GC23" s="2"/>
      <c r="GD23" s="2"/>
      <c r="GE23" s="2"/>
    </row>
    <row r="24" spans="1:188">
      <c r="A24" s="27">
        <v>7.4</v>
      </c>
      <c r="B24" s="15" t="s">
        <v>14</v>
      </c>
      <c r="C24" s="18">
        <v>0</v>
      </c>
      <c r="D24" s="18">
        <v>221</v>
      </c>
      <c r="E24" s="18">
        <v>4744</v>
      </c>
      <c r="F24" s="18">
        <v>11476.324199999999</v>
      </c>
      <c r="G24" s="18">
        <v>25235</v>
      </c>
      <c r="H24" s="14">
        <v>31003.579599999997</v>
      </c>
      <c r="I24" s="14">
        <v>33630.088162100619</v>
      </c>
      <c r="J24" s="14">
        <v>25548.811353989848</v>
      </c>
      <c r="K24" s="4"/>
      <c r="L24" s="5"/>
      <c r="M24" s="5"/>
      <c r="N24" s="5"/>
      <c r="O24" s="5"/>
      <c r="P24" s="4"/>
      <c r="Q24" s="5"/>
      <c r="R24" s="5"/>
      <c r="S24" s="4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4"/>
      <c r="DR24" s="4"/>
      <c r="DS24" s="4"/>
      <c r="DT24" s="4"/>
      <c r="DU24" s="4"/>
      <c r="DV24" s="4"/>
      <c r="DW24" s="4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5"/>
      <c r="FY24" s="5"/>
      <c r="FZ24" s="5"/>
      <c r="GA24" s="5"/>
      <c r="GB24" s="5"/>
      <c r="GC24" s="2"/>
      <c r="GD24" s="2"/>
      <c r="GE24" s="2"/>
    </row>
    <row r="25" spans="1:188">
      <c r="A25" s="27">
        <v>7.5</v>
      </c>
      <c r="B25" s="15" t="s">
        <v>15</v>
      </c>
      <c r="C25" s="18">
        <v>31431</v>
      </c>
      <c r="D25" s="18">
        <v>34575</v>
      </c>
      <c r="E25" s="18">
        <v>31834</v>
      </c>
      <c r="F25" s="18">
        <v>31439</v>
      </c>
      <c r="G25" s="18">
        <v>57921</v>
      </c>
      <c r="H25" s="14">
        <v>23472.570899999999</v>
      </c>
      <c r="I25" s="14">
        <v>25550.898000000001</v>
      </c>
      <c r="J25" s="14">
        <v>31996.626413505706</v>
      </c>
      <c r="K25" s="4"/>
      <c r="L25" s="5"/>
      <c r="M25" s="5"/>
      <c r="N25" s="5"/>
      <c r="O25" s="5"/>
      <c r="P25" s="4"/>
      <c r="Q25" s="5"/>
      <c r="R25" s="5"/>
      <c r="S25" s="4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4"/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4"/>
      <c r="DR25" s="4"/>
      <c r="DS25" s="4"/>
      <c r="DT25" s="4"/>
      <c r="DU25" s="4"/>
      <c r="DV25" s="4"/>
      <c r="DW25" s="4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5"/>
      <c r="FX25" s="5"/>
      <c r="FY25" s="5"/>
      <c r="FZ25" s="5"/>
      <c r="GA25" s="5"/>
      <c r="GB25" s="5"/>
      <c r="GC25" s="2"/>
      <c r="GD25" s="2"/>
      <c r="GE25" s="2"/>
    </row>
    <row r="26" spans="1:188">
      <c r="A26" s="27">
        <v>7.6</v>
      </c>
      <c r="B26" s="15" t="s">
        <v>16</v>
      </c>
      <c r="C26" s="18">
        <v>5654</v>
      </c>
      <c r="D26" s="18">
        <v>6315</v>
      </c>
      <c r="E26" s="18">
        <v>7086</v>
      </c>
      <c r="F26" s="18">
        <v>7470</v>
      </c>
      <c r="G26" s="18">
        <v>7978</v>
      </c>
      <c r="H26" s="14">
        <v>8823</v>
      </c>
      <c r="I26" s="14">
        <v>9309.2509640162425</v>
      </c>
      <c r="J26" s="14">
        <v>9538.5255229494796</v>
      </c>
      <c r="K26" s="4"/>
      <c r="L26" s="5"/>
      <c r="M26" s="5"/>
      <c r="N26" s="5"/>
      <c r="O26" s="5"/>
      <c r="P26" s="4"/>
      <c r="Q26" s="5"/>
      <c r="R26" s="5"/>
      <c r="S26" s="4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4"/>
      <c r="DR26" s="4"/>
      <c r="DS26" s="4"/>
      <c r="DT26" s="4"/>
      <c r="DU26" s="4"/>
      <c r="DV26" s="4"/>
      <c r="DW26" s="4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5"/>
      <c r="FW26" s="5"/>
      <c r="FX26" s="5"/>
      <c r="FY26" s="5"/>
      <c r="FZ26" s="5"/>
      <c r="GA26" s="5"/>
      <c r="GB26" s="5"/>
      <c r="GC26" s="2"/>
      <c r="GD26" s="2"/>
      <c r="GE26" s="2"/>
    </row>
    <row r="27" spans="1:188" ht="28.5">
      <c r="A27" s="27">
        <v>7.7</v>
      </c>
      <c r="B27" s="15" t="s">
        <v>17</v>
      </c>
      <c r="C27" s="18">
        <v>170278</v>
      </c>
      <c r="D27" s="18">
        <v>180808</v>
      </c>
      <c r="E27" s="18">
        <v>239044</v>
      </c>
      <c r="F27" s="18">
        <v>255126</v>
      </c>
      <c r="G27" s="18">
        <v>345698</v>
      </c>
      <c r="H27" s="14">
        <v>341950.37119999999</v>
      </c>
      <c r="I27" s="14">
        <v>334387.44581136236</v>
      </c>
      <c r="J27" s="14">
        <v>346434.86814375472</v>
      </c>
      <c r="K27" s="4"/>
      <c r="L27" s="5"/>
      <c r="M27" s="5"/>
      <c r="N27" s="5"/>
      <c r="O27" s="5"/>
      <c r="P27" s="4"/>
      <c r="Q27" s="5"/>
      <c r="R27" s="5"/>
      <c r="S27" s="4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4"/>
      <c r="DR27" s="4"/>
      <c r="DS27" s="4"/>
      <c r="DT27" s="4"/>
      <c r="DU27" s="4"/>
      <c r="DV27" s="4"/>
      <c r="DW27" s="4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5"/>
      <c r="FW27" s="5"/>
      <c r="FX27" s="5"/>
      <c r="FY27" s="5"/>
      <c r="FZ27" s="5"/>
      <c r="GA27" s="5"/>
      <c r="GB27" s="5"/>
      <c r="GC27" s="2"/>
      <c r="GD27" s="2"/>
      <c r="GE27" s="2"/>
    </row>
    <row r="28" spans="1:188">
      <c r="A28" s="29" t="s">
        <v>68</v>
      </c>
      <c r="B28" s="15" t="s">
        <v>18</v>
      </c>
      <c r="C28" s="18">
        <v>420333</v>
      </c>
      <c r="D28" s="18">
        <v>449114</v>
      </c>
      <c r="E28" s="18">
        <v>507287</v>
      </c>
      <c r="F28" s="18">
        <v>533742</v>
      </c>
      <c r="G28" s="18">
        <v>634297</v>
      </c>
      <c r="H28" s="14">
        <v>647422</v>
      </c>
      <c r="I28" s="14">
        <v>778091.10472166887</v>
      </c>
      <c r="J28" s="14">
        <v>845502</v>
      </c>
      <c r="K28" s="4"/>
      <c r="L28" s="5"/>
      <c r="M28" s="5"/>
      <c r="N28" s="5"/>
      <c r="O28" s="5"/>
      <c r="P28" s="4"/>
      <c r="Q28" s="5"/>
      <c r="R28" s="5"/>
      <c r="S28" s="4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4"/>
      <c r="DT28" s="4"/>
      <c r="DU28" s="4"/>
      <c r="DV28" s="4"/>
      <c r="DW28" s="4"/>
      <c r="DX28" s="5"/>
      <c r="DY28" s="5"/>
      <c r="DZ28" s="5"/>
      <c r="EA28" s="5"/>
      <c r="EB28" s="5"/>
      <c r="EC28" s="5"/>
      <c r="ED28" s="5"/>
      <c r="EE28" s="5"/>
      <c r="EF28" s="5"/>
      <c r="EG28" s="5"/>
      <c r="EH28" s="5"/>
      <c r="EI28" s="5"/>
      <c r="EJ28" s="5"/>
      <c r="EK28" s="5"/>
      <c r="EL28" s="5"/>
      <c r="EM28" s="5"/>
      <c r="EN28" s="5"/>
      <c r="EO28" s="5"/>
      <c r="EP28" s="5"/>
      <c r="EQ28" s="5"/>
      <c r="ER28" s="5"/>
      <c r="ES28" s="5"/>
      <c r="ET28" s="5"/>
      <c r="EU28" s="5"/>
      <c r="EV28" s="5"/>
      <c r="EW28" s="5"/>
      <c r="EX28" s="5"/>
      <c r="EY28" s="5"/>
      <c r="EZ28" s="5"/>
      <c r="FA28" s="5"/>
      <c r="FB28" s="5"/>
      <c r="FC28" s="5"/>
      <c r="FD28" s="5"/>
      <c r="FE28" s="5"/>
      <c r="FF28" s="5"/>
      <c r="FG28" s="5"/>
      <c r="FH28" s="5"/>
      <c r="FI28" s="5"/>
      <c r="FJ28" s="5"/>
      <c r="FK28" s="5"/>
      <c r="FL28" s="5"/>
      <c r="FM28" s="5"/>
      <c r="FN28" s="5"/>
      <c r="FO28" s="5"/>
      <c r="FP28" s="5"/>
      <c r="FQ28" s="5"/>
      <c r="FR28" s="5"/>
      <c r="FS28" s="5"/>
      <c r="FT28" s="5"/>
      <c r="FU28" s="5"/>
      <c r="FV28" s="5"/>
      <c r="FW28" s="5"/>
      <c r="FX28" s="5"/>
      <c r="FY28" s="5"/>
      <c r="FZ28" s="5"/>
      <c r="GA28" s="5"/>
      <c r="GB28" s="5"/>
      <c r="GC28" s="2"/>
      <c r="GD28" s="2"/>
      <c r="GE28" s="2"/>
    </row>
    <row r="29" spans="1:188" ht="28.5">
      <c r="A29" s="29" t="s">
        <v>69</v>
      </c>
      <c r="B29" s="15" t="s">
        <v>19</v>
      </c>
      <c r="C29" s="18">
        <v>942080</v>
      </c>
      <c r="D29" s="18">
        <v>1026126</v>
      </c>
      <c r="E29" s="18">
        <v>1086805</v>
      </c>
      <c r="F29" s="18">
        <v>1130108.1151999999</v>
      </c>
      <c r="G29" s="18">
        <v>1117382</v>
      </c>
      <c r="H29" s="14">
        <v>1163132.828</v>
      </c>
      <c r="I29" s="14">
        <v>1234638.268949715</v>
      </c>
      <c r="J29" s="14">
        <v>1322153.5158964375</v>
      </c>
      <c r="K29" s="4"/>
      <c r="L29" s="5"/>
      <c r="M29" s="5"/>
      <c r="N29" s="5"/>
      <c r="O29" s="5"/>
      <c r="P29" s="4"/>
      <c r="Q29" s="5"/>
      <c r="R29" s="5"/>
      <c r="S29" s="4"/>
      <c r="T29" s="6"/>
      <c r="U29" s="6"/>
      <c r="V29" s="6"/>
      <c r="W29" s="6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4"/>
      <c r="DF29" s="4"/>
      <c r="DG29" s="4"/>
      <c r="DH29" s="4"/>
      <c r="DI29" s="4"/>
      <c r="DJ29" s="4"/>
      <c r="DK29" s="4"/>
      <c r="DL29" s="4"/>
      <c r="DM29" s="4"/>
      <c r="DN29" s="4"/>
      <c r="DO29" s="4"/>
      <c r="DP29" s="4"/>
      <c r="DQ29" s="4"/>
      <c r="DR29" s="4"/>
      <c r="DS29" s="4"/>
      <c r="DT29" s="4"/>
      <c r="DU29" s="4"/>
      <c r="DV29" s="4"/>
      <c r="DW29" s="4"/>
      <c r="DX29" s="5"/>
      <c r="DY29" s="5"/>
      <c r="DZ29" s="5"/>
      <c r="EA29" s="5"/>
      <c r="EB29" s="5"/>
      <c r="EC29" s="5"/>
      <c r="ED29" s="5"/>
      <c r="EE29" s="5"/>
      <c r="EF29" s="5"/>
      <c r="EG29" s="5"/>
      <c r="EH29" s="5"/>
      <c r="EI29" s="5"/>
      <c r="EJ29" s="5"/>
      <c r="EK29" s="5"/>
      <c r="EL29" s="5"/>
      <c r="EM29" s="5"/>
      <c r="EN29" s="5"/>
      <c r="EO29" s="5"/>
      <c r="EP29" s="5"/>
      <c r="EQ29" s="5"/>
      <c r="ER29" s="5"/>
      <c r="ES29" s="5"/>
      <c r="ET29" s="5"/>
      <c r="EU29" s="5"/>
      <c r="EV29" s="5"/>
      <c r="EW29" s="5"/>
      <c r="EX29" s="5"/>
      <c r="EY29" s="5"/>
      <c r="EZ29" s="5"/>
      <c r="FA29" s="5"/>
      <c r="FB29" s="5"/>
      <c r="FC29" s="5"/>
      <c r="FD29" s="5"/>
      <c r="FE29" s="5"/>
      <c r="FF29" s="5"/>
      <c r="FG29" s="5"/>
      <c r="FH29" s="5"/>
      <c r="FI29" s="5"/>
      <c r="FJ29" s="5"/>
      <c r="FK29" s="5"/>
      <c r="FL29" s="5"/>
      <c r="FM29" s="5"/>
      <c r="FN29" s="5"/>
      <c r="FO29" s="5"/>
      <c r="FP29" s="5"/>
      <c r="FQ29" s="5"/>
      <c r="FR29" s="5"/>
      <c r="FS29" s="5"/>
      <c r="FT29" s="5"/>
      <c r="FU29" s="5"/>
      <c r="FV29" s="5"/>
      <c r="FW29" s="5"/>
      <c r="FX29" s="5"/>
      <c r="FY29" s="5"/>
      <c r="FZ29" s="5"/>
      <c r="GA29" s="5"/>
      <c r="GB29" s="5"/>
      <c r="GC29" s="2"/>
      <c r="GD29" s="2"/>
      <c r="GE29" s="2"/>
    </row>
    <row r="30" spans="1:188">
      <c r="A30" s="29" t="s">
        <v>70</v>
      </c>
      <c r="B30" s="15" t="s">
        <v>44</v>
      </c>
      <c r="C30" s="18">
        <v>634052</v>
      </c>
      <c r="D30" s="18">
        <v>722921</v>
      </c>
      <c r="E30" s="18">
        <v>768977</v>
      </c>
      <c r="F30" s="18">
        <v>901514</v>
      </c>
      <c r="G30" s="18">
        <v>1371994</v>
      </c>
      <c r="H30" s="14">
        <v>1099300</v>
      </c>
      <c r="I30" s="14">
        <v>1594502.5210931371</v>
      </c>
      <c r="J30" s="14">
        <v>1656481.1729285095</v>
      </c>
      <c r="K30" s="4"/>
      <c r="L30" s="5"/>
      <c r="M30" s="5"/>
      <c r="N30" s="5"/>
      <c r="O30" s="5"/>
      <c r="P30" s="4"/>
      <c r="Q30" s="5"/>
      <c r="R30" s="5"/>
      <c r="S30" s="4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4"/>
      <c r="DF30" s="4"/>
      <c r="DG30" s="4"/>
      <c r="DH30" s="4"/>
      <c r="DI30" s="4"/>
      <c r="DJ30" s="4"/>
      <c r="DK30" s="4"/>
      <c r="DL30" s="4"/>
      <c r="DM30" s="4"/>
      <c r="DN30" s="4"/>
      <c r="DO30" s="4"/>
      <c r="DP30" s="4"/>
      <c r="DQ30" s="4"/>
      <c r="DR30" s="4"/>
      <c r="DS30" s="4"/>
      <c r="DT30" s="4"/>
      <c r="DU30" s="4"/>
      <c r="DV30" s="4"/>
      <c r="DW30" s="4"/>
      <c r="DX30" s="5"/>
      <c r="DY30" s="5"/>
      <c r="DZ30" s="5"/>
      <c r="EA30" s="5"/>
      <c r="EB30" s="5"/>
      <c r="EC30" s="5"/>
      <c r="ED30" s="5"/>
      <c r="EE30" s="5"/>
      <c r="EF30" s="5"/>
      <c r="EG30" s="5"/>
      <c r="EH30" s="5"/>
      <c r="EI30" s="5"/>
      <c r="EJ30" s="5"/>
      <c r="EK30" s="5"/>
      <c r="EL30" s="5"/>
      <c r="EM30" s="5"/>
      <c r="EN30" s="5"/>
      <c r="EO30" s="5"/>
      <c r="EP30" s="5"/>
      <c r="EQ30" s="5"/>
      <c r="ER30" s="5"/>
      <c r="ES30" s="5"/>
      <c r="ET30" s="5"/>
      <c r="EU30" s="5"/>
      <c r="EV30" s="5"/>
      <c r="EW30" s="5"/>
      <c r="EX30" s="5"/>
      <c r="EY30" s="5"/>
      <c r="EZ30" s="5"/>
      <c r="FA30" s="5"/>
      <c r="FB30" s="5"/>
      <c r="FC30" s="5"/>
      <c r="FD30" s="5"/>
      <c r="FE30" s="5"/>
      <c r="FF30" s="5"/>
      <c r="FG30" s="5"/>
      <c r="FH30" s="5"/>
      <c r="FI30" s="5"/>
      <c r="FJ30" s="5"/>
      <c r="FK30" s="5"/>
      <c r="FL30" s="5"/>
      <c r="FM30" s="5"/>
      <c r="FN30" s="5"/>
      <c r="FO30" s="5"/>
      <c r="FP30" s="5"/>
      <c r="FQ30" s="5"/>
      <c r="FR30" s="5"/>
      <c r="FS30" s="5"/>
      <c r="FT30" s="5"/>
      <c r="FU30" s="5"/>
      <c r="FV30" s="5"/>
      <c r="FW30" s="5"/>
      <c r="FX30" s="5"/>
      <c r="FY30" s="5"/>
      <c r="FZ30" s="5"/>
      <c r="GA30" s="5"/>
      <c r="GB30" s="5"/>
      <c r="GC30" s="2"/>
      <c r="GD30" s="2"/>
      <c r="GE30" s="2"/>
    </row>
    <row r="31" spans="1:188">
      <c r="A31" s="29" t="s">
        <v>71</v>
      </c>
      <c r="B31" s="15" t="s">
        <v>20</v>
      </c>
      <c r="C31" s="18">
        <v>1046848</v>
      </c>
      <c r="D31" s="18">
        <v>1147534</v>
      </c>
      <c r="E31" s="18">
        <v>1450208</v>
      </c>
      <c r="F31" s="18">
        <v>1600060.7075</v>
      </c>
      <c r="G31" s="18">
        <v>1657789</v>
      </c>
      <c r="H31" s="14">
        <v>2179374.5</v>
      </c>
      <c r="I31" s="14">
        <v>2529781.6756487545</v>
      </c>
      <c r="J31" s="14">
        <v>3131375.6596935312</v>
      </c>
      <c r="K31" s="4"/>
      <c r="L31" s="5"/>
      <c r="M31" s="5"/>
      <c r="N31" s="5"/>
      <c r="O31" s="5"/>
      <c r="P31" s="4"/>
      <c r="Q31" s="5"/>
      <c r="R31" s="5"/>
      <c r="S31" s="4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4"/>
      <c r="DS31" s="4"/>
      <c r="DT31" s="4"/>
      <c r="DU31" s="4"/>
      <c r="DV31" s="4"/>
      <c r="DW31" s="4"/>
      <c r="DX31" s="5"/>
      <c r="DY31" s="5"/>
      <c r="DZ31" s="5"/>
      <c r="EA31" s="5"/>
      <c r="EB31" s="5"/>
      <c r="EC31" s="5"/>
      <c r="ED31" s="5"/>
      <c r="EE31" s="5"/>
      <c r="EF31" s="5"/>
      <c r="EG31" s="5"/>
      <c r="EH31" s="5"/>
      <c r="EI31" s="5"/>
      <c r="EJ31" s="5"/>
      <c r="EK31" s="5"/>
      <c r="EL31" s="5"/>
      <c r="EM31" s="5"/>
      <c r="EN31" s="5"/>
      <c r="EO31" s="5"/>
      <c r="EP31" s="5"/>
      <c r="EQ31" s="5"/>
      <c r="ER31" s="5"/>
      <c r="ES31" s="5"/>
      <c r="ET31" s="5"/>
      <c r="EU31" s="5"/>
      <c r="EV31" s="5"/>
      <c r="EW31" s="5"/>
      <c r="EX31" s="5"/>
      <c r="EY31" s="5"/>
      <c r="EZ31" s="5"/>
      <c r="FA31" s="5"/>
      <c r="FB31" s="5"/>
      <c r="FC31" s="5"/>
      <c r="FD31" s="5"/>
      <c r="FE31" s="5"/>
      <c r="FF31" s="5"/>
      <c r="FG31" s="5"/>
      <c r="FH31" s="5"/>
      <c r="FI31" s="5"/>
      <c r="FJ31" s="5"/>
      <c r="FK31" s="5"/>
      <c r="FL31" s="5"/>
      <c r="FM31" s="5"/>
      <c r="FN31" s="5"/>
      <c r="FO31" s="5"/>
      <c r="FP31" s="5"/>
      <c r="FQ31" s="5"/>
      <c r="FR31" s="5"/>
      <c r="FS31" s="5"/>
      <c r="FT31" s="5"/>
      <c r="FU31" s="5"/>
      <c r="FV31" s="5"/>
      <c r="FW31" s="5"/>
      <c r="FX31" s="5"/>
      <c r="FY31" s="5"/>
      <c r="FZ31" s="5"/>
      <c r="GA31" s="5"/>
      <c r="GB31" s="5"/>
      <c r="GC31" s="2"/>
      <c r="GD31" s="2"/>
      <c r="GE31" s="2"/>
    </row>
    <row r="32" spans="1:188">
      <c r="A32" s="30"/>
      <c r="B32" s="16" t="s">
        <v>30</v>
      </c>
      <c r="C32" s="17">
        <f>C17+C20+C28+C29+C30+C31</f>
        <v>5700473</v>
      </c>
      <c r="D32" s="17">
        <f t="shared" ref="D32:F32" si="6">D17+D20+D28+D29+D30+D31</f>
        <v>6329250</v>
      </c>
      <c r="E32" s="17">
        <f t="shared" si="6"/>
        <v>7168194</v>
      </c>
      <c r="F32" s="17">
        <f t="shared" si="6"/>
        <v>7870801.0044999998</v>
      </c>
      <c r="G32" s="17">
        <f t="shared" ref="G32:J32" si="7">G17+G20+G28+G29+G30+G31</f>
        <v>8635872</v>
      </c>
      <c r="H32" s="17">
        <f t="shared" si="7"/>
        <v>9454640.7767999992</v>
      </c>
      <c r="I32" s="17">
        <f t="shared" si="7"/>
        <v>10967348.189516503</v>
      </c>
      <c r="J32" s="17">
        <f t="shared" si="7"/>
        <v>12275418.092180125</v>
      </c>
      <c r="K32" s="4"/>
      <c r="L32" s="5"/>
      <c r="M32" s="5"/>
      <c r="N32" s="5"/>
      <c r="O32" s="5"/>
      <c r="P32" s="4"/>
      <c r="Q32" s="5"/>
      <c r="R32" s="5"/>
      <c r="S32" s="4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4"/>
      <c r="DF32" s="4"/>
      <c r="DG32" s="4"/>
      <c r="DH32" s="4"/>
      <c r="DI32" s="4"/>
      <c r="DJ32" s="4"/>
      <c r="DK32" s="4"/>
      <c r="DL32" s="4"/>
      <c r="DM32" s="4"/>
      <c r="DN32" s="4"/>
      <c r="DO32" s="4"/>
      <c r="DP32" s="4"/>
      <c r="DQ32" s="4"/>
      <c r="DR32" s="4"/>
      <c r="DS32" s="4"/>
      <c r="DT32" s="4"/>
      <c r="DU32" s="4"/>
      <c r="DV32" s="4"/>
      <c r="DW32" s="4"/>
      <c r="DX32" s="5"/>
      <c r="DY32" s="5"/>
      <c r="DZ32" s="5"/>
      <c r="EA32" s="5"/>
      <c r="EB32" s="5"/>
      <c r="EC32" s="5"/>
      <c r="ED32" s="5"/>
      <c r="EE32" s="5"/>
      <c r="EF32" s="5"/>
      <c r="EG32" s="5"/>
      <c r="EH32" s="5"/>
      <c r="EI32" s="5"/>
      <c r="EJ32" s="5"/>
      <c r="EK32" s="5"/>
      <c r="EL32" s="5"/>
      <c r="EM32" s="5"/>
      <c r="EN32" s="5"/>
      <c r="EO32" s="5"/>
      <c r="EP32" s="5"/>
      <c r="EQ32" s="5"/>
      <c r="ER32" s="5"/>
      <c r="ES32" s="5"/>
      <c r="ET32" s="5"/>
      <c r="EU32" s="5"/>
      <c r="EV32" s="5"/>
      <c r="EW32" s="5"/>
      <c r="EX32" s="5"/>
      <c r="EY32" s="5"/>
      <c r="EZ32" s="5"/>
      <c r="FA32" s="5"/>
      <c r="FB32" s="5"/>
      <c r="FC32" s="5"/>
      <c r="FD32" s="5"/>
      <c r="FE32" s="5"/>
      <c r="FF32" s="5"/>
      <c r="FG32" s="5"/>
      <c r="FH32" s="5"/>
      <c r="FI32" s="5"/>
      <c r="FJ32" s="5"/>
      <c r="FK32" s="5"/>
      <c r="FL32" s="5"/>
      <c r="FM32" s="5"/>
      <c r="FN32" s="5"/>
      <c r="FO32" s="5"/>
      <c r="FP32" s="5"/>
      <c r="FQ32" s="5"/>
      <c r="FR32" s="5"/>
      <c r="FS32" s="5"/>
      <c r="FT32" s="5"/>
      <c r="FU32" s="5"/>
      <c r="FV32" s="5"/>
      <c r="FW32" s="5"/>
      <c r="FX32" s="5"/>
      <c r="FY32" s="5"/>
      <c r="FZ32" s="5"/>
      <c r="GA32" s="5"/>
      <c r="GB32" s="5"/>
      <c r="GC32" s="2"/>
      <c r="GD32" s="2"/>
      <c r="GE32" s="2"/>
    </row>
    <row r="33" spans="1:188" s="9" customFormat="1">
      <c r="A33" s="31" t="s">
        <v>27</v>
      </c>
      <c r="B33" s="21" t="s">
        <v>41</v>
      </c>
      <c r="C33" s="22">
        <f>C6+C11+C13+C14+C15+C17+C20+C28+C29+C30+C31</f>
        <v>12146941</v>
      </c>
      <c r="D33" s="22">
        <f>D6+D11+D13+D14+D15+D17+D20+D28+D29+D30+D31</f>
        <v>13378496</v>
      </c>
      <c r="E33" s="22">
        <f>E6+E11+E13+E14+E15+E17+E20+E28+E29+E30+E31</f>
        <v>15054656</v>
      </c>
      <c r="F33" s="22">
        <f>F6+F11+F13+F14+F15+F17+F20+F28+F29+F30+F31</f>
        <v>16141985.888515826</v>
      </c>
      <c r="G33" s="22">
        <f t="shared" ref="G33:J33" si="8">G6+G11+G13+G14+G15+G17+G20+G28+G29+G30+G31</f>
        <v>18852440.709105633</v>
      </c>
      <c r="H33" s="22">
        <f t="shared" si="8"/>
        <v>20532956.08765224</v>
      </c>
      <c r="I33" s="22">
        <f t="shared" si="8"/>
        <v>23326727.425880291</v>
      </c>
      <c r="J33" s="22">
        <f t="shared" si="8"/>
        <v>26198351.313836243</v>
      </c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4"/>
      <c r="DY33" s="4"/>
      <c r="DZ33" s="4"/>
      <c r="EA33" s="4"/>
      <c r="EB33" s="4"/>
      <c r="EC33" s="4"/>
      <c r="ED33" s="4"/>
      <c r="EE33" s="4"/>
      <c r="EF33" s="4"/>
      <c r="EG33" s="4"/>
      <c r="EH33" s="4"/>
      <c r="EI33" s="4"/>
      <c r="EJ33" s="4"/>
      <c r="EK33" s="4"/>
      <c r="EL33" s="4"/>
      <c r="EM33" s="4"/>
      <c r="EN33" s="4"/>
      <c r="EO33" s="4"/>
      <c r="EP33" s="4"/>
      <c r="EQ33" s="4"/>
      <c r="ER33" s="4"/>
      <c r="ES33" s="4"/>
      <c r="ET33" s="4"/>
      <c r="EU33" s="4"/>
      <c r="EV33" s="4"/>
      <c r="EW33" s="4"/>
      <c r="EX33" s="4"/>
      <c r="EY33" s="4"/>
      <c r="EZ33" s="4"/>
      <c r="FA33" s="4"/>
      <c r="FB33" s="4"/>
      <c r="FC33" s="4"/>
      <c r="FD33" s="4"/>
      <c r="FE33" s="4"/>
      <c r="FF33" s="4"/>
      <c r="FG33" s="4"/>
      <c r="FH33" s="4"/>
      <c r="FI33" s="4"/>
      <c r="FJ33" s="4"/>
      <c r="FK33" s="4"/>
      <c r="FL33" s="4"/>
      <c r="FM33" s="4"/>
      <c r="FN33" s="4"/>
      <c r="FO33" s="4"/>
      <c r="FP33" s="4"/>
      <c r="FQ33" s="4"/>
      <c r="FR33" s="4"/>
      <c r="FS33" s="4"/>
      <c r="FT33" s="4"/>
      <c r="FU33" s="4"/>
      <c r="FV33" s="4"/>
      <c r="FW33" s="4"/>
      <c r="FX33" s="4"/>
      <c r="FY33" s="4"/>
      <c r="FZ33" s="4"/>
      <c r="GA33" s="4"/>
      <c r="GB33" s="4"/>
      <c r="GC33" s="2"/>
      <c r="GD33" s="2"/>
      <c r="GE33" s="2"/>
      <c r="GF33" s="3"/>
    </row>
    <row r="34" spans="1:188">
      <c r="A34" s="32" t="s">
        <v>33</v>
      </c>
      <c r="B34" s="23" t="s">
        <v>25</v>
      </c>
      <c r="C34" s="18">
        <f>GSVA_cur!C34</f>
        <v>1203476</v>
      </c>
      <c r="D34" s="18">
        <f>GSVA_cur!D34</f>
        <v>1346785</v>
      </c>
      <c r="E34" s="18">
        <f>GSVA_cur!E34</f>
        <v>1519305</v>
      </c>
      <c r="F34" s="18">
        <f>GSVA_cur!F34</f>
        <v>1725309</v>
      </c>
      <c r="G34" s="18">
        <f>GSVA_cur!G34</f>
        <v>1773533</v>
      </c>
      <c r="H34" s="18">
        <f>GSVA_cur!H34</f>
        <v>2061573</v>
      </c>
      <c r="I34" s="11">
        <f>GSVA_cur!I34</f>
        <v>2355537</v>
      </c>
      <c r="J34" s="11">
        <f>GSVA_cur!J34</f>
        <v>2668567</v>
      </c>
      <c r="K34" s="4"/>
      <c r="L34" s="5"/>
      <c r="M34" s="5"/>
      <c r="N34" s="5"/>
      <c r="O34" s="5"/>
      <c r="P34" s="4"/>
      <c r="Q34" s="5"/>
      <c r="R34" s="5"/>
      <c r="S34" s="4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4"/>
      <c r="DF34" s="4"/>
      <c r="DG34" s="4"/>
      <c r="DH34" s="4"/>
      <c r="DI34" s="4"/>
      <c r="DJ34" s="4"/>
      <c r="DK34" s="4"/>
      <c r="DL34" s="4"/>
      <c r="DM34" s="4"/>
      <c r="DN34" s="4"/>
      <c r="DO34" s="4"/>
      <c r="DP34" s="4"/>
      <c r="DQ34" s="4"/>
      <c r="DR34" s="4"/>
      <c r="DS34" s="4"/>
      <c r="DT34" s="4"/>
      <c r="DU34" s="4"/>
      <c r="DV34" s="4"/>
      <c r="DW34" s="4"/>
      <c r="DX34" s="5"/>
      <c r="DY34" s="5"/>
      <c r="DZ34" s="5"/>
      <c r="EA34" s="5"/>
      <c r="EB34" s="5"/>
      <c r="EC34" s="5"/>
      <c r="ED34" s="5"/>
      <c r="EE34" s="5"/>
      <c r="EF34" s="5"/>
      <c r="EG34" s="5"/>
      <c r="EH34" s="5"/>
      <c r="EI34" s="5"/>
      <c r="EJ34" s="5"/>
      <c r="EK34" s="5"/>
      <c r="EL34" s="5"/>
      <c r="EM34" s="5"/>
      <c r="EN34" s="5"/>
      <c r="EO34" s="5"/>
      <c r="EP34" s="5"/>
      <c r="EQ34" s="5"/>
      <c r="ER34" s="5"/>
      <c r="ES34" s="5"/>
      <c r="ET34" s="5"/>
      <c r="EU34" s="5"/>
      <c r="EV34" s="5"/>
      <c r="EW34" s="5"/>
      <c r="EX34" s="5"/>
      <c r="EY34" s="5"/>
      <c r="EZ34" s="5"/>
      <c r="FA34" s="5"/>
      <c r="FB34" s="5"/>
      <c r="FC34" s="5"/>
      <c r="FD34" s="5"/>
      <c r="FE34" s="5"/>
      <c r="FF34" s="5"/>
      <c r="FG34" s="5"/>
      <c r="FH34" s="5"/>
      <c r="FI34" s="5"/>
      <c r="FJ34" s="5"/>
      <c r="FK34" s="5"/>
      <c r="FL34" s="5"/>
      <c r="FM34" s="5"/>
      <c r="FN34" s="5"/>
      <c r="FO34" s="5"/>
      <c r="FP34" s="5"/>
      <c r="FQ34" s="5"/>
      <c r="FR34" s="5"/>
      <c r="FS34" s="5"/>
      <c r="FT34" s="5"/>
      <c r="FU34" s="5"/>
      <c r="FV34" s="5"/>
      <c r="FW34" s="5"/>
      <c r="FX34" s="5"/>
      <c r="FY34" s="5"/>
      <c r="FZ34" s="5"/>
      <c r="GA34" s="5"/>
    </row>
    <row r="35" spans="1:188">
      <c r="A35" s="32" t="s">
        <v>34</v>
      </c>
      <c r="B35" s="23" t="s">
        <v>24</v>
      </c>
      <c r="C35" s="18">
        <f>GSVA_cur!C35</f>
        <v>415005</v>
      </c>
      <c r="D35" s="18">
        <f>GSVA_cur!D35</f>
        <v>521335</v>
      </c>
      <c r="E35" s="18">
        <f>GSVA_cur!E35</f>
        <v>529808</v>
      </c>
      <c r="F35" s="18">
        <f>GSVA_cur!F35</f>
        <v>582406</v>
      </c>
      <c r="G35" s="18">
        <f>GSVA_cur!G35</f>
        <v>495093</v>
      </c>
      <c r="H35" s="18">
        <f>GSVA_cur!H35</f>
        <v>354878</v>
      </c>
      <c r="I35" s="11">
        <f>GSVA_cur!I35</f>
        <v>309625</v>
      </c>
      <c r="J35" s="11">
        <f>GSVA_cur!J35</f>
        <v>588736</v>
      </c>
      <c r="K35" s="4"/>
      <c r="L35" s="5"/>
      <c r="M35" s="5"/>
      <c r="N35" s="5"/>
      <c r="O35" s="5"/>
      <c r="P35" s="4"/>
      <c r="Q35" s="5"/>
      <c r="R35" s="5"/>
      <c r="S35" s="4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4"/>
      <c r="DF35" s="4"/>
      <c r="DG35" s="4"/>
      <c r="DH35" s="4"/>
      <c r="DI35" s="4"/>
      <c r="DJ35" s="4"/>
      <c r="DK35" s="4"/>
      <c r="DL35" s="4"/>
      <c r="DM35" s="4"/>
      <c r="DN35" s="4"/>
      <c r="DO35" s="4"/>
      <c r="DP35" s="4"/>
      <c r="DQ35" s="4"/>
      <c r="DR35" s="4"/>
      <c r="DS35" s="4"/>
      <c r="DT35" s="4"/>
      <c r="DU35" s="4"/>
      <c r="DV35" s="4"/>
      <c r="DW35" s="4"/>
      <c r="DX35" s="5"/>
      <c r="DY35" s="5"/>
      <c r="DZ35" s="5"/>
      <c r="EA35" s="5"/>
      <c r="EB35" s="5"/>
      <c r="EC35" s="5"/>
      <c r="ED35" s="5"/>
      <c r="EE35" s="5"/>
      <c r="EF35" s="5"/>
      <c r="EG35" s="5"/>
      <c r="EH35" s="5"/>
      <c r="EI35" s="5"/>
      <c r="EJ35" s="5"/>
      <c r="EK35" s="5"/>
      <c r="EL35" s="5"/>
      <c r="EM35" s="5"/>
      <c r="EN35" s="5"/>
      <c r="EO35" s="5"/>
      <c r="EP35" s="5"/>
      <c r="EQ35" s="5"/>
      <c r="ER35" s="5"/>
      <c r="ES35" s="5"/>
      <c r="ET35" s="5"/>
      <c r="EU35" s="5"/>
      <c r="EV35" s="5"/>
      <c r="EW35" s="5"/>
      <c r="EX35" s="5"/>
      <c r="EY35" s="5"/>
      <c r="EZ35" s="5"/>
      <c r="FA35" s="5"/>
      <c r="FB35" s="5"/>
      <c r="FC35" s="5"/>
      <c r="FD35" s="5"/>
      <c r="FE35" s="5"/>
      <c r="FF35" s="5"/>
      <c r="FG35" s="5"/>
      <c r="FH35" s="5"/>
      <c r="FI35" s="5"/>
      <c r="FJ35" s="5"/>
      <c r="FK35" s="5"/>
      <c r="FL35" s="5"/>
      <c r="FM35" s="5"/>
      <c r="FN35" s="5"/>
      <c r="FO35" s="5"/>
      <c r="FP35" s="5"/>
      <c r="FQ35" s="5"/>
      <c r="FR35" s="5"/>
      <c r="FS35" s="5"/>
      <c r="FT35" s="5"/>
      <c r="FU35" s="5"/>
      <c r="FV35" s="5"/>
      <c r="FW35" s="5"/>
      <c r="FX35" s="5"/>
      <c r="FY35" s="5"/>
      <c r="FZ35" s="5"/>
      <c r="GA35" s="5"/>
    </row>
    <row r="36" spans="1:188">
      <c r="A36" s="33" t="s">
        <v>35</v>
      </c>
      <c r="B36" s="24" t="s">
        <v>53</v>
      </c>
      <c r="C36" s="17">
        <f>C33+C34-C35</f>
        <v>12935412</v>
      </c>
      <c r="D36" s="17">
        <f t="shared" ref="D36:J36" si="9">D33+D34-D35</f>
        <v>14203946</v>
      </c>
      <c r="E36" s="17">
        <f t="shared" si="9"/>
        <v>16044153</v>
      </c>
      <c r="F36" s="17">
        <f t="shared" si="9"/>
        <v>17284888.888515826</v>
      </c>
      <c r="G36" s="17">
        <f t="shared" si="9"/>
        <v>20130880.709105633</v>
      </c>
      <c r="H36" s="17">
        <f t="shared" si="9"/>
        <v>22239651.08765224</v>
      </c>
      <c r="I36" s="17">
        <f t="shared" si="9"/>
        <v>25372639.425880291</v>
      </c>
      <c r="J36" s="17">
        <f t="shared" si="9"/>
        <v>28278182.313836243</v>
      </c>
      <c r="K36" s="4"/>
      <c r="L36" s="5"/>
      <c r="M36" s="5"/>
      <c r="N36" s="5"/>
      <c r="O36" s="5"/>
      <c r="P36" s="4"/>
      <c r="Q36" s="5"/>
      <c r="R36" s="5"/>
      <c r="S36" s="4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4"/>
      <c r="DF36" s="4"/>
      <c r="DG36" s="4"/>
      <c r="DH36" s="4"/>
      <c r="DI36" s="4"/>
      <c r="DJ36" s="4"/>
      <c r="DK36" s="4"/>
      <c r="DL36" s="4"/>
      <c r="DM36" s="4"/>
      <c r="DN36" s="4"/>
      <c r="DO36" s="4"/>
      <c r="DP36" s="4"/>
      <c r="DQ36" s="4"/>
      <c r="DR36" s="4"/>
      <c r="DS36" s="4"/>
      <c r="DT36" s="4"/>
      <c r="DU36" s="4"/>
      <c r="DV36" s="4"/>
      <c r="DW36" s="4"/>
      <c r="DX36" s="5"/>
      <c r="DY36" s="5"/>
      <c r="DZ36" s="5"/>
      <c r="EA36" s="5"/>
      <c r="EB36" s="5"/>
      <c r="EC36" s="5"/>
      <c r="ED36" s="5"/>
      <c r="EE36" s="5"/>
      <c r="EF36" s="5"/>
      <c r="EG36" s="5"/>
      <c r="EH36" s="5"/>
      <c r="EI36" s="5"/>
      <c r="EJ36" s="5"/>
      <c r="EK36" s="5"/>
      <c r="EL36" s="5"/>
      <c r="EM36" s="5"/>
      <c r="EN36" s="5"/>
      <c r="EO36" s="5"/>
      <c r="EP36" s="5"/>
      <c r="EQ36" s="5"/>
      <c r="ER36" s="5"/>
      <c r="ES36" s="5"/>
      <c r="ET36" s="5"/>
      <c r="EU36" s="5"/>
      <c r="EV36" s="5"/>
      <c r="EW36" s="5"/>
      <c r="EX36" s="5"/>
      <c r="EY36" s="5"/>
      <c r="EZ36" s="5"/>
      <c r="FA36" s="5"/>
      <c r="FB36" s="5"/>
      <c r="FC36" s="5"/>
      <c r="FD36" s="5"/>
      <c r="FE36" s="5"/>
      <c r="FF36" s="5"/>
      <c r="FG36" s="5"/>
      <c r="FH36" s="5"/>
      <c r="FI36" s="5"/>
      <c r="FJ36" s="5"/>
      <c r="FK36" s="5"/>
      <c r="FL36" s="5"/>
      <c r="FM36" s="5"/>
      <c r="FN36" s="5"/>
      <c r="FO36" s="5"/>
      <c r="FP36" s="5"/>
      <c r="FQ36" s="5"/>
      <c r="FR36" s="5"/>
      <c r="FS36" s="5"/>
      <c r="FT36" s="5"/>
      <c r="FU36" s="5"/>
      <c r="FV36" s="5"/>
      <c r="FW36" s="5"/>
      <c r="FX36" s="5"/>
      <c r="FY36" s="5"/>
      <c r="FZ36" s="5"/>
      <c r="GA36" s="5"/>
    </row>
    <row r="37" spans="1:188">
      <c r="A37" s="32" t="s">
        <v>36</v>
      </c>
      <c r="B37" s="23" t="s">
        <v>32</v>
      </c>
      <c r="C37" s="18">
        <f>GSVA_cur!C37</f>
        <v>314410</v>
      </c>
      <c r="D37" s="18">
        <f>GSVA_cur!D37</f>
        <v>318480</v>
      </c>
      <c r="E37" s="18">
        <f>GSVA_cur!E37</f>
        <v>322600</v>
      </c>
      <c r="F37" s="18">
        <f>GSVA_cur!F37</f>
        <v>326780</v>
      </c>
      <c r="G37" s="18">
        <f>GSVA_cur!G37</f>
        <v>331010</v>
      </c>
      <c r="H37" s="18">
        <f>GSVA_cur!H37</f>
        <v>335290</v>
      </c>
      <c r="I37" s="11">
        <f>GSVA_cur!I37</f>
        <v>337620</v>
      </c>
      <c r="J37" s="11">
        <f>GSVA_cur!J37</f>
        <v>341370</v>
      </c>
      <c r="T37" s="2"/>
      <c r="U37" s="2"/>
      <c r="V37" s="2"/>
      <c r="W37" s="2"/>
    </row>
    <row r="38" spans="1:188">
      <c r="A38" s="33" t="s">
        <v>37</v>
      </c>
      <c r="B38" s="24" t="s">
        <v>54</v>
      </c>
      <c r="C38" s="17">
        <f>C36/C37*1000</f>
        <v>41141.859355618457</v>
      </c>
      <c r="D38" s="17">
        <f t="shared" ref="D38:J38" si="10">D36/D37*1000</f>
        <v>44599.177342376286</v>
      </c>
      <c r="E38" s="17">
        <f t="shared" si="10"/>
        <v>49733.890266584007</v>
      </c>
      <c r="F38" s="17">
        <f t="shared" si="10"/>
        <v>52894.573990194709</v>
      </c>
      <c r="G38" s="17">
        <f t="shared" si="10"/>
        <v>60816.533364870047</v>
      </c>
      <c r="H38" s="17">
        <f t="shared" si="10"/>
        <v>66329.598519646403</v>
      </c>
      <c r="I38" s="17">
        <f t="shared" si="10"/>
        <v>75151.470368699389</v>
      </c>
      <c r="J38" s="17">
        <f t="shared" si="10"/>
        <v>82837.338705323375</v>
      </c>
      <c r="K38" s="4"/>
      <c r="S38" s="4"/>
      <c r="T38" s="4"/>
      <c r="U38" s="4"/>
      <c r="V38" s="4"/>
      <c r="W38" s="4"/>
      <c r="BX38" s="5"/>
      <c r="BY38" s="5"/>
      <c r="BZ38" s="5"/>
      <c r="CA38" s="5"/>
    </row>
  </sheetData>
  <sheetProtection formatColumns="0" formatRows="0"/>
  <pageMargins left="0.70866141732283505" right="0.70866141732283505" top="0.74803149606299202" bottom="0.74803149606299202" header="0.31496062992126" footer="0.31496062992126"/>
  <pageSetup paperSize="9" scale="10" orientation="landscape" horizontalDpi="4294967295" verticalDpi="4294967295" r:id="rId1"/>
  <colBreaks count="7" manualBreakCount="7">
    <brk id="23" max="1048575" man="1"/>
    <brk id="35" max="1048575" man="1"/>
    <brk id="51" max="1048575" man="1"/>
    <brk id="115" max="95" man="1"/>
    <brk id="151" max="1048575" man="1"/>
    <brk id="175" max="1048575" man="1"/>
    <brk id="183" max="95" man="1"/>
  </colBreaks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GF38"/>
  <sheetViews>
    <sheetView zoomScaleSheetLayoutView="100" workbookViewId="0">
      <pane xSplit="2" ySplit="5" topLeftCell="C6" activePane="bottomRight" state="frozen"/>
      <selection activeCell="A5" sqref="A5:J38"/>
      <selection pane="topRight" activeCell="A5" sqref="A5:J38"/>
      <selection pane="bottomLeft" activeCell="A5" sqref="A5:J38"/>
      <selection pane="bottomRight" activeCell="A5" sqref="A5:J38"/>
    </sheetView>
  </sheetViews>
  <sheetFormatPr defaultColWidth="8.85546875" defaultRowHeight="15"/>
  <cols>
    <col min="1" max="1" width="11" style="1" customWidth="1"/>
    <col min="2" max="2" width="36.85546875" style="1" customWidth="1"/>
    <col min="3" max="5" width="10.85546875" style="1" customWidth="1"/>
    <col min="6" max="7" width="10.85546875" style="3" customWidth="1"/>
    <col min="8" max="10" width="11.85546875" style="2" customWidth="1"/>
    <col min="11" max="11" width="11.5703125" style="2" customWidth="1"/>
    <col min="12" max="13" width="9.140625" style="3" customWidth="1"/>
    <col min="14" max="14" width="11.85546875" style="3" customWidth="1"/>
    <col min="15" max="15" width="11.28515625" style="3" customWidth="1"/>
    <col min="16" max="16" width="11.7109375" style="2" customWidth="1"/>
    <col min="17" max="17" width="9.140625" style="3" customWidth="1"/>
    <col min="18" max="18" width="10.85546875" style="3" customWidth="1"/>
    <col min="19" max="19" width="10.85546875" style="2" customWidth="1"/>
    <col min="20" max="20" width="11" style="3" customWidth="1"/>
    <col min="21" max="23" width="11.42578125" style="3" customWidth="1"/>
    <col min="24" max="51" width="9.140625" style="3" customWidth="1"/>
    <col min="52" max="52" width="12.42578125" style="3" customWidth="1"/>
    <col min="53" max="74" width="9.140625" style="3" customWidth="1"/>
    <col min="75" max="75" width="12.140625" style="3" customWidth="1"/>
    <col min="76" max="79" width="9.140625" style="3" customWidth="1"/>
    <col min="80" max="84" width="9.140625" style="3" hidden="1" customWidth="1"/>
    <col min="85" max="85" width="9.140625" style="3" customWidth="1"/>
    <col min="86" max="90" width="9.140625" style="3" hidden="1" customWidth="1"/>
    <col min="91" max="91" width="9.140625" style="3" customWidth="1"/>
    <col min="92" max="96" width="9.140625" style="3" hidden="1" customWidth="1"/>
    <col min="97" max="97" width="9.140625" style="3" customWidth="1"/>
    <col min="98" max="102" width="9.140625" style="3" hidden="1" customWidth="1"/>
    <col min="103" max="103" width="9.140625" style="3" customWidth="1"/>
    <col min="104" max="108" width="9.140625" style="3" hidden="1" customWidth="1"/>
    <col min="109" max="109" width="9.140625" style="2" customWidth="1"/>
    <col min="110" max="114" width="9.140625" style="2" hidden="1" customWidth="1"/>
    <col min="115" max="115" width="9.140625" style="2" customWidth="1"/>
    <col min="116" max="120" width="9.140625" style="2" hidden="1" customWidth="1"/>
    <col min="121" max="121" width="9.140625" style="2" customWidth="1"/>
    <col min="122" max="126" width="9.140625" style="2" hidden="1" customWidth="1"/>
    <col min="127" max="127" width="9.140625" style="2" customWidth="1"/>
    <col min="128" max="157" width="9.140625" style="3" customWidth="1"/>
    <col min="158" max="158" width="9.140625" style="3" hidden="1" customWidth="1"/>
    <col min="159" max="166" width="9.140625" style="3" customWidth="1"/>
    <col min="167" max="167" width="9.140625" style="3" hidden="1" customWidth="1"/>
    <col min="168" max="172" width="9.140625" style="3" customWidth="1"/>
    <col min="173" max="173" width="9.140625" style="3" hidden="1" customWidth="1"/>
    <col min="174" max="183" width="9.140625" style="3" customWidth="1"/>
    <col min="184" max="187" width="8.85546875" style="3"/>
    <col min="188" max="188" width="12.7109375" style="3" bestFit="1" customWidth="1"/>
    <col min="189" max="16384" width="8.85546875" style="1"/>
  </cols>
  <sheetData>
    <row r="1" spans="1:188" ht="18.75">
      <c r="A1" s="1" t="s">
        <v>43</v>
      </c>
      <c r="B1" s="10" t="s">
        <v>56</v>
      </c>
      <c r="H1" s="2" t="s">
        <v>61</v>
      </c>
      <c r="R1" s="4"/>
    </row>
    <row r="2" spans="1:188" ht="15.75">
      <c r="A2" s="8" t="s">
        <v>42</v>
      </c>
    </row>
    <row r="3" spans="1:188" ht="15.75">
      <c r="A3" s="8"/>
    </row>
    <row r="4" spans="1:188" ht="15.75">
      <c r="A4" s="8"/>
      <c r="E4" s="7"/>
      <c r="F4" s="7" t="s">
        <v>47</v>
      </c>
      <c r="G4" s="7"/>
    </row>
    <row r="5" spans="1:188">
      <c r="A5" s="25" t="s">
        <v>0</v>
      </c>
      <c r="B5" s="26" t="s">
        <v>1</v>
      </c>
      <c r="C5" s="11" t="s">
        <v>21</v>
      </c>
      <c r="D5" s="11" t="s">
        <v>22</v>
      </c>
      <c r="E5" s="11" t="s">
        <v>23</v>
      </c>
      <c r="F5" s="11" t="s">
        <v>46</v>
      </c>
      <c r="G5" s="11" t="s">
        <v>55</v>
      </c>
      <c r="H5" s="12" t="s">
        <v>57</v>
      </c>
      <c r="I5" s="12" t="s">
        <v>58</v>
      </c>
      <c r="J5" s="12" t="s">
        <v>59</v>
      </c>
    </row>
    <row r="6" spans="1:188" s="9" customFormat="1">
      <c r="A6" s="19" t="s">
        <v>26</v>
      </c>
      <c r="B6" s="13" t="s">
        <v>2</v>
      </c>
      <c r="C6" s="14">
        <f>SUM(C7:C10)</f>
        <v>2620851</v>
      </c>
      <c r="D6" s="14">
        <f t="shared" ref="D6:H6" si="0">SUM(D7:D10)</f>
        <v>3054015</v>
      </c>
      <c r="E6" s="14">
        <f t="shared" si="0"/>
        <v>2952105</v>
      </c>
      <c r="F6" s="14">
        <f t="shared" si="0"/>
        <v>2904218.8440640001</v>
      </c>
      <c r="G6" s="14">
        <f t="shared" si="0"/>
        <v>3095257.6640582001</v>
      </c>
      <c r="H6" s="14">
        <f t="shared" si="0"/>
        <v>3202992.2031404572</v>
      </c>
      <c r="I6" s="14">
        <f t="shared" ref="I6:J6" si="1">SUM(I7:I10)</f>
        <v>3314850.8584005842</v>
      </c>
      <c r="J6" s="14">
        <f t="shared" si="1"/>
        <v>3348920.7543388894</v>
      </c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4"/>
      <c r="FQ6" s="4"/>
      <c r="FR6" s="4"/>
      <c r="FS6" s="4"/>
      <c r="FT6" s="4"/>
      <c r="FU6" s="4"/>
      <c r="FV6" s="4"/>
      <c r="FW6" s="4"/>
      <c r="FX6" s="4"/>
      <c r="FY6" s="4"/>
      <c r="FZ6" s="4"/>
      <c r="GA6" s="4"/>
      <c r="GB6" s="4"/>
      <c r="GC6" s="2"/>
      <c r="GD6" s="2"/>
      <c r="GE6" s="2"/>
      <c r="GF6" s="3"/>
    </row>
    <row r="7" spans="1:188">
      <c r="A7" s="27">
        <v>1.1000000000000001</v>
      </c>
      <c r="B7" s="15" t="s">
        <v>49</v>
      </c>
      <c r="C7" s="18">
        <v>1888760</v>
      </c>
      <c r="D7" s="18">
        <v>2298656</v>
      </c>
      <c r="E7" s="18">
        <v>2171636</v>
      </c>
      <c r="F7" s="18">
        <v>2107446.7090640003</v>
      </c>
      <c r="G7" s="18">
        <v>2275122.3505581999</v>
      </c>
      <c r="H7" s="14">
        <v>2390436.3342449251</v>
      </c>
      <c r="I7" s="14">
        <v>2416993.7674356285</v>
      </c>
      <c r="J7" s="14">
        <v>2440353.7431792426</v>
      </c>
      <c r="K7" s="4"/>
      <c r="L7" s="5"/>
      <c r="M7" s="5"/>
      <c r="N7" s="5"/>
      <c r="O7" s="5"/>
      <c r="P7" s="4"/>
      <c r="Q7" s="5"/>
      <c r="R7" s="5"/>
      <c r="S7" s="4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4"/>
      <c r="DW7" s="4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5"/>
      <c r="GB7" s="5"/>
      <c r="GC7" s="2"/>
      <c r="GD7" s="2"/>
      <c r="GE7" s="2"/>
    </row>
    <row r="8" spans="1:188">
      <c r="A8" s="27">
        <v>1.2</v>
      </c>
      <c r="B8" s="15" t="s">
        <v>50</v>
      </c>
      <c r="C8" s="18">
        <v>153834</v>
      </c>
      <c r="D8" s="18">
        <v>165861</v>
      </c>
      <c r="E8" s="18">
        <v>155983</v>
      </c>
      <c r="F8" s="18">
        <v>162157</v>
      </c>
      <c r="G8" s="18">
        <v>166190.31350000005</v>
      </c>
      <c r="H8" s="14">
        <v>179421</v>
      </c>
      <c r="I8" s="14">
        <v>219080.78470632003</v>
      </c>
      <c r="J8" s="14">
        <v>224875.32817968383</v>
      </c>
      <c r="K8" s="4"/>
      <c r="L8" s="5"/>
      <c r="M8" s="5"/>
      <c r="N8" s="5"/>
      <c r="O8" s="5"/>
      <c r="P8" s="4"/>
      <c r="Q8" s="5"/>
      <c r="R8" s="5"/>
      <c r="S8" s="4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5"/>
      <c r="GB8" s="5"/>
      <c r="GC8" s="2"/>
      <c r="GD8" s="2"/>
      <c r="GE8" s="2"/>
    </row>
    <row r="9" spans="1:188">
      <c r="A9" s="27">
        <v>1.3</v>
      </c>
      <c r="B9" s="15" t="s">
        <v>51</v>
      </c>
      <c r="C9" s="18">
        <v>228850</v>
      </c>
      <c r="D9" s="18">
        <v>229066</v>
      </c>
      <c r="E9" s="18">
        <v>229840</v>
      </c>
      <c r="F9" s="18">
        <v>218472</v>
      </c>
      <c r="G9" s="18">
        <v>222802</v>
      </c>
      <c r="H9" s="14">
        <v>158517.81389553199</v>
      </c>
      <c r="I9" s="14">
        <v>165731.97848312097</v>
      </c>
      <c r="J9" s="14">
        <v>169589.05783498418</v>
      </c>
      <c r="K9" s="4"/>
      <c r="L9" s="5"/>
      <c r="M9" s="5"/>
      <c r="N9" s="5"/>
      <c r="O9" s="5"/>
      <c r="P9" s="4"/>
      <c r="Q9" s="5"/>
      <c r="R9" s="5"/>
      <c r="S9" s="4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5"/>
      <c r="GC9" s="2"/>
      <c r="GD9" s="2"/>
      <c r="GE9" s="2"/>
    </row>
    <row r="10" spans="1:188">
      <c r="A10" s="27">
        <v>1.4</v>
      </c>
      <c r="B10" s="15" t="s">
        <v>52</v>
      </c>
      <c r="C10" s="18">
        <v>349407</v>
      </c>
      <c r="D10" s="18">
        <v>360432</v>
      </c>
      <c r="E10" s="18">
        <v>394646</v>
      </c>
      <c r="F10" s="18">
        <v>416143.13500000001</v>
      </c>
      <c r="G10" s="18">
        <v>431143</v>
      </c>
      <c r="H10" s="14">
        <v>474617.05500000005</v>
      </c>
      <c r="I10" s="14">
        <v>513044.32777551468</v>
      </c>
      <c r="J10" s="14">
        <v>514102.62514497852</v>
      </c>
      <c r="K10" s="4"/>
      <c r="L10" s="5"/>
      <c r="M10" s="5"/>
      <c r="N10" s="5"/>
      <c r="O10" s="5"/>
      <c r="P10" s="4"/>
      <c r="Q10" s="5"/>
      <c r="R10" s="5"/>
      <c r="S10" s="4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5"/>
      <c r="FY10" s="5"/>
      <c r="FZ10" s="5"/>
      <c r="GA10" s="5"/>
      <c r="GB10" s="5"/>
      <c r="GC10" s="2"/>
      <c r="GD10" s="2"/>
      <c r="GE10" s="2"/>
    </row>
    <row r="11" spans="1:188">
      <c r="A11" s="29" t="s">
        <v>62</v>
      </c>
      <c r="B11" s="15" t="s">
        <v>3</v>
      </c>
      <c r="C11" s="18">
        <v>1288077</v>
      </c>
      <c r="D11" s="18">
        <v>1173259</v>
      </c>
      <c r="E11" s="18">
        <v>1063789</v>
      </c>
      <c r="F11" s="18">
        <v>1073044</v>
      </c>
      <c r="G11" s="18">
        <v>2102477.6129032257</v>
      </c>
      <c r="H11" s="14">
        <v>2073306.0166520597</v>
      </c>
      <c r="I11" s="14">
        <v>2293035.9861589796</v>
      </c>
      <c r="J11" s="14">
        <v>2639531.2167684883</v>
      </c>
      <c r="K11" s="4"/>
      <c r="L11" s="5"/>
      <c r="M11" s="5"/>
      <c r="N11" s="5"/>
      <c r="O11" s="5"/>
      <c r="P11" s="4"/>
      <c r="Q11" s="5"/>
      <c r="R11" s="5"/>
      <c r="S11" s="4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  <c r="DV11" s="4"/>
      <c r="DW11" s="4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5"/>
      <c r="FX11" s="5"/>
      <c r="FY11" s="5"/>
      <c r="FZ11" s="5"/>
      <c r="GA11" s="5"/>
      <c r="GB11" s="5"/>
      <c r="GC11" s="2"/>
      <c r="GD11" s="2"/>
      <c r="GE11" s="2"/>
    </row>
    <row r="12" spans="1:188">
      <c r="A12" s="30"/>
      <c r="B12" s="16" t="s">
        <v>28</v>
      </c>
      <c r="C12" s="17">
        <f>C6+C11</f>
        <v>3908928</v>
      </c>
      <c r="D12" s="17">
        <f t="shared" ref="D12:J12" si="2">D6+D11</f>
        <v>4227274</v>
      </c>
      <c r="E12" s="17">
        <f t="shared" si="2"/>
        <v>4015894</v>
      </c>
      <c r="F12" s="17">
        <f t="shared" si="2"/>
        <v>3977262.8440640001</v>
      </c>
      <c r="G12" s="17">
        <f t="shared" si="2"/>
        <v>5197735.2769614253</v>
      </c>
      <c r="H12" s="17">
        <f t="shared" si="2"/>
        <v>5276298.2197925169</v>
      </c>
      <c r="I12" s="17">
        <f t="shared" si="2"/>
        <v>5607886.8445595633</v>
      </c>
      <c r="J12" s="17">
        <f t="shared" si="2"/>
        <v>5988451.9711073777</v>
      </c>
      <c r="K12" s="4"/>
      <c r="L12" s="5"/>
      <c r="M12" s="5"/>
      <c r="N12" s="5"/>
      <c r="O12" s="5"/>
      <c r="P12" s="4"/>
      <c r="Q12" s="5"/>
      <c r="R12" s="5"/>
      <c r="S12" s="4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4"/>
      <c r="DV12" s="4"/>
      <c r="DW12" s="4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5"/>
      <c r="FY12" s="5"/>
      <c r="FZ12" s="5"/>
      <c r="GA12" s="5"/>
      <c r="GB12" s="5"/>
      <c r="GC12" s="2"/>
      <c r="GD12" s="2"/>
      <c r="GE12" s="2"/>
    </row>
    <row r="13" spans="1:188" s="9" customFormat="1">
      <c r="A13" s="19" t="s">
        <v>63</v>
      </c>
      <c r="B13" s="13" t="s">
        <v>4</v>
      </c>
      <c r="C13" s="14">
        <v>1274688</v>
      </c>
      <c r="D13" s="14">
        <v>1199593</v>
      </c>
      <c r="E13" s="14">
        <v>1444523</v>
      </c>
      <c r="F13" s="14">
        <v>1573198</v>
      </c>
      <c r="G13" s="14">
        <v>2099360.0952428533</v>
      </c>
      <c r="H13" s="14">
        <v>2587469.4914652561</v>
      </c>
      <c r="I13" s="14">
        <v>2975480.3982342198</v>
      </c>
      <c r="J13" s="14">
        <v>3202536.4865170992</v>
      </c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/>
      <c r="FK13" s="4"/>
      <c r="FL13" s="4"/>
      <c r="FM13" s="4"/>
      <c r="FN13" s="4"/>
      <c r="FO13" s="4"/>
      <c r="FP13" s="4"/>
      <c r="FQ13" s="4"/>
      <c r="FR13" s="4"/>
      <c r="FS13" s="4"/>
      <c r="FT13" s="4"/>
      <c r="FU13" s="4"/>
      <c r="FV13" s="4"/>
      <c r="FW13" s="4"/>
      <c r="FX13" s="4"/>
      <c r="FY13" s="4"/>
      <c r="FZ13" s="4"/>
      <c r="GA13" s="4"/>
      <c r="GB13" s="4"/>
      <c r="GC13" s="2"/>
      <c r="GD13" s="2"/>
      <c r="GE13" s="2"/>
      <c r="GF13" s="3"/>
    </row>
    <row r="14" spans="1:188" ht="28.5">
      <c r="A14" s="29" t="s">
        <v>64</v>
      </c>
      <c r="B14" s="15" t="s">
        <v>5</v>
      </c>
      <c r="C14" s="18">
        <v>130994</v>
      </c>
      <c r="D14" s="18">
        <v>124218</v>
      </c>
      <c r="E14" s="18">
        <v>134264</v>
      </c>
      <c r="F14" s="18">
        <v>165972</v>
      </c>
      <c r="G14" s="18">
        <v>189516</v>
      </c>
      <c r="H14" s="14">
        <v>212875.12102097692</v>
      </c>
      <c r="I14" s="14">
        <v>318059.26674116892</v>
      </c>
      <c r="J14" s="14">
        <v>309878.6549358663</v>
      </c>
      <c r="K14" s="4"/>
      <c r="L14" s="5"/>
      <c r="M14" s="5"/>
      <c r="N14" s="5"/>
      <c r="O14" s="5"/>
      <c r="P14" s="4"/>
      <c r="Q14" s="5"/>
      <c r="R14" s="5"/>
      <c r="S14" s="4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4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4"/>
      <c r="DV14" s="4"/>
      <c r="DW14" s="4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5"/>
      <c r="EK14" s="5"/>
      <c r="EL14" s="5"/>
      <c r="EM14" s="5"/>
      <c r="EN14" s="5"/>
      <c r="EO14" s="4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5"/>
      <c r="FI14" s="5"/>
      <c r="FJ14" s="5"/>
      <c r="FK14" s="5"/>
      <c r="FL14" s="5"/>
      <c r="FM14" s="4"/>
      <c r="FN14" s="5"/>
      <c r="FO14" s="5"/>
      <c r="FP14" s="5"/>
      <c r="FQ14" s="5"/>
      <c r="FR14" s="5"/>
      <c r="FS14" s="5"/>
      <c r="FT14" s="5"/>
      <c r="FU14" s="5"/>
      <c r="FV14" s="5"/>
      <c r="FW14" s="5"/>
      <c r="FX14" s="5"/>
      <c r="FY14" s="5"/>
      <c r="FZ14" s="5"/>
      <c r="GA14" s="5"/>
      <c r="GB14" s="5"/>
      <c r="GC14" s="2"/>
      <c r="GD14" s="2"/>
      <c r="GE14" s="2"/>
    </row>
    <row r="15" spans="1:188">
      <c r="A15" s="29" t="s">
        <v>65</v>
      </c>
      <c r="B15" s="15" t="s">
        <v>6</v>
      </c>
      <c r="C15" s="18">
        <v>1131858</v>
      </c>
      <c r="D15" s="18">
        <v>1116543</v>
      </c>
      <c r="E15" s="18">
        <v>1263421</v>
      </c>
      <c r="F15" s="18">
        <v>1349851.6673847479</v>
      </c>
      <c r="G15" s="18">
        <v>1420012.9318996416</v>
      </c>
      <c r="H15" s="14">
        <v>1624650.6235541536</v>
      </c>
      <c r="I15" s="14">
        <v>1734163.5500710716</v>
      </c>
      <c r="J15" s="14">
        <v>1988012.0852678237</v>
      </c>
      <c r="K15" s="4"/>
      <c r="L15" s="5"/>
      <c r="M15" s="5"/>
      <c r="N15" s="5"/>
      <c r="O15" s="5"/>
      <c r="P15" s="4"/>
      <c r="Q15" s="5"/>
      <c r="R15" s="5"/>
      <c r="S15" s="4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4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5"/>
      <c r="EI15" s="5"/>
      <c r="EJ15" s="5"/>
      <c r="EK15" s="5"/>
      <c r="EL15" s="5"/>
      <c r="EM15" s="5"/>
      <c r="EN15" s="5"/>
      <c r="EO15" s="4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5"/>
      <c r="FH15" s="5"/>
      <c r="FI15" s="5"/>
      <c r="FJ15" s="5"/>
      <c r="FK15" s="5"/>
      <c r="FL15" s="5"/>
      <c r="FM15" s="4"/>
      <c r="FN15" s="5"/>
      <c r="FO15" s="5"/>
      <c r="FP15" s="5"/>
      <c r="FQ15" s="5"/>
      <c r="FR15" s="5"/>
      <c r="FS15" s="5"/>
      <c r="FT15" s="5"/>
      <c r="FU15" s="5"/>
      <c r="FV15" s="5"/>
      <c r="FW15" s="5"/>
      <c r="FX15" s="5"/>
      <c r="FY15" s="5"/>
      <c r="FZ15" s="5"/>
      <c r="GA15" s="5"/>
      <c r="GB15" s="5"/>
      <c r="GC15" s="2"/>
      <c r="GD15" s="2"/>
      <c r="GE15" s="2"/>
    </row>
    <row r="16" spans="1:188">
      <c r="A16" s="30"/>
      <c r="B16" s="16" t="s">
        <v>29</v>
      </c>
      <c r="C16" s="17">
        <f>+C13+C14+C15</f>
        <v>2537540</v>
      </c>
      <c r="D16" s="17">
        <f t="shared" ref="D16:J16" si="3">+D13+D14+D15</f>
        <v>2440354</v>
      </c>
      <c r="E16" s="17">
        <f t="shared" si="3"/>
        <v>2842208</v>
      </c>
      <c r="F16" s="17">
        <f t="shared" si="3"/>
        <v>3089021.6673847479</v>
      </c>
      <c r="G16" s="17">
        <f t="shared" si="3"/>
        <v>3708889.0271424949</v>
      </c>
      <c r="H16" s="17">
        <f t="shared" si="3"/>
        <v>4424995.2360403864</v>
      </c>
      <c r="I16" s="17">
        <f t="shared" si="3"/>
        <v>5027703.2150464607</v>
      </c>
      <c r="J16" s="17">
        <f t="shared" si="3"/>
        <v>5500427.2267207894</v>
      </c>
      <c r="K16" s="4"/>
      <c r="L16" s="5"/>
      <c r="M16" s="5"/>
      <c r="N16" s="5"/>
      <c r="O16" s="5"/>
      <c r="P16" s="4"/>
      <c r="Q16" s="5"/>
      <c r="R16" s="5"/>
      <c r="S16" s="4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4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5"/>
      <c r="EI16" s="5"/>
      <c r="EJ16" s="5"/>
      <c r="EK16" s="5"/>
      <c r="EL16" s="5"/>
      <c r="EM16" s="5"/>
      <c r="EN16" s="5"/>
      <c r="EO16" s="4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E16" s="5"/>
      <c r="FF16" s="5"/>
      <c r="FG16" s="5"/>
      <c r="FH16" s="5"/>
      <c r="FI16" s="5"/>
      <c r="FJ16" s="5"/>
      <c r="FK16" s="5"/>
      <c r="FL16" s="5"/>
      <c r="FM16" s="4"/>
      <c r="FN16" s="5"/>
      <c r="FO16" s="5"/>
      <c r="FP16" s="5"/>
      <c r="FQ16" s="5"/>
      <c r="FR16" s="5"/>
      <c r="FS16" s="5"/>
      <c r="FT16" s="5"/>
      <c r="FU16" s="5"/>
      <c r="FV16" s="5"/>
      <c r="FW16" s="5"/>
      <c r="FX16" s="5"/>
      <c r="FY16" s="5"/>
      <c r="FZ16" s="5"/>
      <c r="GA16" s="5"/>
      <c r="GB16" s="5"/>
      <c r="GC16" s="2"/>
      <c r="GD16" s="2"/>
      <c r="GE16" s="2"/>
    </row>
    <row r="17" spans="1:188" s="9" customFormat="1">
      <c r="A17" s="19" t="s">
        <v>66</v>
      </c>
      <c r="B17" s="13" t="s">
        <v>7</v>
      </c>
      <c r="C17" s="14">
        <f>C18+C19</f>
        <v>2002198</v>
      </c>
      <c r="D17" s="14">
        <f t="shared" ref="D17:J17" si="4">D18+D19</f>
        <v>2074835</v>
      </c>
      <c r="E17" s="14">
        <f t="shared" si="4"/>
        <v>2204895</v>
      </c>
      <c r="F17" s="14">
        <f t="shared" si="4"/>
        <v>2462719</v>
      </c>
      <c r="G17" s="14">
        <f t="shared" si="4"/>
        <v>2133665</v>
      </c>
      <c r="H17" s="14">
        <f t="shared" si="4"/>
        <v>2048292.1646708408</v>
      </c>
      <c r="I17" s="14">
        <f t="shared" si="4"/>
        <v>2276013.4036836931</v>
      </c>
      <c r="J17" s="14">
        <f t="shared" si="4"/>
        <v>2280238.8379157693</v>
      </c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  <c r="EY17" s="4"/>
      <c r="EZ17" s="4"/>
      <c r="FA17" s="4"/>
      <c r="FB17" s="4"/>
      <c r="FC17" s="4"/>
      <c r="FD17" s="4"/>
      <c r="FE17" s="4"/>
      <c r="FF17" s="4"/>
      <c r="FG17" s="4"/>
      <c r="FH17" s="4"/>
      <c r="FI17" s="4"/>
      <c r="FJ17" s="4"/>
      <c r="FK17" s="4"/>
      <c r="FL17" s="4"/>
      <c r="FM17" s="4"/>
      <c r="FN17" s="4"/>
      <c r="FO17" s="4"/>
      <c r="FP17" s="4"/>
      <c r="FQ17" s="4"/>
      <c r="FR17" s="4"/>
      <c r="FS17" s="4"/>
      <c r="FT17" s="4"/>
      <c r="FU17" s="4"/>
      <c r="FV17" s="4"/>
      <c r="FW17" s="4"/>
      <c r="FX17" s="4"/>
      <c r="FY17" s="4"/>
      <c r="FZ17" s="4"/>
      <c r="GA17" s="4"/>
      <c r="GB17" s="4"/>
      <c r="GC17" s="2"/>
      <c r="GD17" s="2"/>
      <c r="GE17" s="2"/>
      <c r="GF17" s="3"/>
    </row>
    <row r="18" spans="1:188">
      <c r="A18" s="27">
        <v>6.1</v>
      </c>
      <c r="B18" s="15" t="s">
        <v>8</v>
      </c>
      <c r="C18" s="18">
        <v>1919528</v>
      </c>
      <c r="D18" s="18">
        <v>1990976</v>
      </c>
      <c r="E18" s="18">
        <v>2121132</v>
      </c>
      <c r="F18" s="18">
        <v>2373541</v>
      </c>
      <c r="G18" s="18">
        <v>2050826</v>
      </c>
      <c r="H18" s="14">
        <v>1977854.3872712906</v>
      </c>
      <c r="I18" s="14">
        <v>2195799.6378266392</v>
      </c>
      <c r="J18" s="14">
        <v>2198759.7411787552</v>
      </c>
      <c r="K18" s="4"/>
      <c r="L18" s="5"/>
      <c r="M18" s="5"/>
      <c r="N18" s="5"/>
      <c r="O18" s="5"/>
      <c r="P18" s="4"/>
      <c r="Q18" s="5"/>
      <c r="R18" s="5"/>
      <c r="S18" s="4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  <c r="DS18" s="4"/>
      <c r="DT18" s="4"/>
      <c r="DU18" s="4"/>
      <c r="DV18" s="4"/>
      <c r="DW18" s="4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5"/>
      <c r="FW18" s="5"/>
      <c r="FX18" s="5"/>
      <c r="FY18" s="5"/>
      <c r="FZ18" s="5"/>
      <c r="GA18" s="5"/>
      <c r="GB18" s="5"/>
      <c r="GC18" s="2"/>
      <c r="GD18" s="2"/>
      <c r="GE18" s="2"/>
    </row>
    <row r="19" spans="1:188">
      <c r="A19" s="27">
        <v>6.2</v>
      </c>
      <c r="B19" s="15" t="s">
        <v>9</v>
      </c>
      <c r="C19" s="18">
        <v>82670</v>
      </c>
      <c r="D19" s="18">
        <v>83859</v>
      </c>
      <c r="E19" s="18">
        <v>83763</v>
      </c>
      <c r="F19" s="18">
        <v>89178</v>
      </c>
      <c r="G19" s="18">
        <v>82839</v>
      </c>
      <c r="H19" s="14">
        <v>70437.777399550178</v>
      </c>
      <c r="I19" s="14">
        <v>80213.765857053775</v>
      </c>
      <c r="J19" s="14">
        <v>81479.09673701429</v>
      </c>
      <c r="K19" s="4"/>
      <c r="L19" s="5"/>
      <c r="M19" s="5"/>
      <c r="N19" s="5"/>
      <c r="O19" s="5"/>
      <c r="P19" s="4"/>
      <c r="Q19" s="5"/>
      <c r="R19" s="5"/>
      <c r="S19" s="4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4"/>
      <c r="DR19" s="4"/>
      <c r="DS19" s="4"/>
      <c r="DT19" s="4"/>
      <c r="DU19" s="4"/>
      <c r="DV19" s="4"/>
      <c r="DW19" s="4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5"/>
      <c r="FB19" s="5"/>
      <c r="FC19" s="5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5"/>
      <c r="FV19" s="5"/>
      <c r="FW19" s="5"/>
      <c r="FX19" s="5"/>
      <c r="FY19" s="5"/>
      <c r="FZ19" s="5"/>
      <c r="GA19" s="5"/>
      <c r="GB19" s="5"/>
      <c r="GC19" s="2"/>
      <c r="GD19" s="2"/>
      <c r="GE19" s="2"/>
    </row>
    <row r="20" spans="1:188" s="9" customFormat="1" ht="28.5">
      <c r="A20" s="19" t="s">
        <v>67</v>
      </c>
      <c r="B20" s="20" t="s">
        <v>10</v>
      </c>
      <c r="C20" s="14">
        <f>SUM(C21:C27)</f>
        <v>654962</v>
      </c>
      <c r="D20" s="14">
        <f t="shared" ref="D20:J20" si="5">SUM(D21:D27)</f>
        <v>690502</v>
      </c>
      <c r="E20" s="14">
        <f t="shared" si="5"/>
        <v>735336</v>
      </c>
      <c r="F20" s="14">
        <f t="shared" si="5"/>
        <v>773131.46147274901</v>
      </c>
      <c r="G20" s="14">
        <f t="shared" si="5"/>
        <v>928374</v>
      </c>
      <c r="H20" s="14">
        <f t="shared" si="5"/>
        <v>834064.65565844462</v>
      </c>
      <c r="I20" s="14">
        <f t="shared" si="5"/>
        <v>836836.3155764374</v>
      </c>
      <c r="J20" s="14">
        <f t="shared" si="5"/>
        <v>809487.50323076313</v>
      </c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  <c r="EC20" s="4"/>
      <c r="ED20" s="4"/>
      <c r="EE20" s="4"/>
      <c r="EF20" s="4"/>
      <c r="EG20" s="4"/>
      <c r="EH20" s="4"/>
      <c r="EI20" s="4"/>
      <c r="EJ20" s="4"/>
      <c r="EK20" s="4"/>
      <c r="EL20" s="4"/>
      <c r="EM20" s="4"/>
      <c r="EN20" s="4"/>
      <c r="EO20" s="4"/>
      <c r="EP20" s="4"/>
      <c r="EQ20" s="4"/>
      <c r="ER20" s="4"/>
      <c r="ES20" s="4"/>
      <c r="ET20" s="4"/>
      <c r="EU20" s="4"/>
      <c r="EV20" s="4"/>
      <c r="EW20" s="4"/>
      <c r="EX20" s="4"/>
      <c r="EY20" s="4"/>
      <c r="EZ20" s="4"/>
      <c r="FA20" s="4"/>
      <c r="FB20" s="4"/>
      <c r="FC20" s="4"/>
      <c r="FD20" s="4"/>
      <c r="FE20" s="4"/>
      <c r="FF20" s="4"/>
      <c r="FG20" s="4"/>
      <c r="FH20" s="4"/>
      <c r="FI20" s="4"/>
      <c r="FJ20" s="4"/>
      <c r="FK20" s="4"/>
      <c r="FL20" s="4"/>
      <c r="FM20" s="4"/>
      <c r="FN20" s="4"/>
      <c r="FO20" s="4"/>
      <c r="FP20" s="4"/>
      <c r="FQ20" s="4"/>
      <c r="FR20" s="4"/>
      <c r="FS20" s="4"/>
      <c r="FT20" s="4"/>
      <c r="FU20" s="4"/>
      <c r="FV20" s="4"/>
      <c r="FW20" s="4"/>
      <c r="FX20" s="4"/>
      <c r="FY20" s="4"/>
      <c r="FZ20" s="4"/>
      <c r="GA20" s="4"/>
      <c r="GB20" s="4"/>
      <c r="GC20" s="2"/>
      <c r="GD20" s="2"/>
      <c r="GE20" s="2"/>
      <c r="GF20" s="3"/>
    </row>
    <row r="21" spans="1:188">
      <c r="A21" s="27">
        <v>7.1</v>
      </c>
      <c r="B21" s="15" t="s">
        <v>11</v>
      </c>
      <c r="C21" s="18">
        <v>102300</v>
      </c>
      <c r="D21" s="18">
        <v>113843</v>
      </c>
      <c r="E21" s="18">
        <v>119148</v>
      </c>
      <c r="F21" s="18">
        <v>125440</v>
      </c>
      <c r="G21" s="18">
        <v>136171</v>
      </c>
      <c r="H21" s="14">
        <v>54038</v>
      </c>
      <c r="I21" s="14">
        <v>57402.793555450451</v>
      </c>
      <c r="J21" s="14">
        <v>56331.421408558148</v>
      </c>
      <c r="K21" s="4"/>
      <c r="L21" s="5"/>
      <c r="M21" s="5"/>
      <c r="N21" s="5"/>
      <c r="O21" s="5"/>
      <c r="P21" s="4"/>
      <c r="Q21" s="5"/>
      <c r="R21" s="5"/>
      <c r="S21" s="4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4"/>
      <c r="DS21" s="4"/>
      <c r="DT21" s="4"/>
      <c r="DU21" s="4"/>
      <c r="DV21" s="4"/>
      <c r="DW21" s="4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5"/>
      <c r="FW21" s="5"/>
      <c r="FX21" s="5"/>
      <c r="FY21" s="5"/>
      <c r="FZ21" s="5"/>
      <c r="GA21" s="5"/>
      <c r="GB21" s="5"/>
      <c r="GC21" s="2"/>
      <c r="GD21" s="2"/>
      <c r="GE21" s="2"/>
    </row>
    <row r="22" spans="1:188">
      <c r="A22" s="27">
        <v>7.2</v>
      </c>
      <c r="B22" s="15" t="s">
        <v>12</v>
      </c>
      <c r="C22" s="18">
        <v>307628</v>
      </c>
      <c r="D22" s="18">
        <v>336266</v>
      </c>
      <c r="E22" s="18">
        <v>362090</v>
      </c>
      <c r="F22" s="18">
        <v>395318.50674867583</v>
      </c>
      <c r="G22" s="18">
        <v>415241</v>
      </c>
      <c r="H22" s="14">
        <v>430991.71761042369</v>
      </c>
      <c r="I22" s="14">
        <v>446327.24209625716</v>
      </c>
      <c r="J22" s="14">
        <v>450154.01842476719</v>
      </c>
      <c r="K22" s="4"/>
      <c r="L22" s="5"/>
      <c r="M22" s="5"/>
      <c r="N22" s="5"/>
      <c r="O22" s="5"/>
      <c r="P22" s="4"/>
      <c r="Q22" s="5"/>
      <c r="R22" s="5"/>
      <c r="S22" s="4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4"/>
      <c r="DR22" s="4"/>
      <c r="DS22" s="4"/>
      <c r="DT22" s="4"/>
      <c r="DU22" s="4"/>
      <c r="DV22" s="4"/>
      <c r="DW22" s="4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5"/>
      <c r="FX22" s="5"/>
      <c r="FY22" s="5"/>
      <c r="FZ22" s="5"/>
      <c r="GA22" s="5"/>
      <c r="GB22" s="5"/>
      <c r="GC22" s="2"/>
      <c r="GD22" s="2"/>
      <c r="GE22" s="2"/>
    </row>
    <row r="23" spans="1:188">
      <c r="A23" s="27">
        <v>7.3</v>
      </c>
      <c r="B23" s="15" t="s">
        <v>13</v>
      </c>
      <c r="C23" s="18">
        <v>37671</v>
      </c>
      <c r="D23" s="18">
        <v>37472</v>
      </c>
      <c r="E23" s="18">
        <v>11411</v>
      </c>
      <c r="F23" s="18">
        <v>2242.4848795489493</v>
      </c>
      <c r="G23" s="18">
        <v>13307</v>
      </c>
      <c r="H23" s="14">
        <v>15800.250102433827</v>
      </c>
      <c r="I23" s="14">
        <v>18016.673828960062</v>
      </c>
      <c r="J23" s="14">
        <v>20272.714739235995</v>
      </c>
      <c r="K23" s="4"/>
      <c r="L23" s="5"/>
      <c r="M23" s="5"/>
      <c r="N23" s="5"/>
      <c r="O23" s="5"/>
      <c r="P23" s="4"/>
      <c r="Q23" s="5"/>
      <c r="R23" s="5"/>
      <c r="S23" s="4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4"/>
      <c r="DR23" s="4"/>
      <c r="DS23" s="4"/>
      <c r="DT23" s="4"/>
      <c r="DU23" s="4"/>
      <c r="DV23" s="4"/>
      <c r="DW23" s="4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5"/>
      <c r="FX23" s="5"/>
      <c r="FY23" s="5"/>
      <c r="FZ23" s="5"/>
      <c r="GA23" s="5"/>
      <c r="GB23" s="5"/>
      <c r="GC23" s="2"/>
      <c r="GD23" s="2"/>
      <c r="GE23" s="2"/>
    </row>
    <row r="24" spans="1:188">
      <c r="A24" s="27">
        <v>7.4</v>
      </c>
      <c r="B24" s="15" t="s">
        <v>14</v>
      </c>
      <c r="C24" s="18">
        <v>0</v>
      </c>
      <c r="D24" s="18">
        <v>203</v>
      </c>
      <c r="E24" s="18">
        <v>3821</v>
      </c>
      <c r="F24" s="18">
        <v>9684.8997095506566</v>
      </c>
      <c r="G24" s="18">
        <v>20946</v>
      </c>
      <c r="H24" s="14">
        <v>25286.142669835284</v>
      </c>
      <c r="I24" s="14">
        <v>26783.000622063017</v>
      </c>
      <c r="J24" s="14">
        <v>18851.400532302679</v>
      </c>
      <c r="K24" s="4"/>
      <c r="L24" s="5"/>
      <c r="M24" s="5"/>
      <c r="N24" s="5"/>
      <c r="O24" s="5"/>
      <c r="P24" s="4"/>
      <c r="Q24" s="5"/>
      <c r="R24" s="5"/>
      <c r="S24" s="4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4"/>
      <c r="DR24" s="4"/>
      <c r="DS24" s="4"/>
      <c r="DT24" s="4"/>
      <c r="DU24" s="4"/>
      <c r="DV24" s="4"/>
      <c r="DW24" s="4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5"/>
      <c r="FY24" s="5"/>
      <c r="FZ24" s="5"/>
      <c r="GA24" s="5"/>
      <c r="GB24" s="5"/>
      <c r="GC24" s="2"/>
      <c r="GD24" s="2"/>
      <c r="GE24" s="2"/>
    </row>
    <row r="25" spans="1:188">
      <c r="A25" s="27">
        <v>7.5</v>
      </c>
      <c r="B25" s="15" t="s">
        <v>15</v>
      </c>
      <c r="C25" s="18">
        <v>31431</v>
      </c>
      <c r="D25" s="18">
        <v>31688</v>
      </c>
      <c r="E25" s="18">
        <v>27291</v>
      </c>
      <c r="F25" s="18">
        <v>27030.442508115495</v>
      </c>
      <c r="G25" s="18">
        <v>48770</v>
      </c>
      <c r="H25" s="14">
        <v>19344.535687945587</v>
      </c>
      <c r="I25" s="14">
        <v>20555.492967373866</v>
      </c>
      <c r="J25" s="14">
        <v>24236.086079355649</v>
      </c>
      <c r="K25" s="4"/>
      <c r="L25" s="5"/>
      <c r="M25" s="5"/>
      <c r="N25" s="5"/>
      <c r="O25" s="5"/>
      <c r="P25" s="4"/>
      <c r="Q25" s="5"/>
      <c r="R25" s="5"/>
      <c r="S25" s="4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4"/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4"/>
      <c r="DR25" s="4"/>
      <c r="DS25" s="4"/>
      <c r="DT25" s="4"/>
      <c r="DU25" s="4"/>
      <c r="DV25" s="4"/>
      <c r="DW25" s="4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5"/>
      <c r="FX25" s="5"/>
      <c r="FY25" s="5"/>
      <c r="FZ25" s="5"/>
      <c r="GA25" s="5"/>
      <c r="GB25" s="5"/>
      <c r="GC25" s="2"/>
      <c r="GD25" s="2"/>
      <c r="GE25" s="2"/>
    </row>
    <row r="26" spans="1:188">
      <c r="A26" s="27">
        <v>7.6</v>
      </c>
      <c r="B26" s="15" t="s">
        <v>16</v>
      </c>
      <c r="C26" s="18">
        <v>5654</v>
      </c>
      <c r="D26" s="18">
        <v>5788</v>
      </c>
      <c r="E26" s="18">
        <v>6103</v>
      </c>
      <c r="F26" s="18">
        <v>6446</v>
      </c>
      <c r="G26" s="18">
        <v>6654</v>
      </c>
      <c r="H26" s="14">
        <v>7141</v>
      </c>
      <c r="I26" s="14">
        <v>7394.3999946521199</v>
      </c>
      <c r="J26" s="14">
        <v>7136.7496115837339</v>
      </c>
      <c r="K26" s="4"/>
      <c r="L26" s="5"/>
      <c r="M26" s="5"/>
      <c r="N26" s="5"/>
      <c r="O26" s="5"/>
      <c r="P26" s="4"/>
      <c r="Q26" s="5"/>
      <c r="R26" s="5"/>
      <c r="S26" s="4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4"/>
      <c r="DR26" s="4"/>
      <c r="DS26" s="4"/>
      <c r="DT26" s="4"/>
      <c r="DU26" s="4"/>
      <c r="DV26" s="4"/>
      <c r="DW26" s="4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5"/>
      <c r="FW26" s="5"/>
      <c r="FX26" s="5"/>
      <c r="FY26" s="5"/>
      <c r="FZ26" s="5"/>
      <c r="GA26" s="5"/>
      <c r="GB26" s="5"/>
      <c r="GC26" s="2"/>
      <c r="GD26" s="2"/>
      <c r="GE26" s="2"/>
    </row>
    <row r="27" spans="1:188" ht="28.5">
      <c r="A27" s="27">
        <v>7.7</v>
      </c>
      <c r="B27" s="15" t="s">
        <v>17</v>
      </c>
      <c r="C27" s="18">
        <v>170278</v>
      </c>
      <c r="D27" s="18">
        <v>165242</v>
      </c>
      <c r="E27" s="18">
        <v>205472</v>
      </c>
      <c r="F27" s="18">
        <v>206969.12762685801</v>
      </c>
      <c r="G27" s="18">
        <v>287285</v>
      </c>
      <c r="H27" s="14">
        <v>281463.00958780624</v>
      </c>
      <c r="I27" s="14">
        <v>260356.71251168073</v>
      </c>
      <c r="J27" s="14">
        <v>232505.11243495962</v>
      </c>
      <c r="K27" s="4"/>
      <c r="L27" s="5"/>
      <c r="M27" s="5"/>
      <c r="N27" s="5"/>
      <c r="O27" s="5"/>
      <c r="P27" s="4"/>
      <c r="Q27" s="5"/>
      <c r="R27" s="5"/>
      <c r="S27" s="4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4"/>
      <c r="DR27" s="4"/>
      <c r="DS27" s="4"/>
      <c r="DT27" s="4"/>
      <c r="DU27" s="4"/>
      <c r="DV27" s="4"/>
      <c r="DW27" s="4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5"/>
      <c r="FW27" s="5"/>
      <c r="FX27" s="5"/>
      <c r="FY27" s="5"/>
      <c r="FZ27" s="5"/>
      <c r="GA27" s="5"/>
      <c r="GB27" s="5"/>
      <c r="GC27" s="2"/>
      <c r="GD27" s="2"/>
      <c r="GE27" s="2"/>
    </row>
    <row r="28" spans="1:188">
      <c r="A28" s="29" t="s">
        <v>68</v>
      </c>
      <c r="B28" s="15" t="s">
        <v>18</v>
      </c>
      <c r="C28" s="18">
        <v>420333</v>
      </c>
      <c r="D28" s="18">
        <v>440033</v>
      </c>
      <c r="E28" s="18">
        <v>464052</v>
      </c>
      <c r="F28" s="18">
        <v>469925</v>
      </c>
      <c r="G28" s="18">
        <v>588643</v>
      </c>
      <c r="H28" s="14">
        <v>601423</v>
      </c>
      <c r="I28" s="14">
        <v>672578.60275106179</v>
      </c>
      <c r="J28" s="14">
        <v>677599</v>
      </c>
      <c r="K28" s="4"/>
      <c r="L28" s="5"/>
      <c r="M28" s="5"/>
      <c r="N28" s="5"/>
      <c r="O28" s="5"/>
      <c r="P28" s="4"/>
      <c r="Q28" s="5"/>
      <c r="R28" s="5"/>
      <c r="S28" s="4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4"/>
      <c r="DT28" s="4"/>
      <c r="DU28" s="4"/>
      <c r="DV28" s="4"/>
      <c r="DW28" s="4"/>
      <c r="DX28" s="5"/>
      <c r="DY28" s="5"/>
      <c r="DZ28" s="5"/>
      <c r="EA28" s="5"/>
      <c r="EB28" s="5"/>
      <c r="EC28" s="5"/>
      <c r="ED28" s="5"/>
      <c r="EE28" s="5"/>
      <c r="EF28" s="5"/>
      <c r="EG28" s="5"/>
      <c r="EH28" s="5"/>
      <c r="EI28" s="5"/>
      <c r="EJ28" s="5"/>
      <c r="EK28" s="5"/>
      <c r="EL28" s="5"/>
      <c r="EM28" s="5"/>
      <c r="EN28" s="5"/>
      <c r="EO28" s="5"/>
      <c r="EP28" s="5"/>
      <c r="EQ28" s="5"/>
      <c r="ER28" s="5"/>
      <c r="ES28" s="5"/>
      <c r="ET28" s="5"/>
      <c r="EU28" s="5"/>
      <c r="EV28" s="5"/>
      <c r="EW28" s="5"/>
      <c r="EX28" s="5"/>
      <c r="EY28" s="5"/>
      <c r="EZ28" s="5"/>
      <c r="FA28" s="5"/>
      <c r="FB28" s="5"/>
      <c r="FC28" s="5"/>
      <c r="FD28" s="5"/>
      <c r="FE28" s="5"/>
      <c r="FF28" s="5"/>
      <c r="FG28" s="5"/>
      <c r="FH28" s="5"/>
      <c r="FI28" s="5"/>
      <c r="FJ28" s="5"/>
      <c r="FK28" s="5"/>
      <c r="FL28" s="5"/>
      <c r="FM28" s="5"/>
      <c r="FN28" s="5"/>
      <c r="FO28" s="5"/>
      <c r="FP28" s="5"/>
      <c r="FQ28" s="5"/>
      <c r="FR28" s="5"/>
      <c r="FS28" s="5"/>
      <c r="FT28" s="5"/>
      <c r="FU28" s="5"/>
      <c r="FV28" s="5"/>
      <c r="FW28" s="5"/>
      <c r="FX28" s="5"/>
      <c r="FY28" s="5"/>
      <c r="FZ28" s="5"/>
      <c r="GA28" s="5"/>
      <c r="GB28" s="5"/>
      <c r="GC28" s="2"/>
      <c r="GD28" s="2"/>
      <c r="GE28" s="2"/>
    </row>
    <row r="29" spans="1:188" ht="28.5">
      <c r="A29" s="29" t="s">
        <v>69</v>
      </c>
      <c r="B29" s="15" t="s">
        <v>19</v>
      </c>
      <c r="C29" s="18">
        <v>942080</v>
      </c>
      <c r="D29" s="18">
        <v>920204</v>
      </c>
      <c r="E29" s="18">
        <v>901777</v>
      </c>
      <c r="F29" s="18">
        <v>923666.72585669765</v>
      </c>
      <c r="G29" s="18">
        <v>867924</v>
      </c>
      <c r="H29" s="14">
        <v>857940.71342200739</v>
      </c>
      <c r="I29" s="14">
        <v>877523.18688713375</v>
      </c>
      <c r="J29" s="14">
        <v>893463.15323737822</v>
      </c>
      <c r="K29" s="4"/>
      <c r="L29" s="5"/>
      <c r="M29" s="5"/>
      <c r="N29" s="5"/>
      <c r="O29" s="5"/>
      <c r="P29" s="4"/>
      <c r="Q29" s="5"/>
      <c r="R29" s="5"/>
      <c r="S29" s="4"/>
      <c r="T29" s="6"/>
      <c r="U29" s="6"/>
      <c r="V29" s="6"/>
      <c r="W29" s="6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4"/>
      <c r="DF29" s="4"/>
      <c r="DG29" s="4"/>
      <c r="DH29" s="4"/>
      <c r="DI29" s="4"/>
      <c r="DJ29" s="4"/>
      <c r="DK29" s="4"/>
      <c r="DL29" s="4"/>
      <c r="DM29" s="4"/>
      <c r="DN29" s="4"/>
      <c r="DO29" s="4"/>
      <c r="DP29" s="4"/>
      <c r="DQ29" s="4"/>
      <c r="DR29" s="4"/>
      <c r="DS29" s="4"/>
      <c r="DT29" s="4"/>
      <c r="DU29" s="4"/>
      <c r="DV29" s="4"/>
      <c r="DW29" s="4"/>
      <c r="DX29" s="5"/>
      <c r="DY29" s="5"/>
      <c r="DZ29" s="5"/>
      <c r="EA29" s="5"/>
      <c r="EB29" s="5"/>
      <c r="EC29" s="5"/>
      <c r="ED29" s="5"/>
      <c r="EE29" s="5"/>
      <c r="EF29" s="5"/>
      <c r="EG29" s="5"/>
      <c r="EH29" s="5"/>
      <c r="EI29" s="5"/>
      <c r="EJ29" s="5"/>
      <c r="EK29" s="5"/>
      <c r="EL29" s="5"/>
      <c r="EM29" s="5"/>
      <c r="EN29" s="5"/>
      <c r="EO29" s="5"/>
      <c r="EP29" s="5"/>
      <c r="EQ29" s="5"/>
      <c r="ER29" s="5"/>
      <c r="ES29" s="5"/>
      <c r="ET29" s="5"/>
      <c r="EU29" s="5"/>
      <c r="EV29" s="5"/>
      <c r="EW29" s="5"/>
      <c r="EX29" s="5"/>
      <c r="EY29" s="5"/>
      <c r="EZ29" s="5"/>
      <c r="FA29" s="5"/>
      <c r="FB29" s="5"/>
      <c r="FC29" s="5"/>
      <c r="FD29" s="5"/>
      <c r="FE29" s="5"/>
      <c r="FF29" s="5"/>
      <c r="FG29" s="5"/>
      <c r="FH29" s="5"/>
      <c r="FI29" s="5"/>
      <c r="FJ29" s="5"/>
      <c r="FK29" s="5"/>
      <c r="FL29" s="5"/>
      <c r="FM29" s="5"/>
      <c r="FN29" s="5"/>
      <c r="FO29" s="5"/>
      <c r="FP29" s="5"/>
      <c r="FQ29" s="5"/>
      <c r="FR29" s="5"/>
      <c r="FS29" s="5"/>
      <c r="FT29" s="5"/>
      <c r="FU29" s="5"/>
      <c r="FV29" s="5"/>
      <c r="FW29" s="5"/>
      <c r="FX29" s="5"/>
      <c r="FY29" s="5"/>
      <c r="FZ29" s="5"/>
      <c r="GA29" s="5"/>
      <c r="GB29" s="5"/>
      <c r="GC29" s="2"/>
      <c r="GD29" s="2"/>
      <c r="GE29" s="2"/>
    </row>
    <row r="30" spans="1:188">
      <c r="A30" s="29" t="s">
        <v>70</v>
      </c>
      <c r="B30" s="15" t="s">
        <v>44</v>
      </c>
      <c r="C30" s="18">
        <v>634052</v>
      </c>
      <c r="D30" s="18">
        <v>650932</v>
      </c>
      <c r="E30" s="18">
        <v>640941</v>
      </c>
      <c r="F30" s="18">
        <v>711254</v>
      </c>
      <c r="G30" s="18">
        <v>1032739</v>
      </c>
      <c r="H30" s="14">
        <v>806293</v>
      </c>
      <c r="I30" s="14">
        <v>1119971</v>
      </c>
      <c r="J30" s="14">
        <v>1098244</v>
      </c>
      <c r="K30" s="4"/>
      <c r="L30" s="5"/>
      <c r="M30" s="5"/>
      <c r="N30" s="5"/>
      <c r="O30" s="5"/>
      <c r="P30" s="4"/>
      <c r="Q30" s="5"/>
      <c r="R30" s="5"/>
      <c r="S30" s="4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4"/>
      <c r="DF30" s="4"/>
      <c r="DG30" s="4"/>
      <c r="DH30" s="4"/>
      <c r="DI30" s="4"/>
      <c r="DJ30" s="4"/>
      <c r="DK30" s="4"/>
      <c r="DL30" s="4"/>
      <c r="DM30" s="4"/>
      <c r="DN30" s="4"/>
      <c r="DO30" s="4"/>
      <c r="DP30" s="4"/>
      <c r="DQ30" s="4"/>
      <c r="DR30" s="4"/>
      <c r="DS30" s="4"/>
      <c r="DT30" s="4"/>
      <c r="DU30" s="4"/>
      <c r="DV30" s="4"/>
      <c r="DW30" s="4"/>
      <c r="DX30" s="5"/>
      <c r="DY30" s="5"/>
      <c r="DZ30" s="5"/>
      <c r="EA30" s="5"/>
      <c r="EB30" s="5"/>
      <c r="EC30" s="5"/>
      <c r="ED30" s="5"/>
      <c r="EE30" s="5"/>
      <c r="EF30" s="5"/>
      <c r="EG30" s="5"/>
      <c r="EH30" s="5"/>
      <c r="EI30" s="5"/>
      <c r="EJ30" s="5"/>
      <c r="EK30" s="5"/>
      <c r="EL30" s="5"/>
      <c r="EM30" s="5"/>
      <c r="EN30" s="5"/>
      <c r="EO30" s="5"/>
      <c r="EP30" s="5"/>
      <c r="EQ30" s="5"/>
      <c r="ER30" s="5"/>
      <c r="ES30" s="5"/>
      <c r="ET30" s="5"/>
      <c r="EU30" s="5"/>
      <c r="EV30" s="5"/>
      <c r="EW30" s="5"/>
      <c r="EX30" s="5"/>
      <c r="EY30" s="5"/>
      <c r="EZ30" s="5"/>
      <c r="FA30" s="5"/>
      <c r="FB30" s="5"/>
      <c r="FC30" s="5"/>
      <c r="FD30" s="5"/>
      <c r="FE30" s="5"/>
      <c r="FF30" s="5"/>
      <c r="FG30" s="5"/>
      <c r="FH30" s="5"/>
      <c r="FI30" s="5"/>
      <c r="FJ30" s="5"/>
      <c r="FK30" s="5"/>
      <c r="FL30" s="5"/>
      <c r="FM30" s="5"/>
      <c r="FN30" s="5"/>
      <c r="FO30" s="5"/>
      <c r="FP30" s="5"/>
      <c r="FQ30" s="5"/>
      <c r="FR30" s="5"/>
      <c r="FS30" s="5"/>
      <c r="FT30" s="5"/>
      <c r="FU30" s="5"/>
      <c r="FV30" s="5"/>
      <c r="FW30" s="5"/>
      <c r="FX30" s="5"/>
      <c r="FY30" s="5"/>
      <c r="FZ30" s="5"/>
      <c r="GA30" s="5"/>
      <c r="GB30" s="5"/>
      <c r="GC30" s="2"/>
      <c r="GD30" s="2"/>
      <c r="GE30" s="2"/>
    </row>
    <row r="31" spans="1:188">
      <c r="A31" s="29" t="s">
        <v>71</v>
      </c>
      <c r="B31" s="15" t="s">
        <v>20</v>
      </c>
      <c r="C31" s="18">
        <v>1046848</v>
      </c>
      <c r="D31" s="18">
        <v>1042971</v>
      </c>
      <c r="E31" s="18">
        <v>1208960</v>
      </c>
      <c r="F31" s="18">
        <v>1274248</v>
      </c>
      <c r="G31" s="18">
        <v>1261367</v>
      </c>
      <c r="H31" s="14">
        <v>1618095</v>
      </c>
      <c r="I31" s="14">
        <v>1796451.6403665869</v>
      </c>
      <c r="J31" s="14">
        <v>2091945.2840261429</v>
      </c>
      <c r="K31" s="4"/>
      <c r="L31" s="5"/>
      <c r="M31" s="5"/>
      <c r="N31" s="5"/>
      <c r="O31" s="5"/>
      <c r="P31" s="4"/>
      <c r="Q31" s="5"/>
      <c r="R31" s="5"/>
      <c r="S31" s="4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4"/>
      <c r="DS31" s="4"/>
      <c r="DT31" s="4"/>
      <c r="DU31" s="4"/>
      <c r="DV31" s="4"/>
      <c r="DW31" s="4"/>
      <c r="DX31" s="5"/>
      <c r="DY31" s="5"/>
      <c r="DZ31" s="5"/>
      <c r="EA31" s="5"/>
      <c r="EB31" s="5"/>
      <c r="EC31" s="5"/>
      <c r="ED31" s="5"/>
      <c r="EE31" s="5"/>
      <c r="EF31" s="5"/>
      <c r="EG31" s="5"/>
      <c r="EH31" s="5"/>
      <c r="EI31" s="5"/>
      <c r="EJ31" s="5"/>
      <c r="EK31" s="5"/>
      <c r="EL31" s="5"/>
      <c r="EM31" s="5"/>
      <c r="EN31" s="5"/>
      <c r="EO31" s="5"/>
      <c r="EP31" s="5"/>
      <c r="EQ31" s="5"/>
      <c r="ER31" s="5"/>
      <c r="ES31" s="5"/>
      <c r="ET31" s="5"/>
      <c r="EU31" s="5"/>
      <c r="EV31" s="5"/>
      <c r="EW31" s="5"/>
      <c r="EX31" s="5"/>
      <c r="EY31" s="5"/>
      <c r="EZ31" s="5"/>
      <c r="FA31" s="5"/>
      <c r="FB31" s="5"/>
      <c r="FC31" s="5"/>
      <c r="FD31" s="5"/>
      <c r="FE31" s="5"/>
      <c r="FF31" s="5"/>
      <c r="FG31" s="5"/>
      <c r="FH31" s="5"/>
      <c r="FI31" s="5"/>
      <c r="FJ31" s="5"/>
      <c r="FK31" s="5"/>
      <c r="FL31" s="5"/>
      <c r="FM31" s="5"/>
      <c r="FN31" s="5"/>
      <c r="FO31" s="5"/>
      <c r="FP31" s="5"/>
      <c r="FQ31" s="5"/>
      <c r="FR31" s="5"/>
      <c r="FS31" s="5"/>
      <c r="FT31" s="5"/>
      <c r="FU31" s="5"/>
      <c r="FV31" s="5"/>
      <c r="FW31" s="5"/>
      <c r="FX31" s="5"/>
      <c r="FY31" s="5"/>
      <c r="FZ31" s="5"/>
      <c r="GA31" s="5"/>
      <c r="GB31" s="5"/>
      <c r="GC31" s="2"/>
      <c r="GD31" s="2"/>
      <c r="GE31" s="2"/>
    </row>
    <row r="32" spans="1:188">
      <c r="A32" s="30"/>
      <c r="B32" s="16" t="s">
        <v>30</v>
      </c>
      <c r="C32" s="17">
        <f>C17+C20+C28+C29+C30+C31</f>
        <v>5700473</v>
      </c>
      <c r="D32" s="17">
        <f t="shared" ref="D32:F32" si="6">D17+D20+D28+D29+D30+D31</f>
        <v>5819477</v>
      </c>
      <c r="E32" s="17">
        <f t="shared" si="6"/>
        <v>6155961</v>
      </c>
      <c r="F32" s="17">
        <f t="shared" si="6"/>
        <v>6614944.1873294469</v>
      </c>
      <c r="G32" s="17">
        <f t="shared" ref="G32:J32" si="7">G17+G20+G28+G29+G30+G31</f>
        <v>6812712</v>
      </c>
      <c r="H32" s="17">
        <f t="shared" si="7"/>
        <v>6766108.5337512922</v>
      </c>
      <c r="I32" s="17">
        <f t="shared" si="7"/>
        <v>7579374.1492649131</v>
      </c>
      <c r="J32" s="17">
        <f t="shared" si="7"/>
        <v>7850977.7784100538</v>
      </c>
      <c r="K32" s="4"/>
      <c r="L32" s="5"/>
      <c r="M32" s="5"/>
      <c r="N32" s="5"/>
      <c r="O32" s="5"/>
      <c r="P32" s="4"/>
      <c r="Q32" s="5"/>
      <c r="R32" s="5"/>
      <c r="S32" s="4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4"/>
      <c r="DF32" s="4"/>
      <c r="DG32" s="4"/>
      <c r="DH32" s="4"/>
      <c r="DI32" s="4"/>
      <c r="DJ32" s="4"/>
      <c r="DK32" s="4"/>
      <c r="DL32" s="4"/>
      <c r="DM32" s="4"/>
      <c r="DN32" s="4"/>
      <c r="DO32" s="4"/>
      <c r="DP32" s="4"/>
      <c r="DQ32" s="4"/>
      <c r="DR32" s="4"/>
      <c r="DS32" s="4"/>
      <c r="DT32" s="4"/>
      <c r="DU32" s="4"/>
      <c r="DV32" s="4"/>
      <c r="DW32" s="4"/>
      <c r="DX32" s="5"/>
      <c r="DY32" s="5"/>
      <c r="DZ32" s="5"/>
      <c r="EA32" s="5"/>
      <c r="EB32" s="5"/>
      <c r="EC32" s="5"/>
      <c r="ED32" s="5"/>
      <c r="EE32" s="5"/>
      <c r="EF32" s="5"/>
      <c r="EG32" s="5"/>
      <c r="EH32" s="5"/>
      <c r="EI32" s="5"/>
      <c r="EJ32" s="5"/>
      <c r="EK32" s="5"/>
      <c r="EL32" s="5"/>
      <c r="EM32" s="5"/>
      <c r="EN32" s="5"/>
      <c r="EO32" s="5"/>
      <c r="EP32" s="5"/>
      <c r="EQ32" s="5"/>
      <c r="ER32" s="5"/>
      <c r="ES32" s="5"/>
      <c r="ET32" s="5"/>
      <c r="EU32" s="5"/>
      <c r="EV32" s="5"/>
      <c r="EW32" s="5"/>
      <c r="EX32" s="5"/>
      <c r="EY32" s="5"/>
      <c r="EZ32" s="5"/>
      <c r="FA32" s="5"/>
      <c r="FB32" s="5"/>
      <c r="FC32" s="5"/>
      <c r="FD32" s="5"/>
      <c r="FE32" s="5"/>
      <c r="FF32" s="5"/>
      <c r="FG32" s="5"/>
      <c r="FH32" s="5"/>
      <c r="FI32" s="5"/>
      <c r="FJ32" s="5"/>
      <c r="FK32" s="5"/>
      <c r="FL32" s="5"/>
      <c r="FM32" s="5"/>
      <c r="FN32" s="5"/>
      <c r="FO32" s="5"/>
      <c r="FP32" s="5"/>
      <c r="FQ32" s="5"/>
      <c r="FR32" s="5"/>
      <c r="FS32" s="5"/>
      <c r="FT32" s="5"/>
      <c r="FU32" s="5"/>
      <c r="FV32" s="5"/>
      <c r="FW32" s="5"/>
      <c r="FX32" s="5"/>
      <c r="FY32" s="5"/>
      <c r="FZ32" s="5"/>
      <c r="GA32" s="5"/>
      <c r="GB32" s="5"/>
      <c r="GC32" s="2"/>
      <c r="GD32" s="2"/>
      <c r="GE32" s="2"/>
    </row>
    <row r="33" spans="1:188" s="9" customFormat="1">
      <c r="A33" s="31" t="s">
        <v>27</v>
      </c>
      <c r="B33" s="21" t="s">
        <v>41</v>
      </c>
      <c r="C33" s="22">
        <f>C6+C11+C13+C14+C15+C17+C20+C28+C29+C30+C31</f>
        <v>12146941</v>
      </c>
      <c r="D33" s="22">
        <f>D6+D11+D13+D14+D15+D17+D20+D28+D29+D30+D31</f>
        <v>12487105</v>
      </c>
      <c r="E33" s="22">
        <f>E6+E11+E13+E14+E15+E17+E20+E28+E29+E30+E31</f>
        <v>13014063</v>
      </c>
      <c r="F33" s="22">
        <f>F6+F11+F13+F14+F15+F17+F20+F28+F29+F30+F31</f>
        <v>13681228.698778195</v>
      </c>
      <c r="G33" s="22">
        <f t="shared" ref="G33:J33" si="8">G6+G11+G13+G14+G15+G17+G20+G28+G29+G30+G31</f>
        <v>15719336.30410392</v>
      </c>
      <c r="H33" s="22">
        <f t="shared" si="8"/>
        <v>16467401.989584194</v>
      </c>
      <c r="I33" s="22">
        <f t="shared" si="8"/>
        <v>18214964.20887094</v>
      </c>
      <c r="J33" s="22">
        <f t="shared" si="8"/>
        <v>19339856.976238217</v>
      </c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4"/>
      <c r="DY33" s="4"/>
      <c r="DZ33" s="4"/>
      <c r="EA33" s="4"/>
      <c r="EB33" s="4"/>
      <c r="EC33" s="4"/>
      <c r="ED33" s="4"/>
      <c r="EE33" s="4"/>
      <c r="EF33" s="4"/>
      <c r="EG33" s="4"/>
      <c r="EH33" s="4"/>
      <c r="EI33" s="4"/>
      <c r="EJ33" s="4"/>
      <c r="EK33" s="4"/>
      <c r="EL33" s="4"/>
      <c r="EM33" s="4"/>
      <c r="EN33" s="4"/>
      <c r="EO33" s="4"/>
      <c r="EP33" s="4"/>
      <c r="EQ33" s="4"/>
      <c r="ER33" s="4"/>
      <c r="ES33" s="4"/>
      <c r="ET33" s="4"/>
      <c r="EU33" s="4"/>
      <c r="EV33" s="4"/>
      <c r="EW33" s="4"/>
      <c r="EX33" s="4"/>
      <c r="EY33" s="4"/>
      <c r="EZ33" s="4"/>
      <c r="FA33" s="4"/>
      <c r="FB33" s="4"/>
      <c r="FC33" s="4"/>
      <c r="FD33" s="4"/>
      <c r="FE33" s="4"/>
      <c r="FF33" s="4"/>
      <c r="FG33" s="4"/>
      <c r="FH33" s="4"/>
      <c r="FI33" s="4"/>
      <c r="FJ33" s="4"/>
      <c r="FK33" s="4"/>
      <c r="FL33" s="4"/>
      <c r="FM33" s="4"/>
      <c r="FN33" s="4"/>
      <c r="FO33" s="4"/>
      <c r="FP33" s="4"/>
      <c r="FQ33" s="4"/>
      <c r="FR33" s="4"/>
      <c r="FS33" s="4"/>
      <c r="FT33" s="4"/>
      <c r="FU33" s="4"/>
      <c r="FV33" s="4"/>
      <c r="FW33" s="4"/>
      <c r="FX33" s="4"/>
      <c r="FY33" s="4"/>
      <c r="FZ33" s="4"/>
      <c r="GA33" s="4"/>
      <c r="GB33" s="4"/>
      <c r="GC33" s="2"/>
      <c r="GD33" s="2"/>
      <c r="GE33" s="2"/>
      <c r="GF33" s="3"/>
    </row>
    <row r="34" spans="1:188">
      <c r="A34" s="32" t="s">
        <v>33</v>
      </c>
      <c r="B34" s="23" t="s">
        <v>25</v>
      </c>
      <c r="C34" s="11">
        <f>GSVA_const!C34</f>
        <v>1203476</v>
      </c>
      <c r="D34" s="11">
        <f>GSVA_const!D34</f>
        <v>1247593</v>
      </c>
      <c r="E34" s="11">
        <f>GSVA_const!E34</f>
        <v>1318035</v>
      </c>
      <c r="F34" s="11">
        <f>GSVA_const!F34</f>
        <v>1451179</v>
      </c>
      <c r="G34" s="11">
        <f>GSVA_const!G34</f>
        <v>1539995</v>
      </c>
      <c r="H34" s="11">
        <f>GSVA_const!H34</f>
        <v>1806812</v>
      </c>
      <c r="I34" s="11">
        <f>GSVA_const!I34</f>
        <v>1561486</v>
      </c>
      <c r="J34" s="11">
        <f>GSVA_const!J34</f>
        <v>1769273</v>
      </c>
      <c r="K34" s="4"/>
      <c r="L34" s="5"/>
      <c r="M34" s="5"/>
      <c r="N34" s="5"/>
      <c r="O34" s="5"/>
      <c r="P34" s="4"/>
      <c r="Q34" s="5"/>
      <c r="R34" s="5"/>
      <c r="S34" s="4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4"/>
      <c r="DF34" s="4"/>
      <c r="DG34" s="4"/>
      <c r="DH34" s="4"/>
      <c r="DI34" s="4"/>
      <c r="DJ34" s="4"/>
      <c r="DK34" s="4"/>
      <c r="DL34" s="4"/>
      <c r="DM34" s="4"/>
      <c r="DN34" s="4"/>
      <c r="DO34" s="4"/>
      <c r="DP34" s="4"/>
      <c r="DQ34" s="4"/>
      <c r="DR34" s="4"/>
      <c r="DS34" s="4"/>
      <c r="DT34" s="4"/>
      <c r="DU34" s="4"/>
      <c r="DV34" s="4"/>
      <c r="DW34" s="4"/>
      <c r="DX34" s="5"/>
      <c r="DY34" s="5"/>
      <c r="DZ34" s="5"/>
      <c r="EA34" s="5"/>
      <c r="EB34" s="5"/>
      <c r="EC34" s="5"/>
      <c r="ED34" s="5"/>
      <c r="EE34" s="5"/>
      <c r="EF34" s="5"/>
      <c r="EG34" s="5"/>
      <c r="EH34" s="5"/>
      <c r="EI34" s="5"/>
      <c r="EJ34" s="5"/>
      <c r="EK34" s="5"/>
      <c r="EL34" s="5"/>
      <c r="EM34" s="5"/>
      <c r="EN34" s="5"/>
      <c r="EO34" s="5"/>
      <c r="EP34" s="5"/>
      <c r="EQ34" s="5"/>
      <c r="ER34" s="5"/>
      <c r="ES34" s="5"/>
      <c r="ET34" s="5"/>
      <c r="EU34" s="5"/>
      <c r="EV34" s="5"/>
      <c r="EW34" s="5"/>
      <c r="EX34" s="5"/>
      <c r="EY34" s="5"/>
      <c r="EZ34" s="5"/>
      <c r="FA34" s="5"/>
      <c r="FB34" s="5"/>
      <c r="FC34" s="5"/>
      <c r="FD34" s="5"/>
      <c r="FE34" s="5"/>
      <c r="FF34" s="5"/>
      <c r="FG34" s="5"/>
      <c r="FH34" s="5"/>
      <c r="FI34" s="5"/>
      <c r="FJ34" s="5"/>
      <c r="FK34" s="5"/>
      <c r="FL34" s="5"/>
      <c r="FM34" s="5"/>
      <c r="FN34" s="5"/>
      <c r="FO34" s="5"/>
      <c r="FP34" s="5"/>
      <c r="FQ34" s="5"/>
      <c r="FR34" s="5"/>
      <c r="FS34" s="5"/>
      <c r="FT34" s="5"/>
      <c r="FU34" s="5"/>
      <c r="FV34" s="5"/>
      <c r="FW34" s="5"/>
      <c r="FX34" s="5"/>
      <c r="FY34" s="5"/>
      <c r="FZ34" s="5"/>
      <c r="GA34" s="5"/>
    </row>
    <row r="35" spans="1:188">
      <c r="A35" s="32" t="s">
        <v>34</v>
      </c>
      <c r="B35" s="23" t="s">
        <v>24</v>
      </c>
      <c r="C35" s="11">
        <f>GSVA_const!C35</f>
        <v>415005</v>
      </c>
      <c r="D35" s="11">
        <f>GSVA_const!D35</f>
        <v>482938</v>
      </c>
      <c r="E35" s="11">
        <f>GSVA_const!E35</f>
        <v>459622</v>
      </c>
      <c r="F35" s="11">
        <f>GSVA_const!F35</f>
        <v>489869</v>
      </c>
      <c r="G35" s="11">
        <f>GSVA_const!G35</f>
        <v>496465</v>
      </c>
      <c r="H35" s="11">
        <f>GSVA_const!H35</f>
        <v>311024</v>
      </c>
      <c r="I35" s="11">
        <f>GSVA_const!I35</f>
        <v>250222</v>
      </c>
      <c r="J35" s="11">
        <f>GSVA_const!J35</f>
        <v>389803</v>
      </c>
      <c r="K35" s="4"/>
      <c r="L35" s="5"/>
      <c r="M35" s="5"/>
      <c r="N35" s="5"/>
      <c r="O35" s="5"/>
      <c r="P35" s="4"/>
      <c r="Q35" s="5"/>
      <c r="R35" s="5"/>
      <c r="S35" s="4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4"/>
      <c r="DF35" s="4"/>
      <c r="DG35" s="4"/>
      <c r="DH35" s="4"/>
      <c r="DI35" s="4"/>
      <c r="DJ35" s="4"/>
      <c r="DK35" s="4"/>
      <c r="DL35" s="4"/>
      <c r="DM35" s="4"/>
      <c r="DN35" s="4"/>
      <c r="DO35" s="4"/>
      <c r="DP35" s="4"/>
      <c r="DQ35" s="4"/>
      <c r="DR35" s="4"/>
      <c r="DS35" s="4"/>
      <c r="DT35" s="4"/>
      <c r="DU35" s="4"/>
      <c r="DV35" s="4"/>
      <c r="DW35" s="4"/>
      <c r="DX35" s="5"/>
      <c r="DY35" s="5"/>
      <c r="DZ35" s="5"/>
      <c r="EA35" s="5"/>
      <c r="EB35" s="5"/>
      <c r="EC35" s="5"/>
      <c r="ED35" s="5"/>
      <c r="EE35" s="5"/>
      <c r="EF35" s="5"/>
      <c r="EG35" s="5"/>
      <c r="EH35" s="5"/>
      <c r="EI35" s="5"/>
      <c r="EJ35" s="5"/>
      <c r="EK35" s="5"/>
      <c r="EL35" s="5"/>
      <c r="EM35" s="5"/>
      <c r="EN35" s="5"/>
      <c r="EO35" s="5"/>
      <c r="EP35" s="5"/>
      <c r="EQ35" s="5"/>
      <c r="ER35" s="5"/>
      <c r="ES35" s="5"/>
      <c r="ET35" s="5"/>
      <c r="EU35" s="5"/>
      <c r="EV35" s="5"/>
      <c r="EW35" s="5"/>
      <c r="EX35" s="5"/>
      <c r="EY35" s="5"/>
      <c r="EZ35" s="5"/>
      <c r="FA35" s="5"/>
      <c r="FB35" s="5"/>
      <c r="FC35" s="5"/>
      <c r="FD35" s="5"/>
      <c r="FE35" s="5"/>
      <c r="FF35" s="5"/>
      <c r="FG35" s="5"/>
      <c r="FH35" s="5"/>
      <c r="FI35" s="5"/>
      <c r="FJ35" s="5"/>
      <c r="FK35" s="5"/>
      <c r="FL35" s="5"/>
      <c r="FM35" s="5"/>
      <c r="FN35" s="5"/>
      <c r="FO35" s="5"/>
      <c r="FP35" s="5"/>
      <c r="FQ35" s="5"/>
      <c r="FR35" s="5"/>
      <c r="FS35" s="5"/>
      <c r="FT35" s="5"/>
      <c r="FU35" s="5"/>
      <c r="FV35" s="5"/>
      <c r="FW35" s="5"/>
      <c r="FX35" s="5"/>
      <c r="FY35" s="5"/>
      <c r="FZ35" s="5"/>
      <c r="GA35" s="5"/>
    </row>
    <row r="36" spans="1:188">
      <c r="A36" s="33" t="s">
        <v>35</v>
      </c>
      <c r="B36" s="24" t="s">
        <v>53</v>
      </c>
      <c r="C36" s="17">
        <f>C33+C34-C35</f>
        <v>12935412</v>
      </c>
      <c r="D36" s="17">
        <f t="shared" ref="D36:J36" si="9">D33+D34-D35</f>
        <v>13251760</v>
      </c>
      <c r="E36" s="17">
        <f t="shared" si="9"/>
        <v>13872476</v>
      </c>
      <c r="F36" s="17">
        <f t="shared" si="9"/>
        <v>14642538.698778195</v>
      </c>
      <c r="G36" s="17">
        <f t="shared" si="9"/>
        <v>16762866.304103918</v>
      </c>
      <c r="H36" s="17">
        <f t="shared" si="9"/>
        <v>17963189.989584193</v>
      </c>
      <c r="I36" s="17">
        <f t="shared" si="9"/>
        <v>19526228.20887094</v>
      </c>
      <c r="J36" s="17">
        <f t="shared" si="9"/>
        <v>20719326.976238217</v>
      </c>
      <c r="K36" s="4"/>
      <c r="L36" s="5"/>
      <c r="M36" s="5"/>
      <c r="N36" s="5"/>
      <c r="O36" s="5"/>
      <c r="P36" s="4"/>
      <c r="Q36" s="5"/>
      <c r="R36" s="5"/>
      <c r="S36" s="4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4"/>
      <c r="DF36" s="4"/>
      <c r="DG36" s="4"/>
      <c r="DH36" s="4"/>
      <c r="DI36" s="4"/>
      <c r="DJ36" s="4"/>
      <c r="DK36" s="4"/>
      <c r="DL36" s="4"/>
      <c r="DM36" s="4"/>
      <c r="DN36" s="4"/>
      <c r="DO36" s="4"/>
      <c r="DP36" s="4"/>
      <c r="DQ36" s="4"/>
      <c r="DR36" s="4"/>
      <c r="DS36" s="4"/>
      <c r="DT36" s="4"/>
      <c r="DU36" s="4"/>
      <c r="DV36" s="4"/>
      <c r="DW36" s="4"/>
      <c r="DX36" s="5"/>
      <c r="DY36" s="5"/>
      <c r="DZ36" s="5"/>
      <c r="EA36" s="5"/>
      <c r="EB36" s="5"/>
      <c r="EC36" s="5"/>
      <c r="ED36" s="5"/>
      <c r="EE36" s="5"/>
      <c r="EF36" s="5"/>
      <c r="EG36" s="5"/>
      <c r="EH36" s="5"/>
      <c r="EI36" s="5"/>
      <c r="EJ36" s="5"/>
      <c r="EK36" s="5"/>
      <c r="EL36" s="5"/>
      <c r="EM36" s="5"/>
      <c r="EN36" s="5"/>
      <c r="EO36" s="5"/>
      <c r="EP36" s="5"/>
      <c r="EQ36" s="5"/>
      <c r="ER36" s="5"/>
      <c r="ES36" s="5"/>
      <c r="ET36" s="5"/>
      <c r="EU36" s="5"/>
      <c r="EV36" s="5"/>
      <c r="EW36" s="5"/>
      <c r="EX36" s="5"/>
      <c r="EY36" s="5"/>
      <c r="EZ36" s="5"/>
      <c r="FA36" s="5"/>
      <c r="FB36" s="5"/>
      <c r="FC36" s="5"/>
      <c r="FD36" s="5"/>
      <c r="FE36" s="5"/>
      <c r="FF36" s="5"/>
      <c r="FG36" s="5"/>
      <c r="FH36" s="5"/>
      <c r="FI36" s="5"/>
      <c r="FJ36" s="5"/>
      <c r="FK36" s="5"/>
      <c r="FL36" s="5"/>
      <c r="FM36" s="5"/>
      <c r="FN36" s="5"/>
      <c r="FO36" s="5"/>
      <c r="FP36" s="5"/>
      <c r="FQ36" s="5"/>
      <c r="FR36" s="5"/>
      <c r="FS36" s="5"/>
      <c r="FT36" s="5"/>
      <c r="FU36" s="5"/>
      <c r="FV36" s="5"/>
      <c r="FW36" s="5"/>
      <c r="FX36" s="5"/>
      <c r="FY36" s="5"/>
      <c r="FZ36" s="5"/>
      <c r="GA36" s="5"/>
    </row>
    <row r="37" spans="1:188">
      <c r="A37" s="32" t="s">
        <v>36</v>
      </c>
      <c r="B37" s="23" t="s">
        <v>32</v>
      </c>
      <c r="C37" s="11">
        <f>GSVA_cur!C37</f>
        <v>314410</v>
      </c>
      <c r="D37" s="11">
        <f>GSVA_cur!D37</f>
        <v>318480</v>
      </c>
      <c r="E37" s="11">
        <f>GSVA_cur!E37</f>
        <v>322600</v>
      </c>
      <c r="F37" s="11">
        <f>GSVA_cur!F37</f>
        <v>326780</v>
      </c>
      <c r="G37" s="11">
        <f>GSVA_cur!G37</f>
        <v>331010</v>
      </c>
      <c r="H37" s="11">
        <f>GSVA_cur!H37</f>
        <v>335290</v>
      </c>
      <c r="I37" s="11">
        <f>GSVA_cur!I37</f>
        <v>337620</v>
      </c>
      <c r="J37" s="11">
        <f>GSVA_cur!J37</f>
        <v>341370</v>
      </c>
      <c r="T37" s="2"/>
      <c r="U37" s="2"/>
      <c r="V37" s="2"/>
      <c r="W37" s="2"/>
    </row>
    <row r="38" spans="1:188">
      <c r="A38" s="33" t="s">
        <v>37</v>
      </c>
      <c r="B38" s="24" t="s">
        <v>54</v>
      </c>
      <c r="C38" s="17">
        <f>C36/C37*1000</f>
        <v>41141.859355618457</v>
      </c>
      <c r="D38" s="17">
        <f t="shared" ref="D38:J38" si="10">D36/D37*1000</f>
        <v>41609.394624466215</v>
      </c>
      <c r="E38" s="17">
        <f t="shared" si="10"/>
        <v>43002.09547427154</v>
      </c>
      <c r="F38" s="17">
        <f t="shared" si="10"/>
        <v>44808.552233240087</v>
      </c>
      <c r="G38" s="17">
        <f t="shared" si="10"/>
        <v>50641.570659810634</v>
      </c>
      <c r="H38" s="17">
        <f t="shared" si="10"/>
        <v>53575.084224355611</v>
      </c>
      <c r="I38" s="17">
        <f t="shared" si="10"/>
        <v>57834.927459483857</v>
      </c>
      <c r="J38" s="17">
        <f t="shared" si="10"/>
        <v>60694.633319384295</v>
      </c>
      <c r="K38" s="4"/>
      <c r="S38" s="4"/>
      <c r="T38" s="4"/>
      <c r="U38" s="4"/>
      <c r="V38" s="4"/>
      <c r="W38" s="4"/>
      <c r="BX38" s="5"/>
      <c r="BY38" s="5"/>
      <c r="BZ38" s="5"/>
      <c r="CA38" s="5"/>
    </row>
  </sheetData>
  <sheetProtection formatColumns="0" formatRows="0"/>
  <pageMargins left="0.70866141732283505" right="0.70866141732283505" top="0.74803149606299202" bottom="0.74803149606299202" header="0.31496062992126" footer="0.31496062992126"/>
  <pageSetup paperSize="9" scale="10" orientation="landscape" horizontalDpi="4294967295" verticalDpi="4294967295" r:id="rId1"/>
  <colBreaks count="7" manualBreakCount="7">
    <brk id="23" max="1048575" man="1"/>
    <brk id="35" max="1048575" man="1"/>
    <brk id="51" max="1048575" man="1"/>
    <brk id="115" max="95" man="1"/>
    <brk id="151" max="1048575" man="1"/>
    <brk id="175" max="1048575" man="1"/>
    <brk id="183" max="9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GSVA_cur</vt:lpstr>
      <vt:lpstr>GSVA_const</vt:lpstr>
      <vt:lpstr>NSVA_cur</vt:lpstr>
      <vt:lpstr>NSVA_const</vt:lpstr>
      <vt:lpstr>GSVA_const!Print_Titles</vt:lpstr>
      <vt:lpstr>GSVA_cur!Print_Titles</vt:lpstr>
      <vt:lpstr>NSVA_const!Print_Titles</vt:lpstr>
      <vt:lpstr>NSVA_cur!Print_Titles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2020-08-27T07:52:43Z</dcterms:modified>
</cp:coreProperties>
</file>