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7" i="12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J32"/>
  <c r="K20"/>
  <c r="J20"/>
  <c r="I20"/>
  <c r="H20"/>
  <c r="G20"/>
  <c r="F20"/>
  <c r="E20"/>
  <c r="D20"/>
  <c r="C20"/>
  <c r="K17"/>
  <c r="K32" s="1"/>
  <c r="J17"/>
  <c r="I17"/>
  <c r="H17"/>
  <c r="H32" s="1"/>
  <c r="G17"/>
  <c r="G32" s="1"/>
  <c r="F17"/>
  <c r="F32" s="1"/>
  <c r="E17"/>
  <c r="D17"/>
  <c r="D32" s="1"/>
  <c r="C17"/>
  <c r="C32" s="1"/>
  <c r="K16"/>
  <c r="J16"/>
  <c r="I16"/>
  <c r="H16"/>
  <c r="G16"/>
  <c r="F16"/>
  <c r="E16"/>
  <c r="D16"/>
  <c r="C16"/>
  <c r="J12"/>
  <c r="F12"/>
  <c r="K6"/>
  <c r="K33" s="1"/>
  <c r="K36" s="1"/>
  <c r="K38" s="1"/>
  <c r="J6"/>
  <c r="J33" s="1"/>
  <c r="J36" s="1"/>
  <c r="J38" s="1"/>
  <c r="I6"/>
  <c r="I12" s="1"/>
  <c r="H6"/>
  <c r="H12" s="1"/>
  <c r="G6"/>
  <c r="G33" s="1"/>
  <c r="G36" s="1"/>
  <c r="G38" s="1"/>
  <c r="F6"/>
  <c r="E6"/>
  <c r="E12" s="1"/>
  <c r="D6"/>
  <c r="D12" s="1"/>
  <c r="C6"/>
  <c r="C33" s="1"/>
  <c r="C36" s="1"/>
  <c r="C38" s="1"/>
  <c r="K37" i="11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I32" s="1"/>
  <c r="H20"/>
  <c r="G20"/>
  <c r="F20"/>
  <c r="E20"/>
  <c r="D20"/>
  <c r="C20"/>
  <c r="K17"/>
  <c r="J17"/>
  <c r="J32" s="1"/>
  <c r="I17"/>
  <c r="H17"/>
  <c r="H32" s="1"/>
  <c r="G17"/>
  <c r="F17"/>
  <c r="F32" s="1"/>
  <c r="E17"/>
  <c r="E32" s="1"/>
  <c r="D17"/>
  <c r="D32" s="1"/>
  <c r="C17"/>
  <c r="K16"/>
  <c r="J16"/>
  <c r="I16"/>
  <c r="H16"/>
  <c r="G16"/>
  <c r="F16"/>
  <c r="E16"/>
  <c r="D16"/>
  <c r="C16"/>
  <c r="E12"/>
  <c r="K6"/>
  <c r="K12" s="1"/>
  <c r="J6"/>
  <c r="J12" s="1"/>
  <c r="I6"/>
  <c r="I12" s="1"/>
  <c r="H6"/>
  <c r="H12" s="1"/>
  <c r="G6"/>
  <c r="G12" s="1"/>
  <c r="F6"/>
  <c r="F12" s="1"/>
  <c r="E6"/>
  <c r="D6"/>
  <c r="D12" s="1"/>
  <c r="C6"/>
  <c r="C12" s="1"/>
  <c r="K37" i="1"/>
  <c r="J37"/>
  <c r="I37"/>
  <c r="H37"/>
  <c r="G37"/>
  <c r="F37"/>
  <c r="E37"/>
  <c r="D37"/>
  <c r="C37"/>
  <c r="D33"/>
  <c r="D36" s="1"/>
  <c r="D38" s="1"/>
  <c r="K20"/>
  <c r="J20"/>
  <c r="I20"/>
  <c r="H20"/>
  <c r="H32" s="1"/>
  <c r="G20"/>
  <c r="F20"/>
  <c r="E20"/>
  <c r="D20"/>
  <c r="D32" s="1"/>
  <c r="C20"/>
  <c r="K17"/>
  <c r="K32" s="1"/>
  <c r="J17"/>
  <c r="I17"/>
  <c r="I32" s="1"/>
  <c r="H17"/>
  <c r="G17"/>
  <c r="F17"/>
  <c r="E17"/>
  <c r="E32" s="1"/>
  <c r="D17"/>
  <c r="C17"/>
  <c r="K16"/>
  <c r="J16"/>
  <c r="I16"/>
  <c r="H16"/>
  <c r="G16"/>
  <c r="F16"/>
  <c r="E16"/>
  <c r="D16"/>
  <c r="C16"/>
  <c r="I12"/>
  <c r="K6"/>
  <c r="K12" s="1"/>
  <c r="J6"/>
  <c r="J12" s="1"/>
  <c r="I6"/>
  <c r="H6"/>
  <c r="H33" s="1"/>
  <c r="H36" s="1"/>
  <c r="H38" s="1"/>
  <c r="G6"/>
  <c r="G12" s="1"/>
  <c r="F6"/>
  <c r="F12" s="1"/>
  <c r="E6"/>
  <c r="D6"/>
  <c r="D12" s="1"/>
  <c r="C6"/>
  <c r="C12" s="1"/>
  <c r="K20" i="10"/>
  <c r="J20"/>
  <c r="I20"/>
  <c r="H20"/>
  <c r="G20"/>
  <c r="F20"/>
  <c r="E20"/>
  <c r="D20"/>
  <c r="C20"/>
  <c r="K17"/>
  <c r="K32" s="1"/>
  <c r="J17"/>
  <c r="I17"/>
  <c r="I32" s="1"/>
  <c r="H17"/>
  <c r="G17"/>
  <c r="G32" s="1"/>
  <c r="F17"/>
  <c r="E17"/>
  <c r="E32" s="1"/>
  <c r="D17"/>
  <c r="C17"/>
  <c r="C32" s="1"/>
  <c r="K16"/>
  <c r="J16"/>
  <c r="I16"/>
  <c r="H16"/>
  <c r="G16"/>
  <c r="F16"/>
  <c r="E16"/>
  <c r="D16"/>
  <c r="C16"/>
  <c r="J12"/>
  <c r="F12"/>
  <c r="K6"/>
  <c r="K12" s="1"/>
  <c r="J6"/>
  <c r="I6"/>
  <c r="I12" s="1"/>
  <c r="H6"/>
  <c r="H12" s="1"/>
  <c r="G6"/>
  <c r="G12" s="1"/>
  <c r="F6"/>
  <c r="E6"/>
  <c r="E12" s="1"/>
  <c r="D6"/>
  <c r="C6"/>
  <c r="C12" s="1"/>
  <c r="I33" i="1" l="1"/>
  <c r="I36" s="1"/>
  <c r="I38" s="1"/>
  <c r="J33" i="10"/>
  <c r="J36" s="1"/>
  <c r="J38" s="1"/>
  <c r="D32"/>
  <c r="G32" i="11"/>
  <c r="D33"/>
  <c r="D36" s="1"/>
  <c r="D38" s="1"/>
  <c r="G12" i="12"/>
  <c r="D33" i="10"/>
  <c r="D36" s="1"/>
  <c r="D38" s="1"/>
  <c r="D12"/>
  <c r="F32"/>
  <c r="F32" i="1"/>
  <c r="E33" i="11"/>
  <c r="E36" s="1"/>
  <c r="E38" s="1"/>
  <c r="K12" i="12"/>
  <c r="I32"/>
  <c r="H33" i="11"/>
  <c r="H36" s="1"/>
  <c r="H38" s="1"/>
  <c r="E33" i="1"/>
  <c r="E36" s="1"/>
  <c r="E38" s="1"/>
  <c r="E12"/>
  <c r="G33"/>
  <c r="G36" s="1"/>
  <c r="G38" s="1"/>
  <c r="F33" i="12"/>
  <c r="F36" s="1"/>
  <c r="F38" s="1"/>
  <c r="F33" i="10"/>
  <c r="F36" s="1"/>
  <c r="F38" s="1"/>
  <c r="H32"/>
  <c r="H12" i="1"/>
  <c r="C32" i="11"/>
  <c r="K32"/>
  <c r="H33" i="10"/>
  <c r="H36" s="1"/>
  <c r="H38" s="1"/>
  <c r="J32"/>
  <c r="J32" i="1"/>
  <c r="I33" i="11"/>
  <c r="I36" s="1"/>
  <c r="I38" s="1"/>
  <c r="C12" i="12"/>
  <c r="E33"/>
  <c r="E36" s="1"/>
  <c r="E38" s="1"/>
  <c r="C33" i="1"/>
  <c r="C36" s="1"/>
  <c r="C38" s="1"/>
  <c r="I33" i="12"/>
  <c r="I36" s="1"/>
  <c r="I38" s="1"/>
  <c r="E32"/>
  <c r="D33"/>
  <c r="D36" s="1"/>
  <c r="D38" s="1"/>
  <c r="H33"/>
  <c r="H36" s="1"/>
  <c r="H38" s="1"/>
  <c r="C33" i="11"/>
  <c r="C36" s="1"/>
  <c r="C38" s="1"/>
  <c r="G33"/>
  <c r="G36" s="1"/>
  <c r="G38" s="1"/>
  <c r="K33"/>
  <c r="K36" s="1"/>
  <c r="K38" s="1"/>
  <c r="F33"/>
  <c r="F36" s="1"/>
  <c r="F38" s="1"/>
  <c r="J33"/>
  <c r="J36" s="1"/>
  <c r="J38" s="1"/>
  <c r="K33" i="1"/>
  <c r="K36" s="1"/>
  <c r="K38" s="1"/>
  <c r="C32"/>
  <c r="G32"/>
  <c r="F33"/>
  <c r="F36" s="1"/>
  <c r="F38" s="1"/>
  <c r="J33"/>
  <c r="J36" s="1"/>
  <c r="J38" s="1"/>
  <c r="E33" i="10"/>
  <c r="E36" s="1"/>
  <c r="E38" s="1"/>
  <c r="I33"/>
  <c r="I36" s="1"/>
  <c r="I38" s="1"/>
  <c r="C33"/>
  <c r="C36" s="1"/>
  <c r="C38" s="1"/>
  <c r="G33"/>
  <c r="G36" s="1"/>
  <c r="G38" s="1"/>
  <c r="K33"/>
  <c r="K36" s="1"/>
  <c r="K38" s="1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<sst xmlns="http://schemas.openxmlformats.org/spreadsheetml/2006/main" count="265" uniqueCount="73">
  <si>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</si>
  <si>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</si>
  <si>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</si>
  <si>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</si>
  <si>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</si>
  <si>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</si>
  <si>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</si>
  <si>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</si>
  <si>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</si>
  <si>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</si>
  <si>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</si>
  <si>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</si>
  <si>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</si>
  <si>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</si>
  <si>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</si>
  <si>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</si>
  <si>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</si>
  <si>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</si>
  <si>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</si>
  <si>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</si>
  <si>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</si>
  <si>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</si>
  <si>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</si>
  <si>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</si>
  <si>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</si>
  <si>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</si>
  <si>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</si>
  <si>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</si>
  <si>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</si>
  <si>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</si>
  <si>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</si>
  <si>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</si>
  <si>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</si>
  <si>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</si>
  <si>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</si>
  <si>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</si>
  <si>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</si>
  <si>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</si>
  <si>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</si>
  <si>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</si>
  <si>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</si>
  <si>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</si>
  <si>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</si>
  <si>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</si>
  <si>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</si>
  <si>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</si>
  <si>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</si>
  <si>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</si>
  <si>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</si>
  <si>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</si>
  <si>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</si>
  <si>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</si>
  <si>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</si>
  <si>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</si>
  <si>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</si>
  <si>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</si>
  <si>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Bihar</t>
  </si>
  <si>
    <t>2016-17</t>
  </si>
  <si>
    <t>2017-18</t>
  </si>
  <si>
    <t>2018-19</t>
  </si>
  <si>
    <t>Source: Directorate of Economics and Statistics of the respective State/Uts.</t>
  </si>
  <si>
    <t>2019-20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</si>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</sst>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4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4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40"/>
  <sheetViews>
    <sheetView tabSelected="1" zoomScaleSheetLayoutView="100" workbookViewId="0">
      <pane xSplit="2" ySplit="5" topLeftCell="C21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E1" sqref="E1"/>
    </sheetView>
  </sheetViews>
  <sheetFormatPr defaultColWidth="8.85546875" defaultRowHeight="15"/>
  <cols>
    <col min="1" max="1" width="11" style="1" customWidth="1"/>
    <col min="2" max="2" width="35" style="1" customWidth="1"/>
    <col min="3" max="5" width="13" style="1" customWidth="1"/>
    <col min="6" max="6" width="13" style="3" customWidth="1"/>
    <col min="7" max="10" width="13" style="2" customWidth="1"/>
    <col min="11" max="11" width="13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21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38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61</v>
      </c>
    </row>
    <row r="6" spans="1:186" s="9" customFormat="1">
      <c r="A6" s="19" t="s">
        <v>26</v>
      </c>
      <c r="B6" s="13" t="s">
        <v>2</v>
      </c>
      <c r="C6" s="14">
        <f>SUM(C7:C10)</f>
        <v>6206654.8836538931</v>
      </c>
      <c r="D6" s="14">
        <f t="shared" ref="D6:K6" si="0">SUM(D7:D10)</f>
        <v>7669988.3617907586</v>
      </c>
      <c r="E6" s="14">
        <f t="shared" si="0"/>
        <v>7371939.1164244739</v>
      </c>
      <c r="F6" s="14">
        <f t="shared" si="0"/>
        <v>7863210.863270021</v>
      </c>
      <c r="G6" s="14">
        <f t="shared" si="0"/>
        <v>8428401.7258060612</v>
      </c>
      <c r="H6" s="14">
        <f t="shared" si="0"/>
        <v>9855918.7505386658</v>
      </c>
      <c r="I6" s="14">
        <f t="shared" si="0"/>
        <v>11215317.97210655</v>
      </c>
      <c r="J6" s="14">
        <f t="shared" si="0"/>
        <v>11719580.726516034</v>
      </c>
      <c r="K6" s="14">
        <f t="shared" si="0"/>
        <v>12985155.156932103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4260777.8293962758</v>
      </c>
      <c r="D7" s="16">
        <v>5336543.9191903519</v>
      </c>
      <c r="E7" s="16">
        <v>4522338.7723673517</v>
      </c>
      <c r="F7" s="16">
        <v>4622152.4304840937</v>
      </c>
      <c r="G7" s="16">
        <v>4898746.8998606717</v>
      </c>
      <c r="H7" s="16">
        <v>5777187.9291787855</v>
      </c>
      <c r="I7" s="16">
        <v>6436837.8576918244</v>
      </c>
      <c r="J7" s="16">
        <v>6455502.5196063565</v>
      </c>
      <c r="K7" s="16">
        <v>7122878.6659444794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1202820.9947011655</v>
      </c>
      <c r="D8" s="16">
        <v>1481100.9052590607</v>
      </c>
      <c r="E8" s="16">
        <v>1831596.4425843169</v>
      </c>
      <c r="F8" s="16">
        <v>2062078.0765495664</v>
      </c>
      <c r="G8" s="16">
        <v>2267725.6711021126</v>
      </c>
      <c r="H8" s="16">
        <v>2586153.2669184525</v>
      </c>
      <c r="I8" s="16">
        <v>3068238.7284544962</v>
      </c>
      <c r="J8" s="16">
        <v>3466502.0261706174</v>
      </c>
      <c r="K8" s="16">
        <v>3920371.6400088668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418681.87787035201</v>
      </c>
      <c r="D9" s="16">
        <v>457077.25929720863</v>
      </c>
      <c r="E9" s="16">
        <v>500975.84985009028</v>
      </c>
      <c r="F9" s="16">
        <v>525756.00270461093</v>
      </c>
      <c r="G9" s="16">
        <v>582408.58005249139</v>
      </c>
      <c r="H9" s="16">
        <v>773505.90054082801</v>
      </c>
      <c r="I9" s="16">
        <v>825667.03911654092</v>
      </c>
      <c r="J9" s="16">
        <v>885350.14296600979</v>
      </c>
      <c r="K9" s="16">
        <v>951014.88149809442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324374.18168609997</v>
      </c>
      <c r="D10" s="16">
        <v>395266.27804413752</v>
      </c>
      <c r="E10" s="16">
        <v>517028.05162271514</v>
      </c>
      <c r="F10" s="16">
        <v>653224.35353175004</v>
      </c>
      <c r="G10" s="16">
        <v>679520.57479078497</v>
      </c>
      <c r="H10" s="16">
        <v>719071.65390060004</v>
      </c>
      <c r="I10" s="16">
        <v>884574.34684368747</v>
      </c>
      <c r="J10" s="16">
        <v>912226.0377730499</v>
      </c>
      <c r="K10" s="16">
        <v>990889.96948066121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63</v>
      </c>
      <c r="B11" s="15" t="s">
        <v>3</v>
      </c>
      <c r="C11" s="16">
        <v>19858.161910799034</v>
      </c>
      <c r="D11" s="16">
        <v>23428.983460153202</v>
      </c>
      <c r="E11" s="16">
        <v>150804.00393910834</v>
      </c>
      <c r="F11" s="16">
        <v>85069.984478463768</v>
      </c>
      <c r="G11" s="16">
        <v>266985.33711526007</v>
      </c>
      <c r="H11" s="16">
        <v>250575.36004293119</v>
      </c>
      <c r="I11" s="16">
        <v>65121.939777141335</v>
      </c>
      <c r="J11" s="16">
        <v>190831.64314080769</v>
      </c>
      <c r="K11" s="16">
        <v>758988.78530437418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6226513.0455646925</v>
      </c>
      <c r="D12" s="18">
        <f t="shared" ref="D12:K12" si="1">D6+D11</f>
        <v>7693417.345250912</v>
      </c>
      <c r="E12" s="18">
        <f t="shared" si="1"/>
        <v>7522743.1203635819</v>
      </c>
      <c r="F12" s="18">
        <f t="shared" si="1"/>
        <v>7948280.8477484845</v>
      </c>
      <c r="G12" s="18">
        <f t="shared" si="1"/>
        <v>8695387.062921321</v>
      </c>
      <c r="H12" s="18">
        <f t="shared" si="1"/>
        <v>10106494.110581597</v>
      </c>
      <c r="I12" s="18">
        <f t="shared" si="1"/>
        <v>11280439.911883691</v>
      </c>
      <c r="J12" s="18">
        <f t="shared" si="1"/>
        <v>11910412.369656842</v>
      </c>
      <c r="K12" s="18">
        <f t="shared" si="1"/>
        <v>13744143.942236478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64</v>
      </c>
      <c r="B13" s="13" t="s">
        <v>4</v>
      </c>
      <c r="C13" s="14">
        <v>1466570.1934122564</v>
      </c>
      <c r="D13" s="14">
        <v>1035091.8742251106</v>
      </c>
      <c r="E13" s="14">
        <v>2120942.3573147808</v>
      </c>
      <c r="F13" s="14">
        <v>2997754.0624814094</v>
      </c>
      <c r="G13" s="14">
        <v>2548976.0334263928</v>
      </c>
      <c r="H13" s="14">
        <v>3196245.7599001578</v>
      </c>
      <c r="I13" s="14">
        <v>3464762.6519001164</v>
      </c>
      <c r="J13" s="14">
        <v>3721087.0894004665</v>
      </c>
      <c r="K13" s="14">
        <v>3952231.447190423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65</v>
      </c>
      <c r="B14" s="15" t="s">
        <v>5</v>
      </c>
      <c r="C14" s="14">
        <v>365886.63761964731</v>
      </c>
      <c r="D14" s="14">
        <v>442205.67464877083</v>
      </c>
      <c r="E14" s="14">
        <v>385931.0968</v>
      </c>
      <c r="F14" s="14">
        <v>331272.81800000003</v>
      </c>
      <c r="G14" s="14">
        <v>503556.80959999998</v>
      </c>
      <c r="H14" s="14">
        <v>475899.1443801531</v>
      </c>
      <c r="I14" s="14">
        <v>526702.63024373748</v>
      </c>
      <c r="J14" s="14">
        <v>715811.19478036696</v>
      </c>
      <c r="K14" s="14">
        <v>864580.61765555246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66</v>
      </c>
      <c r="B15" s="15" t="s">
        <v>6</v>
      </c>
      <c r="C15" s="14">
        <v>2701685.2699767421</v>
      </c>
      <c r="D15" s="14">
        <v>2781004.6481367447</v>
      </c>
      <c r="E15" s="14">
        <v>3184759.9117061207</v>
      </c>
      <c r="F15" s="14">
        <v>3267783.8411043482</v>
      </c>
      <c r="G15" s="14">
        <v>3251515.7278599837</v>
      </c>
      <c r="H15" s="14">
        <v>3527262.0532</v>
      </c>
      <c r="I15" s="14">
        <v>3913196.8873999999</v>
      </c>
      <c r="J15" s="14">
        <v>4465089.2594826715</v>
      </c>
      <c r="K15" s="14">
        <v>5053854.8287784318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4534142.1010086462</v>
      </c>
      <c r="D16" s="18">
        <f t="shared" ref="D16:K16" si="2">+D13+D14+D15</f>
        <v>4258302.1970106261</v>
      </c>
      <c r="E16" s="18">
        <f t="shared" si="2"/>
        <v>5691633.3658209015</v>
      </c>
      <c r="F16" s="18">
        <f t="shared" si="2"/>
        <v>6596810.721585758</v>
      </c>
      <c r="G16" s="18">
        <f t="shared" si="2"/>
        <v>6304048.5708863763</v>
      </c>
      <c r="H16" s="18">
        <f t="shared" si="2"/>
        <v>7199406.9574803114</v>
      </c>
      <c r="I16" s="18">
        <f t="shared" si="2"/>
        <v>7904662.169543853</v>
      </c>
      <c r="J16" s="18">
        <f t="shared" si="2"/>
        <v>8901987.5436635055</v>
      </c>
      <c r="K16" s="18">
        <f t="shared" si="2"/>
        <v>9870666.8936244063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67</v>
      </c>
      <c r="B17" s="13" t="s">
        <v>7</v>
      </c>
      <c r="C17" s="14">
        <f>C18+C19</f>
        <v>4390442.1029920243</v>
      </c>
      <c r="D17" s="14">
        <f t="shared" ref="D17:K17" si="3">D18+D19</f>
        <v>5175534.4086576644</v>
      </c>
      <c r="E17" s="14">
        <f t="shared" si="3"/>
        <v>5205102.1867613448</v>
      </c>
      <c r="F17" s="14">
        <f t="shared" si="3"/>
        <v>5341042.6222000001</v>
      </c>
      <c r="G17" s="14">
        <f t="shared" si="3"/>
        <v>6605957.8233099831</v>
      </c>
      <c r="H17" s="14">
        <f t="shared" si="3"/>
        <v>7514639.1845498085</v>
      </c>
      <c r="I17" s="14">
        <f t="shared" si="3"/>
        <v>8496493.1874745488</v>
      </c>
      <c r="J17" s="14">
        <f t="shared" si="3"/>
        <v>9463163.0429170653</v>
      </c>
      <c r="K17" s="14">
        <f t="shared" si="3"/>
        <v>10554390.718788153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4110861.4885999998</v>
      </c>
      <c r="D18" s="16">
        <v>4867227.3859999999</v>
      </c>
      <c r="E18" s="16">
        <v>4873546.8706999999</v>
      </c>
      <c r="F18" s="16">
        <v>4995946.8685999997</v>
      </c>
      <c r="G18" s="16">
        <v>6221333.2428000001</v>
      </c>
      <c r="H18" s="16">
        <v>7093728.0127999997</v>
      </c>
      <c r="I18" s="16">
        <v>8026412.2304999996</v>
      </c>
      <c r="J18" s="16">
        <v>8943727.9480000008</v>
      </c>
      <c r="K18" s="16">
        <v>9985985.2739508674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279580.614392024</v>
      </c>
      <c r="D19" s="16">
        <v>308307.02265766461</v>
      </c>
      <c r="E19" s="16">
        <v>331555.31606134516</v>
      </c>
      <c r="F19" s="16">
        <v>345095.7536</v>
      </c>
      <c r="G19" s="16">
        <v>384624.58050998289</v>
      </c>
      <c r="H19" s="16">
        <v>420911.17174980848</v>
      </c>
      <c r="I19" s="16">
        <v>470080.95697455003</v>
      </c>
      <c r="J19" s="16">
        <v>519435.094917065</v>
      </c>
      <c r="K19" s="16">
        <v>568405.44483728509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8.5">
      <c r="A20" s="19" t="s">
        <v>68</v>
      </c>
      <c r="B20" s="20" t="s">
        <v>10</v>
      </c>
      <c r="C20" s="14">
        <f>SUM(C21:C27)</f>
        <v>1754480.2409202266</v>
      </c>
      <c r="D20" s="14">
        <f t="shared" ref="D20:K20" si="4">SUM(D21:D27)</f>
        <v>2161628.6629588734</v>
      </c>
      <c r="E20" s="14">
        <f t="shared" si="4"/>
        <v>2684992.5989448512</v>
      </c>
      <c r="F20" s="14">
        <f t="shared" si="4"/>
        <v>3188912.7724000001</v>
      </c>
      <c r="G20" s="14">
        <f t="shared" si="4"/>
        <v>3646486.0092226099</v>
      </c>
      <c r="H20" s="14">
        <f t="shared" si="4"/>
        <v>3891307.8955361675</v>
      </c>
      <c r="I20" s="14">
        <f t="shared" si="4"/>
        <v>4275452.1790999994</v>
      </c>
      <c r="J20" s="14">
        <f t="shared" si="4"/>
        <v>4892527.7408000007</v>
      </c>
      <c r="K20" s="14">
        <f t="shared" si="4"/>
        <v>5685529.5081692953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275142.06802183919</v>
      </c>
      <c r="D21" s="16">
        <v>334829.36249358236</v>
      </c>
      <c r="E21" s="16">
        <v>395680.62390485144</v>
      </c>
      <c r="F21" s="16">
        <v>472458</v>
      </c>
      <c r="G21" s="16">
        <v>478409</v>
      </c>
      <c r="H21" s="16">
        <v>462796</v>
      </c>
      <c r="I21" s="16">
        <v>490443.99999999994</v>
      </c>
      <c r="J21" s="16">
        <v>523513</v>
      </c>
      <c r="K21" s="16">
        <v>558811.7321631012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840471.7365044317</v>
      </c>
      <c r="D22" s="16">
        <v>1069739.6288693473</v>
      </c>
      <c r="E22" s="16">
        <v>1347912.4735999999</v>
      </c>
      <c r="F22" s="16">
        <v>1572297.5697000001</v>
      </c>
      <c r="G22" s="16">
        <v>1756450.1358</v>
      </c>
      <c r="H22" s="16">
        <v>2015470.8655999999</v>
      </c>
      <c r="I22" s="16">
        <v>2329873.4419999998</v>
      </c>
      <c r="J22" s="16">
        <v>2745975.4385000002</v>
      </c>
      <c r="K22" s="16">
        <v>3297036.1698837858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4894.9704000000002</v>
      </c>
      <c r="D23" s="16">
        <v>2558.8240999999998</v>
      </c>
      <c r="E23" s="16">
        <v>1727.7568000000001</v>
      </c>
      <c r="F23" s="16">
        <v>2113.5113999999999</v>
      </c>
      <c r="G23" s="16">
        <v>2248.6098000000002</v>
      </c>
      <c r="H23" s="16">
        <v>3616.9884999999999</v>
      </c>
      <c r="I23" s="16">
        <v>2980.152</v>
      </c>
      <c r="J23" s="16">
        <v>4238.8850000000002</v>
      </c>
      <c r="K23" s="16">
        <v>4543.1954518610646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3079.0625</v>
      </c>
      <c r="D24" s="16">
        <v>5847.7555000000002</v>
      </c>
      <c r="E24" s="16">
        <v>4557.4143999999997</v>
      </c>
      <c r="F24" s="16">
        <v>7940.9615999999996</v>
      </c>
      <c r="G24" s="16">
        <v>15820.118399999998</v>
      </c>
      <c r="H24" s="16">
        <v>19214.942999999999</v>
      </c>
      <c r="I24" s="16">
        <v>24145.735499999999</v>
      </c>
      <c r="J24" s="16">
        <v>21135.415000000001</v>
      </c>
      <c r="K24" s="16">
        <v>28662.359618836581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7">
        <v>7.5</v>
      </c>
      <c r="B25" s="15" t="s">
        <v>15</v>
      </c>
      <c r="C25" s="16">
        <v>89270.150599999994</v>
      </c>
      <c r="D25" s="16">
        <v>112021.71289999998</v>
      </c>
      <c r="E25" s="16">
        <v>142482.27840000001</v>
      </c>
      <c r="F25" s="16">
        <v>166632.9093</v>
      </c>
      <c r="G25" s="16">
        <v>187953.61379999999</v>
      </c>
      <c r="H25" s="16">
        <v>221347.85339999999</v>
      </c>
      <c r="I25" s="16">
        <v>253315.63099999999</v>
      </c>
      <c r="J25" s="16">
        <v>301743.26150000002</v>
      </c>
      <c r="K25" s="16">
        <v>361281.4235410759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7399.8239999999996</v>
      </c>
      <c r="D26" s="16">
        <v>8433.9267716126196</v>
      </c>
      <c r="E26" s="16">
        <v>8456.9865000000009</v>
      </c>
      <c r="F26" s="16">
        <v>9310.8204000000005</v>
      </c>
      <c r="G26" s="16">
        <v>10027.929</v>
      </c>
      <c r="H26" s="16">
        <v>10724.4313</v>
      </c>
      <c r="I26" s="16">
        <v>15094.0998</v>
      </c>
      <c r="J26" s="16">
        <v>17905.700799999999</v>
      </c>
      <c r="K26" s="16">
        <v>17787.773828361362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534222.42889395577</v>
      </c>
      <c r="D27" s="16">
        <v>628197.45232433104</v>
      </c>
      <c r="E27" s="16">
        <v>784175.06533999997</v>
      </c>
      <c r="F27" s="16">
        <v>958159</v>
      </c>
      <c r="G27" s="16">
        <v>1195576.6024226095</v>
      </c>
      <c r="H27" s="16">
        <v>1158136.8137361677</v>
      </c>
      <c r="I27" s="16">
        <v>1159599.1188000001</v>
      </c>
      <c r="J27" s="16">
        <v>1278016.04</v>
      </c>
      <c r="K27" s="16">
        <v>1417406.8536822726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69</v>
      </c>
      <c r="B28" s="15" t="s">
        <v>18</v>
      </c>
      <c r="C28" s="16">
        <v>883932</v>
      </c>
      <c r="D28" s="16">
        <v>977417</v>
      </c>
      <c r="E28" s="16">
        <v>1122273</v>
      </c>
      <c r="F28" s="16">
        <v>1218791</v>
      </c>
      <c r="G28" s="16">
        <v>1323291</v>
      </c>
      <c r="H28" s="16">
        <v>1247577</v>
      </c>
      <c r="I28" s="16">
        <v>1553638</v>
      </c>
      <c r="J28" s="16">
        <v>1706328</v>
      </c>
      <c r="K28" s="16">
        <v>1874024.2215908726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>
      <c r="A29" s="28" t="s">
        <v>70</v>
      </c>
      <c r="B29" s="15" t="s">
        <v>19</v>
      </c>
      <c r="C29" s="16">
        <v>2802335.6454598079</v>
      </c>
      <c r="D29" s="16">
        <v>3121655.6053977278</v>
      </c>
      <c r="E29" s="16">
        <v>3460384.5822670138</v>
      </c>
      <c r="F29" s="16">
        <v>3667482.3724430948</v>
      </c>
      <c r="G29" s="16">
        <v>3635731.0965305921</v>
      </c>
      <c r="H29" s="16">
        <v>3826048.1011651764</v>
      </c>
      <c r="I29" s="16">
        <v>4082797.0829085722</v>
      </c>
      <c r="J29" s="16">
        <v>4417577.2736188192</v>
      </c>
      <c r="K29" s="16">
        <v>4797459.6178785274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71</v>
      </c>
      <c r="B30" s="15" t="s">
        <v>44</v>
      </c>
      <c r="C30" s="16">
        <v>1358743</v>
      </c>
      <c r="D30" s="16">
        <v>1477676</v>
      </c>
      <c r="E30" s="16">
        <v>1576835</v>
      </c>
      <c r="F30" s="16">
        <v>1720334</v>
      </c>
      <c r="G30" s="16">
        <v>1767616.9999999998</v>
      </c>
      <c r="H30" s="16">
        <v>1952047</v>
      </c>
      <c r="I30" s="16">
        <v>2226701</v>
      </c>
      <c r="J30" s="16">
        <v>2669874.0882441057</v>
      </c>
      <c r="K30" s="16">
        <v>3090777.2181414044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72</v>
      </c>
      <c r="B31" s="15" t="s">
        <v>20</v>
      </c>
      <c r="C31" s="16">
        <v>2219261.5288618426</v>
      </c>
      <c r="D31" s="16">
        <v>2804281.0585920722</v>
      </c>
      <c r="E31" s="16">
        <v>3404578.4905025992</v>
      </c>
      <c r="F31" s="16">
        <v>3838253.7322358619</v>
      </c>
      <c r="G31" s="16">
        <v>4436980.4525567349</v>
      </c>
      <c r="H31" s="16">
        <v>5108146.7376517821</v>
      </c>
      <c r="I31" s="16">
        <v>6021322.4924068376</v>
      </c>
      <c r="J31" s="16">
        <v>7624494.9708651965</v>
      </c>
      <c r="K31" s="16">
        <v>8614745.7746265214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13409194.518233903</v>
      </c>
      <c r="D32" s="18">
        <f t="shared" ref="D32:K32" si="5">D17+D20+D28+D29+D30+D31</f>
        <v>15718192.735606337</v>
      </c>
      <c r="E32" s="18">
        <f t="shared" si="5"/>
        <v>17454165.858475808</v>
      </c>
      <c r="F32" s="18">
        <f t="shared" si="5"/>
        <v>18974816.499278955</v>
      </c>
      <c r="G32" s="18">
        <f t="shared" si="5"/>
        <v>21416063.381619915</v>
      </c>
      <c r="H32" s="18">
        <f t="shared" si="5"/>
        <v>23539765.918902934</v>
      </c>
      <c r="I32" s="18">
        <f t="shared" si="5"/>
        <v>26656403.941889957</v>
      </c>
      <c r="J32" s="18">
        <f t="shared" si="5"/>
        <v>30773965.116445187</v>
      </c>
      <c r="K32" s="18">
        <f t="shared" si="5"/>
        <v>34616927.059194773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30" t="s">
        <v>27</v>
      </c>
      <c r="B33" s="21" t="s">
        <v>31</v>
      </c>
      <c r="C33" s="22">
        <f t="shared" ref="C33:K33" si="6">C6+C11+C13+C14+C15+C17+C20+C28+C29+C30+C31</f>
        <v>24169849.664807241</v>
      </c>
      <c r="D33" s="22">
        <f t="shared" si="6"/>
        <v>27669912.27786788</v>
      </c>
      <c r="E33" s="22">
        <f t="shared" si="6"/>
        <v>30668542.34466029</v>
      </c>
      <c r="F33" s="22">
        <f t="shared" si="6"/>
        <v>33519908.068613201</v>
      </c>
      <c r="G33" s="22">
        <f t="shared" si="6"/>
        <v>36415499.015427619</v>
      </c>
      <c r="H33" s="22">
        <f t="shared" si="6"/>
        <v>40845666.986964837</v>
      </c>
      <c r="I33" s="22">
        <f t="shared" si="6"/>
        <v>45841506.023317501</v>
      </c>
      <c r="J33" s="22">
        <f t="shared" si="6"/>
        <v>51586365.029765531</v>
      </c>
      <c r="K33" s="22">
        <f t="shared" si="6"/>
        <v>58231737.895055659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6">
        <v>1716948.3994893769</v>
      </c>
      <c r="D34" s="16">
        <v>2118543.8162362869</v>
      </c>
      <c r="E34" s="16">
        <v>2623560.7872949191</v>
      </c>
      <c r="F34" s="16">
        <v>2700724</v>
      </c>
      <c r="G34" s="16">
        <v>3478703</v>
      </c>
      <c r="H34" s="16">
        <v>3529141.0000000005</v>
      </c>
      <c r="I34" s="16">
        <v>3123660</v>
      </c>
      <c r="J34" s="16">
        <v>4290597</v>
      </c>
      <c r="K34" s="16">
        <v>5893478.3607719792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6">
        <v>1172402</v>
      </c>
      <c r="D35" s="16">
        <v>1551663</v>
      </c>
      <c r="E35" s="16">
        <v>1581969</v>
      </c>
      <c r="F35" s="16">
        <v>1925538</v>
      </c>
      <c r="G35" s="16">
        <v>2734023</v>
      </c>
      <c r="H35" s="16">
        <v>2269658</v>
      </c>
      <c r="I35" s="16">
        <v>2090534.9999999998</v>
      </c>
      <c r="J35" s="16">
        <v>2840616</v>
      </c>
      <c r="K35" s="16">
        <v>2944801.372755555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24" t="s">
        <v>45</v>
      </c>
      <c r="C36" s="18">
        <f>C33+C34-C35</f>
        <v>24714396.064296618</v>
      </c>
      <c r="D36" s="18">
        <f t="shared" ref="D36:K36" si="7">D33+D34-D35</f>
        <v>28236793.094104167</v>
      </c>
      <c r="E36" s="18">
        <f t="shared" si="7"/>
        <v>31710134.13195521</v>
      </c>
      <c r="F36" s="18">
        <f t="shared" si="7"/>
        <v>34295094.068613201</v>
      </c>
      <c r="G36" s="18">
        <f t="shared" si="7"/>
        <v>37160179.015427619</v>
      </c>
      <c r="H36" s="18">
        <f t="shared" si="7"/>
        <v>42105149.986964837</v>
      </c>
      <c r="I36" s="18">
        <f t="shared" si="7"/>
        <v>46874631.023317501</v>
      </c>
      <c r="J36" s="18">
        <f t="shared" si="7"/>
        <v>53036346.029765531</v>
      </c>
      <c r="K36" s="18">
        <f t="shared" si="7"/>
        <v>61180414.883072078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6">
        <v>1050570</v>
      </c>
      <c r="D37" s="16">
        <v>1067200</v>
      </c>
      <c r="E37" s="16">
        <v>1084080</v>
      </c>
      <c r="F37" s="16">
        <v>1101240</v>
      </c>
      <c r="G37" s="16">
        <v>1118670</v>
      </c>
      <c r="H37" s="16">
        <v>1136380</v>
      </c>
      <c r="I37" s="16">
        <v>1169960</v>
      </c>
      <c r="J37" s="16">
        <v>1187780</v>
      </c>
      <c r="K37" s="11">
        <v>1205871.4215870628</v>
      </c>
      <c r="R37" s="2"/>
      <c r="S37" s="2"/>
      <c r="T37" s="2"/>
      <c r="U37" s="2"/>
    </row>
    <row r="38" spans="1:186">
      <c r="A38" s="32" t="s">
        <v>37</v>
      </c>
      <c r="B38" s="24" t="s">
        <v>48</v>
      </c>
      <c r="C38" s="18">
        <f>C36/C37*1000</f>
        <v>23524.749482944135</v>
      </c>
      <c r="D38" s="18">
        <f t="shared" ref="D38:K38" si="8">D36/D37*1000</f>
        <v>26458.764143650831</v>
      </c>
      <c r="E38" s="18">
        <f t="shared" si="8"/>
        <v>29250.73253999263</v>
      </c>
      <c r="F38" s="18">
        <f t="shared" si="8"/>
        <v>31142.252432360976</v>
      </c>
      <c r="G38" s="18">
        <f t="shared" si="8"/>
        <v>33218.1778499715</v>
      </c>
      <c r="H38" s="18">
        <f t="shared" si="8"/>
        <v>37051.998439751522</v>
      </c>
      <c r="I38" s="18">
        <f t="shared" si="8"/>
        <v>40065.156948372169</v>
      </c>
      <c r="J38" s="18">
        <f t="shared" si="8"/>
        <v>44651.657739451359</v>
      </c>
      <c r="K38" s="18">
        <f t="shared" si="8"/>
        <v>50735.438113751588</v>
      </c>
      <c r="Q38" s="4"/>
      <c r="R38" s="4"/>
      <c r="S38" s="4"/>
      <c r="T38" s="4"/>
      <c r="U38" s="4"/>
      <c r="BV38" s="5"/>
      <c r="BW38" s="5"/>
      <c r="BX38" s="5"/>
      <c r="BY38" s="5"/>
    </row>
    <row r="40" spans="1:186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SheetLayoutView="100" workbookViewId="0">
      <pane xSplit="2" ySplit="5" topLeftCell="C27" activePane="bottomRight" state="frozen"/>
      <selection activeCell="E1" sqref="E1"/>
      <selection pane="topRight" activeCell="E1" sqref="E1"/>
      <selection pane="bottomLeft" activeCell="E1" sqref="E1"/>
      <selection pane="bottomRight" activeCell="E1" sqref="E1"/>
    </sheetView>
  </sheetViews>
  <sheetFormatPr defaultColWidth="8.85546875" defaultRowHeight="15"/>
  <cols>
    <col min="1" max="1" width="11" style="1" customWidth="1"/>
    <col min="2" max="2" width="35" style="1" customWidth="1"/>
    <col min="3" max="5" width="13" style="1" customWidth="1"/>
    <col min="6" max="6" width="13" style="3" customWidth="1"/>
    <col min="7" max="10" width="13" style="2" customWidth="1"/>
    <col min="11" max="11" width="13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2" width="9.140625" style="3"/>
    <col min="183" max="185" width="8.85546875" style="3"/>
    <col min="186" max="186" width="12.7109375" style="3" bestFit="1" customWidth="1"/>
    <col min="187" max="16384" width="8.85546875" style="1"/>
  </cols>
  <sheetData>
    <row r="1" spans="1:186" ht="21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39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61</v>
      </c>
    </row>
    <row r="6" spans="1:186" s="9" customFormat="1">
      <c r="A6" s="19" t="s">
        <v>26</v>
      </c>
      <c r="B6" s="13" t="s">
        <v>2</v>
      </c>
      <c r="C6" s="14">
        <f>SUM(C7:C10)</f>
        <v>6206654.887318884</v>
      </c>
      <c r="D6" s="14">
        <f t="shared" ref="D6:K6" si="0">SUM(D7:D10)</f>
        <v>6803951.8216240145</v>
      </c>
      <c r="E6" s="14">
        <f t="shared" si="0"/>
        <v>5951631.4915301865</v>
      </c>
      <c r="F6" s="14">
        <f t="shared" si="0"/>
        <v>5934907.2384062875</v>
      </c>
      <c r="G6" s="14">
        <f t="shared" si="0"/>
        <v>6073530.3896770896</v>
      </c>
      <c r="H6" s="14">
        <f t="shared" si="0"/>
        <v>6743032.3292510603</v>
      </c>
      <c r="I6" s="14">
        <f t="shared" si="0"/>
        <v>7173165.2498076148</v>
      </c>
      <c r="J6" s="14">
        <f t="shared" si="0"/>
        <v>7293480.8414577916</v>
      </c>
      <c r="K6" s="14">
        <f t="shared" si="0"/>
        <v>7292510.0093492121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4260777.8333744882</v>
      </c>
      <c r="D7" s="16">
        <v>4749270.6625670511</v>
      </c>
      <c r="E7" s="16">
        <v>3710714.282793879</v>
      </c>
      <c r="F7" s="16">
        <v>3525384.5702902647</v>
      </c>
      <c r="G7" s="16">
        <v>3532967.179348798</v>
      </c>
      <c r="H7" s="16">
        <v>3954486.2039895239</v>
      </c>
      <c r="I7" s="16">
        <v>4153969.6833266285</v>
      </c>
      <c r="J7" s="16">
        <v>4038399.9249415188</v>
      </c>
      <c r="K7" s="16">
        <v>3794088.1832586676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1202820.9945383007</v>
      </c>
      <c r="D8" s="16">
        <v>1252511.997991198</v>
      </c>
      <c r="E8" s="16">
        <v>1400799.0627288651</v>
      </c>
      <c r="F8" s="16">
        <v>1535904.9418533405</v>
      </c>
      <c r="G8" s="16">
        <v>1628101.1812613513</v>
      </c>
      <c r="H8" s="16">
        <v>1755863.0269312344</v>
      </c>
      <c r="I8" s="16">
        <v>1898426.445526995</v>
      </c>
      <c r="J8" s="16">
        <v>2107449.393799983</v>
      </c>
      <c r="K8" s="16">
        <v>2300211.0414127717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418681.87773253722</v>
      </c>
      <c r="D9" s="16">
        <v>425336.40110563458</v>
      </c>
      <c r="E9" s="16">
        <v>433005.91242362792</v>
      </c>
      <c r="F9" s="16">
        <v>421777.89482023165</v>
      </c>
      <c r="G9" s="16">
        <v>435308.05405055941</v>
      </c>
      <c r="H9" s="16">
        <v>553341.52030714217</v>
      </c>
      <c r="I9" s="16">
        <v>567181.38922822778</v>
      </c>
      <c r="J9" s="16">
        <v>580589.87533864542</v>
      </c>
      <c r="K9" s="16">
        <v>594503.54979856662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324374.18167355738</v>
      </c>
      <c r="D10" s="16">
        <v>376832.75996013044</v>
      </c>
      <c r="E10" s="16">
        <v>407112.23358381481</v>
      </c>
      <c r="F10" s="16">
        <v>451839.83144245046</v>
      </c>
      <c r="G10" s="16">
        <v>477153.97501638083</v>
      </c>
      <c r="H10" s="16">
        <v>479341.57802315941</v>
      </c>
      <c r="I10" s="16">
        <v>553587.73172576365</v>
      </c>
      <c r="J10" s="16">
        <v>567041.6473776435</v>
      </c>
      <c r="K10" s="16">
        <v>603707.23487920559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63</v>
      </c>
      <c r="B11" s="15" t="s">
        <v>3</v>
      </c>
      <c r="C11" s="16">
        <v>19858.167885492639</v>
      </c>
      <c r="D11" s="16">
        <v>21633.047360647932</v>
      </c>
      <c r="E11" s="16">
        <v>138585.42792357955</v>
      </c>
      <c r="F11" s="16">
        <v>57723.59334257774</v>
      </c>
      <c r="G11" s="16">
        <v>178883.68008351815</v>
      </c>
      <c r="H11" s="16">
        <v>134971.66859734443</v>
      </c>
      <c r="I11" s="16">
        <v>33900.012433108299</v>
      </c>
      <c r="J11" s="16">
        <v>80046.739514913279</v>
      </c>
      <c r="K11" s="16">
        <v>343594.02455201768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6226513.0552043766</v>
      </c>
      <c r="D12" s="18">
        <f t="shared" ref="D12:K12" si="1">D6+D11</f>
        <v>6825584.868984662</v>
      </c>
      <c r="E12" s="18">
        <f t="shared" si="1"/>
        <v>6090216.9194537662</v>
      </c>
      <c r="F12" s="18">
        <f t="shared" si="1"/>
        <v>5992630.8317488655</v>
      </c>
      <c r="G12" s="18">
        <f t="shared" si="1"/>
        <v>6252414.0697606076</v>
      </c>
      <c r="H12" s="18">
        <f t="shared" si="1"/>
        <v>6878003.9978484046</v>
      </c>
      <c r="I12" s="18">
        <f t="shared" si="1"/>
        <v>7207065.2622407228</v>
      </c>
      <c r="J12" s="18">
        <f t="shared" si="1"/>
        <v>7373527.580972705</v>
      </c>
      <c r="K12" s="18">
        <f t="shared" si="1"/>
        <v>7636104.0339012295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64</v>
      </c>
      <c r="B13" s="13" t="s">
        <v>4</v>
      </c>
      <c r="C13" s="14">
        <v>1466570.1804579527</v>
      </c>
      <c r="D13" s="14">
        <v>971402.25591255643</v>
      </c>
      <c r="E13" s="14">
        <v>1889284.3457347094</v>
      </c>
      <c r="F13" s="14">
        <v>2595799.258156768</v>
      </c>
      <c r="G13" s="14">
        <v>2338423.6681161723</v>
      </c>
      <c r="H13" s="14">
        <v>2936256.4858306241</v>
      </c>
      <c r="I13" s="14">
        <v>3061132.8351704953</v>
      </c>
      <c r="J13" s="14">
        <v>3300659.5595390522</v>
      </c>
      <c r="K13" s="14">
        <v>3396281.2207156052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65</v>
      </c>
      <c r="B14" s="15" t="s">
        <v>5</v>
      </c>
      <c r="C14" s="14">
        <v>365886.63127509662</v>
      </c>
      <c r="D14" s="14">
        <v>401732.4756687223</v>
      </c>
      <c r="E14" s="14">
        <v>412823.75391943869</v>
      </c>
      <c r="F14" s="14">
        <v>426978.12427930441</v>
      </c>
      <c r="G14" s="14">
        <v>427203.06359542464</v>
      </c>
      <c r="H14" s="14">
        <v>463252.96889201785</v>
      </c>
      <c r="I14" s="14">
        <v>508272.22866074601</v>
      </c>
      <c r="J14" s="14">
        <v>519421.17855991685</v>
      </c>
      <c r="K14" s="14">
        <v>624921.24441478471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66</v>
      </c>
      <c r="B15" s="15" t="s">
        <v>6</v>
      </c>
      <c r="C15" s="14">
        <v>2701685.2521551643</v>
      </c>
      <c r="D15" s="14">
        <v>2560762.4017721233</v>
      </c>
      <c r="E15" s="14">
        <v>2726066.5657943371</v>
      </c>
      <c r="F15" s="14">
        <v>2601943.1470774258</v>
      </c>
      <c r="G15" s="14">
        <v>2866880.3358101249</v>
      </c>
      <c r="H15" s="14">
        <v>3040135.3073200281</v>
      </c>
      <c r="I15" s="14">
        <v>3177695.7492625117</v>
      </c>
      <c r="J15" s="14">
        <v>3502071.2236370551</v>
      </c>
      <c r="K15" s="14">
        <v>3902628.9204031643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4534142.0638882136</v>
      </c>
      <c r="D16" s="18">
        <f t="shared" ref="D16:K16" si="2">+D13+D14+D15</f>
        <v>3933897.1333534019</v>
      </c>
      <c r="E16" s="18">
        <f t="shared" si="2"/>
        <v>5028174.6654484849</v>
      </c>
      <c r="F16" s="18">
        <f t="shared" si="2"/>
        <v>5624720.5295134988</v>
      </c>
      <c r="G16" s="18">
        <f t="shared" si="2"/>
        <v>5632507.0675217221</v>
      </c>
      <c r="H16" s="18">
        <f t="shared" si="2"/>
        <v>6439644.7620426696</v>
      </c>
      <c r="I16" s="18">
        <f t="shared" si="2"/>
        <v>6747100.8130937535</v>
      </c>
      <c r="J16" s="18">
        <f t="shared" si="2"/>
        <v>7322151.9617360244</v>
      </c>
      <c r="K16" s="18">
        <f t="shared" si="2"/>
        <v>7923831.3855335545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67</v>
      </c>
      <c r="B17" s="13" t="s">
        <v>7</v>
      </c>
      <c r="C17" s="14">
        <f>C18+C19</f>
        <v>4390442.0754727535</v>
      </c>
      <c r="D17" s="14">
        <f t="shared" ref="D17:K17" si="3">D18+D19</f>
        <v>4672877.2046314524</v>
      </c>
      <c r="E17" s="14">
        <f t="shared" si="3"/>
        <v>4568274.688112624</v>
      </c>
      <c r="F17" s="14">
        <f t="shared" si="3"/>
        <v>4262584.9216541424</v>
      </c>
      <c r="G17" s="14">
        <f t="shared" si="3"/>
        <v>5042354.5978906136</v>
      </c>
      <c r="H17" s="14">
        <f t="shared" si="3"/>
        <v>5550387.6156127779</v>
      </c>
      <c r="I17" s="14">
        <f t="shared" si="3"/>
        <v>6083189.0880869059</v>
      </c>
      <c r="J17" s="14">
        <f t="shared" si="3"/>
        <v>6571713.4489671439</v>
      </c>
      <c r="K17" s="14">
        <f t="shared" si="3"/>
        <v>7111057.2421029825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4110861.4625860611</v>
      </c>
      <c r="D18" s="16">
        <v>4394474.244913891</v>
      </c>
      <c r="E18" s="16">
        <v>4277450.4343359666</v>
      </c>
      <c r="F18" s="16">
        <v>3987704.123289811</v>
      </c>
      <c r="G18" s="16">
        <v>4749643.5579705257</v>
      </c>
      <c r="H18" s="16">
        <v>5240751.4514676472</v>
      </c>
      <c r="I18" s="16">
        <v>5747718.1613342706</v>
      </c>
      <c r="J18" s="16">
        <v>6211866.2080399711</v>
      </c>
      <c r="K18" s="16">
        <v>6728680.0928266933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279580.61288669275</v>
      </c>
      <c r="D19" s="16">
        <v>278402.95971756143</v>
      </c>
      <c r="E19" s="16">
        <v>290824.2537766571</v>
      </c>
      <c r="F19" s="16">
        <v>274880.79836433177</v>
      </c>
      <c r="G19" s="16">
        <v>292711.03992008785</v>
      </c>
      <c r="H19" s="16">
        <v>309636.16414513084</v>
      </c>
      <c r="I19" s="16">
        <v>335470.92675263563</v>
      </c>
      <c r="J19" s="16">
        <v>359847.24092717288</v>
      </c>
      <c r="K19" s="16">
        <v>382377.14927628869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8.5">
      <c r="A20" s="19" t="s">
        <v>68</v>
      </c>
      <c r="B20" s="20" t="s">
        <v>10</v>
      </c>
      <c r="C20" s="14">
        <f>SUM(C21:C27)</f>
        <v>1754480.2382082283</v>
      </c>
      <c r="D20" s="14">
        <f t="shared" ref="D20:K20" si="4">SUM(D21:D27)</f>
        <v>2037224.2468741694</v>
      </c>
      <c r="E20" s="14">
        <f t="shared" si="4"/>
        <v>2347316.8805279834</v>
      </c>
      <c r="F20" s="14">
        <f t="shared" si="4"/>
        <v>2605417.8561976664</v>
      </c>
      <c r="G20" s="14">
        <f t="shared" si="4"/>
        <v>2942796.6074863737</v>
      </c>
      <c r="H20" s="14">
        <f t="shared" si="4"/>
        <v>3024212.4796297974</v>
      </c>
      <c r="I20" s="14">
        <f t="shared" si="4"/>
        <v>3226801.5234815609</v>
      </c>
      <c r="J20" s="14">
        <f t="shared" si="4"/>
        <v>3555779.210188278</v>
      </c>
      <c r="K20" s="14">
        <f t="shared" si="4"/>
        <v>3970852.8184402878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275142.06802183919</v>
      </c>
      <c r="D21" s="16">
        <v>334638.76628833706</v>
      </c>
      <c r="E21" s="16">
        <v>396524.39240914531</v>
      </c>
      <c r="F21" s="16">
        <v>409194</v>
      </c>
      <c r="G21" s="16">
        <v>406973</v>
      </c>
      <c r="H21" s="16">
        <v>356077</v>
      </c>
      <c r="I21" s="16">
        <v>370776.02361300151</v>
      </c>
      <c r="J21" s="16">
        <v>388670.48248098278</v>
      </c>
      <c r="K21" s="16">
        <v>407428.56692824938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840471.73408063641</v>
      </c>
      <c r="D22" s="16">
        <v>996238.50453010015</v>
      </c>
      <c r="E22" s="16">
        <v>1137319.6690924298</v>
      </c>
      <c r="F22" s="16">
        <v>1267750.1298619728</v>
      </c>
      <c r="G22" s="16">
        <v>1400639.3320252572</v>
      </c>
      <c r="H22" s="16">
        <v>1563969.1756238432</v>
      </c>
      <c r="I22" s="16">
        <v>1753334.2768851281</v>
      </c>
      <c r="J22" s="16">
        <v>1986585.8038157329</v>
      </c>
      <c r="K22" s="16">
        <v>2287884.6184909358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4894.9703858836356</v>
      </c>
      <c r="D23" s="16">
        <v>2383.0089359538224</v>
      </c>
      <c r="E23" s="16">
        <v>1457.8185383209998</v>
      </c>
      <c r="F23" s="16">
        <v>1704.1331128725205</v>
      </c>
      <c r="G23" s="16">
        <v>1793.1003357649931</v>
      </c>
      <c r="H23" s="16">
        <v>2806.7180821797147</v>
      </c>
      <c r="I23" s="16">
        <v>2242.6951597840834</v>
      </c>
      <c r="J23" s="16">
        <v>3066.253124160889</v>
      </c>
      <c r="K23" s="16">
        <v>3152.3800617620977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3079.0624911204432</v>
      </c>
      <c r="D24" s="16">
        <v>5445.9599672260038</v>
      </c>
      <c r="E24" s="16">
        <v>3845.3810160845987</v>
      </c>
      <c r="F24" s="16">
        <v>6402.8306687199092</v>
      </c>
      <c r="G24" s="16">
        <v>12615.376671791586</v>
      </c>
      <c r="H24" s="16">
        <v>14910.450493871496</v>
      </c>
      <c r="I24" s="16">
        <v>18170.725565433146</v>
      </c>
      <c r="J24" s="16">
        <v>15288.579962463458</v>
      </c>
      <c r="K24" s="16">
        <v>19887.907518586471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7">
        <v>7.5</v>
      </c>
      <c r="B25" s="15" t="s">
        <v>15</v>
      </c>
      <c r="C25" s="16">
        <v>89270.150342558205</v>
      </c>
      <c r="D25" s="16">
        <v>104324.7727976118</v>
      </c>
      <c r="E25" s="16">
        <v>120221.38001930233</v>
      </c>
      <c r="F25" s="16">
        <v>134356.81417777701</v>
      </c>
      <c r="G25" s="16">
        <v>149879.13332629958</v>
      </c>
      <c r="H25" s="16">
        <v>171761.9568294023</v>
      </c>
      <c r="I25" s="16">
        <v>190631.36699668673</v>
      </c>
      <c r="J25" s="16">
        <v>218294.64841860664</v>
      </c>
      <c r="K25" s="16">
        <v>250700.18946020267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7399.8239922341218</v>
      </c>
      <c r="D26" s="16">
        <v>7858.4113973946969</v>
      </c>
      <c r="E26" s="16">
        <v>7138.4144267776692</v>
      </c>
      <c r="F26" s="16">
        <v>7508.8946453753979</v>
      </c>
      <c r="G26" s="16">
        <v>8004.4114112539492</v>
      </c>
      <c r="H26" s="16">
        <v>8341.5261964320543</v>
      </c>
      <c r="I26" s="16">
        <v>11383.220614843012</v>
      </c>
      <c r="J26" s="16">
        <v>12977.805160559919</v>
      </c>
      <c r="K26" s="16">
        <v>12357.093420042864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534222.42889395577</v>
      </c>
      <c r="D27" s="16">
        <v>586334.82295754598</v>
      </c>
      <c r="E27" s="16">
        <v>680809.82502592274</v>
      </c>
      <c r="F27" s="16">
        <v>778501.0537309486</v>
      </c>
      <c r="G27" s="16">
        <v>962892.25371600664</v>
      </c>
      <c r="H27" s="16">
        <v>906345.65240406885</v>
      </c>
      <c r="I27" s="16">
        <v>880263.21464668412</v>
      </c>
      <c r="J27" s="16">
        <v>930895.63722577156</v>
      </c>
      <c r="K27" s="16">
        <v>989442.06256050908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69</v>
      </c>
      <c r="B28" s="15" t="s">
        <v>18</v>
      </c>
      <c r="C28" s="16">
        <v>883932.14623510337</v>
      </c>
      <c r="D28" s="16">
        <v>958002.51332247769</v>
      </c>
      <c r="E28" s="16">
        <v>1027312.7803164216</v>
      </c>
      <c r="F28" s="16">
        <v>1165283</v>
      </c>
      <c r="G28" s="16">
        <v>1225818</v>
      </c>
      <c r="H28" s="16">
        <v>1157413</v>
      </c>
      <c r="I28" s="16">
        <v>1342555</v>
      </c>
      <c r="J28" s="16">
        <v>1368164</v>
      </c>
      <c r="K28" s="16">
        <v>1394261.4871614198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>
      <c r="A29" s="28" t="s">
        <v>70</v>
      </c>
      <c r="B29" s="15" t="s">
        <v>19</v>
      </c>
      <c r="C29" s="16">
        <v>2802335.6418060614</v>
      </c>
      <c r="D29" s="16">
        <v>2868648.0535674496</v>
      </c>
      <c r="E29" s="16">
        <v>2981896.1786371777</v>
      </c>
      <c r="F29" s="16">
        <v>3073948.1931481771</v>
      </c>
      <c r="G29" s="16">
        <v>2999051.974910405</v>
      </c>
      <c r="H29" s="16">
        <v>3107965.1203372469</v>
      </c>
      <c r="I29" s="16">
        <v>3252844.1497788741</v>
      </c>
      <c r="J29" s="16">
        <v>3459283.2855337225</v>
      </c>
      <c r="K29" s="16">
        <v>3682004.6748100729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71</v>
      </c>
      <c r="B30" s="15" t="s">
        <v>44</v>
      </c>
      <c r="C30" s="16">
        <v>1358743</v>
      </c>
      <c r="D30" s="16">
        <v>1334967.928448821</v>
      </c>
      <c r="E30" s="16">
        <v>1275240.5984634047</v>
      </c>
      <c r="F30" s="16">
        <v>1317055.6369500533</v>
      </c>
      <c r="G30" s="16">
        <v>1313177.9937959656</v>
      </c>
      <c r="H30" s="16">
        <v>1409661.7737163419</v>
      </c>
      <c r="I30" s="16">
        <v>1528873.9896260872</v>
      </c>
      <c r="J30" s="16">
        <v>1764634.8161306363</v>
      </c>
      <c r="K30" s="16">
        <v>1964065.6364301632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72</v>
      </c>
      <c r="B31" s="15" t="s">
        <v>20</v>
      </c>
      <c r="C31" s="16">
        <v>2219261.5202858346</v>
      </c>
      <c r="D31" s="16">
        <v>2529747.153290201</v>
      </c>
      <c r="E31" s="16">
        <v>2747801.0510515557</v>
      </c>
      <c r="F31" s="16">
        <v>2900162.8913714248</v>
      </c>
      <c r="G31" s="16">
        <v>3200838.7994768834</v>
      </c>
      <c r="H31" s="16">
        <v>3542051.2130914242</v>
      </c>
      <c r="I31" s="16">
        <v>4070340.7193512321</v>
      </c>
      <c r="J31" s="16">
        <v>4965924.677434775</v>
      </c>
      <c r="K31" s="16">
        <v>5407826.4801253956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13409194.622007981</v>
      </c>
      <c r="D32" s="18">
        <f t="shared" ref="D32:K32" si="5">D17+D20+D28+D29+D30+D31</f>
        <v>14401467.100134572</v>
      </c>
      <c r="E32" s="18">
        <f t="shared" si="5"/>
        <v>14947842.177109167</v>
      </c>
      <c r="F32" s="18">
        <f t="shared" si="5"/>
        <v>15324452.499321464</v>
      </c>
      <c r="G32" s="18">
        <f t="shared" si="5"/>
        <v>16724037.97356024</v>
      </c>
      <c r="H32" s="18">
        <f t="shared" si="5"/>
        <v>17791691.20238759</v>
      </c>
      <c r="I32" s="18">
        <f t="shared" si="5"/>
        <v>19504604.470324658</v>
      </c>
      <c r="J32" s="18">
        <f t="shared" si="5"/>
        <v>21685499.438254554</v>
      </c>
      <c r="K32" s="18">
        <f t="shared" si="5"/>
        <v>23530068.33907032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30" t="s">
        <v>27</v>
      </c>
      <c r="B33" s="21" t="s">
        <v>31</v>
      </c>
      <c r="C33" s="22">
        <f t="shared" ref="C33:K33" si="6">C6+C11+C13+C14+C15+C17+C20+C28+C29+C30+C31</f>
        <v>24169849.741100572</v>
      </c>
      <c r="D33" s="22">
        <f t="shared" si="6"/>
        <v>25160949.102472633</v>
      </c>
      <c r="E33" s="22">
        <f t="shared" si="6"/>
        <v>26066233.76201142</v>
      </c>
      <c r="F33" s="22">
        <f t="shared" si="6"/>
        <v>26941803.860583831</v>
      </c>
      <c r="G33" s="22">
        <f t="shared" si="6"/>
        <v>28608959.110842571</v>
      </c>
      <c r="H33" s="22">
        <f t="shared" si="6"/>
        <v>31109339.962278664</v>
      </c>
      <c r="I33" s="22">
        <f t="shared" si="6"/>
        <v>33458770.545659132</v>
      </c>
      <c r="J33" s="22">
        <f t="shared" si="6"/>
        <v>36381178.980963282</v>
      </c>
      <c r="K33" s="22">
        <f t="shared" si="6"/>
        <v>39090003.758505113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6">
        <v>1716948.3994893769</v>
      </c>
      <c r="D34" s="16">
        <v>1958839.3193535015</v>
      </c>
      <c r="E34" s="16">
        <v>2263772.08212446</v>
      </c>
      <c r="F34" s="16">
        <v>2679293.2557065655</v>
      </c>
      <c r="G34" s="16">
        <v>3089963</v>
      </c>
      <c r="H34" s="16">
        <v>3322482.583317643</v>
      </c>
      <c r="I34" s="16">
        <v>2782027.0751692196</v>
      </c>
      <c r="J34" s="16">
        <v>3503386.135380093</v>
      </c>
      <c r="K34" s="16">
        <v>4812181.2368514566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6">
        <v>1172402</v>
      </c>
      <c r="D35" s="16">
        <v>1434692.2973657362</v>
      </c>
      <c r="E35" s="16">
        <v>1365021.6432297127</v>
      </c>
      <c r="F35" s="16">
        <v>1672852.9003961601</v>
      </c>
      <c r="G35" s="16">
        <v>2050104</v>
      </c>
      <c r="H35" s="16">
        <v>2136752.024100923</v>
      </c>
      <c r="I35" s="16">
        <v>1861894.3712148196</v>
      </c>
      <c r="J35" s="16">
        <v>2319438.2297705561</v>
      </c>
      <c r="K35" s="16">
        <v>2404508.3471507756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24" t="s">
        <v>45</v>
      </c>
      <c r="C36" s="18">
        <f>C33+C34-C35</f>
        <v>24714396.140589949</v>
      </c>
      <c r="D36" s="18">
        <f t="shared" ref="D36:K36" si="7">D33+D34-D35</f>
        <v>25685096.124460399</v>
      </c>
      <c r="E36" s="18">
        <f t="shared" si="7"/>
        <v>26964984.200906169</v>
      </c>
      <c r="F36" s="18">
        <f t="shared" si="7"/>
        <v>27948244.215894237</v>
      </c>
      <c r="G36" s="18">
        <f t="shared" si="7"/>
        <v>29648818.110842571</v>
      </c>
      <c r="H36" s="18">
        <f t="shared" si="7"/>
        <v>32295070.521495387</v>
      </c>
      <c r="I36" s="18">
        <f t="shared" si="7"/>
        <v>34378903.249613531</v>
      </c>
      <c r="J36" s="18">
        <f t="shared" si="7"/>
        <v>37565126.886572823</v>
      </c>
      <c r="K36" s="18">
        <f t="shared" si="7"/>
        <v>41497676.648205794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1">
        <f>GSVA_cur!C37</f>
        <v>1050570</v>
      </c>
      <c r="D37" s="11">
        <f>GSVA_cur!D37</f>
        <v>1067200</v>
      </c>
      <c r="E37" s="11">
        <f>GSVA_cur!E37</f>
        <v>1084080</v>
      </c>
      <c r="F37" s="11">
        <f>GSVA_cur!F37</f>
        <v>1101240</v>
      </c>
      <c r="G37" s="11">
        <f>GSVA_cur!G37</f>
        <v>1118670</v>
      </c>
      <c r="H37" s="11">
        <f>GSVA_cur!H37</f>
        <v>1136380</v>
      </c>
      <c r="I37" s="11">
        <f>GSVA_cur!I37</f>
        <v>1169960</v>
      </c>
      <c r="J37" s="11">
        <f>GSVA_cur!J37</f>
        <v>1187780</v>
      </c>
      <c r="K37" s="11">
        <f>GSVA_cur!K37</f>
        <v>1205871.4215870628</v>
      </c>
      <c r="R37" s="2"/>
      <c r="S37" s="2"/>
      <c r="T37" s="2"/>
      <c r="U37" s="2"/>
    </row>
    <row r="38" spans="1:186">
      <c r="A38" s="32" t="s">
        <v>37</v>
      </c>
      <c r="B38" s="24" t="s">
        <v>48</v>
      </c>
      <c r="C38" s="18">
        <f>C36/C37*1000</f>
        <v>23524.749555565028</v>
      </c>
      <c r="D38" s="18">
        <f t="shared" ref="D38:K38" si="8">D36/D37*1000</f>
        <v>24067.743744809221</v>
      </c>
      <c r="E38" s="18">
        <f t="shared" si="8"/>
        <v>24873.610988954846</v>
      </c>
      <c r="F38" s="18">
        <f t="shared" si="8"/>
        <v>25378.885815893209</v>
      </c>
      <c r="G38" s="18">
        <f t="shared" si="8"/>
        <v>26503.632090645653</v>
      </c>
      <c r="H38" s="18">
        <f t="shared" si="8"/>
        <v>28419.252821675309</v>
      </c>
      <c r="I38" s="18">
        <f t="shared" si="8"/>
        <v>29384.68259565586</v>
      </c>
      <c r="J38" s="18">
        <f t="shared" si="8"/>
        <v>31626.333905750915</v>
      </c>
      <c r="K38" s="18">
        <f t="shared" si="8"/>
        <v>34413.019419259617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SheetLayoutView="100" workbookViewId="0">
      <pane xSplit="2" ySplit="5" topLeftCell="C33" activePane="bottomRight" state="frozen"/>
      <selection activeCell="E1" sqref="E1"/>
      <selection pane="topRight" activeCell="E1" sqref="E1"/>
      <selection pane="bottomLeft" activeCell="E1" sqref="E1"/>
      <selection pane="bottomRight" activeCell="E1" sqref="E1"/>
    </sheetView>
  </sheetViews>
  <sheetFormatPr defaultColWidth="8.85546875" defaultRowHeight="15"/>
  <cols>
    <col min="1" max="1" width="11" style="1" customWidth="1"/>
    <col min="2" max="2" width="35" style="1" customWidth="1"/>
    <col min="3" max="5" width="13" style="1" customWidth="1"/>
    <col min="6" max="6" width="13" style="3" customWidth="1"/>
    <col min="7" max="10" width="13" style="2" customWidth="1"/>
    <col min="11" max="11" width="13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21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40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61</v>
      </c>
    </row>
    <row r="6" spans="1:186" s="9" customFormat="1">
      <c r="A6" s="19" t="s">
        <v>26</v>
      </c>
      <c r="B6" s="13" t="s">
        <v>2</v>
      </c>
      <c r="C6" s="14">
        <f>SUM(C7:C10)</f>
        <v>5785164.8836538931</v>
      </c>
      <c r="D6" s="14">
        <f t="shared" ref="D6:K6" si="0">SUM(D7:D10)</f>
        <v>7180168.3617907586</v>
      </c>
      <c r="E6" s="14">
        <f t="shared" si="0"/>
        <v>6787446.1164244739</v>
      </c>
      <c r="F6" s="14">
        <f t="shared" si="0"/>
        <v>7206288.863270021</v>
      </c>
      <c r="G6" s="14">
        <f t="shared" si="0"/>
        <v>7726450.7258060612</v>
      </c>
      <c r="H6" s="14">
        <f t="shared" si="0"/>
        <v>9100592.7505386658</v>
      </c>
      <c r="I6" s="14">
        <f t="shared" si="0"/>
        <v>10399591.97210655</v>
      </c>
      <c r="J6" s="14">
        <f t="shared" si="0"/>
        <v>10841549.726516034</v>
      </c>
      <c r="K6" s="14">
        <f t="shared" si="0"/>
        <v>11994409.934442855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3905313.8293962758</v>
      </c>
      <c r="D7" s="16">
        <v>4924825.9191903519</v>
      </c>
      <c r="E7" s="16">
        <v>4032046.7723673517</v>
      </c>
      <c r="F7" s="16">
        <v>4068709.4304840937</v>
      </c>
      <c r="G7" s="16">
        <v>4298706.8998606717</v>
      </c>
      <c r="H7" s="16">
        <v>5124508.9291787855</v>
      </c>
      <c r="I7" s="16">
        <v>5734761.8576918244</v>
      </c>
      <c r="J7" s="16">
        <v>5697745.5196063565</v>
      </c>
      <c r="K7" s="16">
        <v>6267847.2062832788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1179519.9947011655</v>
      </c>
      <c r="D8" s="16">
        <v>1452471.9052590607</v>
      </c>
      <c r="E8" s="16">
        <v>1797535.4425843169</v>
      </c>
      <c r="F8" s="16">
        <v>2025284.0765495664</v>
      </c>
      <c r="G8" s="16">
        <v>2232102.6711021126</v>
      </c>
      <c r="H8" s="16">
        <v>2548181.2669184525</v>
      </c>
      <c r="I8" s="16">
        <v>3026328.7284544962</v>
      </c>
      <c r="J8" s="16">
        <v>3419599.0261706174</v>
      </c>
      <c r="K8" s="16">
        <v>3867447.6280202093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414085.87787035201</v>
      </c>
      <c r="D9" s="16">
        <v>451964.25929720863</v>
      </c>
      <c r="E9" s="16">
        <v>495321.84985009028</v>
      </c>
      <c r="F9" s="16">
        <v>520572.00270461087</v>
      </c>
      <c r="G9" s="16">
        <v>576964.58005249139</v>
      </c>
      <c r="H9" s="16">
        <v>767443.90054082801</v>
      </c>
      <c r="I9" s="16">
        <v>818496.03911654092</v>
      </c>
      <c r="J9" s="16">
        <v>876833.14296600979</v>
      </c>
      <c r="K9" s="16">
        <v>941404.54079265124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286245.18168609997</v>
      </c>
      <c r="D10" s="16">
        <v>350906.27804413752</v>
      </c>
      <c r="E10" s="16">
        <v>462542.05162271508</v>
      </c>
      <c r="F10" s="16">
        <v>591723.35353175004</v>
      </c>
      <c r="G10" s="16">
        <v>618676.57479078497</v>
      </c>
      <c r="H10" s="16">
        <v>660458.65390060004</v>
      </c>
      <c r="I10" s="16">
        <v>820005.34684368735</v>
      </c>
      <c r="J10" s="16">
        <v>847372.03777305002</v>
      </c>
      <c r="K10" s="16">
        <v>917710.55934671639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63</v>
      </c>
      <c r="B11" s="15" t="s">
        <v>3</v>
      </c>
      <c r="C11" s="16">
        <v>17365.161910799034</v>
      </c>
      <c r="D11" s="16">
        <v>20329.983460153202</v>
      </c>
      <c r="E11" s="16">
        <v>129139.00393910836</v>
      </c>
      <c r="F11" s="16">
        <v>72353.984478463768</v>
      </c>
      <c r="G11" s="16">
        <v>223374.3371152601</v>
      </c>
      <c r="H11" s="16">
        <v>210415.36004293122</v>
      </c>
      <c r="I11" s="16">
        <v>57669.939777141335</v>
      </c>
      <c r="J11" s="16">
        <v>161949.64314080769</v>
      </c>
      <c r="K11" s="16">
        <v>726399.15747126297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5802530.0455646925</v>
      </c>
      <c r="D12" s="18">
        <f t="shared" ref="D12:K12" si="1">D6+D11</f>
        <v>7200498.345250912</v>
      </c>
      <c r="E12" s="18">
        <f t="shared" si="1"/>
        <v>6916585.1203635819</v>
      </c>
      <c r="F12" s="18">
        <f t="shared" si="1"/>
        <v>7278642.8477484845</v>
      </c>
      <c r="G12" s="18">
        <f t="shared" si="1"/>
        <v>7949825.062921321</v>
      </c>
      <c r="H12" s="18">
        <f t="shared" si="1"/>
        <v>9311008.1105815973</v>
      </c>
      <c r="I12" s="18">
        <f t="shared" si="1"/>
        <v>10457261.911883691</v>
      </c>
      <c r="J12" s="18">
        <f t="shared" si="1"/>
        <v>11003499.369656842</v>
      </c>
      <c r="K12" s="18">
        <f t="shared" si="1"/>
        <v>12720809.091914119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64</v>
      </c>
      <c r="B13" s="13" t="s">
        <v>4</v>
      </c>
      <c r="C13" s="14">
        <v>1268069.1934122564</v>
      </c>
      <c r="D13" s="14">
        <v>844984.87422511063</v>
      </c>
      <c r="E13" s="14">
        <v>1907324.3573147808</v>
      </c>
      <c r="F13" s="14">
        <v>2752337.0624814094</v>
      </c>
      <c r="G13" s="14">
        <v>2313799.0334263928</v>
      </c>
      <c r="H13" s="14">
        <v>2950065.7599001578</v>
      </c>
      <c r="I13" s="14">
        <v>3192840.6519001159</v>
      </c>
      <c r="J13" s="14">
        <v>3423172.0894004661</v>
      </c>
      <c r="K13" s="14">
        <v>3616072.6293834392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65</v>
      </c>
      <c r="B14" s="15" t="s">
        <v>5</v>
      </c>
      <c r="C14" s="14">
        <v>243117.63761964731</v>
      </c>
      <c r="D14" s="14">
        <v>289184.67464877089</v>
      </c>
      <c r="E14" s="14">
        <v>255380.0968</v>
      </c>
      <c r="F14" s="14">
        <v>214547.818</v>
      </c>
      <c r="G14" s="14">
        <v>338969.80959999998</v>
      </c>
      <c r="H14" s="14">
        <v>317123.1443801531</v>
      </c>
      <c r="I14" s="14">
        <v>386291.63024373748</v>
      </c>
      <c r="J14" s="14">
        <v>510862.1947803669</v>
      </c>
      <c r="K14" s="14">
        <v>633321.99170276872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66</v>
      </c>
      <c r="B15" s="15" t="s">
        <v>6</v>
      </c>
      <c r="C15" s="14">
        <v>2576408.2699767421</v>
      </c>
      <c r="D15" s="14">
        <v>2637177.6481367447</v>
      </c>
      <c r="E15" s="14">
        <v>2990936.9117061207</v>
      </c>
      <c r="F15" s="14">
        <v>3075667.8411043482</v>
      </c>
      <c r="G15" s="14">
        <v>3058205.7278599837</v>
      </c>
      <c r="H15" s="14">
        <v>3310962.0532</v>
      </c>
      <c r="I15" s="14">
        <v>3664862.8874000004</v>
      </c>
      <c r="J15" s="14">
        <v>4177745.259482672</v>
      </c>
      <c r="K15" s="14">
        <v>4729624.0268922225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4087595.1010086457</v>
      </c>
      <c r="D16" s="18">
        <f t="shared" ref="D16:K16" si="2">+D13+D14+D15</f>
        <v>3771347.1970106261</v>
      </c>
      <c r="E16" s="18">
        <f t="shared" si="2"/>
        <v>5153641.3658209015</v>
      </c>
      <c r="F16" s="18">
        <f t="shared" si="2"/>
        <v>6042552.721585758</v>
      </c>
      <c r="G16" s="18">
        <f t="shared" si="2"/>
        <v>5710974.5708863763</v>
      </c>
      <c r="H16" s="18">
        <f t="shared" si="2"/>
        <v>6578150.9574803114</v>
      </c>
      <c r="I16" s="18">
        <f t="shared" si="2"/>
        <v>7243995.169543854</v>
      </c>
      <c r="J16" s="18">
        <f t="shared" si="2"/>
        <v>8111779.5436635055</v>
      </c>
      <c r="K16" s="18">
        <f t="shared" si="2"/>
        <v>8979018.6479784306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67</v>
      </c>
      <c r="B17" s="13" t="s">
        <v>7</v>
      </c>
      <c r="C17" s="14">
        <f>C18+C19</f>
        <v>4325612.1029920233</v>
      </c>
      <c r="D17" s="14">
        <f t="shared" ref="D17:K17" si="3">D18+D19</f>
        <v>5095231.4086576644</v>
      </c>
      <c r="E17" s="14">
        <f t="shared" si="3"/>
        <v>5108677.1867613448</v>
      </c>
      <c r="F17" s="14">
        <f t="shared" si="3"/>
        <v>5232063.6222000001</v>
      </c>
      <c r="G17" s="14">
        <f t="shared" si="3"/>
        <v>6403936.8233099831</v>
      </c>
      <c r="H17" s="14">
        <f t="shared" si="3"/>
        <v>7283776.1845498085</v>
      </c>
      <c r="I17" s="14">
        <f t="shared" si="3"/>
        <v>8225110.1874745497</v>
      </c>
      <c r="J17" s="14">
        <f t="shared" si="3"/>
        <v>9132499.0429170653</v>
      </c>
      <c r="K17" s="14">
        <f t="shared" si="3"/>
        <v>10181278.860267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4056408.9949520864</v>
      </c>
      <c r="D18" s="16">
        <v>4799778.6956188744</v>
      </c>
      <c r="E18" s="16">
        <v>4792556.8706999999</v>
      </c>
      <c r="F18" s="16">
        <v>4903087.8685999997</v>
      </c>
      <c r="G18" s="16">
        <v>6044522.2428000001</v>
      </c>
      <c r="H18" s="16">
        <v>6890117.0127999997</v>
      </c>
      <c r="I18" s="16">
        <v>7785646.2304999996</v>
      </c>
      <c r="J18" s="16">
        <v>8646544.9480000008</v>
      </c>
      <c r="K18" s="16">
        <v>9650652.4241368826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269203.10803993687</v>
      </c>
      <c r="D19" s="16">
        <v>295452.71303878981</v>
      </c>
      <c r="E19" s="16">
        <v>316120.31606134516</v>
      </c>
      <c r="F19" s="16">
        <v>328975.7536</v>
      </c>
      <c r="G19" s="16">
        <v>359414.58050998289</v>
      </c>
      <c r="H19" s="16">
        <v>393659.17174980842</v>
      </c>
      <c r="I19" s="16">
        <v>439463.95697454998</v>
      </c>
      <c r="J19" s="16">
        <v>485954.09491706494</v>
      </c>
      <c r="K19" s="16">
        <v>530626.43613011809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8.5">
      <c r="A20" s="19" t="s">
        <v>68</v>
      </c>
      <c r="B20" s="20" t="s">
        <v>10</v>
      </c>
      <c r="C20" s="14">
        <f>SUM(C21:C27)</f>
        <v>1484506.5533634666</v>
      </c>
      <c r="D20" s="14">
        <f t="shared" ref="D20:K20" si="4">SUM(D21:D27)</f>
        <v>1861195.8891407172</v>
      </c>
      <c r="E20" s="14">
        <f t="shared" si="4"/>
        <v>2253007.5989448512</v>
      </c>
      <c r="F20" s="14">
        <f t="shared" si="4"/>
        <v>2692504.7724000001</v>
      </c>
      <c r="G20" s="14">
        <f t="shared" si="4"/>
        <v>3084128.0092226095</v>
      </c>
      <c r="H20" s="14">
        <f t="shared" si="4"/>
        <v>3249855.8955361675</v>
      </c>
      <c r="I20" s="14">
        <f t="shared" si="4"/>
        <v>3506953.1790999994</v>
      </c>
      <c r="J20" s="14">
        <f t="shared" si="4"/>
        <v>3971377.7408000003</v>
      </c>
      <c r="K20" s="14">
        <f t="shared" si="4"/>
        <v>4646130.031731708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202241.06802183919</v>
      </c>
      <c r="D21" s="16">
        <v>255826.36249358239</v>
      </c>
      <c r="E21" s="16">
        <v>299577.62390485144</v>
      </c>
      <c r="F21" s="16">
        <v>351550</v>
      </c>
      <c r="G21" s="16">
        <v>343155</v>
      </c>
      <c r="H21" s="16">
        <v>310994</v>
      </c>
      <c r="I21" s="16">
        <v>320931</v>
      </c>
      <c r="J21" s="16">
        <v>327252</v>
      </c>
      <c r="K21" s="16">
        <v>337356.39845510887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758154.00339168578</v>
      </c>
      <c r="D22" s="16">
        <v>977094.25011613534</v>
      </c>
      <c r="E22" s="16">
        <v>1228187.4735999999</v>
      </c>
      <c r="F22" s="16">
        <v>1447351.5697000001</v>
      </c>
      <c r="G22" s="16">
        <v>1622412.1358</v>
      </c>
      <c r="H22" s="16">
        <v>1849374.8655999999</v>
      </c>
      <c r="I22" s="16">
        <v>2127892.4419999998</v>
      </c>
      <c r="J22" s="16">
        <v>2497524.4385000002</v>
      </c>
      <c r="K22" s="16">
        <v>3016691.1236693854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4366.9268081805067</v>
      </c>
      <c r="D23" s="16">
        <v>1964.5317560244989</v>
      </c>
      <c r="E23" s="16">
        <v>959.75680000000011</v>
      </c>
      <c r="F23" s="16">
        <v>1338.5113999999999</v>
      </c>
      <c r="G23" s="16">
        <v>1366.6098000000002</v>
      </c>
      <c r="H23" s="16">
        <v>2506.9884999999999</v>
      </c>
      <c r="I23" s="16">
        <v>2114.152</v>
      </c>
      <c r="J23" s="16">
        <v>3124.8850000000002</v>
      </c>
      <c r="K23" s="16">
        <v>3286.1895171582796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1476.3676920166145</v>
      </c>
      <c r="D24" s="16">
        <v>4043.9853778556094</v>
      </c>
      <c r="E24" s="16">
        <v>2226.4143999999997</v>
      </c>
      <c r="F24" s="16">
        <v>5303.9615999999996</v>
      </c>
      <c r="G24" s="16">
        <v>13037.118399999999</v>
      </c>
      <c r="H24" s="16">
        <v>16189.942999999999</v>
      </c>
      <c r="I24" s="16">
        <v>20279.735499999999</v>
      </c>
      <c r="J24" s="16">
        <v>16376.415000000001</v>
      </c>
      <c r="K24" s="16">
        <v>23292.439292758881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7">
        <v>7.5</v>
      </c>
      <c r="B25" s="15" t="s">
        <v>15</v>
      </c>
      <c r="C25" s="16">
        <v>76053.934555788655</v>
      </c>
      <c r="D25" s="16">
        <v>97147.380301175683</v>
      </c>
      <c r="E25" s="16">
        <v>123260.27840000001</v>
      </c>
      <c r="F25" s="16">
        <v>146892.9093</v>
      </c>
      <c r="G25" s="16">
        <v>164512.61379999999</v>
      </c>
      <c r="H25" s="16">
        <v>192408.85339999999</v>
      </c>
      <c r="I25" s="16">
        <v>218386.63099999999</v>
      </c>
      <c r="J25" s="16">
        <v>258572.26150000002</v>
      </c>
      <c r="K25" s="16">
        <v>312568.49427082995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6334.8239999999996</v>
      </c>
      <c r="D26" s="16">
        <v>7354.9267716126196</v>
      </c>
      <c r="E26" s="16">
        <v>7152.9865000000018</v>
      </c>
      <c r="F26" s="16">
        <v>7814.8204000000005</v>
      </c>
      <c r="G26" s="16">
        <v>8421.9290000000001</v>
      </c>
      <c r="H26" s="16">
        <v>9009.4313000000002</v>
      </c>
      <c r="I26" s="16">
        <v>12692.0998</v>
      </c>
      <c r="J26" s="16">
        <v>15259.700799999999</v>
      </c>
      <c r="K26" s="16">
        <v>14802.102640548461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435879.42889395583</v>
      </c>
      <c r="D27" s="16">
        <v>517764.45232433104</v>
      </c>
      <c r="E27" s="16">
        <v>591643.06533999997</v>
      </c>
      <c r="F27" s="16">
        <v>732253</v>
      </c>
      <c r="G27" s="16">
        <v>931222.60242260946</v>
      </c>
      <c r="H27" s="16">
        <v>869371.81373616774</v>
      </c>
      <c r="I27" s="16">
        <v>804657.11880000005</v>
      </c>
      <c r="J27" s="16">
        <v>853268.04000000015</v>
      </c>
      <c r="K27" s="16">
        <v>938133.28388591821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69</v>
      </c>
      <c r="B28" s="15" t="s">
        <v>18</v>
      </c>
      <c r="C28" s="16">
        <v>869974</v>
      </c>
      <c r="D28" s="16">
        <v>960103.00000000012</v>
      </c>
      <c r="E28" s="16">
        <v>1103526</v>
      </c>
      <c r="F28" s="16">
        <v>1196309</v>
      </c>
      <c r="G28" s="16">
        <v>1295951</v>
      </c>
      <c r="H28" s="16">
        <v>1217880</v>
      </c>
      <c r="I28" s="16">
        <v>1520095</v>
      </c>
      <c r="J28" s="16">
        <v>1668071</v>
      </c>
      <c r="K28" s="16">
        <v>1830856.1102408504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>
      <c r="A29" s="28" t="s">
        <v>70</v>
      </c>
      <c r="B29" s="15" t="s">
        <v>19</v>
      </c>
      <c r="C29" s="16">
        <v>2529778.6454598079</v>
      </c>
      <c r="D29" s="16">
        <v>2802546.6053977278</v>
      </c>
      <c r="E29" s="16">
        <v>3092201.5822670138</v>
      </c>
      <c r="F29" s="16">
        <v>3262365.3724430948</v>
      </c>
      <c r="G29" s="16">
        <v>3200519.0965305925</v>
      </c>
      <c r="H29" s="16">
        <v>3357781.1011651754</v>
      </c>
      <c r="I29" s="16">
        <v>3565410.0829085722</v>
      </c>
      <c r="J29" s="16">
        <v>3841731.2736188192</v>
      </c>
      <c r="K29" s="16">
        <v>4156549.3984180461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71</v>
      </c>
      <c r="B30" s="15" t="s">
        <v>44</v>
      </c>
      <c r="C30" s="16">
        <v>1048516</v>
      </c>
      <c r="D30" s="16">
        <v>1148981</v>
      </c>
      <c r="E30" s="16">
        <v>1233853</v>
      </c>
      <c r="F30" s="16">
        <v>1359849</v>
      </c>
      <c r="G30" s="16">
        <v>1416265</v>
      </c>
      <c r="H30" s="16">
        <v>1579446</v>
      </c>
      <c r="I30" s="16">
        <v>1840466</v>
      </c>
      <c r="J30" s="16">
        <v>2237305.0882441057</v>
      </c>
      <c r="K30" s="16">
        <v>2602678.6542559024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72</v>
      </c>
      <c r="B31" s="15" t="s">
        <v>20</v>
      </c>
      <c r="C31" s="16">
        <v>2156685.5288618426</v>
      </c>
      <c r="D31" s="16">
        <v>2725898.0585920722</v>
      </c>
      <c r="E31" s="16">
        <v>3311189.4905025992</v>
      </c>
      <c r="F31" s="16">
        <v>3733761.7322358624</v>
      </c>
      <c r="G31" s="16">
        <v>4205619.4525567349</v>
      </c>
      <c r="H31" s="16">
        <v>4850567.7376517821</v>
      </c>
      <c r="I31" s="16">
        <v>5720354.4924068376</v>
      </c>
      <c r="J31" s="16">
        <v>7261339.9708651965</v>
      </c>
      <c r="K31" s="16">
        <v>8204971.9952575909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12415072.830677141</v>
      </c>
      <c r="D32" s="18">
        <f t="shared" ref="D32:K32" si="5">D17+D20+D28+D29+D30+D31</f>
        <v>14593955.961788181</v>
      </c>
      <c r="E32" s="18">
        <f t="shared" si="5"/>
        <v>16102454.85847581</v>
      </c>
      <c r="F32" s="18">
        <f t="shared" si="5"/>
        <v>17476853.499278959</v>
      </c>
      <c r="G32" s="18">
        <f t="shared" si="5"/>
        <v>19606419.381619919</v>
      </c>
      <c r="H32" s="18">
        <f t="shared" si="5"/>
        <v>21539306.918902934</v>
      </c>
      <c r="I32" s="18">
        <f t="shared" si="5"/>
        <v>24378388.941889957</v>
      </c>
      <c r="J32" s="18">
        <f t="shared" si="5"/>
        <v>28112324.116445187</v>
      </c>
      <c r="K32" s="18">
        <f t="shared" si="5"/>
        <v>31622465.050171096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30" t="s">
        <v>27</v>
      </c>
      <c r="B33" s="21" t="s">
        <v>41</v>
      </c>
      <c r="C33" s="22">
        <f t="shared" ref="C33:K33" si="6">C6+C11+C13+C14+C15+C17+C20+C28+C29+C30+C31</f>
        <v>22305197.977250479</v>
      </c>
      <c r="D33" s="22">
        <f t="shared" si="6"/>
        <v>25565801.504049722</v>
      </c>
      <c r="E33" s="22">
        <f t="shared" si="6"/>
        <v>28172681.34466029</v>
      </c>
      <c r="F33" s="22">
        <f t="shared" si="6"/>
        <v>30798049.068613201</v>
      </c>
      <c r="G33" s="22">
        <f t="shared" si="6"/>
        <v>33267219.015427619</v>
      </c>
      <c r="H33" s="22">
        <f t="shared" si="6"/>
        <v>37428465.986964837</v>
      </c>
      <c r="I33" s="22">
        <f t="shared" si="6"/>
        <v>42079646.023317501</v>
      </c>
      <c r="J33" s="22">
        <f t="shared" si="6"/>
        <v>47227603.029765531</v>
      </c>
      <c r="K33" s="22">
        <f t="shared" si="6"/>
        <v>53322292.790063649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6">
        <f>GSVA_cur!C34</f>
        <v>1716948.3994893769</v>
      </c>
      <c r="D34" s="16">
        <f>GSVA_cur!D34</f>
        <v>2118543.8162362869</v>
      </c>
      <c r="E34" s="16">
        <f>GSVA_cur!E34</f>
        <v>2623560.7872949191</v>
      </c>
      <c r="F34" s="16">
        <f>GSVA_cur!F34</f>
        <v>2700724</v>
      </c>
      <c r="G34" s="16">
        <f>GSVA_cur!G34</f>
        <v>3478703</v>
      </c>
      <c r="H34" s="16">
        <f>GSVA_cur!H34</f>
        <v>3529141.0000000005</v>
      </c>
      <c r="I34" s="16">
        <f>GSVA_cur!I34</f>
        <v>3123660</v>
      </c>
      <c r="J34" s="16">
        <f>GSVA_cur!J34</f>
        <v>4290597</v>
      </c>
      <c r="K34" s="16">
        <f>GSVA_cur!K34</f>
        <v>5893478.3607719792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6">
        <f>GSVA_cur!C35</f>
        <v>1172402</v>
      </c>
      <c r="D35" s="16">
        <f>GSVA_cur!D35</f>
        <v>1551663</v>
      </c>
      <c r="E35" s="16">
        <f>GSVA_cur!E35</f>
        <v>1581969</v>
      </c>
      <c r="F35" s="16">
        <f>GSVA_cur!F35</f>
        <v>1925538</v>
      </c>
      <c r="G35" s="16">
        <f>GSVA_cur!G35</f>
        <v>2734023</v>
      </c>
      <c r="H35" s="16">
        <f>GSVA_cur!H35</f>
        <v>2269658</v>
      </c>
      <c r="I35" s="16">
        <f>GSVA_cur!I35</f>
        <v>2090534.9999999998</v>
      </c>
      <c r="J35" s="16">
        <f>GSVA_cur!J35</f>
        <v>2840616</v>
      </c>
      <c r="K35" s="16">
        <f>GSVA_cur!K35</f>
        <v>2944801.372755555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24" t="s">
        <v>53</v>
      </c>
      <c r="C36" s="18">
        <f>C33+C34-C35</f>
        <v>22849744.376739856</v>
      </c>
      <c r="D36" s="18">
        <f t="shared" ref="D36:K36" si="7">D33+D34-D35</f>
        <v>26132682.320286009</v>
      </c>
      <c r="E36" s="18">
        <f t="shared" si="7"/>
        <v>29214273.13195521</v>
      </c>
      <c r="F36" s="18">
        <f t="shared" si="7"/>
        <v>31573235.068613201</v>
      </c>
      <c r="G36" s="18">
        <f t="shared" si="7"/>
        <v>34011899.015427619</v>
      </c>
      <c r="H36" s="18">
        <f t="shared" si="7"/>
        <v>38687948.986964837</v>
      </c>
      <c r="I36" s="18">
        <f t="shared" si="7"/>
        <v>43112771.023317501</v>
      </c>
      <c r="J36" s="18">
        <f t="shared" si="7"/>
        <v>48677584.029765531</v>
      </c>
      <c r="K36" s="18">
        <f t="shared" si="7"/>
        <v>56270969.778080069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6">
        <f>GSVA_cur!C37</f>
        <v>1050570</v>
      </c>
      <c r="D37" s="16">
        <f>GSVA_cur!D37</f>
        <v>1067200</v>
      </c>
      <c r="E37" s="16">
        <f>GSVA_cur!E37</f>
        <v>1084080</v>
      </c>
      <c r="F37" s="16">
        <f>GSVA_cur!F37</f>
        <v>1101240</v>
      </c>
      <c r="G37" s="16">
        <f>GSVA_cur!G37</f>
        <v>1118670</v>
      </c>
      <c r="H37" s="16">
        <f>GSVA_cur!H37</f>
        <v>1136380</v>
      </c>
      <c r="I37" s="16">
        <f>GSVA_cur!I37</f>
        <v>1169960</v>
      </c>
      <c r="J37" s="16">
        <f>GSVA_cur!J37</f>
        <v>1187780</v>
      </c>
      <c r="K37" s="16">
        <f>GSVA_cur!K37</f>
        <v>1205871.4215870628</v>
      </c>
      <c r="R37" s="2"/>
      <c r="S37" s="2"/>
      <c r="T37" s="2"/>
      <c r="U37" s="2"/>
    </row>
    <row r="38" spans="1:186">
      <c r="A38" s="32" t="s">
        <v>37</v>
      </c>
      <c r="B38" s="24" t="s">
        <v>54</v>
      </c>
      <c r="C38" s="18">
        <f>C36/C37*1000</f>
        <v>21749.854247446485</v>
      </c>
      <c r="D38" s="18">
        <f t="shared" ref="D38:K38" si="8">D36/D37*1000</f>
        <v>24487.146102217026</v>
      </c>
      <c r="E38" s="18">
        <f t="shared" si="8"/>
        <v>26948.447653268402</v>
      </c>
      <c r="F38" s="18">
        <f t="shared" si="8"/>
        <v>28670.621361931277</v>
      </c>
      <c r="G38" s="18">
        <f t="shared" si="8"/>
        <v>30403.871575556346</v>
      </c>
      <c r="H38" s="18">
        <f t="shared" si="8"/>
        <v>34044.904861899042</v>
      </c>
      <c r="I38" s="18">
        <f t="shared" si="8"/>
        <v>36849.782063760729</v>
      </c>
      <c r="J38" s="18">
        <f t="shared" si="8"/>
        <v>40981.986588228065</v>
      </c>
      <c r="K38" s="18">
        <f t="shared" si="8"/>
        <v>46664.154047220996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SheetLayoutView="100" workbookViewId="0">
      <pane xSplit="2" ySplit="5" topLeftCell="C6" activePane="bottomRight" state="frozen"/>
      <selection activeCell="E1" sqref="E1"/>
      <selection pane="topRight" activeCell="E1" sqref="E1"/>
      <selection pane="bottomLeft" activeCell="E1" sqref="E1"/>
      <selection pane="bottomRight" activeCell="E1" sqref="E1"/>
    </sheetView>
  </sheetViews>
  <sheetFormatPr defaultColWidth="8.85546875" defaultRowHeight="15"/>
  <cols>
    <col min="1" max="1" width="11" style="1" customWidth="1"/>
    <col min="2" max="2" width="35" style="1" customWidth="1"/>
    <col min="3" max="5" width="13" style="1" customWidth="1"/>
    <col min="6" max="6" width="13" style="3" customWidth="1"/>
    <col min="7" max="10" width="13" style="2" customWidth="1"/>
    <col min="11" max="11" width="13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21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42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61</v>
      </c>
    </row>
    <row r="6" spans="1:186" s="9" customFormat="1">
      <c r="A6" s="19" t="s">
        <v>26</v>
      </c>
      <c r="B6" s="13" t="s">
        <v>2</v>
      </c>
      <c r="C6" s="14">
        <f>SUM(C7:C10)</f>
        <v>5785164.887318884</v>
      </c>
      <c r="D6" s="14">
        <f t="shared" ref="D6:K6" si="0">SUM(D7:D10)</f>
        <v>6349084.8216240145</v>
      </c>
      <c r="E6" s="14">
        <f t="shared" si="0"/>
        <v>5448680.4915301865</v>
      </c>
      <c r="F6" s="14">
        <f t="shared" si="0"/>
        <v>5392865.2384062875</v>
      </c>
      <c r="G6" s="14">
        <f t="shared" si="0"/>
        <v>5514635.3896770887</v>
      </c>
      <c r="H6" s="14">
        <f t="shared" si="0"/>
        <v>6160212.3292510603</v>
      </c>
      <c r="I6" s="14">
        <f t="shared" si="0"/>
        <v>6557745.2498076148</v>
      </c>
      <c r="J6" s="14">
        <f t="shared" si="0"/>
        <v>6651559.8414577916</v>
      </c>
      <c r="K6" s="14">
        <f t="shared" si="0"/>
        <v>6603802.9678317681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4">
        <v>3905313.8333744877</v>
      </c>
      <c r="D7" s="14">
        <v>4367512.6625670511</v>
      </c>
      <c r="E7" s="14">
        <v>3290765.2827938795</v>
      </c>
      <c r="F7" s="14">
        <v>3073813.5702902647</v>
      </c>
      <c r="G7" s="14">
        <v>3063960.1793487975</v>
      </c>
      <c r="H7" s="14">
        <v>3462188.2039895239</v>
      </c>
      <c r="I7" s="14">
        <v>3636554.6833266285</v>
      </c>
      <c r="J7" s="14">
        <v>3495825.9249415193</v>
      </c>
      <c r="K7" s="16">
        <v>3211968.9904852808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4">
        <v>1179519.9945383007</v>
      </c>
      <c r="D8" s="14">
        <v>1225992.997991198</v>
      </c>
      <c r="E8" s="14">
        <v>1370610.0627288651</v>
      </c>
      <c r="F8" s="14">
        <v>1504229.9418533405</v>
      </c>
      <c r="G8" s="14">
        <v>1596183.1812613513</v>
      </c>
      <c r="H8" s="14">
        <v>1722992.0269312342</v>
      </c>
      <c r="I8" s="14">
        <v>1863867.445526995</v>
      </c>
      <c r="J8" s="14">
        <v>2071114.393799983</v>
      </c>
      <c r="K8" s="16">
        <v>2261227.7859132066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4">
        <v>414085.87773253722</v>
      </c>
      <c r="D9" s="14">
        <v>420591.40110563458</v>
      </c>
      <c r="E9" s="14">
        <v>427998.91242362792</v>
      </c>
      <c r="F9" s="14">
        <v>417324.89482023165</v>
      </c>
      <c r="G9" s="14">
        <v>430498.05405055947</v>
      </c>
      <c r="H9" s="14">
        <v>547951.52030714217</v>
      </c>
      <c r="I9" s="14">
        <v>561329.38922822778</v>
      </c>
      <c r="J9" s="14">
        <v>574029.87533864542</v>
      </c>
      <c r="K9" s="16">
        <v>587465.42798551731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4">
        <v>286245.18167355738</v>
      </c>
      <c r="D10" s="14">
        <v>334987.75996013044</v>
      </c>
      <c r="E10" s="14">
        <v>359306.23358381481</v>
      </c>
      <c r="F10" s="14">
        <v>397496.83144245046</v>
      </c>
      <c r="G10" s="14">
        <v>423993.97501638089</v>
      </c>
      <c r="H10" s="14">
        <v>427080.57802315941</v>
      </c>
      <c r="I10" s="14">
        <v>495993.73172576359</v>
      </c>
      <c r="J10" s="14">
        <v>510589.64737764356</v>
      </c>
      <c r="K10" s="16">
        <v>543140.76344776363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63</v>
      </c>
      <c r="B11" s="15" t="s">
        <v>3</v>
      </c>
      <c r="C11" s="14">
        <v>17365.167885492639</v>
      </c>
      <c r="D11" s="14">
        <v>18683.047360647932</v>
      </c>
      <c r="E11" s="14">
        <v>118743.42792357957</v>
      </c>
      <c r="F11" s="14">
        <v>46772.59334257774</v>
      </c>
      <c r="G11" s="14">
        <v>142385.68008351815</v>
      </c>
      <c r="H11" s="14">
        <v>98462.668597344426</v>
      </c>
      <c r="I11" s="14">
        <v>27920.012433108299</v>
      </c>
      <c r="J11" s="14">
        <v>57599.739514913279</v>
      </c>
      <c r="K11" s="16">
        <v>319510.98791520094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5802530.0552043766</v>
      </c>
      <c r="D12" s="18">
        <f t="shared" ref="D12:K12" si="1">D6+D11</f>
        <v>6367767.868984662</v>
      </c>
      <c r="E12" s="18">
        <f t="shared" si="1"/>
        <v>5567423.9194537662</v>
      </c>
      <c r="F12" s="18">
        <f t="shared" si="1"/>
        <v>5439637.8317488655</v>
      </c>
      <c r="G12" s="18">
        <f t="shared" si="1"/>
        <v>5657021.0697606066</v>
      </c>
      <c r="H12" s="18">
        <f t="shared" si="1"/>
        <v>6258674.9978484046</v>
      </c>
      <c r="I12" s="18">
        <f t="shared" si="1"/>
        <v>6585665.2622407228</v>
      </c>
      <c r="J12" s="18">
        <f t="shared" si="1"/>
        <v>6709159.580972705</v>
      </c>
      <c r="K12" s="18">
        <f t="shared" si="1"/>
        <v>6923313.9557469692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64</v>
      </c>
      <c r="B13" s="13" t="s">
        <v>4</v>
      </c>
      <c r="C13" s="14">
        <v>1268069.1804579527</v>
      </c>
      <c r="D13" s="14">
        <v>789607.25591255631</v>
      </c>
      <c r="E13" s="14">
        <v>1691289.3457347094</v>
      </c>
      <c r="F13" s="14">
        <v>2376058.258156768</v>
      </c>
      <c r="G13" s="14">
        <v>2127001.6681161723</v>
      </c>
      <c r="H13" s="14">
        <v>2715438.4858306241</v>
      </c>
      <c r="I13" s="14">
        <v>2824095.8351704953</v>
      </c>
      <c r="J13" s="14">
        <v>3050730.5595390522</v>
      </c>
      <c r="K13" s="14">
        <v>3128136.2898293859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65</v>
      </c>
      <c r="B14" s="15" t="s">
        <v>5</v>
      </c>
      <c r="C14" s="14">
        <v>243117.63127509662</v>
      </c>
      <c r="D14" s="14">
        <v>254246.47566872233</v>
      </c>
      <c r="E14" s="14">
        <v>290370.75391943869</v>
      </c>
      <c r="F14" s="14">
        <v>322637.12427930435</v>
      </c>
      <c r="G14" s="14">
        <v>279769.06359542464</v>
      </c>
      <c r="H14" s="14">
        <v>318379.96889201785</v>
      </c>
      <c r="I14" s="14">
        <v>385494.22866074601</v>
      </c>
      <c r="J14" s="14">
        <v>345939.17855991679</v>
      </c>
      <c r="K14" s="14">
        <v>438795.10899231216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66</v>
      </c>
      <c r="B15" s="15" t="s">
        <v>6</v>
      </c>
      <c r="C15" s="14">
        <v>2576408.2521551643</v>
      </c>
      <c r="D15" s="14">
        <v>2423545.4017721233</v>
      </c>
      <c r="E15" s="14">
        <v>2543683.5657943371</v>
      </c>
      <c r="F15" s="14">
        <v>2423766.1470774258</v>
      </c>
      <c r="G15" s="14">
        <v>2686624.3358101249</v>
      </c>
      <c r="H15" s="14">
        <v>2833840.3073200281</v>
      </c>
      <c r="I15" s="14">
        <v>2941919.7492625117</v>
      </c>
      <c r="J15" s="14">
        <v>3237307.2236370547</v>
      </c>
      <c r="K15" s="14">
        <v>3618567.74910588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4087595.0638882136</v>
      </c>
      <c r="D16" s="18">
        <f t="shared" ref="D16:K16" si="2">+D13+D14+D15</f>
        <v>3467399.1333534019</v>
      </c>
      <c r="E16" s="18">
        <f t="shared" si="2"/>
        <v>4525343.6654484849</v>
      </c>
      <c r="F16" s="18">
        <f t="shared" si="2"/>
        <v>5122461.5295134988</v>
      </c>
      <c r="G16" s="18">
        <f t="shared" si="2"/>
        <v>5093395.0675217221</v>
      </c>
      <c r="H16" s="18">
        <f t="shared" si="2"/>
        <v>5867658.7620426696</v>
      </c>
      <c r="I16" s="18">
        <f t="shared" si="2"/>
        <v>6151509.8130937535</v>
      </c>
      <c r="J16" s="18">
        <f t="shared" si="2"/>
        <v>6633976.9617360234</v>
      </c>
      <c r="K16" s="18">
        <f t="shared" si="2"/>
        <v>7185499.1479275785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67</v>
      </c>
      <c r="B17" s="13" t="s">
        <v>7</v>
      </c>
      <c r="C17" s="14">
        <f>C18+C19</f>
        <v>4325612.0754727535</v>
      </c>
      <c r="D17" s="14">
        <f t="shared" ref="D17:K17" si="3">D18+D19</f>
        <v>4597175.2046314524</v>
      </c>
      <c r="E17" s="14">
        <f t="shared" si="3"/>
        <v>4480450.688112624</v>
      </c>
      <c r="F17" s="14">
        <f t="shared" si="3"/>
        <v>4166903.9216541429</v>
      </c>
      <c r="G17" s="14">
        <f t="shared" si="3"/>
        <v>4861650.5978906136</v>
      </c>
      <c r="H17" s="14">
        <f t="shared" si="3"/>
        <v>5336128.6156127779</v>
      </c>
      <c r="I17" s="14">
        <f t="shared" si="3"/>
        <v>5852972.0880869059</v>
      </c>
      <c r="J17" s="14">
        <f t="shared" si="3"/>
        <v>6304185.4489671439</v>
      </c>
      <c r="K17" s="14">
        <f t="shared" si="3"/>
        <v>6824030.6182612982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4056408.9689381476</v>
      </c>
      <c r="D18" s="16">
        <v>4330890.0605218764</v>
      </c>
      <c r="E18" s="16">
        <v>4203782.4343359666</v>
      </c>
      <c r="F18" s="16">
        <v>3906189.123289811</v>
      </c>
      <c r="G18" s="16">
        <v>4591463.5579705257</v>
      </c>
      <c r="H18" s="16">
        <v>5050504.4514676472</v>
      </c>
      <c r="I18" s="16">
        <v>5543386.1613342706</v>
      </c>
      <c r="J18" s="16">
        <v>5971250.2080399711</v>
      </c>
      <c r="K18" s="16">
        <v>6470526.934569275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269203.10653460561</v>
      </c>
      <c r="D19" s="16">
        <v>266285.14410957595</v>
      </c>
      <c r="E19" s="16">
        <v>276668.2537766571</v>
      </c>
      <c r="F19" s="16">
        <v>260714.79836433177</v>
      </c>
      <c r="G19" s="16">
        <v>270187.03992008785</v>
      </c>
      <c r="H19" s="16">
        <v>285624.16414513084</v>
      </c>
      <c r="I19" s="16">
        <v>309585.92675263563</v>
      </c>
      <c r="J19" s="16">
        <v>332935.24092717288</v>
      </c>
      <c r="K19" s="16">
        <v>353503.68369202304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8.5">
      <c r="A20" s="19" t="s">
        <v>68</v>
      </c>
      <c r="B20" s="20" t="s">
        <v>10</v>
      </c>
      <c r="C20" s="14">
        <f>SUM(C21:C27)</f>
        <v>1484506.5506514679</v>
      </c>
      <c r="D20" s="14">
        <f t="shared" ref="D20:K20" si="4">SUM(D21:D27)</f>
        <v>1749017.2468741694</v>
      </c>
      <c r="E20" s="14">
        <f t="shared" si="4"/>
        <v>1938576.8805279834</v>
      </c>
      <c r="F20" s="14">
        <f t="shared" si="4"/>
        <v>2165371.8561976664</v>
      </c>
      <c r="G20" s="14">
        <f t="shared" si="4"/>
        <v>2450662.6074863737</v>
      </c>
      <c r="H20" s="14">
        <f t="shared" si="4"/>
        <v>2464619.4796297979</v>
      </c>
      <c r="I20" s="14">
        <f t="shared" si="4"/>
        <v>2569308.5234815604</v>
      </c>
      <c r="J20" s="14">
        <f t="shared" si="4"/>
        <v>2790586.210188278</v>
      </c>
      <c r="K20" s="14">
        <f t="shared" si="4"/>
        <v>3149889.1683651917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202241.06802183919</v>
      </c>
      <c r="D21" s="16">
        <v>260549.76628833706</v>
      </c>
      <c r="E21" s="16">
        <v>308811.39240914531</v>
      </c>
      <c r="F21" s="16">
        <v>304032</v>
      </c>
      <c r="G21" s="16">
        <v>289274</v>
      </c>
      <c r="H21" s="16">
        <v>225794</v>
      </c>
      <c r="I21" s="16">
        <v>229982.02361300151</v>
      </c>
      <c r="J21" s="16">
        <v>232362.48248098278</v>
      </c>
      <c r="K21" s="16">
        <v>239728.14858158617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758154.00096789061</v>
      </c>
      <c r="D22" s="16">
        <v>907744.51912371023</v>
      </c>
      <c r="E22" s="16">
        <v>1026526.6690924298</v>
      </c>
      <c r="F22" s="16">
        <v>1151386.1298619728</v>
      </c>
      <c r="G22" s="16">
        <v>1275602.3320252572</v>
      </c>
      <c r="H22" s="16">
        <v>1411636.1756238432</v>
      </c>
      <c r="I22" s="16">
        <v>1572518.2768851281</v>
      </c>
      <c r="J22" s="16">
        <v>1767914.8038157332</v>
      </c>
      <c r="K22" s="16">
        <v>2053275.9088901272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4366.9267940641421</v>
      </c>
      <c r="D23" s="16">
        <v>1812.7138308464382</v>
      </c>
      <c r="E23" s="16">
        <v>743.81853832099978</v>
      </c>
      <c r="F23" s="16">
        <v>981.13311287252054</v>
      </c>
      <c r="G23" s="16">
        <v>969.10033576499313</v>
      </c>
      <c r="H23" s="16">
        <v>1787.7180821797147</v>
      </c>
      <c r="I23" s="16">
        <v>1467.6951597840834</v>
      </c>
      <c r="J23" s="16">
        <v>2088.253124160889</v>
      </c>
      <c r="K23" s="16">
        <v>2103.0990963410277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1476.3676831370576</v>
      </c>
      <c r="D24" s="16">
        <v>3715.9050685388975</v>
      </c>
      <c r="E24" s="16">
        <v>1679.3810160845992</v>
      </c>
      <c r="F24" s="16">
        <v>3940.8306687199092</v>
      </c>
      <c r="G24" s="16">
        <v>10044.376671791586</v>
      </c>
      <c r="H24" s="16">
        <v>12160.450493871498</v>
      </c>
      <c r="I24" s="16">
        <v>14745.725565433146</v>
      </c>
      <c r="J24" s="16">
        <v>11166.579962463458</v>
      </c>
      <c r="K24" s="16">
        <v>15465.477928130795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7">
        <v>7.5</v>
      </c>
      <c r="B25" s="15" t="s">
        <v>15</v>
      </c>
      <c r="C25" s="16">
        <v>76053.934298346867</v>
      </c>
      <c r="D25" s="16">
        <v>89870.10820779622</v>
      </c>
      <c r="E25" s="16">
        <v>102124.38001930235</v>
      </c>
      <c r="F25" s="16">
        <v>116910.81417777701</v>
      </c>
      <c r="G25" s="16">
        <v>129283.13332629958</v>
      </c>
      <c r="H25" s="16">
        <v>146558.9568294023</v>
      </c>
      <c r="I25" s="16">
        <v>160950.36699668673</v>
      </c>
      <c r="J25" s="16">
        <v>182942.64841860661</v>
      </c>
      <c r="K25" s="16">
        <v>212771.57934817238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6334.8239922341209</v>
      </c>
      <c r="D26" s="16">
        <v>6841.4113973946969</v>
      </c>
      <c r="E26" s="16">
        <v>5953.4144267776692</v>
      </c>
      <c r="F26" s="16">
        <v>6203.894645375397</v>
      </c>
      <c r="G26" s="16">
        <v>6576.4114112539492</v>
      </c>
      <c r="H26" s="16">
        <v>6820.5261964320543</v>
      </c>
      <c r="I26" s="16">
        <v>9370.2206148430123</v>
      </c>
      <c r="J26" s="16">
        <v>10887.805160559919</v>
      </c>
      <c r="K26" s="16">
        <v>10114.764976556118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435879.42889395583</v>
      </c>
      <c r="D27" s="16">
        <v>478482.82295754598</v>
      </c>
      <c r="E27" s="16">
        <v>492737.82502592274</v>
      </c>
      <c r="F27" s="16">
        <v>581917.0537309486</v>
      </c>
      <c r="G27" s="16">
        <v>738913.25371600664</v>
      </c>
      <c r="H27" s="16">
        <v>659861.65240406874</v>
      </c>
      <c r="I27" s="16">
        <v>580274.21464668412</v>
      </c>
      <c r="J27" s="16">
        <v>583223.63722577156</v>
      </c>
      <c r="K27" s="16">
        <v>616430.18954427785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69</v>
      </c>
      <c r="B28" s="15" t="s">
        <v>18</v>
      </c>
      <c r="C28" s="16">
        <v>869974.14623510337</v>
      </c>
      <c r="D28" s="16">
        <v>941216.51332247769</v>
      </c>
      <c r="E28" s="16">
        <v>1009475.7803164216</v>
      </c>
      <c r="F28" s="16">
        <v>1145354</v>
      </c>
      <c r="G28" s="16">
        <v>1202079</v>
      </c>
      <c r="H28" s="16">
        <v>1131431</v>
      </c>
      <c r="I28" s="16">
        <v>1313963</v>
      </c>
      <c r="J28" s="16">
        <v>1336819</v>
      </c>
      <c r="K28" s="16">
        <v>1360631.9249312324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>
      <c r="A29" s="28" t="s">
        <v>70</v>
      </c>
      <c r="B29" s="15" t="s">
        <v>19</v>
      </c>
      <c r="C29" s="16">
        <v>2529778.6418060614</v>
      </c>
      <c r="D29" s="16">
        <v>2572395.0535674496</v>
      </c>
      <c r="E29" s="16">
        <v>2654816.1786371777</v>
      </c>
      <c r="F29" s="16">
        <v>2728481.1931481771</v>
      </c>
      <c r="G29" s="16">
        <v>2625371.974910405</v>
      </c>
      <c r="H29" s="16">
        <v>2712107.1203372469</v>
      </c>
      <c r="I29" s="16">
        <v>2839247.1497788741</v>
      </c>
      <c r="J29" s="16">
        <v>3022793.2855337225</v>
      </c>
      <c r="K29" s="16">
        <v>3213701.353136614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71</v>
      </c>
      <c r="B30" s="15" t="s">
        <v>44</v>
      </c>
      <c r="C30" s="16">
        <v>1048516</v>
      </c>
      <c r="D30" s="16">
        <v>1019107.928448821</v>
      </c>
      <c r="E30" s="16">
        <v>955343.59846340469</v>
      </c>
      <c r="F30" s="16">
        <v>991017.63695005316</v>
      </c>
      <c r="G30" s="16">
        <v>993252.99379596568</v>
      </c>
      <c r="H30" s="16">
        <v>1070845.7737163419</v>
      </c>
      <c r="I30" s="16">
        <v>1188080.9896260872</v>
      </c>
      <c r="J30" s="16">
        <v>1396833.8161306363</v>
      </c>
      <c r="K30" s="16">
        <v>1569457.6728689822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72</v>
      </c>
      <c r="B31" s="15" t="s">
        <v>20</v>
      </c>
      <c r="C31" s="16">
        <v>2156685.5202858346</v>
      </c>
      <c r="D31" s="16">
        <v>2455029.153290201</v>
      </c>
      <c r="E31" s="16">
        <v>2661293.0510515557</v>
      </c>
      <c r="F31" s="16">
        <v>2808212.8913714248</v>
      </c>
      <c r="G31" s="16">
        <v>2996667.7994768834</v>
      </c>
      <c r="H31" s="16">
        <v>3314616.2130914242</v>
      </c>
      <c r="I31" s="16">
        <v>3815754.7193512321</v>
      </c>
      <c r="J31" s="16">
        <v>4672894.677434775</v>
      </c>
      <c r="K31" s="16">
        <v>5093439.1577354809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12415072.934451222</v>
      </c>
      <c r="D32" s="18">
        <f t="shared" ref="D32:K32" si="5">D17+D20+D28+D29+D30+D31</f>
        <v>13333941.100134572</v>
      </c>
      <c r="E32" s="18">
        <f t="shared" si="5"/>
        <v>13699956.177109167</v>
      </c>
      <c r="F32" s="18">
        <f t="shared" si="5"/>
        <v>14005341.499321464</v>
      </c>
      <c r="G32" s="18">
        <f t="shared" si="5"/>
        <v>15129684.97356024</v>
      </c>
      <c r="H32" s="18">
        <f t="shared" si="5"/>
        <v>16029748.202387588</v>
      </c>
      <c r="I32" s="18">
        <f t="shared" si="5"/>
        <v>17579326.470324658</v>
      </c>
      <c r="J32" s="18">
        <f t="shared" si="5"/>
        <v>19524112.438254554</v>
      </c>
      <c r="K32" s="18">
        <f t="shared" si="5"/>
        <v>21211149.895298798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30" t="s">
        <v>27</v>
      </c>
      <c r="B33" s="21" t="s">
        <v>41</v>
      </c>
      <c r="C33" s="22">
        <f t="shared" ref="C33:K33" si="6">C6+C11+C13+C14+C15+C17+C20+C28+C29+C30+C31</f>
        <v>22305198.05354381</v>
      </c>
      <c r="D33" s="22">
        <f t="shared" si="6"/>
        <v>23169108.102472637</v>
      </c>
      <c r="E33" s="22">
        <f t="shared" si="6"/>
        <v>23792723.762011416</v>
      </c>
      <c r="F33" s="22">
        <f t="shared" si="6"/>
        <v>24567440.860583827</v>
      </c>
      <c r="G33" s="22">
        <f t="shared" si="6"/>
        <v>25880101.110842567</v>
      </c>
      <c r="H33" s="22">
        <f t="shared" si="6"/>
        <v>28156081.962278668</v>
      </c>
      <c r="I33" s="22">
        <f t="shared" si="6"/>
        <v>30316501.545659132</v>
      </c>
      <c r="J33" s="22">
        <f t="shared" si="6"/>
        <v>32867248.980963286</v>
      </c>
      <c r="K33" s="22">
        <f t="shared" si="6"/>
        <v>35319962.998973347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6">
        <f>GSVA_const!C34</f>
        <v>1716948.3994893769</v>
      </c>
      <c r="D34" s="16">
        <f>GSVA_const!D34</f>
        <v>1958839.3193535015</v>
      </c>
      <c r="E34" s="16">
        <f>GSVA_const!E34</f>
        <v>2263772.08212446</v>
      </c>
      <c r="F34" s="16">
        <f>GSVA_const!F34</f>
        <v>2679293.2557065655</v>
      </c>
      <c r="G34" s="16">
        <f>GSVA_const!G34</f>
        <v>3089963</v>
      </c>
      <c r="H34" s="16">
        <f>GSVA_const!H34</f>
        <v>3322482.583317643</v>
      </c>
      <c r="I34" s="16">
        <f>GSVA_const!I34</f>
        <v>2782027.0751692196</v>
      </c>
      <c r="J34" s="16">
        <f>GSVA_const!J34</f>
        <v>3503386.135380093</v>
      </c>
      <c r="K34" s="16">
        <f>GSVA_const!K34</f>
        <v>4812181.2368514566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6">
        <f>GSVA_const!C35</f>
        <v>1172402</v>
      </c>
      <c r="D35" s="16">
        <f>GSVA_const!D35</f>
        <v>1434692.2973657362</v>
      </c>
      <c r="E35" s="16">
        <f>GSVA_const!E35</f>
        <v>1365021.6432297127</v>
      </c>
      <c r="F35" s="16">
        <f>GSVA_const!F35</f>
        <v>1672852.9003961601</v>
      </c>
      <c r="G35" s="16">
        <f>GSVA_const!G35</f>
        <v>2050104</v>
      </c>
      <c r="H35" s="16">
        <f>GSVA_const!H35</f>
        <v>2136752.024100923</v>
      </c>
      <c r="I35" s="16">
        <f>GSVA_const!I35</f>
        <v>1861894.3712148196</v>
      </c>
      <c r="J35" s="16">
        <f>GSVA_const!J35</f>
        <v>2319438.2297705561</v>
      </c>
      <c r="K35" s="16">
        <f>GSVA_const!K35</f>
        <v>2404508.3471507756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24" t="s">
        <v>53</v>
      </c>
      <c r="C36" s="18">
        <f>C33+C34-C35</f>
        <v>22849744.453033186</v>
      </c>
      <c r="D36" s="18">
        <f t="shared" ref="D36:K36" si="7">D33+D34-D35</f>
        <v>23693255.124460403</v>
      </c>
      <c r="E36" s="18">
        <f t="shared" si="7"/>
        <v>24691474.200906165</v>
      </c>
      <c r="F36" s="18">
        <f t="shared" si="7"/>
        <v>25573881.21589423</v>
      </c>
      <c r="G36" s="18">
        <f t="shared" si="7"/>
        <v>26919960.110842567</v>
      </c>
      <c r="H36" s="18">
        <f t="shared" si="7"/>
        <v>29341812.521495387</v>
      </c>
      <c r="I36" s="18">
        <f t="shared" si="7"/>
        <v>31236634.249613535</v>
      </c>
      <c r="J36" s="18">
        <f t="shared" si="7"/>
        <v>34051196.886572823</v>
      </c>
      <c r="K36" s="18">
        <f t="shared" si="7"/>
        <v>37727635.888674028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6">
        <f>GSVA_cur!C37</f>
        <v>1050570</v>
      </c>
      <c r="D37" s="16">
        <f>GSVA_cur!D37</f>
        <v>1067200</v>
      </c>
      <c r="E37" s="16">
        <f>GSVA_cur!E37</f>
        <v>1084080</v>
      </c>
      <c r="F37" s="16">
        <f>GSVA_cur!F37</f>
        <v>1101240</v>
      </c>
      <c r="G37" s="16">
        <f>GSVA_cur!G37</f>
        <v>1118670</v>
      </c>
      <c r="H37" s="16">
        <f>GSVA_cur!H37</f>
        <v>1136380</v>
      </c>
      <c r="I37" s="16">
        <f>GSVA_cur!I37</f>
        <v>1169960</v>
      </c>
      <c r="J37" s="16">
        <f>GSVA_cur!J37</f>
        <v>1187780</v>
      </c>
      <c r="K37" s="16">
        <f>GSVA_cur!K37</f>
        <v>1205871.4215870628</v>
      </c>
      <c r="R37" s="2"/>
      <c r="S37" s="2"/>
      <c r="T37" s="2"/>
      <c r="U37" s="2"/>
    </row>
    <row r="38" spans="1:186">
      <c r="A38" s="32" t="s">
        <v>37</v>
      </c>
      <c r="B38" s="24" t="s">
        <v>54</v>
      </c>
      <c r="C38" s="18">
        <f>C36/C37*1000</f>
        <v>21749.854320067378</v>
      </c>
      <c r="D38" s="18">
        <f t="shared" ref="D38:K38" si="8">D36/D37*1000</f>
        <v>22201.326016173542</v>
      </c>
      <c r="E38" s="18">
        <f t="shared" si="8"/>
        <v>22776.431813986204</v>
      </c>
      <c r="F38" s="18">
        <f t="shared" si="8"/>
        <v>23222.804489388534</v>
      </c>
      <c r="G38" s="18">
        <f t="shared" si="8"/>
        <v>24064.254973175797</v>
      </c>
      <c r="H38" s="18">
        <f t="shared" si="8"/>
        <v>25820.423204821789</v>
      </c>
      <c r="I38" s="18">
        <f t="shared" si="8"/>
        <v>26698.890773713236</v>
      </c>
      <c r="J38" s="18">
        <f t="shared" si="8"/>
        <v>28667.932518288591</v>
      </c>
      <c r="K38" s="18">
        <f t="shared" si="8"/>
        <v>31286.615814329693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2020-08-27T07:52:59Z</dcterms:modified>
</cp:coreProperties>
</file>