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37" i="12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1"/>
  <c r="I37"/>
  <c r="H37"/>
  <c r="G37"/>
  <c r="F37"/>
  <c r="E37"/>
  <c r="D37"/>
  <c r="C37"/>
  <c r="J35"/>
  <c r="I35"/>
  <c r="H35"/>
  <c r="G35"/>
  <c r="F35"/>
  <c r="E35"/>
  <c r="D35"/>
  <c r="C35"/>
  <c r="J34"/>
  <c r="I34"/>
  <c r="H34"/>
  <c r="G34"/>
  <c r="F34"/>
  <c r="E34"/>
  <c r="D34"/>
  <c r="C34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37" i="1"/>
  <c r="I37"/>
  <c r="H37"/>
  <c r="G37"/>
  <c r="F37"/>
  <c r="E37"/>
  <c r="D37"/>
  <c r="C37"/>
  <c r="J2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33" s="1"/>
  <c r="H36" s="1"/>
  <c r="H38" s="1"/>
  <c r="G6"/>
  <c r="G33" s="1"/>
  <c r="G36" s="1"/>
  <c r="G38" s="1"/>
  <c r="F6"/>
  <c r="F33" s="1"/>
  <c r="F36" s="1"/>
  <c r="F38" s="1"/>
  <c r="E6"/>
  <c r="E33" s="1"/>
  <c r="E36" s="1"/>
  <c r="E38" s="1"/>
  <c r="D6"/>
  <c r="D33" s="1"/>
  <c r="D36" s="1"/>
  <c r="D38" s="1"/>
  <c r="C6"/>
  <c r="C33" s="1"/>
  <c r="C36" s="1"/>
  <c r="C38" s="1"/>
  <c r="J20" i="10"/>
  <c r="I20"/>
  <c r="H20"/>
  <c r="G20"/>
  <c r="F20"/>
  <c r="E20"/>
  <c r="D20"/>
  <c r="C20"/>
  <c r="J17"/>
  <c r="J32" s="1"/>
  <c r="I17"/>
  <c r="I32" s="1"/>
  <c r="H17"/>
  <c r="H32" s="1"/>
  <c r="G17"/>
  <c r="G32" s="1"/>
  <c r="F17"/>
  <c r="F32" s="1"/>
  <c r="E17"/>
  <c r="E32" s="1"/>
  <c r="D17"/>
  <c r="D32" s="1"/>
  <c r="C17"/>
  <c r="C32" s="1"/>
  <c r="J16"/>
  <c r="I16"/>
  <c r="H16"/>
  <c r="G16"/>
  <c r="F16"/>
  <c r="E16"/>
  <c r="D16"/>
  <c r="C16"/>
  <c r="J6"/>
  <c r="J33" s="1"/>
  <c r="J36" s="1"/>
  <c r="J38" s="1"/>
  <c r="I6"/>
  <c r="I33" s="1"/>
  <c r="I36" s="1"/>
  <c r="I38" s="1"/>
  <c r="H6"/>
  <c r="H12" s="1"/>
  <c r="G6"/>
  <c r="G33" s="1"/>
  <c r="G36" s="1"/>
  <c r="G38" s="1"/>
  <c r="F6"/>
  <c r="F33" s="1"/>
  <c r="F36" s="1"/>
  <c r="F38" s="1"/>
  <c r="E6"/>
  <c r="E12" s="1"/>
  <c r="D6"/>
  <c r="D12" s="1"/>
  <c r="C6"/>
  <c r="C33" s="1"/>
  <c r="C36" s="1"/>
  <c r="C38" s="1"/>
  <c r="C12" i="12" l="1"/>
  <c r="G12"/>
  <c r="F12"/>
  <c r="J12"/>
  <c r="E12"/>
  <c r="I12"/>
  <c r="D12"/>
  <c r="H12"/>
  <c r="C12" i="11"/>
  <c r="G12"/>
  <c r="F12"/>
  <c r="J12"/>
  <c r="E12"/>
  <c r="I12"/>
  <c r="D12"/>
  <c r="H12"/>
  <c r="C12" i="1"/>
  <c r="G12"/>
  <c r="F12"/>
  <c r="J12"/>
  <c r="I12"/>
  <c r="E12"/>
  <c r="D12"/>
  <c r="H12"/>
  <c r="I12" i="10"/>
  <c r="F12"/>
  <c r="J12"/>
  <c r="E33"/>
  <c r="E36" s="1"/>
  <c r="E38" s="1"/>
  <c r="D33"/>
  <c r="D36" s="1"/>
  <c r="D38" s="1"/>
  <c r="H33"/>
  <c r="H36" s="1"/>
  <c r="H38" s="1"/>
  <c r="C12"/>
  <c r="G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<sst xmlns="http://schemas.openxmlformats.org/spreadsheetml/2006/main" count="261" uniqueCount="72">
  <si>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</si>
  <si>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</si>
  <si>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</si>
  <si>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</si>
  <si>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</si>
  <si>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</si>
  <si>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</si>
  <si>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</si>
  <si>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</si>
  <si>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</si>
  <si>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</si>
  <si>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</si>
  <si>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</si>
  <si>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</si>
  <si>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</si>
  <si>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</si>
  <si>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</si>
  <si>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</si>
  <si>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</si>
  <si>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</si>
  <si>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</si>
  <si>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</si>
  <si>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</si>
  <si>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</si>
  <si>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</si>
  <si>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</si>
  <si>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</si>
  <si>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</si>
  <si>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</si>
  <si>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</si>
  <si>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</si>
  <si>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</si>
  <si>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</si>
  <si>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</si>
  <si>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</si>
  <si>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</si>
  <si>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</si>
  <si>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</si>
  <si>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</si>
  <si>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</si>
  <si>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</si>
  <si>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</si>
  <si>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</si>
  <si>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</si>
  <si>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</si>
  <si>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</si>
  <si>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</si>
  <si>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</si>
  <si>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</si>
  <si>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</si>
  <si>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</si>
  <si>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</si>
  <si>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</si>
  <si>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</si>
  <si>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</si>
  <si>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</si>
  <si>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Chandigarh</t>
  </si>
  <si>
    <t>2016-17</t>
  </si>
  <si>
    <t>2017-18</t>
  </si>
  <si>
    <t>2018-19</t>
  </si>
  <si>
    <t>Source: Directorate of Economics and Statistics of the respective State/Uts.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</si>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</sst>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62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1" fontId="12" fillId="0" borderId="1" xfId="0" applyNumberFormat="1" applyFont="1" applyFill="1" applyBorder="1" applyAlignment="1" applyProtection="1">
      <alignment horizontal="right" vertical="center"/>
    </xf>
    <xf numFmtId="1" fontId="12" fillId="0" borderId="1" xfId="0" applyNumberFormat="1" applyFont="1" applyFill="1" applyBorder="1" applyAlignment="1" applyProtection="1">
      <alignment horizontal="right" vertical="center"/>
      <protection locked="0"/>
    </xf>
    <xf numFmtId="1" fontId="12" fillId="3" borderId="1" xfId="0" applyNumberFormat="1" applyFont="1" applyFill="1" applyBorder="1" applyAlignment="1" applyProtection="1">
      <alignment horizontal="right" vertical="center"/>
      <protection locked="0"/>
    </xf>
    <xf numFmtId="1" fontId="12" fillId="3" borderId="1" xfId="0" applyNumberFormat="1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1" fontId="12" fillId="0" borderId="1" xfId="1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1" fontId="12" fillId="0" borderId="1" xfId="0" applyNumberFormat="1" applyFont="1" applyBorder="1" applyAlignment="1">
      <alignment horizontal="right" vertical="center" wrapText="1"/>
    </xf>
    <xf numFmtId="49" fontId="16" fillId="0" borderId="1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Alignment="1" applyProtection="1">
      <alignment horizontal="right" vertical="center"/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Alignment="1" applyProtection="1">
      <alignment horizontal="right" vertical="center"/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6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Alignment="1" applyProtection="1">
      <alignment horizontal="right" vertical="center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right" vertical="center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tabSelected="1" zoomScale="115" zoomScaleNormal="115" zoomScaleSheetLayoutView="100" workbookViewId="0">
      <pane xSplit="2" ySplit="5" topLeftCell="C33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E12" sqref="E12"/>
    </sheetView>
  </sheetViews>
  <sheetFormatPr defaultColWidth="8.85546875" defaultRowHeight="15"/>
  <cols>
    <col min="1" max="1" width="11" style="1" customWidth="1"/>
    <col min="2" max="2" width="31.140625" style="1" customWidth="1"/>
    <col min="3" max="5" width="10.7109375" style="1" customWidth="1"/>
    <col min="6" max="6" width="10.7109375" style="3" customWidth="1"/>
    <col min="7" max="10" width="13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5.75">
      <c r="A1" s="1" t="s">
        <v>43</v>
      </c>
      <c r="B1" s="11" t="s">
        <v>56</v>
      </c>
      <c r="H1" s="2" t="s">
        <v>71</v>
      </c>
      <c r="M1" s="4"/>
    </row>
    <row r="2" spans="1:183" ht="15.75">
      <c r="A2" s="8" t="s">
        <v>38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22" t="s">
        <v>0</v>
      </c>
      <c r="B5" s="23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</row>
    <row r="6" spans="1:183" s="9" customFormat="1">
      <c r="A6" s="17" t="s">
        <v>26</v>
      </c>
      <c r="B6" s="14" t="s">
        <v>2</v>
      </c>
      <c r="C6" s="30">
        <f>SUM(C7:C10)</f>
        <v>12641</v>
      </c>
      <c r="D6" s="30">
        <f t="shared" ref="D6:J6" si="0">SUM(D7:D10)</f>
        <v>13205</v>
      </c>
      <c r="E6" s="30">
        <f t="shared" si="0"/>
        <v>14570</v>
      </c>
      <c r="F6" s="30">
        <f t="shared" si="0"/>
        <v>16199</v>
      </c>
      <c r="G6" s="30">
        <f t="shared" si="0"/>
        <v>18221</v>
      </c>
      <c r="H6" s="30">
        <f t="shared" si="0"/>
        <v>17474</v>
      </c>
      <c r="I6" s="30">
        <f t="shared" si="0"/>
        <v>18375</v>
      </c>
      <c r="J6" s="30">
        <f t="shared" si="0"/>
        <v>20593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4">
        <v>1.1000000000000001</v>
      </c>
      <c r="B7" s="15" t="s">
        <v>49</v>
      </c>
      <c r="C7" s="31">
        <v>1231</v>
      </c>
      <c r="D7" s="31">
        <v>1381</v>
      </c>
      <c r="E7" s="31">
        <v>1553</v>
      </c>
      <c r="F7" s="31">
        <v>1600</v>
      </c>
      <c r="G7" s="31">
        <v>1706</v>
      </c>
      <c r="H7" s="31">
        <v>1719</v>
      </c>
      <c r="I7" s="31">
        <v>1636</v>
      </c>
      <c r="J7" s="31">
        <v>1650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4">
        <v>1.2</v>
      </c>
      <c r="B8" s="15" t="s">
        <v>50</v>
      </c>
      <c r="C8" s="31">
        <v>10884</v>
      </c>
      <c r="D8" s="31">
        <v>11430</v>
      </c>
      <c r="E8" s="31">
        <v>12473</v>
      </c>
      <c r="F8" s="31">
        <v>13786</v>
      </c>
      <c r="G8" s="31">
        <v>15644</v>
      </c>
      <c r="H8" s="31">
        <v>14266</v>
      </c>
      <c r="I8" s="31">
        <v>15509</v>
      </c>
      <c r="J8" s="31">
        <v>17665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4">
        <v>1.3</v>
      </c>
      <c r="B9" s="15" t="s">
        <v>51</v>
      </c>
      <c r="C9" s="31">
        <v>291</v>
      </c>
      <c r="D9" s="31">
        <v>336</v>
      </c>
      <c r="E9" s="31">
        <v>370</v>
      </c>
      <c r="F9" s="31">
        <v>619</v>
      </c>
      <c r="G9" s="31">
        <v>649</v>
      </c>
      <c r="H9" s="31">
        <v>1248</v>
      </c>
      <c r="I9" s="31">
        <v>956</v>
      </c>
      <c r="J9" s="31">
        <v>992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4">
        <v>1.4</v>
      </c>
      <c r="B10" s="15" t="s">
        <v>52</v>
      </c>
      <c r="C10" s="31">
        <v>235</v>
      </c>
      <c r="D10" s="31">
        <v>58</v>
      </c>
      <c r="E10" s="31">
        <v>174</v>
      </c>
      <c r="F10" s="31">
        <v>194</v>
      </c>
      <c r="G10" s="31">
        <v>222</v>
      </c>
      <c r="H10" s="31">
        <v>241</v>
      </c>
      <c r="I10" s="31">
        <v>274</v>
      </c>
      <c r="J10" s="31">
        <v>286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5" t="s">
        <v>61</v>
      </c>
      <c r="B11" s="15" t="s">
        <v>3</v>
      </c>
      <c r="C11" s="31">
        <v>230</v>
      </c>
      <c r="D11" s="31">
        <v>215</v>
      </c>
      <c r="E11" s="31">
        <v>182</v>
      </c>
      <c r="F11" s="31">
        <v>179</v>
      </c>
      <c r="G11" s="31">
        <v>193</v>
      </c>
      <c r="H11" s="31">
        <v>223</v>
      </c>
      <c r="I11" s="31">
        <v>316</v>
      </c>
      <c r="J11" s="31">
        <v>0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6"/>
      <c r="B12" s="16" t="s">
        <v>28</v>
      </c>
      <c r="C12" s="32">
        <f>C6+C11</f>
        <v>12871</v>
      </c>
      <c r="D12" s="32">
        <f t="shared" ref="D12:J12" si="1">D6+D11</f>
        <v>13420</v>
      </c>
      <c r="E12" s="32">
        <f t="shared" si="1"/>
        <v>14752</v>
      </c>
      <c r="F12" s="32">
        <f t="shared" si="1"/>
        <v>16378</v>
      </c>
      <c r="G12" s="32">
        <f t="shared" si="1"/>
        <v>18414</v>
      </c>
      <c r="H12" s="32">
        <f t="shared" si="1"/>
        <v>17697</v>
      </c>
      <c r="I12" s="32">
        <f t="shared" si="1"/>
        <v>18691</v>
      </c>
      <c r="J12" s="32">
        <f t="shared" si="1"/>
        <v>20593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7" t="s">
        <v>62</v>
      </c>
      <c r="B13" s="14" t="s">
        <v>4</v>
      </c>
      <c r="C13" s="30">
        <v>101724</v>
      </c>
      <c r="D13" s="30">
        <v>113846</v>
      </c>
      <c r="E13" s="30">
        <v>134204</v>
      </c>
      <c r="F13" s="30">
        <v>102657</v>
      </c>
      <c r="G13" s="30">
        <v>101242</v>
      </c>
      <c r="H13" s="30">
        <v>120992</v>
      </c>
      <c r="I13" s="30">
        <v>112670</v>
      </c>
      <c r="J13" s="30">
        <v>126961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>
      <c r="A14" s="25" t="s">
        <v>63</v>
      </c>
      <c r="B14" s="15" t="s">
        <v>5</v>
      </c>
      <c r="C14" s="31">
        <v>23897</v>
      </c>
      <c r="D14" s="31">
        <v>25678</v>
      </c>
      <c r="E14" s="31">
        <v>29657</v>
      </c>
      <c r="F14" s="31">
        <v>31990</v>
      </c>
      <c r="G14" s="31">
        <v>81023</v>
      </c>
      <c r="H14" s="31">
        <v>60878</v>
      </c>
      <c r="I14" s="31">
        <v>67717</v>
      </c>
      <c r="J14" s="31">
        <v>127724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5" t="s">
        <v>64</v>
      </c>
      <c r="B15" s="15" t="s">
        <v>6</v>
      </c>
      <c r="C15" s="31">
        <v>113825</v>
      </c>
      <c r="D15" s="31">
        <v>114129</v>
      </c>
      <c r="E15" s="31">
        <v>129238</v>
      </c>
      <c r="F15" s="31">
        <v>134214</v>
      </c>
      <c r="G15" s="31">
        <v>135860</v>
      </c>
      <c r="H15" s="31">
        <v>145740</v>
      </c>
      <c r="I15" s="31">
        <v>159552</v>
      </c>
      <c r="J15" s="31">
        <v>184066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6"/>
      <c r="B16" s="16" t="s">
        <v>29</v>
      </c>
      <c r="C16" s="32">
        <f>+C13+C14+C15</f>
        <v>239446</v>
      </c>
      <c r="D16" s="32">
        <f t="shared" ref="D16:J16" si="2">+D13+D14+D15</f>
        <v>253653</v>
      </c>
      <c r="E16" s="32">
        <f t="shared" si="2"/>
        <v>293099</v>
      </c>
      <c r="F16" s="32">
        <f t="shared" si="2"/>
        <v>268861</v>
      </c>
      <c r="G16" s="32">
        <f t="shared" si="2"/>
        <v>318125</v>
      </c>
      <c r="H16" s="32">
        <f t="shared" si="2"/>
        <v>327610</v>
      </c>
      <c r="I16" s="32">
        <f t="shared" si="2"/>
        <v>339939</v>
      </c>
      <c r="J16" s="32">
        <f t="shared" si="2"/>
        <v>438751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ht="28.5">
      <c r="A17" s="17" t="s">
        <v>65</v>
      </c>
      <c r="B17" s="14" t="s">
        <v>7</v>
      </c>
      <c r="C17" s="30">
        <f>C18+C19</f>
        <v>614134</v>
      </c>
      <c r="D17" s="30">
        <f t="shared" ref="D17:J17" si="3">D18+D19</f>
        <v>734772</v>
      </c>
      <c r="E17" s="30">
        <f t="shared" si="3"/>
        <v>843576</v>
      </c>
      <c r="F17" s="30">
        <f t="shared" si="3"/>
        <v>878471</v>
      </c>
      <c r="G17" s="30">
        <f t="shared" si="3"/>
        <v>920911</v>
      </c>
      <c r="H17" s="30">
        <f t="shared" si="3"/>
        <v>1038679</v>
      </c>
      <c r="I17" s="30">
        <f t="shared" si="3"/>
        <v>1171833</v>
      </c>
      <c r="J17" s="30">
        <f t="shared" si="3"/>
        <v>1302656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24">
        <v>6.1</v>
      </c>
      <c r="B18" s="15" t="s">
        <v>8</v>
      </c>
      <c r="C18" s="31">
        <v>558189</v>
      </c>
      <c r="D18" s="31">
        <v>673113</v>
      </c>
      <c r="E18" s="31">
        <v>776665</v>
      </c>
      <c r="F18" s="31">
        <v>808461</v>
      </c>
      <c r="G18" s="31">
        <v>844589</v>
      </c>
      <c r="H18" s="31">
        <v>954894</v>
      </c>
      <c r="I18" s="31">
        <v>1078656</v>
      </c>
      <c r="J18" s="31">
        <v>1198990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4">
        <v>6.2</v>
      </c>
      <c r="B19" s="15" t="s">
        <v>9</v>
      </c>
      <c r="C19" s="31">
        <v>55945</v>
      </c>
      <c r="D19" s="31">
        <v>61659</v>
      </c>
      <c r="E19" s="31">
        <v>66911</v>
      </c>
      <c r="F19" s="31">
        <v>70010</v>
      </c>
      <c r="G19" s="31">
        <v>76322</v>
      </c>
      <c r="H19" s="31">
        <v>83785</v>
      </c>
      <c r="I19" s="31">
        <v>93177</v>
      </c>
      <c r="J19" s="31">
        <v>103666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42.75">
      <c r="A20" s="17" t="s">
        <v>66</v>
      </c>
      <c r="B20" s="18" t="s">
        <v>10</v>
      </c>
      <c r="C20" s="30">
        <f>SUM(C21:C27)</f>
        <v>93714</v>
      </c>
      <c r="D20" s="30">
        <f t="shared" ref="D20:J20" si="4">SUM(D21:D27)</f>
        <v>108281</v>
      </c>
      <c r="E20" s="30">
        <f t="shared" si="4"/>
        <v>121466</v>
      </c>
      <c r="F20" s="30">
        <f t="shared" si="4"/>
        <v>140191</v>
      </c>
      <c r="G20" s="30">
        <f t="shared" si="4"/>
        <v>157578</v>
      </c>
      <c r="H20" s="30">
        <f t="shared" si="4"/>
        <v>155273</v>
      </c>
      <c r="I20" s="30">
        <f t="shared" si="4"/>
        <v>155204</v>
      </c>
      <c r="J20" s="30">
        <f t="shared" si="4"/>
        <v>159863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24">
        <v>7.1</v>
      </c>
      <c r="B21" s="15" t="s">
        <v>11</v>
      </c>
      <c r="C21" s="31">
        <v>838</v>
      </c>
      <c r="D21" s="31">
        <v>974</v>
      </c>
      <c r="E21" s="31">
        <v>1271</v>
      </c>
      <c r="F21" s="31">
        <v>1144</v>
      </c>
      <c r="G21" s="31">
        <v>1187</v>
      </c>
      <c r="H21" s="31">
        <v>1509</v>
      </c>
      <c r="I21" s="31">
        <v>1178</v>
      </c>
      <c r="J21" s="31">
        <v>1293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4">
        <v>7.2</v>
      </c>
      <c r="B22" s="15" t="s">
        <v>12</v>
      </c>
      <c r="C22" s="31">
        <v>34945</v>
      </c>
      <c r="D22" s="31">
        <v>43030</v>
      </c>
      <c r="E22" s="31">
        <v>45231</v>
      </c>
      <c r="F22" s="31">
        <v>53772</v>
      </c>
      <c r="G22" s="31">
        <v>54647</v>
      </c>
      <c r="H22" s="31">
        <v>56148</v>
      </c>
      <c r="I22" s="31">
        <v>56337</v>
      </c>
      <c r="J22" s="31">
        <v>60365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4">
        <v>7.3</v>
      </c>
      <c r="B23" s="15" t="s">
        <v>13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4">
        <v>7.4</v>
      </c>
      <c r="B24" s="15" t="s">
        <v>14</v>
      </c>
      <c r="C24" s="31">
        <v>2195</v>
      </c>
      <c r="D24" s="31">
        <v>4585</v>
      </c>
      <c r="E24" s="31">
        <v>4176</v>
      </c>
      <c r="F24" s="31">
        <v>7228</v>
      </c>
      <c r="G24" s="31">
        <v>13938</v>
      </c>
      <c r="H24" s="31">
        <v>15322</v>
      </c>
      <c r="I24" s="31">
        <v>15652</v>
      </c>
      <c r="J24" s="31">
        <v>10369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4">
        <v>7.5</v>
      </c>
      <c r="B25" s="15" t="s">
        <v>15</v>
      </c>
      <c r="C25" s="31">
        <v>20460</v>
      </c>
      <c r="D25" s="31">
        <v>23608</v>
      </c>
      <c r="E25" s="31">
        <v>27357</v>
      </c>
      <c r="F25" s="31">
        <v>33227</v>
      </c>
      <c r="G25" s="31">
        <v>38268</v>
      </c>
      <c r="H25" s="31">
        <v>30076</v>
      </c>
      <c r="I25" s="31">
        <v>31341</v>
      </c>
      <c r="J25" s="31">
        <v>31378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4">
        <v>7.6</v>
      </c>
      <c r="B26" s="15" t="s">
        <v>16</v>
      </c>
      <c r="C26" s="31">
        <v>711</v>
      </c>
      <c r="D26" s="31">
        <v>762</v>
      </c>
      <c r="E26" s="31">
        <v>872</v>
      </c>
      <c r="F26" s="31">
        <v>763</v>
      </c>
      <c r="G26" s="31">
        <v>783</v>
      </c>
      <c r="H26" s="31">
        <v>540</v>
      </c>
      <c r="I26" s="31">
        <v>257</v>
      </c>
      <c r="J26" s="31">
        <v>624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>
      <c r="A27" s="24">
        <v>7.7</v>
      </c>
      <c r="B27" s="15" t="s">
        <v>17</v>
      </c>
      <c r="C27" s="31">
        <v>34565</v>
      </c>
      <c r="D27" s="31">
        <v>35322</v>
      </c>
      <c r="E27" s="31">
        <v>42559</v>
      </c>
      <c r="F27" s="31">
        <v>44057</v>
      </c>
      <c r="G27" s="31">
        <v>48755</v>
      </c>
      <c r="H27" s="31">
        <v>51678</v>
      </c>
      <c r="I27" s="31">
        <v>50439</v>
      </c>
      <c r="J27" s="31">
        <v>55834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5" t="s">
        <v>67</v>
      </c>
      <c r="B28" s="15" t="s">
        <v>18</v>
      </c>
      <c r="C28" s="31">
        <v>285574</v>
      </c>
      <c r="D28" s="31">
        <v>324887</v>
      </c>
      <c r="E28" s="31">
        <v>354003</v>
      </c>
      <c r="F28" s="31">
        <v>365634</v>
      </c>
      <c r="G28" s="31">
        <v>371168</v>
      </c>
      <c r="H28" s="31">
        <v>391610</v>
      </c>
      <c r="I28" s="31">
        <v>432235</v>
      </c>
      <c r="J28" s="31">
        <v>484021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42.75">
      <c r="A29" s="25" t="s">
        <v>68</v>
      </c>
      <c r="B29" s="15" t="s">
        <v>19</v>
      </c>
      <c r="C29" s="31">
        <v>392976</v>
      </c>
      <c r="D29" s="31">
        <v>443136</v>
      </c>
      <c r="E29" s="31">
        <v>524870</v>
      </c>
      <c r="F29" s="31">
        <v>606294</v>
      </c>
      <c r="G29" s="31">
        <v>697333</v>
      </c>
      <c r="H29" s="31">
        <v>797022</v>
      </c>
      <c r="I29" s="31">
        <v>848796</v>
      </c>
      <c r="J29" s="31">
        <v>974924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5" t="s">
        <v>69</v>
      </c>
      <c r="B30" s="15" t="s">
        <v>44</v>
      </c>
      <c r="C30" s="31">
        <v>127626</v>
      </c>
      <c r="D30" s="31">
        <v>154695</v>
      </c>
      <c r="E30" s="31">
        <v>166048</v>
      </c>
      <c r="F30" s="31">
        <v>190563</v>
      </c>
      <c r="G30" s="31">
        <v>198270</v>
      </c>
      <c r="H30" s="31">
        <v>244508</v>
      </c>
      <c r="I30" s="31">
        <v>263963</v>
      </c>
      <c r="J30" s="31">
        <v>291165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5" t="s">
        <v>70</v>
      </c>
      <c r="B31" s="15" t="s">
        <v>20</v>
      </c>
      <c r="C31" s="31">
        <v>106810</v>
      </c>
      <c r="D31" s="31">
        <v>123219</v>
      </c>
      <c r="E31" s="31">
        <v>143522</v>
      </c>
      <c r="F31" s="31">
        <v>169751</v>
      </c>
      <c r="G31" s="31">
        <v>185024</v>
      </c>
      <c r="H31" s="31">
        <v>207115</v>
      </c>
      <c r="I31" s="31">
        <v>230315</v>
      </c>
      <c r="J31" s="31">
        <v>251846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6"/>
      <c r="B32" s="16" t="s">
        <v>30</v>
      </c>
      <c r="C32" s="32">
        <f>C17+C20+C28+C29+C30+C31</f>
        <v>1620834</v>
      </c>
      <c r="D32" s="32">
        <f t="shared" ref="D32:J32" si="5">D17+D20+D28+D29+D30+D31</f>
        <v>1888990</v>
      </c>
      <c r="E32" s="32">
        <f t="shared" si="5"/>
        <v>2153485</v>
      </c>
      <c r="F32" s="32">
        <f t="shared" si="5"/>
        <v>2350904</v>
      </c>
      <c r="G32" s="32">
        <f t="shared" si="5"/>
        <v>2530284</v>
      </c>
      <c r="H32" s="32">
        <f t="shared" si="5"/>
        <v>2834207</v>
      </c>
      <c r="I32" s="32">
        <f t="shared" si="5"/>
        <v>3102346</v>
      </c>
      <c r="J32" s="32">
        <f t="shared" si="5"/>
        <v>3464475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7" t="s">
        <v>27</v>
      </c>
      <c r="B33" s="19" t="s">
        <v>31</v>
      </c>
      <c r="C33" s="33">
        <f t="shared" ref="C33:J33" si="6">C6+C11+C13+C14+C15+C17+C20+C28+C29+C30+C31</f>
        <v>1873151</v>
      </c>
      <c r="D33" s="33">
        <f t="shared" si="6"/>
        <v>2156063</v>
      </c>
      <c r="E33" s="33">
        <f t="shared" si="6"/>
        <v>2461336</v>
      </c>
      <c r="F33" s="33">
        <f t="shared" si="6"/>
        <v>2636143</v>
      </c>
      <c r="G33" s="33">
        <f t="shared" si="6"/>
        <v>2866823</v>
      </c>
      <c r="H33" s="33">
        <f t="shared" si="6"/>
        <v>3179514</v>
      </c>
      <c r="I33" s="33">
        <f t="shared" si="6"/>
        <v>3460976</v>
      </c>
      <c r="J33" s="33">
        <f t="shared" si="6"/>
        <v>3923819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8" t="s">
        <v>33</v>
      </c>
      <c r="B34" s="20" t="s">
        <v>25</v>
      </c>
      <c r="C34" s="34">
        <v>27002</v>
      </c>
      <c r="D34" s="34">
        <v>34002</v>
      </c>
      <c r="E34" s="34">
        <v>45366</v>
      </c>
      <c r="F34" s="34">
        <v>40403</v>
      </c>
      <c r="G34" s="34">
        <v>70854</v>
      </c>
      <c r="H34" s="34">
        <v>70514</v>
      </c>
      <c r="I34" s="34">
        <v>232610</v>
      </c>
      <c r="J34" s="34">
        <v>294433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8" t="s">
        <v>34</v>
      </c>
      <c r="B35" s="20" t="s">
        <v>24</v>
      </c>
      <c r="C35" s="34">
        <v>23337</v>
      </c>
      <c r="D35" s="34">
        <v>29209</v>
      </c>
      <c r="E35" s="34">
        <v>24529</v>
      </c>
      <c r="F35" s="34">
        <v>21690</v>
      </c>
      <c r="G35" s="34">
        <v>10169</v>
      </c>
      <c r="H35" s="34">
        <v>7361</v>
      </c>
      <c r="I35" s="34">
        <v>6584</v>
      </c>
      <c r="J35" s="34">
        <v>6866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29" t="s">
        <v>35</v>
      </c>
      <c r="B36" s="21" t="s">
        <v>45</v>
      </c>
      <c r="C36" s="32">
        <f>C33+C34-C35</f>
        <v>1876816</v>
      </c>
      <c r="D36" s="32">
        <f t="shared" ref="D36:J36" si="7">D33+D34-D35</f>
        <v>2160856</v>
      </c>
      <c r="E36" s="32">
        <f t="shared" si="7"/>
        <v>2482173</v>
      </c>
      <c r="F36" s="32">
        <f t="shared" si="7"/>
        <v>2654856</v>
      </c>
      <c r="G36" s="32">
        <f t="shared" si="7"/>
        <v>2927508</v>
      </c>
      <c r="H36" s="32">
        <f t="shared" si="7"/>
        <v>3242667</v>
      </c>
      <c r="I36" s="32">
        <f t="shared" si="7"/>
        <v>3687002</v>
      </c>
      <c r="J36" s="32">
        <f t="shared" si="7"/>
        <v>4211386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8" t="s">
        <v>36</v>
      </c>
      <c r="B37" s="20" t="s">
        <v>32</v>
      </c>
      <c r="C37" s="34">
        <v>10650</v>
      </c>
      <c r="D37" s="34">
        <v>10810</v>
      </c>
      <c r="E37" s="34">
        <v>10970</v>
      </c>
      <c r="F37" s="34">
        <v>11130</v>
      </c>
      <c r="G37" s="34">
        <v>11300</v>
      </c>
      <c r="H37" s="34">
        <v>11450</v>
      </c>
      <c r="I37" s="34">
        <v>11590</v>
      </c>
      <c r="J37" s="34">
        <v>11730</v>
      </c>
      <c r="O37" s="2"/>
      <c r="P37" s="2"/>
      <c r="Q37" s="2"/>
      <c r="R37" s="2"/>
    </row>
    <row r="38" spans="1:183">
      <c r="A38" s="29" t="s">
        <v>37</v>
      </c>
      <c r="B38" s="21" t="s">
        <v>48</v>
      </c>
      <c r="C38" s="32">
        <f>C36/C37*1000</f>
        <v>176226.85446009389</v>
      </c>
      <c r="D38" s="32">
        <f t="shared" ref="D38:J38" si="8">D36/D37*1000</f>
        <v>199894.17206290472</v>
      </c>
      <c r="E38" s="32">
        <f t="shared" si="8"/>
        <v>226269.18869644485</v>
      </c>
      <c r="F38" s="32">
        <f t="shared" si="8"/>
        <v>238531.53638814014</v>
      </c>
      <c r="G38" s="32">
        <f t="shared" si="8"/>
        <v>259071.50442477877</v>
      </c>
      <c r="H38" s="32">
        <f t="shared" si="8"/>
        <v>283202.35807860264</v>
      </c>
      <c r="I38" s="32">
        <f t="shared" si="8"/>
        <v>318119.24072476273</v>
      </c>
      <c r="J38" s="32">
        <f t="shared" si="8"/>
        <v>359026.93947144074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65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33" activePane="bottomRight" state="frozen"/>
      <selection activeCell="H2" sqref="H2"/>
      <selection pane="topRight" activeCell="H2" sqref="H2"/>
      <selection pane="bottomLeft" activeCell="H2" sqref="H2"/>
      <selection pane="bottomRight" activeCell="C34" sqref="C34:E35"/>
    </sheetView>
  </sheetViews>
  <sheetFormatPr defaultColWidth="8.85546875" defaultRowHeight="15"/>
  <cols>
    <col min="1" max="1" width="11" style="1" customWidth="1"/>
    <col min="2" max="2" width="36.140625" style="1" customWidth="1"/>
    <col min="3" max="5" width="11.140625" style="1" customWidth="1"/>
    <col min="6" max="6" width="11.140625" style="3" customWidth="1"/>
    <col min="7" max="10" width="13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79" width="9.140625" style="3"/>
    <col min="180" max="182" width="8.85546875" style="3"/>
    <col min="183" max="183" width="12.7109375" style="3" bestFit="1" customWidth="1"/>
    <col min="184" max="16384" width="8.85546875" style="1"/>
  </cols>
  <sheetData>
    <row r="1" spans="1:183" ht="15.75">
      <c r="A1" s="1" t="s">
        <v>43</v>
      </c>
      <c r="B1" s="11" t="s">
        <v>56</v>
      </c>
      <c r="H1" s="2" t="s">
        <v>71</v>
      </c>
      <c r="M1" s="4"/>
    </row>
    <row r="2" spans="1:183" ht="15.75">
      <c r="A2" s="8" t="s">
        <v>39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22" t="s">
        <v>0</v>
      </c>
      <c r="B5" s="23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</row>
    <row r="6" spans="1:183" s="9" customFormat="1">
      <c r="A6" s="17" t="s">
        <v>26</v>
      </c>
      <c r="B6" s="14" t="s">
        <v>2</v>
      </c>
      <c r="C6" s="30">
        <f>SUM(C7:C10)</f>
        <v>12641</v>
      </c>
      <c r="D6" s="30">
        <f t="shared" ref="D6:J6" si="0">SUM(D7:D10)</f>
        <v>12159</v>
      </c>
      <c r="E6" s="30">
        <f t="shared" si="0"/>
        <v>12389</v>
      </c>
      <c r="F6" s="30">
        <f t="shared" si="0"/>
        <v>12360</v>
      </c>
      <c r="G6" s="30">
        <f t="shared" si="0"/>
        <v>13171</v>
      </c>
      <c r="H6" s="30">
        <f>SUM(H7:H10)</f>
        <v>12540</v>
      </c>
      <c r="I6" s="30">
        <f t="shared" si="0"/>
        <v>12782</v>
      </c>
      <c r="J6" s="30">
        <f t="shared" si="0"/>
        <v>13249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4">
        <v>1.1000000000000001</v>
      </c>
      <c r="B7" s="15" t="s">
        <v>49</v>
      </c>
      <c r="C7" s="35">
        <v>1231</v>
      </c>
      <c r="D7" s="35">
        <v>1217</v>
      </c>
      <c r="E7" s="35">
        <v>1167</v>
      </c>
      <c r="F7" s="35">
        <v>1119</v>
      </c>
      <c r="G7" s="35">
        <v>1115</v>
      </c>
      <c r="H7" s="36">
        <v>1107</v>
      </c>
      <c r="I7" s="36">
        <v>1113</v>
      </c>
      <c r="J7" s="31">
        <v>1110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4">
        <v>1.2</v>
      </c>
      <c r="B8" s="15" t="s">
        <v>50</v>
      </c>
      <c r="C8" s="35">
        <v>10884</v>
      </c>
      <c r="D8" s="35">
        <v>10581</v>
      </c>
      <c r="E8" s="35">
        <v>10777</v>
      </c>
      <c r="F8" s="35">
        <v>10765</v>
      </c>
      <c r="G8" s="35">
        <v>11555</v>
      </c>
      <c r="H8" s="36">
        <v>10230</v>
      </c>
      <c r="I8" s="36">
        <v>10588</v>
      </c>
      <c r="J8" s="31">
        <v>11057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4">
        <v>1.3</v>
      </c>
      <c r="B9" s="15" t="s">
        <v>51</v>
      </c>
      <c r="C9" s="35">
        <v>291</v>
      </c>
      <c r="D9" s="35">
        <v>313</v>
      </c>
      <c r="E9" s="35">
        <v>337</v>
      </c>
      <c r="F9" s="35">
        <v>362</v>
      </c>
      <c r="G9" s="35">
        <v>379</v>
      </c>
      <c r="H9" s="36">
        <v>1081</v>
      </c>
      <c r="I9" s="36">
        <v>952</v>
      </c>
      <c r="J9" s="31">
        <v>951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4">
        <v>1.4</v>
      </c>
      <c r="B10" s="15" t="s">
        <v>52</v>
      </c>
      <c r="C10" s="35">
        <v>235</v>
      </c>
      <c r="D10" s="35">
        <v>48</v>
      </c>
      <c r="E10" s="35">
        <v>108</v>
      </c>
      <c r="F10" s="35">
        <v>114</v>
      </c>
      <c r="G10" s="35">
        <v>122</v>
      </c>
      <c r="H10" s="36">
        <v>122</v>
      </c>
      <c r="I10" s="36">
        <v>129</v>
      </c>
      <c r="J10" s="31">
        <v>131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5" t="s">
        <v>61</v>
      </c>
      <c r="B11" s="15" t="s">
        <v>3</v>
      </c>
      <c r="C11" s="35">
        <v>230</v>
      </c>
      <c r="D11" s="35">
        <v>200</v>
      </c>
      <c r="E11" s="35">
        <v>160</v>
      </c>
      <c r="F11" s="35">
        <v>154</v>
      </c>
      <c r="G11" s="35">
        <v>170</v>
      </c>
      <c r="H11" s="36">
        <v>193</v>
      </c>
      <c r="I11" s="36">
        <v>264</v>
      </c>
      <c r="J11" s="31">
        <v>0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6"/>
      <c r="B12" s="16" t="s">
        <v>28</v>
      </c>
      <c r="C12" s="32">
        <f>C6+C11</f>
        <v>12871</v>
      </c>
      <c r="D12" s="32">
        <f t="shared" ref="D12:J12" si="1">D6+D11</f>
        <v>12359</v>
      </c>
      <c r="E12" s="32">
        <f t="shared" si="1"/>
        <v>12549</v>
      </c>
      <c r="F12" s="32">
        <f t="shared" si="1"/>
        <v>12514</v>
      </c>
      <c r="G12" s="32">
        <f t="shared" si="1"/>
        <v>13341</v>
      </c>
      <c r="H12" s="32">
        <f t="shared" si="1"/>
        <v>12733</v>
      </c>
      <c r="I12" s="32">
        <f t="shared" si="1"/>
        <v>13046</v>
      </c>
      <c r="J12" s="32">
        <f t="shared" si="1"/>
        <v>13249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7" t="s">
        <v>62</v>
      </c>
      <c r="B13" s="14" t="s">
        <v>4</v>
      </c>
      <c r="C13" s="30">
        <v>101724</v>
      </c>
      <c r="D13" s="30">
        <v>108087</v>
      </c>
      <c r="E13" s="30">
        <v>124029</v>
      </c>
      <c r="F13" s="30">
        <v>92697</v>
      </c>
      <c r="G13" s="30">
        <v>95515</v>
      </c>
      <c r="H13" s="30">
        <v>114908</v>
      </c>
      <c r="I13" s="30">
        <v>112158</v>
      </c>
      <c r="J13" s="30">
        <v>107412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>
      <c r="A14" s="25" t="s">
        <v>63</v>
      </c>
      <c r="B14" s="15" t="s">
        <v>5</v>
      </c>
      <c r="C14" s="31">
        <v>23897</v>
      </c>
      <c r="D14" s="31">
        <v>24448</v>
      </c>
      <c r="E14" s="31">
        <v>26555</v>
      </c>
      <c r="F14" s="31">
        <v>27301</v>
      </c>
      <c r="G14" s="31">
        <v>68682</v>
      </c>
      <c r="H14" s="31">
        <v>48192</v>
      </c>
      <c r="I14" s="31">
        <v>54324</v>
      </c>
      <c r="J14" s="31">
        <v>102325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5" t="s">
        <v>64</v>
      </c>
      <c r="B15" s="15" t="s">
        <v>6</v>
      </c>
      <c r="C15" s="31">
        <v>113825</v>
      </c>
      <c r="D15" s="31">
        <v>105008</v>
      </c>
      <c r="E15" s="31">
        <v>113053</v>
      </c>
      <c r="F15" s="31">
        <v>113662</v>
      </c>
      <c r="G15" s="31">
        <v>118228</v>
      </c>
      <c r="H15" s="31">
        <v>122998</v>
      </c>
      <c r="I15" s="31">
        <v>126859</v>
      </c>
      <c r="J15" s="31">
        <v>139276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6"/>
      <c r="B16" s="16" t="s">
        <v>29</v>
      </c>
      <c r="C16" s="32">
        <f>+C13+C14+C15</f>
        <v>239446</v>
      </c>
      <c r="D16" s="32">
        <f t="shared" ref="D16:J16" si="2">+D13+D14+D15</f>
        <v>237543</v>
      </c>
      <c r="E16" s="32">
        <f t="shared" si="2"/>
        <v>263637</v>
      </c>
      <c r="F16" s="32">
        <f t="shared" si="2"/>
        <v>233660</v>
      </c>
      <c r="G16" s="32">
        <f t="shared" si="2"/>
        <v>282425</v>
      </c>
      <c r="H16" s="32">
        <f t="shared" si="2"/>
        <v>286098</v>
      </c>
      <c r="I16" s="32">
        <f t="shared" si="2"/>
        <v>293341</v>
      </c>
      <c r="J16" s="32">
        <f t="shared" si="2"/>
        <v>349013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7" t="s">
        <v>65</v>
      </c>
      <c r="B17" s="14" t="s">
        <v>7</v>
      </c>
      <c r="C17" s="30">
        <f>C18+C19</f>
        <v>614134</v>
      </c>
      <c r="D17" s="30">
        <f t="shared" ref="D17:J17" si="3">D18+D19</f>
        <v>682915</v>
      </c>
      <c r="E17" s="30">
        <f t="shared" si="3"/>
        <v>738834</v>
      </c>
      <c r="F17" s="30">
        <f t="shared" si="3"/>
        <v>754142</v>
      </c>
      <c r="G17" s="30">
        <f t="shared" si="3"/>
        <v>812027</v>
      </c>
      <c r="H17" s="30">
        <f t="shared" si="3"/>
        <v>897599</v>
      </c>
      <c r="I17" s="30">
        <f t="shared" si="3"/>
        <v>977098</v>
      </c>
      <c r="J17" s="30">
        <f t="shared" si="3"/>
        <v>1048995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24">
        <v>6.1</v>
      </c>
      <c r="B18" s="15" t="s">
        <v>8</v>
      </c>
      <c r="C18" s="36">
        <v>558189</v>
      </c>
      <c r="D18" s="37">
        <v>625601</v>
      </c>
      <c r="E18" s="36">
        <v>680313</v>
      </c>
      <c r="F18" s="36">
        <v>694136</v>
      </c>
      <c r="G18" s="36">
        <v>744789</v>
      </c>
      <c r="H18" s="36">
        <v>825287</v>
      </c>
      <c r="I18" s="36">
        <v>899474</v>
      </c>
      <c r="J18" s="31">
        <v>965531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4">
        <v>6.2</v>
      </c>
      <c r="B19" s="15" t="s">
        <v>9</v>
      </c>
      <c r="C19" s="38">
        <v>55945</v>
      </c>
      <c r="D19" s="38">
        <v>57314</v>
      </c>
      <c r="E19" s="38">
        <v>58521</v>
      </c>
      <c r="F19" s="38">
        <v>60006</v>
      </c>
      <c r="G19" s="36">
        <v>67238</v>
      </c>
      <c r="H19" s="36">
        <v>72312</v>
      </c>
      <c r="I19" s="36">
        <v>77624</v>
      </c>
      <c r="J19" s="31">
        <v>83464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>
      <c r="A20" s="17" t="s">
        <v>66</v>
      </c>
      <c r="B20" s="18" t="s">
        <v>10</v>
      </c>
      <c r="C20" s="30">
        <f>SUM(C21:C27)</f>
        <v>93714</v>
      </c>
      <c r="D20" s="30">
        <f t="shared" ref="D20:J20" si="4">SUM(D21:D27)</f>
        <v>101885</v>
      </c>
      <c r="E20" s="30">
        <f t="shared" si="4"/>
        <v>108880</v>
      </c>
      <c r="F20" s="30">
        <f t="shared" si="4"/>
        <v>116546</v>
      </c>
      <c r="G20" s="30">
        <f t="shared" si="4"/>
        <v>130311</v>
      </c>
      <c r="H20" s="30">
        <f t="shared" si="4"/>
        <v>128810</v>
      </c>
      <c r="I20" s="30">
        <f t="shared" si="4"/>
        <v>130101</v>
      </c>
      <c r="J20" s="30">
        <f t="shared" si="4"/>
        <v>130400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24">
        <v>7.1</v>
      </c>
      <c r="B21" s="15" t="s">
        <v>11</v>
      </c>
      <c r="C21" s="31">
        <v>838</v>
      </c>
      <c r="D21" s="31">
        <v>929</v>
      </c>
      <c r="E21" s="31">
        <v>1180</v>
      </c>
      <c r="F21" s="31">
        <v>999</v>
      </c>
      <c r="G21" s="31">
        <v>1010</v>
      </c>
      <c r="H21" s="31">
        <v>1161</v>
      </c>
      <c r="I21" s="31">
        <v>891</v>
      </c>
      <c r="J21" s="31">
        <v>960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4">
        <v>7.2</v>
      </c>
      <c r="B22" s="15" t="s">
        <v>12</v>
      </c>
      <c r="C22" s="31">
        <v>34945</v>
      </c>
      <c r="D22" s="31">
        <v>40318</v>
      </c>
      <c r="E22" s="31">
        <v>40518</v>
      </c>
      <c r="F22" s="31">
        <v>43291</v>
      </c>
      <c r="G22" s="31">
        <v>42817</v>
      </c>
      <c r="H22" s="31">
        <v>45042</v>
      </c>
      <c r="I22" s="31">
        <v>47317</v>
      </c>
      <c r="J22" s="31">
        <v>49669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4">
        <v>7.3</v>
      </c>
      <c r="B23" s="15" t="s">
        <v>13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4">
        <v>7.4</v>
      </c>
      <c r="B24" s="15" t="s">
        <v>14</v>
      </c>
      <c r="C24" s="31">
        <v>2195</v>
      </c>
      <c r="D24" s="31">
        <v>4341</v>
      </c>
      <c r="E24" s="31">
        <v>3737</v>
      </c>
      <c r="F24" s="31">
        <v>6339</v>
      </c>
      <c r="G24" s="31">
        <v>12183</v>
      </c>
      <c r="H24" s="31">
        <v>12987</v>
      </c>
      <c r="I24" s="31">
        <v>12906</v>
      </c>
      <c r="J24" s="31">
        <v>8253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4">
        <v>7.5</v>
      </c>
      <c r="B25" s="15" t="s">
        <v>15</v>
      </c>
      <c r="C25" s="31">
        <v>20460</v>
      </c>
      <c r="D25" s="31">
        <v>22147</v>
      </c>
      <c r="E25" s="31">
        <v>24617</v>
      </c>
      <c r="F25" s="31">
        <v>26668</v>
      </c>
      <c r="G25" s="31">
        <v>31486</v>
      </c>
      <c r="H25" s="31">
        <v>25826</v>
      </c>
      <c r="I25" s="31">
        <v>27520</v>
      </c>
      <c r="J25" s="31">
        <v>26996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4">
        <v>7.6</v>
      </c>
      <c r="B26" s="15" t="s">
        <v>16</v>
      </c>
      <c r="C26" s="31">
        <v>711</v>
      </c>
      <c r="D26" s="31">
        <v>698</v>
      </c>
      <c r="E26" s="31">
        <v>737</v>
      </c>
      <c r="F26" s="31">
        <v>613</v>
      </c>
      <c r="G26" s="31">
        <v>604</v>
      </c>
      <c r="H26" s="31">
        <v>404</v>
      </c>
      <c r="I26" s="31">
        <v>192</v>
      </c>
      <c r="J26" s="31">
        <v>467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>
      <c r="A27" s="24">
        <v>7.7</v>
      </c>
      <c r="B27" s="15" t="s">
        <v>17</v>
      </c>
      <c r="C27" s="31">
        <v>34565</v>
      </c>
      <c r="D27" s="31">
        <v>33452</v>
      </c>
      <c r="E27" s="31">
        <v>38091</v>
      </c>
      <c r="F27" s="31">
        <v>38636</v>
      </c>
      <c r="G27" s="31">
        <v>42211</v>
      </c>
      <c r="H27" s="31">
        <v>43390</v>
      </c>
      <c r="I27" s="31">
        <v>41275</v>
      </c>
      <c r="J27" s="31">
        <v>44055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5" t="s">
        <v>67</v>
      </c>
      <c r="B28" s="15" t="s">
        <v>18</v>
      </c>
      <c r="C28" s="31">
        <v>285574</v>
      </c>
      <c r="D28" s="31">
        <v>320614</v>
      </c>
      <c r="E28" s="31">
        <v>341806</v>
      </c>
      <c r="F28" s="31">
        <v>346752</v>
      </c>
      <c r="G28" s="31">
        <v>343828</v>
      </c>
      <c r="H28" s="31">
        <v>363308</v>
      </c>
      <c r="I28" s="31">
        <v>373510</v>
      </c>
      <c r="J28" s="31">
        <v>388096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>
      <c r="A29" s="25" t="s">
        <v>68</v>
      </c>
      <c r="B29" s="15" t="s">
        <v>19</v>
      </c>
      <c r="C29" s="31">
        <v>392976</v>
      </c>
      <c r="D29" s="31">
        <v>412297</v>
      </c>
      <c r="E29" s="31">
        <v>461469</v>
      </c>
      <c r="F29" s="31">
        <v>514174</v>
      </c>
      <c r="G29" s="31">
        <v>570840</v>
      </c>
      <c r="H29" s="31">
        <v>627212</v>
      </c>
      <c r="I29" s="31">
        <v>637197</v>
      </c>
      <c r="J29" s="31">
        <v>685406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5" t="s">
        <v>69</v>
      </c>
      <c r="B30" s="15" t="s">
        <v>44</v>
      </c>
      <c r="C30" s="31">
        <v>127626</v>
      </c>
      <c r="D30" s="31">
        <v>141766</v>
      </c>
      <c r="E30" s="31">
        <v>140374</v>
      </c>
      <c r="F30" s="31">
        <v>153816</v>
      </c>
      <c r="G30" s="31">
        <v>154416</v>
      </c>
      <c r="H30" s="31">
        <v>183262</v>
      </c>
      <c r="I30" s="31">
        <v>190642</v>
      </c>
      <c r="J30" s="31">
        <v>202142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5" t="s">
        <v>70</v>
      </c>
      <c r="B31" s="15" t="s">
        <v>20</v>
      </c>
      <c r="C31" s="31">
        <v>106810</v>
      </c>
      <c r="D31" s="31">
        <v>114930</v>
      </c>
      <c r="E31" s="31">
        <v>125649</v>
      </c>
      <c r="F31" s="31">
        <v>140497</v>
      </c>
      <c r="G31" s="31">
        <v>145577</v>
      </c>
      <c r="H31" s="31">
        <v>155101</v>
      </c>
      <c r="I31" s="31">
        <v>165589</v>
      </c>
      <c r="J31" s="31">
        <v>167363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6"/>
      <c r="B32" s="16" t="s">
        <v>30</v>
      </c>
      <c r="C32" s="32">
        <f>C17+C20+C28+C29+C30+C31</f>
        <v>1620834</v>
      </c>
      <c r="D32" s="32">
        <f t="shared" ref="D32:J32" si="5">D17+D20+D28+D29+D30+D31</f>
        <v>1774407</v>
      </c>
      <c r="E32" s="32">
        <f t="shared" si="5"/>
        <v>1917012</v>
      </c>
      <c r="F32" s="32">
        <f t="shared" si="5"/>
        <v>2025927</v>
      </c>
      <c r="G32" s="32">
        <f t="shared" si="5"/>
        <v>2156999</v>
      </c>
      <c r="H32" s="32">
        <f t="shared" si="5"/>
        <v>2355292</v>
      </c>
      <c r="I32" s="32">
        <f t="shared" si="5"/>
        <v>2474137</v>
      </c>
      <c r="J32" s="32">
        <f t="shared" si="5"/>
        <v>2622402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7" t="s">
        <v>27</v>
      </c>
      <c r="B33" s="19" t="s">
        <v>31</v>
      </c>
      <c r="C33" s="33">
        <f t="shared" ref="C33:J33" si="6">C6+C11+C13+C14+C15+C17+C20+C28+C29+C30+C31</f>
        <v>1873151</v>
      </c>
      <c r="D33" s="33">
        <f t="shared" si="6"/>
        <v>2024309</v>
      </c>
      <c r="E33" s="33">
        <f t="shared" si="6"/>
        <v>2193198</v>
      </c>
      <c r="F33" s="33">
        <f t="shared" si="6"/>
        <v>2272101</v>
      </c>
      <c r="G33" s="33">
        <f t="shared" si="6"/>
        <v>2452765</v>
      </c>
      <c r="H33" s="33">
        <f t="shared" si="6"/>
        <v>2654123</v>
      </c>
      <c r="I33" s="33">
        <f t="shared" si="6"/>
        <v>2780524</v>
      </c>
      <c r="J33" s="33">
        <f t="shared" si="6"/>
        <v>2984664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8" t="s">
        <v>33</v>
      </c>
      <c r="B34" s="20" t="s">
        <v>25</v>
      </c>
      <c r="C34" s="31">
        <v>27002</v>
      </c>
      <c r="D34" s="31">
        <v>31308.616675031688</v>
      </c>
      <c r="E34" s="31">
        <v>38737.655211508652</v>
      </c>
      <c r="F34" s="34">
        <v>33130</v>
      </c>
      <c r="G34" s="34">
        <v>46763</v>
      </c>
      <c r="H34" s="34">
        <v>42308</v>
      </c>
      <c r="I34" s="34">
        <v>128542</v>
      </c>
      <c r="J34" s="34">
        <v>139426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8" t="s">
        <v>34</v>
      </c>
      <c r="B35" s="20" t="s">
        <v>24</v>
      </c>
      <c r="C35" s="31">
        <v>23337</v>
      </c>
      <c r="D35" s="31">
        <v>27104.866495503004</v>
      </c>
      <c r="E35" s="31">
        <v>21465.600479682969</v>
      </c>
      <c r="F35" s="34">
        <v>18219</v>
      </c>
      <c r="G35" s="34">
        <v>6304</v>
      </c>
      <c r="H35" s="34">
        <v>4711</v>
      </c>
      <c r="I35" s="34">
        <v>4511</v>
      </c>
      <c r="J35" s="34">
        <v>4892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29" t="s">
        <v>35</v>
      </c>
      <c r="B36" s="21" t="s">
        <v>45</v>
      </c>
      <c r="C36" s="32">
        <f>C33+C34-C35</f>
        <v>1876816</v>
      </c>
      <c r="D36" s="32">
        <f t="shared" ref="D36:J36" si="7">D33+D34-D35</f>
        <v>2028512.7501795285</v>
      </c>
      <c r="E36" s="32">
        <f t="shared" si="7"/>
        <v>2210470.0547318258</v>
      </c>
      <c r="F36" s="32">
        <f t="shared" si="7"/>
        <v>2287012</v>
      </c>
      <c r="G36" s="32">
        <f t="shared" si="7"/>
        <v>2493224</v>
      </c>
      <c r="H36" s="32">
        <f t="shared" si="7"/>
        <v>2691720</v>
      </c>
      <c r="I36" s="32">
        <f t="shared" si="7"/>
        <v>2904555</v>
      </c>
      <c r="J36" s="32">
        <f t="shared" si="7"/>
        <v>3119198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8" t="s">
        <v>36</v>
      </c>
      <c r="B37" s="20" t="s">
        <v>32</v>
      </c>
      <c r="C37" s="34">
        <f>GSVA_cur!C37</f>
        <v>10650</v>
      </c>
      <c r="D37" s="34">
        <f>GSVA_cur!D37</f>
        <v>10810</v>
      </c>
      <c r="E37" s="34">
        <f>GSVA_cur!E37</f>
        <v>10970</v>
      </c>
      <c r="F37" s="34">
        <f>GSVA_cur!F37</f>
        <v>11130</v>
      </c>
      <c r="G37" s="34">
        <f>GSVA_cur!G37</f>
        <v>11300</v>
      </c>
      <c r="H37" s="34">
        <f>GSVA_cur!H37</f>
        <v>11450</v>
      </c>
      <c r="I37" s="34">
        <f>GSVA_cur!I37</f>
        <v>11590</v>
      </c>
      <c r="J37" s="34">
        <f>GSVA_cur!J37</f>
        <v>11730</v>
      </c>
      <c r="O37" s="2"/>
      <c r="P37" s="2"/>
      <c r="Q37" s="2"/>
      <c r="R37" s="2"/>
    </row>
    <row r="38" spans="1:183">
      <c r="A38" s="29" t="s">
        <v>37</v>
      </c>
      <c r="B38" s="21" t="s">
        <v>48</v>
      </c>
      <c r="C38" s="32">
        <f>C36/C37*1000</f>
        <v>176226.85446009389</v>
      </c>
      <c r="D38" s="32">
        <f t="shared" ref="D38:J38" si="8">D36/D37*1000</f>
        <v>187651.50325435048</v>
      </c>
      <c r="E38" s="32">
        <f t="shared" si="8"/>
        <v>201501.3723547699</v>
      </c>
      <c r="F38" s="32">
        <f t="shared" si="8"/>
        <v>205481.76100628931</v>
      </c>
      <c r="G38" s="32">
        <f t="shared" si="8"/>
        <v>220639.29203539822</v>
      </c>
      <c r="H38" s="32">
        <f t="shared" si="8"/>
        <v>235084.71615720523</v>
      </c>
      <c r="I38" s="32">
        <f t="shared" si="8"/>
        <v>250608.71440897323</v>
      </c>
      <c r="J38" s="32">
        <f t="shared" si="8"/>
        <v>265916.28303495311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21" activePane="bottomRight" state="frozen"/>
      <selection activeCell="H2" sqref="H2"/>
      <selection pane="topRight" activeCell="H2" sqref="H2"/>
      <selection pane="bottomLeft" activeCell="H2" sqref="H2"/>
      <selection pane="bottomRight" activeCell="D12" sqref="D12"/>
    </sheetView>
  </sheetViews>
  <sheetFormatPr defaultColWidth="8.85546875" defaultRowHeight="15"/>
  <cols>
    <col min="1" max="1" width="11" style="1" customWidth="1"/>
    <col min="2" max="2" width="37.28515625" style="1" customWidth="1"/>
    <col min="3" max="5" width="11.28515625" style="1" customWidth="1"/>
    <col min="6" max="6" width="11.28515625" style="3" customWidth="1"/>
    <col min="7" max="10" width="13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5.75">
      <c r="A1" s="1" t="s">
        <v>43</v>
      </c>
      <c r="B1" s="11" t="s">
        <v>56</v>
      </c>
      <c r="H1" s="2" t="s">
        <v>71</v>
      </c>
      <c r="M1" s="4"/>
    </row>
    <row r="2" spans="1:183" ht="15.75">
      <c r="A2" s="8" t="s">
        <v>40</v>
      </c>
    </row>
    <row r="3" spans="1:183" ht="15.75">
      <c r="A3" s="8"/>
    </row>
    <row r="4" spans="1:183" ht="15.75">
      <c r="A4" s="8"/>
      <c r="E4" s="7"/>
      <c r="F4" s="7" t="s">
        <v>47</v>
      </c>
    </row>
    <row r="5" spans="1:183">
      <c r="A5" s="22" t="s">
        <v>0</v>
      </c>
      <c r="B5" s="23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</row>
    <row r="6" spans="1:183" s="9" customFormat="1">
      <c r="A6" s="17" t="s">
        <v>26</v>
      </c>
      <c r="B6" s="14" t="s">
        <v>2</v>
      </c>
      <c r="C6" s="30">
        <f>SUM(C7:C10)</f>
        <v>11983</v>
      </c>
      <c r="D6" s="30">
        <f t="shared" ref="D6:J6" si="0">SUM(D7:D10)</f>
        <v>12480</v>
      </c>
      <c r="E6" s="30">
        <f t="shared" si="0"/>
        <v>13710</v>
      </c>
      <c r="F6" s="30">
        <f t="shared" si="0"/>
        <v>15229</v>
      </c>
      <c r="G6" s="30">
        <f t="shared" si="0"/>
        <v>17193</v>
      </c>
      <c r="H6" s="30">
        <f t="shared" si="0"/>
        <v>16384</v>
      </c>
      <c r="I6" s="30">
        <f t="shared" si="0"/>
        <v>17193</v>
      </c>
      <c r="J6" s="30">
        <f t="shared" si="0"/>
        <v>19312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4">
        <v>1.1000000000000001</v>
      </c>
      <c r="B7" s="15" t="s">
        <v>49</v>
      </c>
      <c r="C7" s="35">
        <v>749</v>
      </c>
      <c r="D7" s="35">
        <v>822</v>
      </c>
      <c r="E7" s="35">
        <v>886</v>
      </c>
      <c r="F7" s="35">
        <v>843</v>
      </c>
      <c r="G7" s="35">
        <v>883</v>
      </c>
      <c r="H7" s="36">
        <v>822</v>
      </c>
      <c r="I7" s="36">
        <v>669</v>
      </c>
      <c r="J7" s="31">
        <v>604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4">
        <v>1.2</v>
      </c>
      <c r="B8" s="15" t="s">
        <v>50</v>
      </c>
      <c r="C8" s="35">
        <v>10739</v>
      </c>
      <c r="D8" s="35">
        <v>11276</v>
      </c>
      <c r="E8" s="35">
        <v>12302</v>
      </c>
      <c r="F8" s="35">
        <v>13598</v>
      </c>
      <c r="G8" s="35">
        <v>15465</v>
      </c>
      <c r="H8" s="36">
        <v>14103</v>
      </c>
      <c r="I8" s="36">
        <v>15323</v>
      </c>
      <c r="J8" s="31">
        <v>17460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4">
        <v>1.3</v>
      </c>
      <c r="B9" s="15" t="s">
        <v>51</v>
      </c>
      <c r="C9" s="35">
        <v>288</v>
      </c>
      <c r="D9" s="35">
        <v>332</v>
      </c>
      <c r="E9" s="35">
        <v>366</v>
      </c>
      <c r="F9" s="35">
        <v>613</v>
      </c>
      <c r="G9" s="35">
        <v>643</v>
      </c>
      <c r="H9" s="36">
        <v>1238</v>
      </c>
      <c r="I9" s="36">
        <v>947</v>
      </c>
      <c r="J9" s="31">
        <v>982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4">
        <v>1.4</v>
      </c>
      <c r="B10" s="15" t="s">
        <v>52</v>
      </c>
      <c r="C10" s="35">
        <v>207</v>
      </c>
      <c r="D10" s="35">
        <v>50</v>
      </c>
      <c r="E10" s="35">
        <v>156</v>
      </c>
      <c r="F10" s="35">
        <v>175</v>
      </c>
      <c r="G10" s="35">
        <v>202</v>
      </c>
      <c r="H10" s="36">
        <v>221</v>
      </c>
      <c r="I10" s="36">
        <v>254</v>
      </c>
      <c r="J10" s="31">
        <v>266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5" t="s">
        <v>61</v>
      </c>
      <c r="B11" s="15" t="s">
        <v>3</v>
      </c>
      <c r="C11" s="35">
        <v>202</v>
      </c>
      <c r="D11" s="35">
        <v>184</v>
      </c>
      <c r="E11" s="35">
        <v>156</v>
      </c>
      <c r="F11" s="35">
        <v>151</v>
      </c>
      <c r="G11" s="35">
        <v>162</v>
      </c>
      <c r="H11" s="36">
        <v>187</v>
      </c>
      <c r="I11" s="36">
        <v>267</v>
      </c>
      <c r="J11" s="31">
        <v>0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6"/>
      <c r="B12" s="16" t="s">
        <v>28</v>
      </c>
      <c r="C12" s="32">
        <f>C6+C11</f>
        <v>12185</v>
      </c>
      <c r="D12" s="32">
        <f t="shared" ref="D12:J12" si="1">D6+D11</f>
        <v>12664</v>
      </c>
      <c r="E12" s="32">
        <f t="shared" si="1"/>
        <v>13866</v>
      </c>
      <c r="F12" s="32">
        <f t="shared" si="1"/>
        <v>15380</v>
      </c>
      <c r="G12" s="32">
        <f t="shared" si="1"/>
        <v>17355</v>
      </c>
      <c r="H12" s="32">
        <f t="shared" si="1"/>
        <v>16571</v>
      </c>
      <c r="I12" s="32">
        <f t="shared" si="1"/>
        <v>17460</v>
      </c>
      <c r="J12" s="32">
        <f t="shared" si="1"/>
        <v>19312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17" t="s">
        <v>62</v>
      </c>
      <c r="B13" s="14" t="s">
        <v>4</v>
      </c>
      <c r="C13" s="30">
        <v>91508</v>
      </c>
      <c r="D13" s="30">
        <v>106058</v>
      </c>
      <c r="E13" s="30">
        <v>125394</v>
      </c>
      <c r="F13" s="30">
        <v>92652</v>
      </c>
      <c r="G13" s="30">
        <v>89929</v>
      </c>
      <c r="H13" s="30">
        <v>111311</v>
      </c>
      <c r="I13" s="30">
        <v>101801</v>
      </c>
      <c r="J13" s="30">
        <v>115019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>
      <c r="A14" s="25" t="s">
        <v>63</v>
      </c>
      <c r="B14" s="15" t="s">
        <v>5</v>
      </c>
      <c r="C14" s="31">
        <v>17701</v>
      </c>
      <c r="D14" s="31">
        <v>19184</v>
      </c>
      <c r="E14" s="31">
        <v>20332</v>
      </c>
      <c r="F14" s="31">
        <v>22107</v>
      </c>
      <c r="G14" s="31">
        <v>54554</v>
      </c>
      <c r="H14" s="31">
        <v>35246</v>
      </c>
      <c r="I14" s="31">
        <v>39083</v>
      </c>
      <c r="J14" s="31">
        <v>67330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5" t="s">
        <v>64</v>
      </c>
      <c r="B15" s="15" t="s">
        <v>6</v>
      </c>
      <c r="C15" s="31">
        <v>108498</v>
      </c>
      <c r="D15" s="31">
        <v>108123</v>
      </c>
      <c r="E15" s="31">
        <v>121396</v>
      </c>
      <c r="F15" s="31">
        <v>126320</v>
      </c>
      <c r="G15" s="31">
        <v>127789</v>
      </c>
      <c r="H15" s="31">
        <v>136803</v>
      </c>
      <c r="I15" s="31">
        <v>149123</v>
      </c>
      <c r="J15" s="31">
        <v>172163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6"/>
      <c r="B16" s="16" t="s">
        <v>29</v>
      </c>
      <c r="C16" s="32">
        <f>+C13+C14+C15</f>
        <v>217707</v>
      </c>
      <c r="D16" s="32">
        <f t="shared" ref="D16:J16" si="2">+D13+D14+D15</f>
        <v>233365</v>
      </c>
      <c r="E16" s="32">
        <f t="shared" si="2"/>
        <v>267122</v>
      </c>
      <c r="F16" s="32">
        <f t="shared" si="2"/>
        <v>241079</v>
      </c>
      <c r="G16" s="32">
        <f t="shared" si="2"/>
        <v>272272</v>
      </c>
      <c r="H16" s="32">
        <f t="shared" si="2"/>
        <v>283360</v>
      </c>
      <c r="I16" s="32">
        <f t="shared" si="2"/>
        <v>290007</v>
      </c>
      <c r="J16" s="32">
        <f t="shared" si="2"/>
        <v>354512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>
      <c r="A17" s="17" t="s">
        <v>65</v>
      </c>
      <c r="B17" s="14" t="s">
        <v>7</v>
      </c>
      <c r="C17" s="30">
        <f>C18+C19</f>
        <v>605975</v>
      </c>
      <c r="D17" s="30">
        <f t="shared" ref="D17:J17" si="3">D18+D19</f>
        <v>725210</v>
      </c>
      <c r="E17" s="30">
        <f t="shared" si="3"/>
        <v>832798</v>
      </c>
      <c r="F17" s="30">
        <f t="shared" si="3"/>
        <v>866571</v>
      </c>
      <c r="G17" s="30">
        <f t="shared" si="3"/>
        <v>894913</v>
      </c>
      <c r="H17" s="30">
        <f t="shared" si="3"/>
        <v>1010107</v>
      </c>
      <c r="I17" s="30">
        <f t="shared" si="3"/>
        <v>1154797</v>
      </c>
      <c r="J17" s="30">
        <f t="shared" si="3"/>
        <v>1283182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24">
        <v>6.1</v>
      </c>
      <c r="B18" s="15" t="s">
        <v>8</v>
      </c>
      <c r="C18" s="31">
        <v>550773</v>
      </c>
      <c r="D18" s="31">
        <v>664352</v>
      </c>
      <c r="E18" s="31">
        <v>766742</v>
      </c>
      <c r="F18" s="31">
        <v>797509</v>
      </c>
      <c r="G18" s="31">
        <v>822529</v>
      </c>
      <c r="H18" s="31">
        <v>930463</v>
      </c>
      <c r="I18" s="31">
        <v>1062557</v>
      </c>
      <c r="J18" s="31">
        <v>1180525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4">
        <v>6.2</v>
      </c>
      <c r="B19" s="15" t="s">
        <v>9</v>
      </c>
      <c r="C19" s="31">
        <v>55202</v>
      </c>
      <c r="D19" s="31">
        <v>60858</v>
      </c>
      <c r="E19" s="31">
        <v>66056</v>
      </c>
      <c r="F19" s="31">
        <v>69062</v>
      </c>
      <c r="G19" s="31">
        <v>72384</v>
      </c>
      <c r="H19" s="31">
        <v>79644</v>
      </c>
      <c r="I19" s="31">
        <v>92240</v>
      </c>
      <c r="J19" s="31">
        <v>102657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>
      <c r="A20" s="17" t="s">
        <v>66</v>
      </c>
      <c r="B20" s="18" t="s">
        <v>10</v>
      </c>
      <c r="C20" s="30">
        <f>SUM(C21:C27)</f>
        <v>83096</v>
      </c>
      <c r="D20" s="30">
        <f t="shared" ref="D20:J20" si="4">SUM(D21:D27)</f>
        <v>96867</v>
      </c>
      <c r="E20" s="30">
        <f t="shared" si="4"/>
        <v>101542</v>
      </c>
      <c r="F20" s="30">
        <f t="shared" si="4"/>
        <v>119029</v>
      </c>
      <c r="G20" s="30">
        <f t="shared" si="4"/>
        <v>135616</v>
      </c>
      <c r="H20" s="30">
        <f t="shared" si="4"/>
        <v>131769</v>
      </c>
      <c r="I20" s="30">
        <f t="shared" si="4"/>
        <v>129654</v>
      </c>
      <c r="J20" s="30">
        <f t="shared" si="4"/>
        <v>130488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24">
        <v>7.1</v>
      </c>
      <c r="B21" s="15" t="s">
        <v>11</v>
      </c>
      <c r="C21" s="31">
        <v>554</v>
      </c>
      <c r="D21" s="31">
        <v>655</v>
      </c>
      <c r="E21" s="31">
        <v>780</v>
      </c>
      <c r="F21" s="31">
        <v>748</v>
      </c>
      <c r="G21" s="31">
        <v>709</v>
      </c>
      <c r="H21" s="31">
        <v>576</v>
      </c>
      <c r="I21" s="31">
        <v>552</v>
      </c>
      <c r="J21" s="31">
        <v>569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4">
        <v>7.2</v>
      </c>
      <c r="B22" s="15" t="s">
        <v>12</v>
      </c>
      <c r="C22" s="31">
        <v>31045</v>
      </c>
      <c r="D22" s="31">
        <v>38763</v>
      </c>
      <c r="E22" s="31">
        <v>42207</v>
      </c>
      <c r="F22" s="31">
        <v>49863</v>
      </c>
      <c r="G22" s="31">
        <v>51502</v>
      </c>
      <c r="H22" s="31">
        <v>52878</v>
      </c>
      <c r="I22" s="31">
        <v>53575</v>
      </c>
      <c r="J22" s="31">
        <v>57212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4">
        <v>7.3</v>
      </c>
      <c r="B23" s="15" t="s">
        <v>13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4">
        <v>7.4</v>
      </c>
      <c r="B24" s="15" t="s">
        <v>14</v>
      </c>
      <c r="C24" s="31">
        <v>1950</v>
      </c>
      <c r="D24" s="31">
        <v>4130</v>
      </c>
      <c r="E24" s="31">
        <v>2040</v>
      </c>
      <c r="F24" s="31">
        <v>4828</v>
      </c>
      <c r="G24" s="31">
        <v>11486</v>
      </c>
      <c r="H24" s="31">
        <v>12910</v>
      </c>
      <c r="I24" s="31">
        <v>13146</v>
      </c>
      <c r="J24" s="31">
        <v>8034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4">
        <v>7.5</v>
      </c>
      <c r="B25" s="15" t="s">
        <v>15</v>
      </c>
      <c r="C25" s="31">
        <v>18177</v>
      </c>
      <c r="D25" s="31">
        <v>21267</v>
      </c>
      <c r="E25" s="31">
        <v>23666</v>
      </c>
      <c r="F25" s="31">
        <v>29291</v>
      </c>
      <c r="G25" s="31">
        <v>33495</v>
      </c>
      <c r="H25" s="31">
        <v>26144</v>
      </c>
      <c r="I25" s="31">
        <v>27019</v>
      </c>
      <c r="J25" s="31">
        <v>26629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4">
        <v>7.6</v>
      </c>
      <c r="B26" s="15" t="s">
        <v>16</v>
      </c>
      <c r="C26" s="31">
        <v>609</v>
      </c>
      <c r="D26" s="31">
        <v>660</v>
      </c>
      <c r="E26" s="31">
        <v>737</v>
      </c>
      <c r="F26" s="31">
        <v>641</v>
      </c>
      <c r="G26" s="31">
        <v>658</v>
      </c>
      <c r="H26" s="31">
        <v>453</v>
      </c>
      <c r="I26" s="31">
        <v>216</v>
      </c>
      <c r="J26" s="31">
        <v>520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>
      <c r="A27" s="24">
        <v>7.7</v>
      </c>
      <c r="B27" s="15" t="s">
        <v>17</v>
      </c>
      <c r="C27" s="31">
        <v>30761</v>
      </c>
      <c r="D27" s="31">
        <v>31392</v>
      </c>
      <c r="E27" s="31">
        <v>32112</v>
      </c>
      <c r="F27" s="31">
        <v>33658</v>
      </c>
      <c r="G27" s="31">
        <v>37766</v>
      </c>
      <c r="H27" s="31">
        <v>38808</v>
      </c>
      <c r="I27" s="31">
        <v>35146</v>
      </c>
      <c r="J27" s="31">
        <v>37524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5" t="s">
        <v>67</v>
      </c>
      <c r="B28" s="15" t="s">
        <v>18</v>
      </c>
      <c r="C28" s="31">
        <v>281065</v>
      </c>
      <c r="D28" s="31">
        <v>319132</v>
      </c>
      <c r="E28" s="31">
        <v>348133</v>
      </c>
      <c r="F28" s="31">
        <v>358902</v>
      </c>
      <c r="G28" s="31">
        <v>363592</v>
      </c>
      <c r="H28" s="31">
        <v>383777</v>
      </c>
      <c r="I28" s="31">
        <v>422903</v>
      </c>
      <c r="J28" s="31">
        <v>473169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>
      <c r="A29" s="25" t="s">
        <v>68</v>
      </c>
      <c r="B29" s="15" t="s">
        <v>19</v>
      </c>
      <c r="C29" s="31">
        <v>291542</v>
      </c>
      <c r="D29" s="31">
        <v>323341</v>
      </c>
      <c r="E29" s="31">
        <v>381927</v>
      </c>
      <c r="F29" s="31">
        <v>435111</v>
      </c>
      <c r="G29" s="31">
        <v>521371</v>
      </c>
      <c r="H29" s="31">
        <v>604235</v>
      </c>
      <c r="I29" s="31">
        <v>629031</v>
      </c>
      <c r="J29" s="31">
        <v>729409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5" t="s">
        <v>69</v>
      </c>
      <c r="B30" s="15" t="s">
        <v>44</v>
      </c>
      <c r="C30" s="31">
        <v>98296</v>
      </c>
      <c r="D30" s="31">
        <v>120031</v>
      </c>
      <c r="E30" s="31">
        <v>129921</v>
      </c>
      <c r="F30" s="31">
        <v>150721</v>
      </c>
      <c r="G30" s="31">
        <v>157564</v>
      </c>
      <c r="H30" s="31">
        <v>198127</v>
      </c>
      <c r="I30" s="31">
        <v>216291</v>
      </c>
      <c r="J30" s="31">
        <v>241657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5" t="s">
        <v>70</v>
      </c>
      <c r="B31" s="15" t="s">
        <v>20</v>
      </c>
      <c r="C31" s="31">
        <v>99467</v>
      </c>
      <c r="D31" s="31">
        <v>115338</v>
      </c>
      <c r="E31" s="31">
        <v>134673</v>
      </c>
      <c r="F31" s="31">
        <v>160668</v>
      </c>
      <c r="G31" s="31">
        <v>175733</v>
      </c>
      <c r="H31" s="31">
        <v>197007</v>
      </c>
      <c r="I31" s="31">
        <v>217534</v>
      </c>
      <c r="J31" s="31">
        <v>237826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6"/>
      <c r="B32" s="16" t="s">
        <v>30</v>
      </c>
      <c r="C32" s="32">
        <f>C17+C20+C28+C29+C30+C31</f>
        <v>1459441</v>
      </c>
      <c r="D32" s="32">
        <f t="shared" ref="D32:J32" si="5">D17+D20+D28+D29+D30+D31</f>
        <v>1699919</v>
      </c>
      <c r="E32" s="32">
        <f t="shared" si="5"/>
        <v>1928994</v>
      </c>
      <c r="F32" s="32">
        <f t="shared" si="5"/>
        <v>2091002</v>
      </c>
      <c r="G32" s="32">
        <f t="shared" si="5"/>
        <v>2248789</v>
      </c>
      <c r="H32" s="32">
        <f t="shared" si="5"/>
        <v>2525022</v>
      </c>
      <c r="I32" s="32">
        <f t="shared" si="5"/>
        <v>2770210</v>
      </c>
      <c r="J32" s="32">
        <f t="shared" si="5"/>
        <v>3095731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27" t="s">
        <v>27</v>
      </c>
      <c r="B33" s="19" t="s">
        <v>41</v>
      </c>
      <c r="C33" s="33">
        <f>C6+C11+C13+C14+C15+C17+C20+C28+C29+C30+C31</f>
        <v>1689333</v>
      </c>
      <c r="D33" s="33">
        <f t="shared" ref="D33:J33" si="6">D6+D11+D13+D14+D15+D17+D20+D28+D29+D30+D31</f>
        <v>1945948</v>
      </c>
      <c r="E33" s="33">
        <f t="shared" si="6"/>
        <v>2209982</v>
      </c>
      <c r="F33" s="33">
        <f t="shared" si="6"/>
        <v>2347461</v>
      </c>
      <c r="G33" s="33">
        <f t="shared" si="6"/>
        <v>2538416</v>
      </c>
      <c r="H33" s="33">
        <f t="shared" si="6"/>
        <v>2824953</v>
      </c>
      <c r="I33" s="33">
        <f t="shared" si="6"/>
        <v>3077677</v>
      </c>
      <c r="J33" s="33">
        <f t="shared" si="6"/>
        <v>3469555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28" t="s">
        <v>33</v>
      </c>
      <c r="B34" s="20" t="s">
        <v>25</v>
      </c>
      <c r="C34" s="31">
        <f>GSVA_cur!C34</f>
        <v>27002</v>
      </c>
      <c r="D34" s="31">
        <f>GSVA_cur!D34</f>
        <v>34002</v>
      </c>
      <c r="E34" s="31">
        <f>GSVA_cur!E34</f>
        <v>45366</v>
      </c>
      <c r="F34" s="31">
        <f>GSVA_cur!F34</f>
        <v>40403</v>
      </c>
      <c r="G34" s="31">
        <f>GSVA_cur!G34</f>
        <v>70854</v>
      </c>
      <c r="H34" s="31">
        <f>GSVA_cur!H34</f>
        <v>70514</v>
      </c>
      <c r="I34" s="31">
        <f>GSVA_cur!I34</f>
        <v>232610</v>
      </c>
      <c r="J34" s="31">
        <f>GSVA_cur!J34</f>
        <v>294433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28" t="s">
        <v>34</v>
      </c>
      <c r="B35" s="20" t="s">
        <v>24</v>
      </c>
      <c r="C35" s="31">
        <f>GSVA_cur!C35</f>
        <v>23337</v>
      </c>
      <c r="D35" s="31">
        <f>GSVA_cur!D35</f>
        <v>29209</v>
      </c>
      <c r="E35" s="31">
        <f>GSVA_cur!E35</f>
        <v>24529</v>
      </c>
      <c r="F35" s="31">
        <f>GSVA_cur!F35</f>
        <v>21690</v>
      </c>
      <c r="G35" s="31">
        <f>GSVA_cur!G35</f>
        <v>10169</v>
      </c>
      <c r="H35" s="31">
        <f>GSVA_cur!H35</f>
        <v>7361</v>
      </c>
      <c r="I35" s="31">
        <f>GSVA_cur!I35</f>
        <v>6584</v>
      </c>
      <c r="J35" s="31">
        <f>GSVA_cur!J35</f>
        <v>6866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29" t="s">
        <v>35</v>
      </c>
      <c r="B36" s="21" t="s">
        <v>53</v>
      </c>
      <c r="C36" s="32">
        <f>C33+C34-C35</f>
        <v>1692998</v>
      </c>
      <c r="D36" s="32">
        <f t="shared" ref="D36:J36" si="7">D33+D34-D35</f>
        <v>1950741</v>
      </c>
      <c r="E36" s="32">
        <f t="shared" si="7"/>
        <v>2230819</v>
      </c>
      <c r="F36" s="32">
        <f t="shared" si="7"/>
        <v>2366174</v>
      </c>
      <c r="G36" s="32">
        <f t="shared" si="7"/>
        <v>2599101</v>
      </c>
      <c r="H36" s="32">
        <f t="shared" si="7"/>
        <v>2888106</v>
      </c>
      <c r="I36" s="32">
        <f t="shared" si="7"/>
        <v>3303703</v>
      </c>
      <c r="J36" s="32">
        <f t="shared" si="7"/>
        <v>3757122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28" t="s">
        <v>36</v>
      </c>
      <c r="B37" s="20" t="s">
        <v>32</v>
      </c>
      <c r="C37" s="34">
        <f>GSVA_cur!C37</f>
        <v>10650</v>
      </c>
      <c r="D37" s="34">
        <f>GSVA_cur!D37</f>
        <v>10810</v>
      </c>
      <c r="E37" s="34">
        <f>GSVA_cur!E37</f>
        <v>10970</v>
      </c>
      <c r="F37" s="34">
        <f>GSVA_cur!F37</f>
        <v>11130</v>
      </c>
      <c r="G37" s="34">
        <f>GSVA_cur!G37</f>
        <v>11300</v>
      </c>
      <c r="H37" s="34">
        <f>GSVA_cur!H37</f>
        <v>11450</v>
      </c>
      <c r="I37" s="34">
        <f>GSVA_cur!I37</f>
        <v>11590</v>
      </c>
      <c r="J37" s="34">
        <f>GSVA_cur!J37</f>
        <v>11730</v>
      </c>
      <c r="O37" s="2"/>
      <c r="P37" s="2"/>
      <c r="Q37" s="2"/>
      <c r="R37" s="2"/>
    </row>
    <row r="38" spans="1:183">
      <c r="A38" s="29" t="s">
        <v>37</v>
      </c>
      <c r="B38" s="21" t="s">
        <v>54</v>
      </c>
      <c r="C38" s="32">
        <f>C36/C37*1000</f>
        <v>158966.94835680749</v>
      </c>
      <c r="D38" s="32">
        <f t="shared" ref="D38:J38" si="8">D36/D37*1000</f>
        <v>180457.07678075857</v>
      </c>
      <c r="E38" s="32">
        <f t="shared" si="8"/>
        <v>203356.3354603464</v>
      </c>
      <c r="F38" s="32">
        <f t="shared" si="8"/>
        <v>212594.24977538185</v>
      </c>
      <c r="G38" s="32">
        <f t="shared" si="8"/>
        <v>230008.93805309734</v>
      </c>
      <c r="H38" s="32">
        <f t="shared" si="8"/>
        <v>252236.33187772927</v>
      </c>
      <c r="I38" s="32">
        <f t="shared" si="8"/>
        <v>285047.71354616049</v>
      </c>
      <c r="J38" s="32">
        <f t="shared" si="8"/>
        <v>320300.25575447571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30" zoomScaleNormal="130" zoomScaleSheetLayoutView="100" workbookViewId="0">
      <pane xSplit="2" ySplit="5" topLeftCell="C18" activePane="bottomRight" state="frozen"/>
      <selection activeCell="H2" sqref="H2"/>
      <selection pane="topRight" activeCell="H2" sqref="H2"/>
      <selection pane="bottomLeft" activeCell="H2" sqref="H2"/>
      <selection pane="bottomRight" activeCell="A5" sqref="A5:J38"/>
    </sheetView>
  </sheetViews>
  <sheetFormatPr defaultColWidth="8.85546875" defaultRowHeight="15"/>
  <cols>
    <col min="1" max="1" width="11" style="1" customWidth="1"/>
    <col min="2" max="2" width="25.140625" style="1" customWidth="1"/>
    <col min="3" max="5" width="10.85546875" style="1" customWidth="1"/>
    <col min="6" max="6" width="10.85546875" style="3" customWidth="1"/>
    <col min="7" max="10" width="13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5.75">
      <c r="A1" s="1" t="s">
        <v>43</v>
      </c>
      <c r="B1" s="11" t="s">
        <v>56</v>
      </c>
      <c r="H1" s="2" t="s">
        <v>71</v>
      </c>
      <c r="M1" s="4"/>
    </row>
    <row r="2" spans="1:183" ht="15.75">
      <c r="A2" s="8" t="s">
        <v>42</v>
      </c>
    </row>
    <row r="3" spans="1:183" ht="15.75">
      <c r="A3" s="8"/>
    </row>
    <row r="4" spans="1:183" ht="15.75">
      <c r="A4" s="8"/>
      <c r="D4" s="10"/>
      <c r="E4" s="7"/>
      <c r="F4" s="7" t="s">
        <v>47</v>
      </c>
    </row>
    <row r="5" spans="1:183">
      <c r="A5" s="39" t="s">
        <v>0</v>
      </c>
      <c r="B5" s="40" t="s">
        <v>1</v>
      </c>
      <c r="C5" s="41" t="s">
        <v>21</v>
      </c>
      <c r="D5" s="41" t="s">
        <v>22</v>
      </c>
      <c r="E5" s="41" t="s">
        <v>23</v>
      </c>
      <c r="F5" s="41" t="s">
        <v>46</v>
      </c>
      <c r="G5" s="42" t="s">
        <v>55</v>
      </c>
      <c r="H5" s="42" t="s">
        <v>57</v>
      </c>
      <c r="I5" s="42" t="s">
        <v>58</v>
      </c>
      <c r="J5" s="42" t="s">
        <v>59</v>
      </c>
    </row>
    <row r="6" spans="1:183" s="9" customFormat="1" ht="25.5">
      <c r="A6" s="43" t="s">
        <v>26</v>
      </c>
      <c r="B6" s="44" t="s">
        <v>2</v>
      </c>
      <c r="C6" s="45">
        <f>SUM(C7:C10)</f>
        <v>11983</v>
      </c>
      <c r="D6" s="45">
        <f t="shared" ref="D6:J6" si="0">SUM(D7:D10)</f>
        <v>11488</v>
      </c>
      <c r="E6" s="45">
        <f t="shared" si="0"/>
        <v>11644</v>
      </c>
      <c r="F6" s="45">
        <f t="shared" si="0"/>
        <v>11558</v>
      </c>
      <c r="G6" s="45">
        <f t="shared" si="0"/>
        <v>12343</v>
      </c>
      <c r="H6" s="45">
        <f t="shared" si="0"/>
        <v>11692</v>
      </c>
      <c r="I6" s="45">
        <f t="shared" si="0"/>
        <v>11887</v>
      </c>
      <c r="J6" s="45">
        <f t="shared" si="0"/>
        <v>12311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46">
        <v>1.1000000000000001</v>
      </c>
      <c r="B7" s="47" t="s">
        <v>49</v>
      </c>
      <c r="C7" s="48">
        <v>749</v>
      </c>
      <c r="D7" s="48">
        <v>698</v>
      </c>
      <c r="E7" s="48">
        <v>594</v>
      </c>
      <c r="F7" s="48">
        <v>499</v>
      </c>
      <c r="G7" s="48">
        <v>469</v>
      </c>
      <c r="H7" s="48">
        <v>427</v>
      </c>
      <c r="I7" s="48">
        <v>396</v>
      </c>
      <c r="J7" s="48">
        <v>357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46">
        <v>1.2</v>
      </c>
      <c r="B8" s="47" t="s">
        <v>50</v>
      </c>
      <c r="C8" s="48">
        <v>10739</v>
      </c>
      <c r="D8" s="48">
        <v>10438</v>
      </c>
      <c r="E8" s="48">
        <v>10625</v>
      </c>
      <c r="F8" s="48">
        <v>10603</v>
      </c>
      <c r="G8" s="48">
        <v>11395</v>
      </c>
      <c r="H8" s="48">
        <v>10087</v>
      </c>
      <c r="I8" s="48">
        <v>10435</v>
      </c>
      <c r="J8" s="48">
        <v>10898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46">
        <v>1.3</v>
      </c>
      <c r="B9" s="47" t="s">
        <v>51</v>
      </c>
      <c r="C9" s="48">
        <v>288</v>
      </c>
      <c r="D9" s="48">
        <v>310</v>
      </c>
      <c r="E9" s="48">
        <v>333</v>
      </c>
      <c r="F9" s="48">
        <v>358</v>
      </c>
      <c r="G9" s="48">
        <v>374</v>
      </c>
      <c r="H9" s="48">
        <v>1073</v>
      </c>
      <c r="I9" s="48">
        <v>945</v>
      </c>
      <c r="J9" s="48">
        <v>943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46">
        <v>1.4</v>
      </c>
      <c r="B10" s="47" t="s">
        <v>52</v>
      </c>
      <c r="C10" s="48">
        <v>207</v>
      </c>
      <c r="D10" s="48">
        <v>42</v>
      </c>
      <c r="E10" s="48">
        <v>92</v>
      </c>
      <c r="F10" s="48">
        <v>98</v>
      </c>
      <c r="G10" s="48">
        <v>105</v>
      </c>
      <c r="H10" s="48">
        <v>105</v>
      </c>
      <c r="I10" s="48">
        <v>111</v>
      </c>
      <c r="J10" s="48">
        <v>113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49" t="s">
        <v>61</v>
      </c>
      <c r="B11" s="47" t="s">
        <v>3</v>
      </c>
      <c r="C11" s="48">
        <v>202</v>
      </c>
      <c r="D11" s="48">
        <v>171</v>
      </c>
      <c r="E11" s="48">
        <v>136</v>
      </c>
      <c r="F11" s="48">
        <v>129</v>
      </c>
      <c r="G11" s="48">
        <v>144</v>
      </c>
      <c r="H11" s="48">
        <v>164</v>
      </c>
      <c r="I11" s="48">
        <v>225</v>
      </c>
      <c r="J11" s="48">
        <v>0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50"/>
      <c r="B12" s="51" t="s">
        <v>28</v>
      </c>
      <c r="C12" s="52">
        <f>C6+C11</f>
        <v>12185</v>
      </c>
      <c r="D12" s="52">
        <f t="shared" ref="D12:J12" si="1">D6+D11</f>
        <v>11659</v>
      </c>
      <c r="E12" s="52">
        <f t="shared" si="1"/>
        <v>11780</v>
      </c>
      <c r="F12" s="52">
        <f t="shared" si="1"/>
        <v>11687</v>
      </c>
      <c r="G12" s="52">
        <f t="shared" si="1"/>
        <v>12487</v>
      </c>
      <c r="H12" s="52">
        <f t="shared" si="1"/>
        <v>11856</v>
      </c>
      <c r="I12" s="52">
        <f t="shared" si="1"/>
        <v>12112</v>
      </c>
      <c r="J12" s="52">
        <f t="shared" si="1"/>
        <v>12311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43" t="s">
        <v>62</v>
      </c>
      <c r="B13" s="44" t="s">
        <v>4</v>
      </c>
      <c r="C13" s="45">
        <v>91508</v>
      </c>
      <c r="D13" s="45">
        <v>100609</v>
      </c>
      <c r="E13" s="45">
        <v>115812</v>
      </c>
      <c r="F13" s="45">
        <v>83713</v>
      </c>
      <c r="G13" s="45">
        <v>85360</v>
      </c>
      <c r="H13" s="45">
        <v>106213</v>
      </c>
      <c r="I13" s="45">
        <v>102652</v>
      </c>
      <c r="J13" s="45">
        <v>97350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38.25">
      <c r="A14" s="49" t="s">
        <v>63</v>
      </c>
      <c r="B14" s="47" t="s">
        <v>5</v>
      </c>
      <c r="C14" s="48">
        <v>17701</v>
      </c>
      <c r="D14" s="48">
        <v>18189</v>
      </c>
      <c r="E14" s="48">
        <v>17817</v>
      </c>
      <c r="F14" s="48">
        <v>18226</v>
      </c>
      <c r="G14" s="48">
        <v>44635</v>
      </c>
      <c r="H14" s="48">
        <v>25125</v>
      </c>
      <c r="I14" s="48">
        <v>29235</v>
      </c>
      <c r="J14" s="48">
        <v>51282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49" t="s">
        <v>64</v>
      </c>
      <c r="B15" s="47" t="s">
        <v>6</v>
      </c>
      <c r="C15" s="48">
        <v>108498</v>
      </c>
      <c r="D15" s="48">
        <v>99278</v>
      </c>
      <c r="E15" s="48">
        <v>105674</v>
      </c>
      <c r="F15" s="48">
        <v>106365</v>
      </c>
      <c r="G15" s="48">
        <v>110702</v>
      </c>
      <c r="H15" s="48">
        <v>114471</v>
      </c>
      <c r="I15" s="48">
        <v>116957</v>
      </c>
      <c r="J15" s="48">
        <v>128309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50"/>
      <c r="B16" s="51" t="s">
        <v>29</v>
      </c>
      <c r="C16" s="52">
        <f>+C13+C14+C15</f>
        <v>217707</v>
      </c>
      <c r="D16" s="52">
        <f t="shared" ref="D16:J16" si="2">+D13+D14+D15</f>
        <v>218076</v>
      </c>
      <c r="E16" s="52">
        <f t="shared" si="2"/>
        <v>239303</v>
      </c>
      <c r="F16" s="52">
        <f t="shared" si="2"/>
        <v>208304</v>
      </c>
      <c r="G16" s="52">
        <f t="shared" si="2"/>
        <v>240697</v>
      </c>
      <c r="H16" s="52">
        <f t="shared" si="2"/>
        <v>245809</v>
      </c>
      <c r="I16" s="52">
        <f t="shared" si="2"/>
        <v>248844</v>
      </c>
      <c r="J16" s="52">
        <f t="shared" si="2"/>
        <v>276941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ht="25.5">
      <c r="A17" s="43" t="s">
        <v>65</v>
      </c>
      <c r="B17" s="44" t="s">
        <v>7</v>
      </c>
      <c r="C17" s="45">
        <f>C18+C19</f>
        <v>605975</v>
      </c>
      <c r="D17" s="45">
        <f t="shared" ref="D17:J17" si="3">D18+D19</f>
        <v>673906</v>
      </c>
      <c r="E17" s="45">
        <f t="shared" si="3"/>
        <v>729025</v>
      </c>
      <c r="F17" s="45">
        <f t="shared" si="3"/>
        <v>743607</v>
      </c>
      <c r="G17" s="45">
        <f t="shared" si="3"/>
        <v>788773</v>
      </c>
      <c r="H17" s="45">
        <f t="shared" si="3"/>
        <v>872289</v>
      </c>
      <c r="I17" s="45">
        <f t="shared" si="3"/>
        <v>962644</v>
      </c>
      <c r="J17" s="45">
        <f t="shared" si="3"/>
        <v>1033234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>
      <c r="A18" s="46">
        <v>6.1</v>
      </c>
      <c r="B18" s="47" t="s">
        <v>8</v>
      </c>
      <c r="C18" s="48">
        <v>550773</v>
      </c>
      <c r="D18" s="48">
        <v>617348</v>
      </c>
      <c r="E18" s="48">
        <v>671281</v>
      </c>
      <c r="F18" s="48">
        <v>684439</v>
      </c>
      <c r="G18" s="48">
        <v>725053</v>
      </c>
      <c r="H18" s="48">
        <v>803637</v>
      </c>
      <c r="I18" s="48">
        <v>885812</v>
      </c>
      <c r="J18" s="48">
        <v>950581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46">
        <v>6.2</v>
      </c>
      <c r="B19" s="47" t="s">
        <v>9</v>
      </c>
      <c r="C19" s="48">
        <v>55202</v>
      </c>
      <c r="D19" s="48">
        <v>56558</v>
      </c>
      <c r="E19" s="48">
        <v>57744</v>
      </c>
      <c r="F19" s="48">
        <v>59168</v>
      </c>
      <c r="G19" s="48">
        <v>63720</v>
      </c>
      <c r="H19" s="48">
        <v>68652</v>
      </c>
      <c r="I19" s="48">
        <v>76832</v>
      </c>
      <c r="J19" s="48">
        <v>82653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38.25">
      <c r="A20" s="43" t="s">
        <v>66</v>
      </c>
      <c r="B20" s="53" t="s">
        <v>10</v>
      </c>
      <c r="C20" s="45">
        <f>SUM(C21:C27)</f>
        <v>83096</v>
      </c>
      <c r="D20" s="45">
        <f t="shared" ref="D20:J20" si="4">SUM(D21:D27)</f>
        <v>90874</v>
      </c>
      <c r="E20" s="45">
        <f t="shared" si="4"/>
        <v>89846</v>
      </c>
      <c r="F20" s="45">
        <f t="shared" si="4"/>
        <v>97676</v>
      </c>
      <c r="G20" s="45">
        <f t="shared" si="4"/>
        <v>111080</v>
      </c>
      <c r="H20" s="45">
        <f t="shared" si="4"/>
        <v>108675</v>
      </c>
      <c r="I20" s="45">
        <f t="shared" si="4"/>
        <v>108256</v>
      </c>
      <c r="J20" s="45">
        <f t="shared" si="4"/>
        <v>106068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>
      <c r="A21" s="46">
        <v>7.1</v>
      </c>
      <c r="B21" s="47" t="s">
        <v>11</v>
      </c>
      <c r="C21" s="48">
        <v>554</v>
      </c>
      <c r="D21" s="48">
        <v>630</v>
      </c>
      <c r="E21" s="48">
        <v>731</v>
      </c>
      <c r="F21" s="48">
        <v>645</v>
      </c>
      <c r="G21" s="48">
        <v>594</v>
      </c>
      <c r="H21" s="48">
        <v>711</v>
      </c>
      <c r="I21" s="48">
        <v>371</v>
      </c>
      <c r="J21" s="48">
        <v>383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46">
        <v>7.2</v>
      </c>
      <c r="B22" s="47" t="s">
        <v>12</v>
      </c>
      <c r="C22" s="48">
        <v>31045</v>
      </c>
      <c r="D22" s="48">
        <v>36231</v>
      </c>
      <c r="E22" s="48">
        <v>37719</v>
      </c>
      <c r="F22" s="48">
        <v>39651</v>
      </c>
      <c r="G22" s="48">
        <v>39883</v>
      </c>
      <c r="H22" s="48">
        <v>42043</v>
      </c>
      <c r="I22" s="48">
        <v>44845</v>
      </c>
      <c r="J22" s="48">
        <v>46894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46">
        <v>7.3</v>
      </c>
      <c r="B23" s="47" t="s">
        <v>13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46">
        <v>7.4</v>
      </c>
      <c r="B24" s="47" t="s">
        <v>14</v>
      </c>
      <c r="C24" s="48">
        <v>1950</v>
      </c>
      <c r="D24" s="48">
        <v>3901</v>
      </c>
      <c r="E24" s="48">
        <v>1753</v>
      </c>
      <c r="F24" s="48">
        <v>4098</v>
      </c>
      <c r="G24" s="48">
        <v>9917</v>
      </c>
      <c r="H24" s="48">
        <v>10794</v>
      </c>
      <c r="I24" s="48">
        <v>10686</v>
      </c>
      <c r="J24" s="48">
        <v>6231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ht="25.5">
      <c r="A25" s="46">
        <v>7.5</v>
      </c>
      <c r="B25" s="47" t="s">
        <v>15</v>
      </c>
      <c r="C25" s="48">
        <v>18177</v>
      </c>
      <c r="D25" s="48">
        <v>19902</v>
      </c>
      <c r="E25" s="48">
        <v>21142</v>
      </c>
      <c r="F25" s="48">
        <v>23189</v>
      </c>
      <c r="G25" s="48">
        <v>27293</v>
      </c>
      <c r="H25" s="48">
        <v>22398</v>
      </c>
      <c r="I25" s="48">
        <v>23847</v>
      </c>
      <c r="J25" s="48">
        <v>23107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46">
        <v>7.6</v>
      </c>
      <c r="B26" s="47" t="s">
        <v>16</v>
      </c>
      <c r="C26" s="48">
        <v>609</v>
      </c>
      <c r="D26" s="48">
        <v>596</v>
      </c>
      <c r="E26" s="48">
        <v>615</v>
      </c>
      <c r="F26" s="48">
        <v>506</v>
      </c>
      <c r="G26" s="48">
        <v>493</v>
      </c>
      <c r="H26" s="48">
        <v>327</v>
      </c>
      <c r="I26" s="48">
        <v>158</v>
      </c>
      <c r="J26" s="48">
        <v>385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46">
        <v>7.7</v>
      </c>
      <c r="B27" s="47" t="s">
        <v>17</v>
      </c>
      <c r="C27" s="48">
        <v>30761</v>
      </c>
      <c r="D27" s="48">
        <v>29614</v>
      </c>
      <c r="E27" s="48">
        <v>27886</v>
      </c>
      <c r="F27" s="48">
        <v>29587</v>
      </c>
      <c r="G27" s="48">
        <v>32900</v>
      </c>
      <c r="H27" s="48">
        <v>32402</v>
      </c>
      <c r="I27" s="48">
        <v>28349</v>
      </c>
      <c r="J27" s="48">
        <v>29068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49" t="s">
        <v>67</v>
      </c>
      <c r="B28" s="47" t="s">
        <v>18</v>
      </c>
      <c r="C28" s="48">
        <v>281065</v>
      </c>
      <c r="D28" s="48">
        <v>315035</v>
      </c>
      <c r="E28" s="48">
        <v>336221</v>
      </c>
      <c r="F28" s="48">
        <v>340785</v>
      </c>
      <c r="G28" s="48">
        <v>337250</v>
      </c>
      <c r="H28" s="48">
        <v>355732</v>
      </c>
      <c r="I28" s="48">
        <v>365555</v>
      </c>
      <c r="J28" s="48">
        <v>379205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38.25">
      <c r="A29" s="49" t="s">
        <v>68</v>
      </c>
      <c r="B29" s="47" t="s">
        <v>19</v>
      </c>
      <c r="C29" s="48">
        <v>291542</v>
      </c>
      <c r="D29" s="48">
        <v>300928</v>
      </c>
      <c r="E29" s="48">
        <v>333827</v>
      </c>
      <c r="F29" s="48">
        <v>368106</v>
      </c>
      <c r="G29" s="48">
        <v>420386</v>
      </c>
      <c r="H29" s="48">
        <v>465001</v>
      </c>
      <c r="I29" s="48">
        <v>460847</v>
      </c>
      <c r="J29" s="48">
        <v>498274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49" t="s">
        <v>69</v>
      </c>
      <c r="B30" s="47" t="s">
        <v>44</v>
      </c>
      <c r="C30" s="48">
        <v>98296</v>
      </c>
      <c r="D30" s="48">
        <v>108456</v>
      </c>
      <c r="E30" s="48">
        <v>106678</v>
      </c>
      <c r="F30" s="48">
        <v>117782</v>
      </c>
      <c r="G30" s="48">
        <v>117351</v>
      </c>
      <c r="H30" s="48">
        <v>141127</v>
      </c>
      <c r="I30" s="48">
        <v>148579</v>
      </c>
      <c r="J30" s="48">
        <v>160047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49" t="s">
        <v>70</v>
      </c>
      <c r="B31" s="47" t="s">
        <v>20</v>
      </c>
      <c r="C31" s="48">
        <v>99467</v>
      </c>
      <c r="D31" s="48">
        <v>107381</v>
      </c>
      <c r="E31" s="48">
        <v>117393</v>
      </c>
      <c r="F31" s="48">
        <v>132450</v>
      </c>
      <c r="G31" s="48">
        <v>137333</v>
      </c>
      <c r="H31" s="48">
        <v>146153</v>
      </c>
      <c r="I31" s="48">
        <v>154665</v>
      </c>
      <c r="J31" s="48">
        <v>155908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50"/>
      <c r="B32" s="51" t="s">
        <v>30</v>
      </c>
      <c r="C32" s="52">
        <f>C17+C20+C28+C29+C30+C31</f>
        <v>1459441</v>
      </c>
      <c r="D32" s="52">
        <f t="shared" ref="D32:J32" si="5">D17+D20+D28+D29+D30+D31</f>
        <v>1596580</v>
      </c>
      <c r="E32" s="52">
        <f t="shared" si="5"/>
        <v>1712990</v>
      </c>
      <c r="F32" s="52">
        <f t="shared" si="5"/>
        <v>1800406</v>
      </c>
      <c r="G32" s="52">
        <f t="shared" si="5"/>
        <v>1912173</v>
      </c>
      <c r="H32" s="52">
        <f t="shared" si="5"/>
        <v>2088977</v>
      </c>
      <c r="I32" s="52">
        <f t="shared" si="5"/>
        <v>2200546</v>
      </c>
      <c r="J32" s="52">
        <f t="shared" si="5"/>
        <v>2332736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ht="25.5">
      <c r="A33" s="54" t="s">
        <v>27</v>
      </c>
      <c r="B33" s="55" t="s">
        <v>41</v>
      </c>
      <c r="C33" s="56">
        <f t="shared" ref="C33:J33" si="6">C6+C11+C13+C14+C15+C17+C20+C28+C29+C30+C31</f>
        <v>1689333</v>
      </c>
      <c r="D33" s="56">
        <f t="shared" si="6"/>
        <v>1826315</v>
      </c>
      <c r="E33" s="56">
        <f t="shared" si="6"/>
        <v>1964073</v>
      </c>
      <c r="F33" s="56">
        <f t="shared" si="6"/>
        <v>2020397</v>
      </c>
      <c r="G33" s="56">
        <f t="shared" si="6"/>
        <v>2165357</v>
      </c>
      <c r="H33" s="56">
        <f t="shared" si="6"/>
        <v>2346642</v>
      </c>
      <c r="I33" s="56">
        <f t="shared" si="6"/>
        <v>2461502</v>
      </c>
      <c r="J33" s="56">
        <f t="shared" si="6"/>
        <v>2621988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57" t="s">
        <v>33</v>
      </c>
      <c r="B34" s="58" t="s">
        <v>25</v>
      </c>
      <c r="C34" s="59">
        <f>GSVA_const!C34</f>
        <v>27002</v>
      </c>
      <c r="D34" s="59">
        <f>GSVA_const!D34</f>
        <v>31308.616675031688</v>
      </c>
      <c r="E34" s="59">
        <f>GSVA_const!E34</f>
        <v>38737.655211508652</v>
      </c>
      <c r="F34" s="59">
        <f>GSVA_const!F34</f>
        <v>33130</v>
      </c>
      <c r="G34" s="59">
        <f>GSVA_const!G34</f>
        <v>46763</v>
      </c>
      <c r="H34" s="59">
        <f>GSVA_const!H34</f>
        <v>42308</v>
      </c>
      <c r="I34" s="59">
        <f>GSVA_const!I34</f>
        <v>128542</v>
      </c>
      <c r="J34" s="59">
        <f>GSVA_const!J34</f>
        <v>139426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57" t="s">
        <v>34</v>
      </c>
      <c r="B35" s="58" t="s">
        <v>24</v>
      </c>
      <c r="C35" s="59">
        <f>GSVA_const!C35</f>
        <v>23337</v>
      </c>
      <c r="D35" s="59">
        <f>GSVA_const!D35</f>
        <v>27104.866495503004</v>
      </c>
      <c r="E35" s="59">
        <f>GSVA_const!E35</f>
        <v>21465.600479682969</v>
      </c>
      <c r="F35" s="59">
        <f>GSVA_const!F35</f>
        <v>18219</v>
      </c>
      <c r="G35" s="59">
        <f>GSVA_const!G35</f>
        <v>6304</v>
      </c>
      <c r="H35" s="59">
        <f>GSVA_const!H35</f>
        <v>4711</v>
      </c>
      <c r="I35" s="59">
        <f>GSVA_const!I35</f>
        <v>4511</v>
      </c>
      <c r="J35" s="59">
        <f>GSVA_const!J35</f>
        <v>4892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60" t="s">
        <v>35</v>
      </c>
      <c r="B36" s="61" t="s">
        <v>53</v>
      </c>
      <c r="C36" s="52">
        <f>C33+C34-C35</f>
        <v>1692998</v>
      </c>
      <c r="D36" s="52">
        <f t="shared" ref="D36:J36" si="7">D33+D34-D35</f>
        <v>1830518.7501795285</v>
      </c>
      <c r="E36" s="52">
        <f t="shared" si="7"/>
        <v>1981345.0547318258</v>
      </c>
      <c r="F36" s="52">
        <f t="shared" si="7"/>
        <v>2035308</v>
      </c>
      <c r="G36" s="52">
        <f t="shared" si="7"/>
        <v>2205816</v>
      </c>
      <c r="H36" s="52">
        <f t="shared" si="7"/>
        <v>2384239</v>
      </c>
      <c r="I36" s="52">
        <f t="shared" si="7"/>
        <v>2585533</v>
      </c>
      <c r="J36" s="52">
        <f t="shared" si="7"/>
        <v>2756522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57" t="s">
        <v>36</v>
      </c>
      <c r="B37" s="58" t="s">
        <v>32</v>
      </c>
      <c r="C37" s="59">
        <f>GSVA_cur!C37</f>
        <v>10650</v>
      </c>
      <c r="D37" s="59">
        <f>GSVA_cur!D37</f>
        <v>10810</v>
      </c>
      <c r="E37" s="59">
        <f>GSVA_cur!E37</f>
        <v>10970</v>
      </c>
      <c r="F37" s="59">
        <f>GSVA_cur!F37</f>
        <v>11130</v>
      </c>
      <c r="G37" s="59">
        <f>GSVA_cur!G37</f>
        <v>11300</v>
      </c>
      <c r="H37" s="59">
        <f>GSVA_cur!H37</f>
        <v>11450</v>
      </c>
      <c r="I37" s="59">
        <f>GSVA_cur!I37</f>
        <v>11590</v>
      </c>
      <c r="J37" s="59">
        <f>GSVA_cur!J37</f>
        <v>11730</v>
      </c>
      <c r="O37" s="2"/>
      <c r="P37" s="2"/>
      <c r="Q37" s="2"/>
      <c r="R37" s="2"/>
    </row>
    <row r="38" spans="1:183">
      <c r="A38" s="60" t="s">
        <v>37</v>
      </c>
      <c r="B38" s="61" t="s">
        <v>54</v>
      </c>
      <c r="C38" s="52">
        <f>C36/C37*1000</f>
        <v>158966.94835680749</v>
      </c>
      <c r="D38" s="52">
        <f t="shared" ref="D38:J38" si="8">D36/D37*1000</f>
        <v>169335.68456794898</v>
      </c>
      <c r="E38" s="52">
        <f t="shared" si="8"/>
        <v>180614.86369478813</v>
      </c>
      <c r="F38" s="52">
        <f t="shared" si="8"/>
        <v>182866.84636118601</v>
      </c>
      <c r="G38" s="52">
        <f t="shared" si="8"/>
        <v>195204.95575221238</v>
      </c>
      <c r="H38" s="52">
        <f t="shared" si="8"/>
        <v>208230.48034934499</v>
      </c>
      <c r="I38" s="52">
        <f t="shared" si="8"/>
        <v>223083.08886971528</v>
      </c>
      <c r="J38" s="52">
        <f t="shared" si="8"/>
        <v>234997.61295822676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2020-08-27T07:53:16Z</dcterms:modified>
</cp:coreProperties>
</file>