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D4B41428-2A14-4A2E-90FE-7D70C3A940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SVA_cur" sheetId="10" r:id="rId1"/>
    <sheet name="GSVA_const" sheetId="1" r:id="rId2"/>
    <sheet name="NSVA_cur" sheetId="11" r:id="rId3"/>
    <sheet name="NSVA_const" sheetId="12" r:id="rId4"/>
  </sheets>
  <externalReferences>
    <externalReference r:id="rId5"/>
  </externalReference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2" l="1"/>
  <c r="J37" i="12"/>
  <c r="I37" i="12"/>
  <c r="H37" i="12"/>
  <c r="G37" i="12"/>
  <c r="F37" i="12"/>
  <c r="E37" i="12"/>
  <c r="D37" i="12"/>
  <c r="C37" i="12"/>
  <c r="K20" i="12"/>
  <c r="J20" i="12"/>
  <c r="I20" i="12"/>
  <c r="H20" i="12"/>
  <c r="G20" i="12"/>
  <c r="F20" i="12"/>
  <c r="E20" i="12"/>
  <c r="D20" i="12"/>
  <c r="C20" i="12"/>
  <c r="K17" i="12"/>
  <c r="K32" i="12" s="1"/>
  <c r="J17" i="12"/>
  <c r="J32" i="12" s="1"/>
  <c r="I17" i="12"/>
  <c r="H17" i="12"/>
  <c r="H32" i="12" s="1"/>
  <c r="G17" i="12"/>
  <c r="G32" i="12" s="1"/>
  <c r="F17" i="12"/>
  <c r="F32" i="12" s="1"/>
  <c r="E17" i="12"/>
  <c r="D17" i="12"/>
  <c r="D32" i="12" s="1"/>
  <c r="C17" i="12"/>
  <c r="C32" i="12" s="1"/>
  <c r="K16" i="12"/>
  <c r="J16" i="12"/>
  <c r="I16" i="12"/>
  <c r="H16" i="12"/>
  <c r="G16" i="12"/>
  <c r="F16" i="12"/>
  <c r="E16" i="12"/>
  <c r="D16" i="12"/>
  <c r="C16" i="12"/>
  <c r="K6" i="12"/>
  <c r="J6" i="12"/>
  <c r="J12" i="12" s="1"/>
  <c r="I6" i="12"/>
  <c r="I12" i="12" s="1"/>
  <c r="H6" i="12"/>
  <c r="H33" i="12" s="1"/>
  <c r="H36" i="12" s="1"/>
  <c r="H38" i="12" s="1"/>
  <c r="G6" i="12"/>
  <c r="G12" i="12" s="1"/>
  <c r="F6" i="12"/>
  <c r="E6" i="12"/>
  <c r="E12" i="12" s="1"/>
  <c r="D6" i="12"/>
  <c r="D33" i="12" s="1"/>
  <c r="D36" i="12" s="1"/>
  <c r="D38" i="12" s="1"/>
  <c r="C6" i="12"/>
  <c r="K37" i="11"/>
  <c r="J37" i="11"/>
  <c r="I37" i="11"/>
  <c r="H37" i="11"/>
  <c r="G37" i="11"/>
  <c r="F37" i="11"/>
  <c r="E37" i="11"/>
  <c r="D37" i="11"/>
  <c r="C37" i="11"/>
  <c r="K20" i="11"/>
  <c r="J20" i="11"/>
  <c r="I20" i="11"/>
  <c r="H20" i="11"/>
  <c r="G20" i="11"/>
  <c r="F20" i="11"/>
  <c r="E20" i="11"/>
  <c r="D20" i="11"/>
  <c r="C20" i="11"/>
  <c r="K17" i="11"/>
  <c r="J17" i="11"/>
  <c r="I17" i="11"/>
  <c r="I32" i="11" s="1"/>
  <c r="H17" i="11"/>
  <c r="H32" i="11" s="1"/>
  <c r="G17" i="11"/>
  <c r="F17" i="11"/>
  <c r="E17" i="11"/>
  <c r="E32" i="11" s="1"/>
  <c r="D17" i="11"/>
  <c r="C17" i="11"/>
  <c r="K16" i="11"/>
  <c r="J16" i="11"/>
  <c r="I16" i="11"/>
  <c r="H16" i="11"/>
  <c r="G16" i="11"/>
  <c r="F16" i="11"/>
  <c r="E16" i="11"/>
  <c r="D16" i="11"/>
  <c r="C16" i="11"/>
  <c r="I12" i="11"/>
  <c r="K6" i="11"/>
  <c r="K12" i="11" s="1"/>
  <c r="J6" i="11"/>
  <c r="J12" i="11" s="1"/>
  <c r="I6" i="11"/>
  <c r="H6" i="11"/>
  <c r="G6" i="11"/>
  <c r="G12" i="11" s="1"/>
  <c r="F6" i="11"/>
  <c r="F12" i="11" s="1"/>
  <c r="E6" i="11"/>
  <c r="D6" i="11"/>
  <c r="D12" i="11" s="1"/>
  <c r="C6" i="11"/>
  <c r="C12" i="11" s="1"/>
  <c r="K37" i="1"/>
  <c r="J37" i="1"/>
  <c r="I37" i="1"/>
  <c r="H37" i="1"/>
  <c r="G37" i="1"/>
  <c r="F37" i="1"/>
  <c r="E37" i="1"/>
  <c r="D37" i="1"/>
  <c r="C37" i="1"/>
  <c r="K20" i="1"/>
  <c r="J20" i="1"/>
  <c r="I20" i="1"/>
  <c r="H20" i="1"/>
  <c r="G20" i="1"/>
  <c r="F20" i="1"/>
  <c r="E20" i="1"/>
  <c r="D20" i="1"/>
  <c r="C20" i="1"/>
  <c r="K17" i="1"/>
  <c r="K32" i="1" s="1"/>
  <c r="J17" i="1"/>
  <c r="I17" i="1"/>
  <c r="H17" i="1"/>
  <c r="G17" i="1"/>
  <c r="G32" i="1" s="1"/>
  <c r="F17" i="1"/>
  <c r="E17" i="1"/>
  <c r="D17" i="1"/>
  <c r="C17" i="1"/>
  <c r="C32" i="1" s="1"/>
  <c r="K16" i="1"/>
  <c r="J16" i="1"/>
  <c r="I16" i="1"/>
  <c r="H16" i="1"/>
  <c r="G16" i="1"/>
  <c r="F16" i="1"/>
  <c r="E16" i="1"/>
  <c r="D16" i="1"/>
  <c r="C16" i="1"/>
  <c r="K6" i="1"/>
  <c r="K12" i="1" s="1"/>
  <c r="J6" i="1"/>
  <c r="J12" i="1" s="1"/>
  <c r="I6" i="1"/>
  <c r="I12" i="1" s="1"/>
  <c r="H6" i="1"/>
  <c r="G6" i="1"/>
  <c r="G12" i="1" s="1"/>
  <c r="F6" i="1"/>
  <c r="F12" i="1" s="1"/>
  <c r="E6" i="1"/>
  <c r="E12" i="1" s="1"/>
  <c r="D6" i="1"/>
  <c r="C6" i="1"/>
  <c r="C12" i="1" s="1"/>
  <c r="K20" i="10"/>
  <c r="J20" i="10"/>
  <c r="I20" i="10"/>
  <c r="H20" i="10"/>
  <c r="G20" i="10"/>
  <c r="F20" i="10"/>
  <c r="E20" i="10"/>
  <c r="D20" i="10"/>
  <c r="C20" i="10"/>
  <c r="K17" i="10"/>
  <c r="J17" i="10"/>
  <c r="I17" i="10"/>
  <c r="H17" i="10"/>
  <c r="G17" i="10"/>
  <c r="F17" i="10"/>
  <c r="E17" i="10"/>
  <c r="D17" i="10"/>
  <c r="C17" i="10"/>
  <c r="K16" i="10"/>
  <c r="J16" i="10"/>
  <c r="I16" i="10"/>
  <c r="H16" i="10"/>
  <c r="G16" i="10"/>
  <c r="F16" i="10"/>
  <c r="E16" i="10"/>
  <c r="D16" i="10"/>
  <c r="C16" i="10"/>
  <c r="K12" i="10"/>
  <c r="J12" i="10"/>
  <c r="I12" i="10"/>
  <c r="H12" i="10"/>
  <c r="G12" i="10"/>
  <c r="K6" i="10"/>
  <c r="J6" i="10"/>
  <c r="I6" i="10"/>
  <c r="H6" i="10"/>
  <c r="G6" i="10"/>
  <c r="F6" i="10"/>
  <c r="F12" i="10" s="1"/>
  <c r="E6" i="10"/>
  <c r="D6" i="10"/>
  <c r="D12" i="10" s="1"/>
  <c r="C6" i="10"/>
  <c r="G32" i="10" l="1"/>
  <c r="K32" i="10"/>
  <c r="D33" i="1"/>
  <c r="D36" i="1" s="1"/>
  <c r="D38" i="1" s="1"/>
  <c r="H33" i="1"/>
  <c r="H36" i="1" s="1"/>
  <c r="H38" i="1" s="1"/>
  <c r="J33" i="10"/>
  <c r="H33" i="11"/>
  <c r="H36" i="11" s="1"/>
  <c r="D33" i="11"/>
  <c r="D36" i="11" s="1"/>
  <c r="D38" i="11" s="1"/>
  <c r="F33" i="12"/>
  <c r="F36" i="12" s="1"/>
  <c r="F38" i="12" s="1"/>
  <c r="D32" i="1"/>
  <c r="H32" i="1"/>
  <c r="C33" i="12"/>
  <c r="C36" i="12" s="1"/>
  <c r="C38" i="12" s="1"/>
  <c r="K33" i="12"/>
  <c r="K36" i="12" s="1"/>
  <c r="K38" i="12" s="1"/>
  <c r="I32" i="12"/>
  <c r="E32" i="12"/>
  <c r="D32" i="11"/>
  <c r="F32" i="11"/>
  <c r="J32" i="11"/>
  <c r="H32" i="10"/>
  <c r="D32" i="10"/>
  <c r="C32" i="10"/>
  <c r="J36" i="10"/>
  <c r="J38" i="10" s="1"/>
  <c r="K33" i="10"/>
  <c r="E33" i="10"/>
  <c r="F32" i="10"/>
  <c r="G33" i="10"/>
  <c r="H33" i="10"/>
  <c r="I33" i="10"/>
  <c r="J32" i="10"/>
  <c r="C33" i="10"/>
  <c r="D12" i="1"/>
  <c r="D12" i="12"/>
  <c r="F12" i="12"/>
  <c r="H12" i="1"/>
  <c r="E33" i="11"/>
  <c r="E36" i="11" s="1"/>
  <c r="E38" i="11" s="1"/>
  <c r="E12" i="11"/>
  <c r="G33" i="11"/>
  <c r="G36" i="11" s="1"/>
  <c r="G38" i="11" s="1"/>
  <c r="H12" i="12"/>
  <c r="I32" i="10"/>
  <c r="H12" i="11"/>
  <c r="C12" i="10"/>
  <c r="E12" i="10"/>
  <c r="I33" i="11"/>
  <c r="I36" i="11" s="1"/>
  <c r="I38" i="11" s="1"/>
  <c r="C32" i="11"/>
  <c r="K32" i="11"/>
  <c r="J33" i="12"/>
  <c r="J36" i="12" s="1"/>
  <c r="J38" i="12" s="1"/>
  <c r="E32" i="10"/>
  <c r="H38" i="11"/>
  <c r="F32" i="1"/>
  <c r="E32" i="1"/>
  <c r="I32" i="1"/>
  <c r="J32" i="1"/>
  <c r="F33" i="1"/>
  <c r="F36" i="1" s="1"/>
  <c r="F38" i="1" s="1"/>
  <c r="J33" i="1"/>
  <c r="J36" i="1" s="1"/>
  <c r="J38" i="1" s="1"/>
  <c r="G33" i="12"/>
  <c r="G36" i="12" s="1"/>
  <c r="G38" i="12" s="1"/>
  <c r="C12" i="12"/>
  <c r="K12" i="12"/>
  <c r="E33" i="12"/>
  <c r="E36" i="12" s="1"/>
  <c r="E38" i="12" s="1"/>
  <c r="I33" i="12"/>
  <c r="I36" i="12" s="1"/>
  <c r="I38" i="12" s="1"/>
  <c r="C33" i="11"/>
  <c r="C36" i="11" s="1"/>
  <c r="C38" i="11" s="1"/>
  <c r="K33" i="11"/>
  <c r="K36" i="11" s="1"/>
  <c r="K38" i="11" s="1"/>
  <c r="G32" i="11"/>
  <c r="F33" i="11"/>
  <c r="F36" i="11" s="1"/>
  <c r="F38" i="11" s="1"/>
  <c r="J33" i="11"/>
  <c r="J36" i="11" s="1"/>
  <c r="J38" i="11" s="1"/>
  <c r="C33" i="1"/>
  <c r="G33" i="1"/>
  <c r="G36" i="1" s="1"/>
  <c r="G38" i="1" s="1"/>
  <c r="K33" i="1"/>
  <c r="K36" i="1" s="1"/>
  <c r="K38" i="1" s="1"/>
  <c r="E33" i="1"/>
  <c r="E36" i="1" s="1"/>
  <c r="E38" i="1" s="1"/>
  <c r="I33" i="1"/>
  <c r="I36" i="1" s="1"/>
  <c r="I38" i="1" s="1"/>
  <c r="F33" i="10"/>
  <c r="D33" i="10"/>
  <c r="C36" i="1" l="1"/>
  <c r="C38" i="1" s="1"/>
  <c r="C36" i="10"/>
  <c r="C38" i="10" s="1"/>
  <c r="I36" i="10"/>
  <c r="I38" i="10" s="1"/>
  <c r="D36" i="10"/>
  <c r="D38" i="10" s="1"/>
  <c r="K36" i="10"/>
  <c r="K38" i="10" s="1"/>
  <c r="F36" i="10"/>
  <c r="F38" i="10" s="1"/>
  <c r="H36" i="10"/>
  <c r="H38" i="10" s="1"/>
  <c r="G36" i="10"/>
  <c r="G38" i="10" s="1"/>
  <c r="E36" i="10"/>
  <c r="E38" i="10" s="1"/>
</calcChain>
</file>

<file path=xl/sharedStrings.xml><?xml version="1.0" encoding="utf-8"?>
<sst xmlns="http://schemas.openxmlformats.org/spreadsheetml/2006/main" count="274" uniqueCount="73">
  <si>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</si>
  <si>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</si>
  <si>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</si>
  <si>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</si>
  <si>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</si>
  <si>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</si>
  <si>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</si>
  <si>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</si>
  <si>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Hotels &amp; restaurants</t>
  </si>
  <si>
    <t>Transport, storage, communication &amp; services related to broadcasting</t>
  </si>
  <si>
    <t>Railways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</si>
  <si>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</si>
  <si>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</si>
  <si>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</si>
  <si>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</si>
  <si>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</si>
  <si>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</si>
  <si>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</si>
  <si>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</si>
  <si>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</si>
  <si>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</si>
  <si>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</si>
  <si>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1.</t>
  </si>
  <si>
    <t>12.</t>
  </si>
  <si>
    <t>Primary</t>
  </si>
  <si>
    <t>Secondary</t>
  </si>
  <si>
    <t>Tertiary</t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</si>
  <si>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</si>
  <si>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</si>
  <si>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</si>
  <si>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5.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</si>
  <si>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6.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</si>
  <si>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7.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 </t>
    </r>
  </si>
  <si>
    <r>
      <t>8.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</si>
  <si>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9.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 </t>
    </r>
  </si>
  <si>
    <r>
      <t>10.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 </t>
    </r>
  </si>
  <si>
    <r>
      <t>11.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 </t>
    </r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</si>
  <si>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</si>
  <si>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</si>
  <si>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</si>
  <si>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</si>
  <si>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</si>
  <si>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</si>
  <si>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</si>
  <si>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</si>
  <si>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</si>
  <si>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</si>
  <si>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</si>
  <si>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</si>
  <si>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</si>
  <si>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</si>
  <si>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</si>
  <si>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</si>
  <si>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</si>
  <si>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</si>
  <si>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</si>
  <si>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</si>
  <si>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</si>
  <si>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2015-16</t>
  </si>
  <si>
    <t>Chhattisgarh</t>
  </si>
  <si>
    <t>2016-17</t>
  </si>
  <si>
    <t>2017-18</t>
  </si>
  <si>
    <t>2018-19</t>
  </si>
  <si>
    <t>*Product tax- Subsidary</t>
  </si>
  <si>
    <t>Source: Directorate of Economics and Statistics of the respective State/Uts.</t>
  </si>
  <si>
    <t>Trade &amp; repair services #</t>
  </si>
  <si>
    <t>** includes 7.4 and 7.5</t>
  </si>
  <si>
    <t>Road transport**</t>
  </si>
  <si>
    <t>2019-20</t>
  </si>
  <si>
    <t>Subsidies on products</t>
  </si>
  <si>
    <t>Taxes on Products*</t>
  </si>
  <si>
    <t>As on 31.07.2020</t>
  </si>
  <si>
    <t># includes 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</si>
</sst>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 applyFill="1" applyProtection="1"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0" xfId="0" applyFont="1" applyFill="1" applyProtection="1"/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left" vertical="top" wrapText="1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1" fontId="4" fillId="0" borderId="1" xfId="0" applyNumberFormat="1" applyFont="1" applyFill="1" applyBorder="1" applyProtection="1"/>
    <xf numFmtId="1" fontId="17" fillId="0" borderId="1" xfId="11" applyNumberFormat="1" applyFont="1" applyFill="1" applyBorder="1" applyAlignment="1">
      <alignment horizontal="right" vertical="center"/>
    </xf>
    <xf numFmtId="1" fontId="4" fillId="0" borderId="1" xfId="11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Protection="1">
      <protection locked="0"/>
    </xf>
    <xf numFmtId="1" fontId="17" fillId="3" borderId="1" xfId="11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Protection="1">
      <protection locked="0"/>
    </xf>
    <xf numFmtId="1" fontId="17" fillId="0" borderId="1" xfId="11" applyNumberFormat="1" applyFont="1" applyFill="1" applyBorder="1" applyAlignment="1">
      <alignment vertical="center"/>
    </xf>
    <xf numFmtId="1" fontId="4" fillId="3" borderId="1" xfId="0" applyNumberFormat="1" applyFont="1" applyFill="1" applyBorder="1" applyProtection="1"/>
    <xf numFmtId="1" fontId="18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 applyProtection="1">
      <alignment vertical="center"/>
      <protection locked="0"/>
    </xf>
    <xf numFmtId="1" fontId="7" fillId="0" borderId="0" xfId="0" applyNumberFormat="1" applyFont="1" applyFill="1" applyProtection="1">
      <protection locked="0"/>
    </xf>
  </cellXfs>
  <cellStyles count="530">
    <cellStyle name="Comma 2" xfId="15" xr:uid="{00000000-0005-0000-0000-000000000000}"/>
    <cellStyle name="Comma 2 2" xfId="528" xr:uid="{00000000-0005-0000-0000-000001000000}"/>
    <cellStyle name="Normal" xfId="0" builtinId="0"/>
    <cellStyle name="Normal 2" xfId="2" xr:uid="{00000000-0005-0000-0000-000003000000}"/>
    <cellStyle name="Normal 2 2" xfId="8" xr:uid="{00000000-0005-0000-0000-000004000000}"/>
    <cellStyle name="Normal 2 2 2" xfId="10" xr:uid="{00000000-0005-0000-0000-000005000000}"/>
    <cellStyle name="Normal 2 2 3" xfId="18" xr:uid="{00000000-0005-0000-0000-000006000000}"/>
    <cellStyle name="Normal 2 3" xfId="5" xr:uid="{00000000-0005-0000-0000-000007000000}"/>
    <cellStyle name="Normal 2 3 2" xfId="529" xr:uid="{00000000-0005-0000-0000-000008000000}"/>
    <cellStyle name="Normal 2 4" xfId="9" xr:uid="{00000000-0005-0000-0000-000009000000}"/>
    <cellStyle name="Normal 2 4 2" xfId="17" xr:uid="{00000000-0005-0000-0000-00000A000000}"/>
    <cellStyle name="Normal 3" xfId="1" xr:uid="{00000000-0005-0000-0000-00000B000000}"/>
    <cellStyle name="Normal 3 2" xfId="6" xr:uid="{00000000-0005-0000-0000-00000C000000}"/>
    <cellStyle name="Normal 3 2 2" xfId="11" xr:uid="{00000000-0005-0000-0000-00000D000000}"/>
    <cellStyle name="Normal 3 3" xfId="16" xr:uid="{00000000-0005-0000-0000-00000E000000}"/>
    <cellStyle name="Normal 4" xfId="3" xr:uid="{00000000-0005-0000-0000-00000F000000}"/>
    <cellStyle name="Normal 5" xfId="4" xr:uid="{00000000-0005-0000-0000-000010000000}"/>
    <cellStyle name="Normal 5 2" xfId="12" xr:uid="{00000000-0005-0000-0000-000011000000}"/>
    <cellStyle name="Normal 6" xfId="14" xr:uid="{00000000-0005-0000-0000-000012000000}"/>
    <cellStyle name="Note 2" xfId="7" xr:uid="{00000000-0005-0000-0000-000013000000}"/>
    <cellStyle name="Note 2 2" xfId="13" xr:uid="{00000000-0005-0000-0000-000014000000}"/>
    <cellStyle name="style1405592468105" xfId="19" xr:uid="{00000000-0005-0000-0000-000015000000}"/>
    <cellStyle name="style1405593752700" xfId="20" xr:uid="{00000000-0005-0000-0000-000016000000}"/>
    <cellStyle name="style1406113848636" xfId="21" xr:uid="{00000000-0005-0000-0000-000017000000}"/>
    <cellStyle name="style1406113848741" xfId="22" xr:uid="{00000000-0005-0000-0000-000018000000}"/>
    <cellStyle name="style1406113848796" xfId="23" xr:uid="{00000000-0005-0000-0000-000019000000}"/>
    <cellStyle name="style1406113848827" xfId="24" xr:uid="{00000000-0005-0000-0000-00001A000000}"/>
    <cellStyle name="style1406113848859" xfId="25" xr:uid="{00000000-0005-0000-0000-00001B000000}"/>
    <cellStyle name="style1406113848891" xfId="26" xr:uid="{00000000-0005-0000-0000-00001C000000}"/>
    <cellStyle name="style1406113848925" xfId="27" xr:uid="{00000000-0005-0000-0000-00001D000000}"/>
    <cellStyle name="style1406113848965" xfId="28" xr:uid="{00000000-0005-0000-0000-00001E000000}"/>
    <cellStyle name="style1406113848998" xfId="29" xr:uid="{00000000-0005-0000-0000-00001F000000}"/>
    <cellStyle name="style1406113849028" xfId="30" xr:uid="{00000000-0005-0000-0000-000020000000}"/>
    <cellStyle name="style1406113849058" xfId="31" xr:uid="{00000000-0005-0000-0000-000021000000}"/>
    <cellStyle name="style1406113849090" xfId="32" xr:uid="{00000000-0005-0000-0000-000022000000}"/>
    <cellStyle name="style1406113849117" xfId="33" xr:uid="{00000000-0005-0000-0000-000023000000}"/>
    <cellStyle name="style1406113849144" xfId="34" xr:uid="{00000000-0005-0000-0000-000024000000}"/>
    <cellStyle name="style1406113849183" xfId="35" xr:uid="{00000000-0005-0000-0000-000025000000}"/>
    <cellStyle name="style1406113849217" xfId="36" xr:uid="{00000000-0005-0000-0000-000026000000}"/>
    <cellStyle name="style1406113849255" xfId="37" xr:uid="{00000000-0005-0000-0000-000027000000}"/>
    <cellStyle name="style1406113849284" xfId="38" xr:uid="{00000000-0005-0000-0000-000028000000}"/>
    <cellStyle name="style1406113849311" xfId="39" xr:uid="{00000000-0005-0000-0000-000029000000}"/>
    <cellStyle name="style1406113849339" xfId="40" xr:uid="{00000000-0005-0000-0000-00002A000000}"/>
    <cellStyle name="style1406113849367" xfId="41" xr:uid="{00000000-0005-0000-0000-00002B000000}"/>
    <cellStyle name="style1406113849389" xfId="42" xr:uid="{00000000-0005-0000-0000-00002C000000}"/>
    <cellStyle name="style1406113849413" xfId="43" xr:uid="{00000000-0005-0000-0000-00002D000000}"/>
    <cellStyle name="style1406113849558" xfId="44" xr:uid="{00000000-0005-0000-0000-00002E000000}"/>
    <cellStyle name="style1406113849582" xfId="45" xr:uid="{00000000-0005-0000-0000-00002F000000}"/>
    <cellStyle name="style1406113849605" xfId="46" xr:uid="{00000000-0005-0000-0000-000030000000}"/>
    <cellStyle name="style1406113849630" xfId="47" xr:uid="{00000000-0005-0000-0000-000031000000}"/>
    <cellStyle name="style1406113849653" xfId="48" xr:uid="{00000000-0005-0000-0000-000032000000}"/>
    <cellStyle name="style1406113849674" xfId="49" xr:uid="{00000000-0005-0000-0000-000033000000}"/>
    <cellStyle name="style1406113849701" xfId="50" xr:uid="{00000000-0005-0000-0000-000034000000}"/>
    <cellStyle name="style1406113849728" xfId="51" xr:uid="{00000000-0005-0000-0000-000035000000}"/>
    <cellStyle name="style1406113849754" xfId="52" xr:uid="{00000000-0005-0000-0000-000036000000}"/>
    <cellStyle name="style1406113849781" xfId="53" xr:uid="{00000000-0005-0000-0000-000037000000}"/>
    <cellStyle name="style1406113849808" xfId="54" xr:uid="{00000000-0005-0000-0000-000038000000}"/>
    <cellStyle name="style1406113849835" xfId="55" xr:uid="{00000000-0005-0000-0000-000039000000}"/>
    <cellStyle name="style1406113849856" xfId="56" xr:uid="{00000000-0005-0000-0000-00003A000000}"/>
    <cellStyle name="style1406113849876" xfId="57" xr:uid="{00000000-0005-0000-0000-00003B000000}"/>
    <cellStyle name="style1406113849898" xfId="58" xr:uid="{00000000-0005-0000-0000-00003C000000}"/>
    <cellStyle name="style1406113849921" xfId="59" xr:uid="{00000000-0005-0000-0000-00003D000000}"/>
    <cellStyle name="style1406113849947" xfId="60" xr:uid="{00000000-0005-0000-0000-00003E000000}"/>
    <cellStyle name="style1406113849975" xfId="61" xr:uid="{00000000-0005-0000-0000-00003F000000}"/>
    <cellStyle name="style1406113850004" xfId="62" xr:uid="{00000000-0005-0000-0000-000040000000}"/>
    <cellStyle name="style1406113850027" xfId="63" xr:uid="{00000000-0005-0000-0000-000041000000}"/>
    <cellStyle name="style1406113850054" xfId="64" xr:uid="{00000000-0005-0000-0000-000042000000}"/>
    <cellStyle name="style1406113850081" xfId="65" xr:uid="{00000000-0005-0000-0000-000043000000}"/>
    <cellStyle name="style1406113850103" xfId="66" xr:uid="{00000000-0005-0000-0000-000044000000}"/>
    <cellStyle name="style1406113850129" xfId="67" xr:uid="{00000000-0005-0000-0000-000045000000}"/>
    <cellStyle name="style1406113850156" xfId="68" xr:uid="{00000000-0005-0000-0000-000046000000}"/>
    <cellStyle name="style1406113850182" xfId="69" xr:uid="{00000000-0005-0000-0000-000047000000}"/>
    <cellStyle name="style1406113850203" xfId="70" xr:uid="{00000000-0005-0000-0000-000048000000}"/>
    <cellStyle name="style1406113850224" xfId="71" xr:uid="{00000000-0005-0000-0000-000049000000}"/>
    <cellStyle name="style1406113850258" xfId="72" xr:uid="{00000000-0005-0000-0000-00004A000000}"/>
    <cellStyle name="style1406113850331" xfId="73" xr:uid="{00000000-0005-0000-0000-00004B000000}"/>
    <cellStyle name="style1406113850358" xfId="74" xr:uid="{00000000-0005-0000-0000-00004C000000}"/>
    <cellStyle name="style1406113850380" xfId="75" xr:uid="{00000000-0005-0000-0000-00004D000000}"/>
    <cellStyle name="style1406113850409" xfId="76" xr:uid="{00000000-0005-0000-0000-00004E000000}"/>
    <cellStyle name="style1406113850431" xfId="77" xr:uid="{00000000-0005-0000-0000-00004F000000}"/>
    <cellStyle name="style1406113850452" xfId="78" xr:uid="{00000000-0005-0000-0000-000050000000}"/>
    <cellStyle name="style1406113850474" xfId="79" xr:uid="{00000000-0005-0000-0000-000051000000}"/>
    <cellStyle name="style1406113850501" xfId="80" xr:uid="{00000000-0005-0000-0000-000052000000}"/>
    <cellStyle name="style1406113850522" xfId="81" xr:uid="{00000000-0005-0000-0000-000053000000}"/>
    <cellStyle name="style1406113850542" xfId="82" xr:uid="{00000000-0005-0000-0000-000054000000}"/>
    <cellStyle name="style1406113850570" xfId="83" xr:uid="{00000000-0005-0000-0000-000055000000}"/>
    <cellStyle name="style1406113850591" xfId="84" xr:uid="{00000000-0005-0000-0000-000056000000}"/>
    <cellStyle name="style1406113850614" xfId="85" xr:uid="{00000000-0005-0000-0000-000057000000}"/>
    <cellStyle name="style1406113850636" xfId="86" xr:uid="{00000000-0005-0000-0000-000058000000}"/>
    <cellStyle name="style1406113850655" xfId="87" xr:uid="{00000000-0005-0000-0000-000059000000}"/>
    <cellStyle name="style1406113850674" xfId="88" xr:uid="{00000000-0005-0000-0000-00005A000000}"/>
    <cellStyle name="style1406113850723" xfId="89" xr:uid="{00000000-0005-0000-0000-00005B000000}"/>
    <cellStyle name="style1406113850767" xfId="90" xr:uid="{00000000-0005-0000-0000-00005C000000}"/>
    <cellStyle name="style1406113850816" xfId="91" xr:uid="{00000000-0005-0000-0000-00005D000000}"/>
    <cellStyle name="style1406114189185" xfId="92" xr:uid="{00000000-0005-0000-0000-00005E000000}"/>
    <cellStyle name="style1406114189213" xfId="93" xr:uid="{00000000-0005-0000-0000-00005F000000}"/>
    <cellStyle name="style1406114189239" xfId="94" xr:uid="{00000000-0005-0000-0000-000060000000}"/>
    <cellStyle name="style1406114189259" xfId="95" xr:uid="{00000000-0005-0000-0000-000061000000}"/>
    <cellStyle name="style1406114189283" xfId="96" xr:uid="{00000000-0005-0000-0000-000062000000}"/>
    <cellStyle name="style1406114189307" xfId="97" xr:uid="{00000000-0005-0000-0000-000063000000}"/>
    <cellStyle name="style1406114189331" xfId="98" xr:uid="{00000000-0005-0000-0000-000064000000}"/>
    <cellStyle name="style1406114189356" xfId="99" xr:uid="{00000000-0005-0000-0000-000065000000}"/>
    <cellStyle name="style1406114189382" xfId="100" xr:uid="{00000000-0005-0000-0000-000066000000}"/>
    <cellStyle name="style1406114189407" xfId="101" xr:uid="{00000000-0005-0000-0000-000067000000}"/>
    <cellStyle name="style1406114189432" xfId="102" xr:uid="{00000000-0005-0000-0000-000068000000}"/>
    <cellStyle name="style1406114189459" xfId="103" xr:uid="{00000000-0005-0000-0000-000069000000}"/>
    <cellStyle name="style1406114189481" xfId="104" xr:uid="{00000000-0005-0000-0000-00006A000000}"/>
    <cellStyle name="style1406114189505" xfId="105" xr:uid="{00000000-0005-0000-0000-00006B000000}"/>
    <cellStyle name="style1406114189535" xfId="106" xr:uid="{00000000-0005-0000-0000-00006C000000}"/>
    <cellStyle name="style1406114189560" xfId="107" xr:uid="{00000000-0005-0000-0000-00006D000000}"/>
    <cellStyle name="style1406114189585" xfId="108" xr:uid="{00000000-0005-0000-0000-00006E000000}"/>
    <cellStyle name="style1406114189616" xfId="109" xr:uid="{00000000-0005-0000-0000-00006F000000}"/>
    <cellStyle name="style1406114189644" xfId="110" xr:uid="{00000000-0005-0000-0000-000070000000}"/>
    <cellStyle name="style1406114189671" xfId="111" xr:uid="{00000000-0005-0000-0000-000071000000}"/>
    <cellStyle name="style1406114189696" xfId="112" xr:uid="{00000000-0005-0000-0000-000072000000}"/>
    <cellStyle name="style1406114189716" xfId="113" xr:uid="{00000000-0005-0000-0000-000073000000}"/>
    <cellStyle name="style1406114189736" xfId="114" xr:uid="{00000000-0005-0000-0000-000074000000}"/>
    <cellStyle name="style1406114189757" xfId="115" xr:uid="{00000000-0005-0000-0000-000075000000}"/>
    <cellStyle name="style1406114189778" xfId="116" xr:uid="{00000000-0005-0000-0000-000076000000}"/>
    <cellStyle name="style1406114189799" xfId="117" xr:uid="{00000000-0005-0000-0000-000077000000}"/>
    <cellStyle name="style1406114189820" xfId="118" xr:uid="{00000000-0005-0000-0000-000078000000}"/>
    <cellStyle name="style1406114189840" xfId="119" xr:uid="{00000000-0005-0000-0000-000079000000}"/>
    <cellStyle name="style1406114189860" xfId="120" xr:uid="{00000000-0005-0000-0000-00007A000000}"/>
    <cellStyle name="style1406114189886" xfId="121" xr:uid="{00000000-0005-0000-0000-00007B000000}"/>
    <cellStyle name="style1406114189911" xfId="122" xr:uid="{00000000-0005-0000-0000-00007C000000}"/>
    <cellStyle name="style1406114189990" xfId="123" xr:uid="{00000000-0005-0000-0000-00007D000000}"/>
    <cellStyle name="style1406114190017" xfId="124" xr:uid="{00000000-0005-0000-0000-00007E000000}"/>
    <cellStyle name="style1406114190044" xfId="125" xr:uid="{00000000-0005-0000-0000-00007F000000}"/>
    <cellStyle name="style1406114190069" xfId="126" xr:uid="{00000000-0005-0000-0000-000080000000}"/>
    <cellStyle name="style1406114190088" xfId="127" xr:uid="{00000000-0005-0000-0000-000081000000}"/>
    <cellStyle name="style1406114190108" xfId="128" xr:uid="{00000000-0005-0000-0000-000082000000}"/>
    <cellStyle name="style1406114190127" xfId="129" xr:uid="{00000000-0005-0000-0000-000083000000}"/>
    <cellStyle name="style1406114190148" xfId="130" xr:uid="{00000000-0005-0000-0000-000084000000}"/>
    <cellStyle name="style1406114190171" xfId="131" xr:uid="{00000000-0005-0000-0000-000085000000}"/>
    <cellStyle name="style1406114190195" xfId="132" xr:uid="{00000000-0005-0000-0000-000086000000}"/>
    <cellStyle name="style1406114190219" xfId="133" xr:uid="{00000000-0005-0000-0000-000087000000}"/>
    <cellStyle name="style1406114190238" xfId="134" xr:uid="{00000000-0005-0000-0000-000088000000}"/>
    <cellStyle name="style1406114190262" xfId="135" xr:uid="{00000000-0005-0000-0000-000089000000}"/>
    <cellStyle name="style1406114190285" xfId="136" xr:uid="{00000000-0005-0000-0000-00008A000000}"/>
    <cellStyle name="style1406114190303" xfId="137" xr:uid="{00000000-0005-0000-0000-00008B000000}"/>
    <cellStyle name="style1406114190327" xfId="138" xr:uid="{00000000-0005-0000-0000-00008C000000}"/>
    <cellStyle name="style1406114190351" xfId="139" xr:uid="{00000000-0005-0000-0000-00008D000000}"/>
    <cellStyle name="style1406114190375" xfId="140" xr:uid="{00000000-0005-0000-0000-00008E000000}"/>
    <cellStyle name="style1406114190395" xfId="141" xr:uid="{00000000-0005-0000-0000-00008F000000}"/>
    <cellStyle name="style1406114190415" xfId="142" xr:uid="{00000000-0005-0000-0000-000090000000}"/>
    <cellStyle name="style1406114190439" xfId="143" xr:uid="{00000000-0005-0000-0000-000091000000}"/>
    <cellStyle name="style1406114190464" xfId="144" xr:uid="{00000000-0005-0000-0000-000092000000}"/>
    <cellStyle name="style1406114190487" xfId="145" xr:uid="{00000000-0005-0000-0000-000093000000}"/>
    <cellStyle name="style1406114190507" xfId="146" xr:uid="{00000000-0005-0000-0000-000094000000}"/>
    <cellStyle name="style1406114190534" xfId="147" xr:uid="{00000000-0005-0000-0000-000095000000}"/>
    <cellStyle name="style1406114190553" xfId="148" xr:uid="{00000000-0005-0000-0000-000096000000}"/>
    <cellStyle name="style1406114190571" xfId="149" xr:uid="{00000000-0005-0000-0000-000097000000}"/>
    <cellStyle name="style1406114190588" xfId="150" xr:uid="{00000000-0005-0000-0000-000098000000}"/>
    <cellStyle name="style1406114190609" xfId="151" xr:uid="{00000000-0005-0000-0000-000099000000}"/>
    <cellStyle name="style1406114190628" xfId="152" xr:uid="{00000000-0005-0000-0000-00009A000000}"/>
    <cellStyle name="style1406114190647" xfId="153" xr:uid="{00000000-0005-0000-0000-00009B000000}"/>
    <cellStyle name="style1406114190666" xfId="154" xr:uid="{00000000-0005-0000-0000-00009C000000}"/>
    <cellStyle name="style1406114190687" xfId="155" xr:uid="{00000000-0005-0000-0000-00009D000000}"/>
    <cellStyle name="style1406114190844" xfId="156" xr:uid="{00000000-0005-0000-0000-00009E000000}"/>
    <cellStyle name="style1406114190863" xfId="157" xr:uid="{00000000-0005-0000-0000-00009F000000}"/>
    <cellStyle name="style1406114190881" xfId="158" xr:uid="{00000000-0005-0000-0000-0000A0000000}"/>
    <cellStyle name="style1406114190900" xfId="159" xr:uid="{00000000-0005-0000-0000-0000A1000000}"/>
    <cellStyle name="style1406114190959" xfId="160" xr:uid="{00000000-0005-0000-0000-0000A2000000}"/>
    <cellStyle name="style1406114191014" xfId="161" xr:uid="{00000000-0005-0000-0000-0000A3000000}"/>
    <cellStyle name="style1406114191303" xfId="162" xr:uid="{00000000-0005-0000-0000-0000A4000000}"/>
    <cellStyle name="style1406114191912" xfId="163" xr:uid="{00000000-0005-0000-0000-0000A5000000}"/>
    <cellStyle name="style1406114345186" xfId="164" xr:uid="{00000000-0005-0000-0000-0000A6000000}"/>
    <cellStyle name="style1406114345361" xfId="165" xr:uid="{00000000-0005-0000-0000-0000A7000000}"/>
    <cellStyle name="style1406114398523" xfId="166" xr:uid="{00000000-0005-0000-0000-0000A8000000}"/>
    <cellStyle name="style1406114398549" xfId="167" xr:uid="{00000000-0005-0000-0000-0000A9000000}"/>
    <cellStyle name="style1406114398571" xfId="168" xr:uid="{00000000-0005-0000-0000-0000AA000000}"/>
    <cellStyle name="style1406114398589" xfId="169" xr:uid="{00000000-0005-0000-0000-0000AB000000}"/>
    <cellStyle name="style1406114398610" xfId="170" xr:uid="{00000000-0005-0000-0000-0000AC000000}"/>
    <cellStyle name="style1406114398632" xfId="171" xr:uid="{00000000-0005-0000-0000-0000AD000000}"/>
    <cellStyle name="style1406114398654" xfId="172" xr:uid="{00000000-0005-0000-0000-0000AE000000}"/>
    <cellStyle name="style1406114398679" xfId="173" xr:uid="{00000000-0005-0000-0000-0000AF000000}"/>
    <cellStyle name="style1406114398703" xfId="174" xr:uid="{00000000-0005-0000-0000-0000B0000000}"/>
    <cellStyle name="style1406114398726" xfId="175" xr:uid="{00000000-0005-0000-0000-0000B1000000}"/>
    <cellStyle name="style1406114398750" xfId="176" xr:uid="{00000000-0005-0000-0000-0000B2000000}"/>
    <cellStyle name="style1406114398774" xfId="177" xr:uid="{00000000-0005-0000-0000-0000B3000000}"/>
    <cellStyle name="style1406114398792" xfId="178" xr:uid="{00000000-0005-0000-0000-0000B4000000}"/>
    <cellStyle name="style1406114398812" xfId="179" xr:uid="{00000000-0005-0000-0000-0000B5000000}"/>
    <cellStyle name="style1406114398835" xfId="180" xr:uid="{00000000-0005-0000-0000-0000B6000000}"/>
    <cellStyle name="style1406114398855" xfId="181" xr:uid="{00000000-0005-0000-0000-0000B7000000}"/>
    <cellStyle name="style1406114398880" xfId="182" xr:uid="{00000000-0005-0000-0000-0000B8000000}"/>
    <cellStyle name="style1406114398898" xfId="183" xr:uid="{00000000-0005-0000-0000-0000B9000000}"/>
    <cellStyle name="style1406114398922" xfId="184" xr:uid="{00000000-0005-0000-0000-0000BA000000}"/>
    <cellStyle name="style1406114398946" xfId="185" xr:uid="{00000000-0005-0000-0000-0000BB000000}"/>
    <cellStyle name="style1406114398972" xfId="186" xr:uid="{00000000-0005-0000-0000-0000BC000000}"/>
    <cellStyle name="style1406114398991" xfId="187" xr:uid="{00000000-0005-0000-0000-0000BD000000}"/>
    <cellStyle name="style1406114399009" xfId="188" xr:uid="{00000000-0005-0000-0000-0000BE000000}"/>
    <cellStyle name="style1406114399027" xfId="189" xr:uid="{00000000-0005-0000-0000-0000BF000000}"/>
    <cellStyle name="style1406114399044" xfId="190" xr:uid="{00000000-0005-0000-0000-0000C0000000}"/>
    <cellStyle name="style1406114399064" xfId="191" xr:uid="{00000000-0005-0000-0000-0000C1000000}"/>
    <cellStyle name="style1406114399083" xfId="192" xr:uid="{00000000-0005-0000-0000-0000C2000000}"/>
    <cellStyle name="style1406114399102" xfId="193" xr:uid="{00000000-0005-0000-0000-0000C3000000}"/>
    <cellStyle name="style1406114399120" xfId="194" xr:uid="{00000000-0005-0000-0000-0000C4000000}"/>
    <cellStyle name="style1406114399144" xfId="195" xr:uid="{00000000-0005-0000-0000-0000C5000000}"/>
    <cellStyle name="style1406114399167" xfId="196" xr:uid="{00000000-0005-0000-0000-0000C6000000}"/>
    <cellStyle name="style1406114399199" xfId="197" xr:uid="{00000000-0005-0000-0000-0000C7000000}"/>
    <cellStyle name="style1406114399226" xfId="198" xr:uid="{00000000-0005-0000-0000-0000C8000000}"/>
    <cellStyle name="style1406114399254" xfId="199" xr:uid="{00000000-0005-0000-0000-0000C9000000}"/>
    <cellStyle name="style1406114399277" xfId="200" xr:uid="{00000000-0005-0000-0000-0000CA000000}"/>
    <cellStyle name="style1406114399294" xfId="201" xr:uid="{00000000-0005-0000-0000-0000CB000000}"/>
    <cellStyle name="style1406114399311" xfId="202" xr:uid="{00000000-0005-0000-0000-0000CC000000}"/>
    <cellStyle name="style1406114399329" xfId="203" xr:uid="{00000000-0005-0000-0000-0000CD000000}"/>
    <cellStyle name="style1406114399348" xfId="204" xr:uid="{00000000-0005-0000-0000-0000CE000000}"/>
    <cellStyle name="style1406114399367" xfId="205" xr:uid="{00000000-0005-0000-0000-0000CF000000}"/>
    <cellStyle name="style1406114399389" xfId="206" xr:uid="{00000000-0005-0000-0000-0000D0000000}"/>
    <cellStyle name="style1406114399411" xfId="207" xr:uid="{00000000-0005-0000-0000-0000D1000000}"/>
    <cellStyle name="style1406114399490" xfId="208" xr:uid="{00000000-0005-0000-0000-0000D2000000}"/>
    <cellStyle name="style1406114399512" xfId="209" xr:uid="{00000000-0005-0000-0000-0000D3000000}"/>
    <cellStyle name="style1406114399534" xfId="210" xr:uid="{00000000-0005-0000-0000-0000D4000000}"/>
    <cellStyle name="style1406114399551" xfId="211" xr:uid="{00000000-0005-0000-0000-0000D5000000}"/>
    <cellStyle name="style1406114399576" xfId="212" xr:uid="{00000000-0005-0000-0000-0000D6000000}"/>
    <cellStyle name="style1406114399599" xfId="213" xr:uid="{00000000-0005-0000-0000-0000D7000000}"/>
    <cellStyle name="style1406114399622" xfId="214" xr:uid="{00000000-0005-0000-0000-0000D8000000}"/>
    <cellStyle name="style1406114399641" xfId="215" xr:uid="{00000000-0005-0000-0000-0000D9000000}"/>
    <cellStyle name="style1406114399662" xfId="216" xr:uid="{00000000-0005-0000-0000-0000DA000000}"/>
    <cellStyle name="style1406114399689" xfId="217" xr:uid="{00000000-0005-0000-0000-0000DB000000}"/>
    <cellStyle name="style1406114399716" xfId="218" xr:uid="{00000000-0005-0000-0000-0000DC000000}"/>
    <cellStyle name="style1406114399740" xfId="219" xr:uid="{00000000-0005-0000-0000-0000DD000000}"/>
    <cellStyle name="style1406114399758" xfId="220" xr:uid="{00000000-0005-0000-0000-0000DE000000}"/>
    <cellStyle name="style1406114399783" xfId="221" xr:uid="{00000000-0005-0000-0000-0000DF000000}"/>
    <cellStyle name="style1406114399802" xfId="222" xr:uid="{00000000-0005-0000-0000-0000E0000000}"/>
    <cellStyle name="style1406114399820" xfId="223" xr:uid="{00000000-0005-0000-0000-0000E1000000}"/>
    <cellStyle name="style1406114399839" xfId="224" xr:uid="{00000000-0005-0000-0000-0000E2000000}"/>
    <cellStyle name="style1406114399860" xfId="225" xr:uid="{00000000-0005-0000-0000-0000E3000000}"/>
    <cellStyle name="style1406114399878" xfId="226" xr:uid="{00000000-0005-0000-0000-0000E4000000}"/>
    <cellStyle name="style1406114399896" xfId="227" xr:uid="{00000000-0005-0000-0000-0000E5000000}"/>
    <cellStyle name="style1406114399914" xfId="228" xr:uid="{00000000-0005-0000-0000-0000E6000000}"/>
    <cellStyle name="style1406114399932" xfId="229" xr:uid="{00000000-0005-0000-0000-0000E7000000}"/>
    <cellStyle name="style1406114399951" xfId="230" xr:uid="{00000000-0005-0000-0000-0000E8000000}"/>
    <cellStyle name="style1406114399969" xfId="231" xr:uid="{00000000-0005-0000-0000-0000E9000000}"/>
    <cellStyle name="style1406114399987" xfId="232" xr:uid="{00000000-0005-0000-0000-0000EA000000}"/>
    <cellStyle name="style1406114400018" xfId="233" xr:uid="{00000000-0005-0000-0000-0000EB000000}"/>
    <cellStyle name="style1406114400104" xfId="234" xr:uid="{00000000-0005-0000-0000-0000EC000000}"/>
    <cellStyle name="style1406114400339" xfId="235" xr:uid="{00000000-0005-0000-0000-0000ED000000}"/>
    <cellStyle name="style1406114400806" xfId="236" xr:uid="{00000000-0005-0000-0000-0000EE000000}"/>
    <cellStyle name="style1406114440149" xfId="237" xr:uid="{00000000-0005-0000-0000-0000EF000000}"/>
    <cellStyle name="style1406114440175" xfId="238" xr:uid="{00000000-0005-0000-0000-0000F0000000}"/>
    <cellStyle name="style1406114440200" xfId="239" xr:uid="{00000000-0005-0000-0000-0000F1000000}"/>
    <cellStyle name="style1406114440219" xfId="240" xr:uid="{00000000-0005-0000-0000-0000F2000000}"/>
    <cellStyle name="style1406114440242" xfId="241" xr:uid="{00000000-0005-0000-0000-0000F3000000}"/>
    <cellStyle name="style1406114440265" xfId="242" xr:uid="{00000000-0005-0000-0000-0000F4000000}"/>
    <cellStyle name="style1406114440288" xfId="243" xr:uid="{00000000-0005-0000-0000-0000F5000000}"/>
    <cellStyle name="style1406114440311" xfId="244" xr:uid="{00000000-0005-0000-0000-0000F6000000}"/>
    <cellStyle name="style1406114440332" xfId="245" xr:uid="{00000000-0005-0000-0000-0000F7000000}"/>
    <cellStyle name="style1406114440354" xfId="246" xr:uid="{00000000-0005-0000-0000-0000F8000000}"/>
    <cellStyle name="style1406114440375" xfId="247" xr:uid="{00000000-0005-0000-0000-0000F9000000}"/>
    <cellStyle name="style1406114440396" xfId="248" xr:uid="{00000000-0005-0000-0000-0000FA000000}"/>
    <cellStyle name="style1406114440413" xfId="249" xr:uid="{00000000-0005-0000-0000-0000FB000000}"/>
    <cellStyle name="style1406114440430" xfId="250" xr:uid="{00000000-0005-0000-0000-0000FC000000}"/>
    <cellStyle name="style1406114440452" xfId="251" xr:uid="{00000000-0005-0000-0000-0000FD000000}"/>
    <cellStyle name="style1406114440470" xfId="252" xr:uid="{00000000-0005-0000-0000-0000FE000000}"/>
    <cellStyle name="style1406114440492" xfId="253" xr:uid="{00000000-0005-0000-0000-0000FF000000}"/>
    <cellStyle name="style1406114440509" xfId="254" xr:uid="{00000000-0005-0000-0000-000000010000}"/>
    <cellStyle name="style1406114440531" xfId="255" xr:uid="{00000000-0005-0000-0000-000001010000}"/>
    <cellStyle name="style1406114440552" xfId="256" xr:uid="{00000000-0005-0000-0000-000002010000}"/>
    <cellStyle name="style1406114440573" xfId="257" xr:uid="{00000000-0005-0000-0000-000003010000}"/>
    <cellStyle name="style1406114440590" xfId="258" xr:uid="{00000000-0005-0000-0000-000004010000}"/>
    <cellStyle name="style1406114440607" xfId="259" xr:uid="{00000000-0005-0000-0000-000005010000}"/>
    <cellStyle name="style1406114440624" xfId="260" xr:uid="{00000000-0005-0000-0000-000006010000}"/>
    <cellStyle name="style1406114440641" xfId="261" xr:uid="{00000000-0005-0000-0000-000007010000}"/>
    <cellStyle name="style1406114440657" xfId="262" xr:uid="{00000000-0005-0000-0000-000008010000}"/>
    <cellStyle name="style1406114440676" xfId="263" xr:uid="{00000000-0005-0000-0000-000009010000}"/>
    <cellStyle name="style1406114440693" xfId="264" xr:uid="{00000000-0005-0000-0000-00000A010000}"/>
    <cellStyle name="style1406114440711" xfId="265" xr:uid="{00000000-0005-0000-0000-00000B010000}"/>
    <cellStyle name="style1406114440733" xfId="266" xr:uid="{00000000-0005-0000-0000-00000C010000}"/>
    <cellStyle name="style1406114440756" xfId="267" xr:uid="{00000000-0005-0000-0000-00000D010000}"/>
    <cellStyle name="style1406114440778" xfId="268" xr:uid="{00000000-0005-0000-0000-00000E010000}"/>
    <cellStyle name="style1406114440801" xfId="269" xr:uid="{00000000-0005-0000-0000-00000F010000}"/>
    <cellStyle name="style1406114440831" xfId="270" xr:uid="{00000000-0005-0000-0000-000010010000}"/>
    <cellStyle name="style1406114440854" xfId="271" xr:uid="{00000000-0005-0000-0000-000011010000}"/>
    <cellStyle name="style1406114440871" xfId="272" xr:uid="{00000000-0005-0000-0000-000012010000}"/>
    <cellStyle name="style1406114440888" xfId="273" xr:uid="{00000000-0005-0000-0000-000013010000}"/>
    <cellStyle name="style1406114440905" xfId="274" xr:uid="{00000000-0005-0000-0000-000014010000}"/>
    <cellStyle name="style1406114440922" xfId="275" xr:uid="{00000000-0005-0000-0000-000015010000}"/>
    <cellStyle name="style1406114440941" xfId="276" xr:uid="{00000000-0005-0000-0000-000016010000}"/>
    <cellStyle name="style1406114440964" xfId="277" xr:uid="{00000000-0005-0000-0000-000017010000}"/>
    <cellStyle name="style1406114440986" xfId="278" xr:uid="{00000000-0005-0000-0000-000018010000}"/>
    <cellStyle name="style1406114441003" xfId="279" xr:uid="{00000000-0005-0000-0000-000019010000}"/>
    <cellStyle name="style1406114441024" xfId="280" xr:uid="{00000000-0005-0000-0000-00001A010000}"/>
    <cellStyle name="style1406114441046" xfId="281" xr:uid="{00000000-0005-0000-0000-00001B010000}"/>
    <cellStyle name="style1406114441063" xfId="282" xr:uid="{00000000-0005-0000-0000-00001C010000}"/>
    <cellStyle name="style1406114441085" xfId="283" xr:uid="{00000000-0005-0000-0000-00001D010000}"/>
    <cellStyle name="style1406114441106" xfId="284" xr:uid="{00000000-0005-0000-0000-00001E010000}"/>
    <cellStyle name="style1406114441127" xfId="285" xr:uid="{00000000-0005-0000-0000-00001F010000}"/>
    <cellStyle name="style1406114441144" xfId="286" xr:uid="{00000000-0005-0000-0000-000020010000}"/>
    <cellStyle name="style1406114441245" xfId="287" xr:uid="{00000000-0005-0000-0000-000021010000}"/>
    <cellStyle name="style1406114441267" xfId="288" xr:uid="{00000000-0005-0000-0000-000022010000}"/>
    <cellStyle name="style1406114441288" xfId="289" xr:uid="{00000000-0005-0000-0000-000023010000}"/>
    <cellStyle name="style1406114441309" xfId="290" xr:uid="{00000000-0005-0000-0000-000024010000}"/>
    <cellStyle name="style1406114441326" xfId="291" xr:uid="{00000000-0005-0000-0000-000025010000}"/>
    <cellStyle name="style1406114441350" xfId="292" xr:uid="{00000000-0005-0000-0000-000026010000}"/>
    <cellStyle name="style1406114441369" xfId="293" xr:uid="{00000000-0005-0000-0000-000027010000}"/>
    <cellStyle name="style1406114441387" xfId="294" xr:uid="{00000000-0005-0000-0000-000028010000}"/>
    <cellStyle name="style1406114441405" xfId="295" xr:uid="{00000000-0005-0000-0000-000029010000}"/>
    <cellStyle name="style1406114441425" xfId="296" xr:uid="{00000000-0005-0000-0000-00002A010000}"/>
    <cellStyle name="style1406114441444" xfId="297" xr:uid="{00000000-0005-0000-0000-00002B010000}"/>
    <cellStyle name="style1406114441462" xfId="298" xr:uid="{00000000-0005-0000-0000-00002C010000}"/>
    <cellStyle name="style1406114441479" xfId="299" xr:uid="{00000000-0005-0000-0000-00002D010000}"/>
    <cellStyle name="style1406114441496" xfId="300" xr:uid="{00000000-0005-0000-0000-00002E010000}"/>
    <cellStyle name="style1406114441514" xfId="301" xr:uid="{00000000-0005-0000-0000-00002F010000}"/>
    <cellStyle name="style1406114441532" xfId="302" xr:uid="{00000000-0005-0000-0000-000030010000}"/>
    <cellStyle name="style1406114441549" xfId="303" xr:uid="{00000000-0005-0000-0000-000031010000}"/>
    <cellStyle name="style1406114441566" xfId="304" xr:uid="{00000000-0005-0000-0000-000032010000}"/>
    <cellStyle name="style1406114441594" xfId="305" xr:uid="{00000000-0005-0000-0000-000033010000}"/>
    <cellStyle name="style1406114441626" xfId="306" xr:uid="{00000000-0005-0000-0000-000034010000}"/>
    <cellStyle name="style1406114442197" xfId="307" xr:uid="{00000000-0005-0000-0000-000035010000}"/>
    <cellStyle name="style1406114490232" xfId="308" xr:uid="{00000000-0005-0000-0000-000036010000}"/>
    <cellStyle name="style1406114490278" xfId="309" xr:uid="{00000000-0005-0000-0000-000037010000}"/>
    <cellStyle name="style1406114490860" xfId="310" xr:uid="{00000000-0005-0000-0000-000038010000}"/>
    <cellStyle name="style1406114491098" xfId="311" xr:uid="{00000000-0005-0000-0000-000039010000}"/>
    <cellStyle name="style1406114491204" xfId="312" xr:uid="{00000000-0005-0000-0000-00003A010000}"/>
    <cellStyle name="style1406114491528" xfId="313" xr:uid="{00000000-0005-0000-0000-00003B010000}"/>
    <cellStyle name="style1406114491549" xfId="314" xr:uid="{00000000-0005-0000-0000-00003C010000}"/>
    <cellStyle name="style1406114491606" xfId="315" xr:uid="{00000000-0005-0000-0000-00003D010000}"/>
    <cellStyle name="style1406114491677" xfId="316" xr:uid="{00000000-0005-0000-0000-00003E010000}"/>
    <cellStyle name="style1406182998088" xfId="317" xr:uid="{00000000-0005-0000-0000-00003F010000}"/>
    <cellStyle name="style1406182998186" xfId="318" xr:uid="{00000000-0005-0000-0000-000040010000}"/>
    <cellStyle name="style1406183036983" xfId="319" xr:uid="{00000000-0005-0000-0000-000041010000}"/>
    <cellStyle name="style1411446450504" xfId="320" xr:uid="{00000000-0005-0000-0000-000042010000}"/>
    <cellStyle name="style1411446450551" xfId="321" xr:uid="{00000000-0005-0000-0000-000043010000}"/>
    <cellStyle name="style1411446450598" xfId="322" xr:uid="{00000000-0005-0000-0000-000044010000}"/>
    <cellStyle name="style1411446450629" xfId="323" xr:uid="{00000000-0005-0000-0000-000045010000}"/>
    <cellStyle name="style1411446450660" xfId="324" xr:uid="{00000000-0005-0000-0000-000046010000}"/>
    <cellStyle name="style1411446450738" xfId="325" xr:uid="{00000000-0005-0000-0000-000047010000}"/>
    <cellStyle name="style1411446450769" xfId="326" xr:uid="{00000000-0005-0000-0000-000048010000}"/>
    <cellStyle name="style1411446450801" xfId="327" xr:uid="{00000000-0005-0000-0000-000049010000}"/>
    <cellStyle name="style1411446450847" xfId="328" xr:uid="{00000000-0005-0000-0000-00004A010000}"/>
    <cellStyle name="style1411446450879" xfId="329" xr:uid="{00000000-0005-0000-0000-00004B010000}"/>
    <cellStyle name="style1411446450910" xfId="330" xr:uid="{00000000-0005-0000-0000-00004C010000}"/>
    <cellStyle name="style1411446450957" xfId="331" xr:uid="{00000000-0005-0000-0000-00004D010000}"/>
    <cellStyle name="style1411446450988" xfId="332" xr:uid="{00000000-0005-0000-0000-00004E010000}"/>
    <cellStyle name="style1411446451019" xfId="333" xr:uid="{00000000-0005-0000-0000-00004F010000}"/>
    <cellStyle name="style1411446451050" xfId="334" xr:uid="{00000000-0005-0000-0000-000050010000}"/>
    <cellStyle name="style1411446451128" xfId="335" xr:uid="{00000000-0005-0000-0000-000051010000}"/>
    <cellStyle name="style1411446451159" xfId="336" xr:uid="{00000000-0005-0000-0000-000052010000}"/>
    <cellStyle name="style1411446451191" xfId="337" xr:uid="{00000000-0005-0000-0000-000053010000}"/>
    <cellStyle name="style1411446451206" xfId="338" xr:uid="{00000000-0005-0000-0000-000054010000}"/>
    <cellStyle name="style1411446451237" xfId="339" xr:uid="{00000000-0005-0000-0000-000055010000}"/>
    <cellStyle name="style1411446451269" xfId="340" xr:uid="{00000000-0005-0000-0000-000056010000}"/>
    <cellStyle name="style1411446451284" xfId="341" xr:uid="{00000000-0005-0000-0000-000057010000}"/>
    <cellStyle name="style1411446451315" xfId="342" xr:uid="{00000000-0005-0000-0000-000058010000}"/>
    <cellStyle name="style1411446451331" xfId="343" xr:uid="{00000000-0005-0000-0000-000059010000}"/>
    <cellStyle name="style1411446451362" xfId="344" xr:uid="{00000000-0005-0000-0000-00005A010000}"/>
    <cellStyle name="style1411446451378" xfId="345" xr:uid="{00000000-0005-0000-0000-00005B010000}"/>
    <cellStyle name="style1411446451409" xfId="346" xr:uid="{00000000-0005-0000-0000-00005C010000}"/>
    <cellStyle name="style1411446451471" xfId="347" xr:uid="{00000000-0005-0000-0000-00005D010000}"/>
    <cellStyle name="style1411446451518" xfId="348" xr:uid="{00000000-0005-0000-0000-00005E010000}"/>
    <cellStyle name="style1411446451549" xfId="349" xr:uid="{00000000-0005-0000-0000-00005F010000}"/>
    <cellStyle name="style1411446451581" xfId="350" xr:uid="{00000000-0005-0000-0000-000060010000}"/>
    <cellStyle name="style1411446451596" xfId="351" xr:uid="{00000000-0005-0000-0000-000061010000}"/>
    <cellStyle name="style1411446451627" xfId="352" xr:uid="{00000000-0005-0000-0000-000062010000}"/>
    <cellStyle name="style1411446451659" xfId="353" xr:uid="{00000000-0005-0000-0000-000063010000}"/>
    <cellStyle name="style1411446451690" xfId="354" xr:uid="{00000000-0005-0000-0000-000064010000}"/>
    <cellStyle name="style1411446451705" xfId="355" xr:uid="{00000000-0005-0000-0000-000065010000}"/>
    <cellStyle name="style1411446451721" xfId="356" xr:uid="{00000000-0005-0000-0000-000066010000}"/>
    <cellStyle name="style1411446451752" xfId="357" xr:uid="{00000000-0005-0000-0000-000067010000}"/>
    <cellStyle name="style1411446451815" xfId="358" xr:uid="{00000000-0005-0000-0000-000068010000}"/>
    <cellStyle name="style1411446451846" xfId="359" xr:uid="{00000000-0005-0000-0000-000069010000}"/>
    <cellStyle name="style1411446451877" xfId="360" xr:uid="{00000000-0005-0000-0000-00006A010000}"/>
    <cellStyle name="style1411446451893" xfId="361" xr:uid="{00000000-0005-0000-0000-00006B010000}"/>
    <cellStyle name="style1411446451924" xfId="362" xr:uid="{00000000-0005-0000-0000-00006C010000}"/>
    <cellStyle name="style1411446451955" xfId="363" xr:uid="{00000000-0005-0000-0000-00006D010000}"/>
    <cellStyle name="style1411446451971" xfId="364" xr:uid="{00000000-0005-0000-0000-00006E010000}"/>
    <cellStyle name="style1411446452002" xfId="365" xr:uid="{00000000-0005-0000-0000-00006F010000}"/>
    <cellStyle name="style1411446452033" xfId="366" xr:uid="{00000000-0005-0000-0000-000070010000}"/>
    <cellStyle name="style1411446452049" xfId="367" xr:uid="{00000000-0005-0000-0000-000071010000}"/>
    <cellStyle name="style1411446452111" xfId="368" xr:uid="{00000000-0005-0000-0000-000072010000}"/>
    <cellStyle name="style1411446452142" xfId="369" xr:uid="{00000000-0005-0000-0000-000073010000}"/>
    <cellStyle name="style1411446452158" xfId="370" xr:uid="{00000000-0005-0000-0000-000074010000}"/>
    <cellStyle name="style1411446452189" xfId="371" xr:uid="{00000000-0005-0000-0000-000075010000}"/>
    <cellStyle name="style1411446452220" xfId="372" xr:uid="{00000000-0005-0000-0000-000076010000}"/>
    <cellStyle name="style1411446452236" xfId="373" xr:uid="{00000000-0005-0000-0000-000077010000}"/>
    <cellStyle name="style1411446452267" xfId="374" xr:uid="{00000000-0005-0000-0000-000078010000}"/>
    <cellStyle name="style1411446452298" xfId="375" xr:uid="{00000000-0005-0000-0000-000079010000}"/>
    <cellStyle name="style1411446452314" xfId="376" xr:uid="{00000000-0005-0000-0000-00007A010000}"/>
    <cellStyle name="style1411446452329" xfId="377" xr:uid="{00000000-0005-0000-0000-00007B010000}"/>
    <cellStyle name="style1411446452361" xfId="378" xr:uid="{00000000-0005-0000-0000-00007C010000}"/>
    <cellStyle name="style1411446452407" xfId="379" xr:uid="{00000000-0005-0000-0000-00007D010000}"/>
    <cellStyle name="style1411446452439" xfId="380" xr:uid="{00000000-0005-0000-0000-00007E010000}"/>
    <cellStyle name="style1411446452454" xfId="381" xr:uid="{00000000-0005-0000-0000-00007F010000}"/>
    <cellStyle name="style1411446452485" xfId="382" xr:uid="{00000000-0005-0000-0000-000080010000}"/>
    <cellStyle name="style1411446452501" xfId="383" xr:uid="{00000000-0005-0000-0000-000081010000}"/>
    <cellStyle name="style1411446452532" xfId="384" xr:uid="{00000000-0005-0000-0000-000082010000}"/>
    <cellStyle name="style1411446452548" xfId="385" xr:uid="{00000000-0005-0000-0000-000083010000}"/>
    <cellStyle name="style1411446452563" xfId="386" xr:uid="{00000000-0005-0000-0000-000084010000}"/>
    <cellStyle name="style1411449801970" xfId="387" xr:uid="{00000000-0005-0000-0000-000085010000}"/>
    <cellStyle name="style1411449802014" xfId="388" xr:uid="{00000000-0005-0000-0000-000086010000}"/>
    <cellStyle name="style1411449802039" xfId="389" xr:uid="{00000000-0005-0000-0000-000087010000}"/>
    <cellStyle name="style1411449802064" xfId="390" xr:uid="{00000000-0005-0000-0000-000088010000}"/>
    <cellStyle name="style1411449802092" xfId="391" xr:uid="{00000000-0005-0000-0000-000089010000}"/>
    <cellStyle name="style1411449802118" xfId="392" xr:uid="{00000000-0005-0000-0000-00008A010000}"/>
    <cellStyle name="style1411449802516" xfId="393" xr:uid="{00000000-0005-0000-0000-00008B010000}"/>
    <cellStyle name="style1411449802578" xfId="394" xr:uid="{00000000-0005-0000-0000-00008C010000}"/>
    <cellStyle name="style1411449802602" xfId="395" xr:uid="{00000000-0005-0000-0000-00008D010000}"/>
    <cellStyle name="style1411449802628" xfId="396" xr:uid="{00000000-0005-0000-0000-00008E010000}"/>
    <cellStyle name="style1411449802695" xfId="397" xr:uid="{00000000-0005-0000-0000-00008F010000}"/>
    <cellStyle name="style1411449802719" xfId="398" xr:uid="{00000000-0005-0000-0000-000090010000}"/>
    <cellStyle name="style1411449802744" xfId="399" xr:uid="{00000000-0005-0000-0000-000091010000}"/>
    <cellStyle name="style1411449802916" xfId="400" xr:uid="{00000000-0005-0000-0000-000092010000}"/>
    <cellStyle name="style1411449802935" xfId="401" xr:uid="{00000000-0005-0000-0000-000093010000}"/>
    <cellStyle name="style1411449802987" xfId="402" xr:uid="{00000000-0005-0000-0000-000094010000}"/>
    <cellStyle name="style1411449803130" xfId="403" xr:uid="{00000000-0005-0000-0000-000095010000}"/>
    <cellStyle name="style1411449803296" xfId="404" xr:uid="{00000000-0005-0000-0000-000096010000}"/>
    <cellStyle name="style1411449803317" xfId="405" xr:uid="{00000000-0005-0000-0000-000097010000}"/>
    <cellStyle name="style1411449803337" xfId="406" xr:uid="{00000000-0005-0000-0000-000098010000}"/>
    <cellStyle name="style1411449803356" xfId="407" xr:uid="{00000000-0005-0000-0000-000099010000}"/>
    <cellStyle name="style1411449803379" xfId="408" xr:uid="{00000000-0005-0000-0000-00009A010000}"/>
    <cellStyle name="style1411449803400" xfId="409" xr:uid="{00000000-0005-0000-0000-00009B010000}"/>
    <cellStyle name="style1411449803420" xfId="410" xr:uid="{00000000-0005-0000-0000-00009C010000}"/>
    <cellStyle name="style1411449803440" xfId="411" xr:uid="{00000000-0005-0000-0000-00009D010000}"/>
    <cellStyle name="style1411449803461" xfId="412" xr:uid="{00000000-0005-0000-0000-00009E010000}"/>
    <cellStyle name="style1411449803483" xfId="413" xr:uid="{00000000-0005-0000-0000-00009F010000}"/>
    <cellStyle name="style1411449803510" xfId="414" xr:uid="{00000000-0005-0000-0000-0000A0010000}"/>
    <cellStyle name="style1411449803534" xfId="415" xr:uid="{00000000-0005-0000-0000-0000A1010000}"/>
    <cellStyle name="style1411449803554" xfId="416" xr:uid="{00000000-0005-0000-0000-0000A2010000}"/>
    <cellStyle name="style1411449803577" xfId="417" xr:uid="{00000000-0005-0000-0000-0000A3010000}"/>
    <cellStyle name="style1411451081406" xfId="418" xr:uid="{00000000-0005-0000-0000-0000A4010000}"/>
    <cellStyle name="style1411451081449" xfId="419" xr:uid="{00000000-0005-0000-0000-0000A5010000}"/>
    <cellStyle name="style1411451081472" xfId="420" xr:uid="{00000000-0005-0000-0000-0000A6010000}"/>
    <cellStyle name="style1411451081497" xfId="421" xr:uid="{00000000-0005-0000-0000-0000A7010000}"/>
    <cellStyle name="style1411451081522" xfId="422" xr:uid="{00000000-0005-0000-0000-0000A8010000}"/>
    <cellStyle name="style1411451081547" xfId="423" xr:uid="{00000000-0005-0000-0000-0000A9010000}"/>
    <cellStyle name="style1411451081953" xfId="424" xr:uid="{00000000-0005-0000-0000-0000AA010000}"/>
    <cellStyle name="style1411451082017" xfId="425" xr:uid="{00000000-0005-0000-0000-0000AB010000}"/>
    <cellStyle name="style1411451082043" xfId="426" xr:uid="{00000000-0005-0000-0000-0000AC010000}"/>
    <cellStyle name="style1411451082068" xfId="427" xr:uid="{00000000-0005-0000-0000-0000AD010000}"/>
    <cellStyle name="style1411451082091" xfId="428" xr:uid="{00000000-0005-0000-0000-0000AE010000}"/>
    <cellStyle name="style1411451082115" xfId="429" xr:uid="{00000000-0005-0000-0000-0000AF010000}"/>
    <cellStyle name="style1411451082188" xfId="430" xr:uid="{00000000-0005-0000-0000-0000B0010000}"/>
    <cellStyle name="style1411451082364" xfId="431" xr:uid="{00000000-0005-0000-0000-0000B1010000}"/>
    <cellStyle name="style1411451082383" xfId="432" xr:uid="{00000000-0005-0000-0000-0000B2010000}"/>
    <cellStyle name="style1411451082433" xfId="433" xr:uid="{00000000-0005-0000-0000-0000B3010000}"/>
    <cellStyle name="style1411451082533" xfId="434" xr:uid="{00000000-0005-0000-0000-0000B4010000}"/>
    <cellStyle name="style1411451082735" xfId="435" xr:uid="{00000000-0005-0000-0000-0000B5010000}"/>
    <cellStyle name="style1411451082754" xfId="436" xr:uid="{00000000-0005-0000-0000-0000B6010000}"/>
    <cellStyle name="style1411451082774" xfId="437" xr:uid="{00000000-0005-0000-0000-0000B7010000}"/>
    <cellStyle name="style1411451082793" xfId="438" xr:uid="{00000000-0005-0000-0000-0000B8010000}"/>
    <cellStyle name="style1411451082814" xfId="439" xr:uid="{00000000-0005-0000-0000-0000B9010000}"/>
    <cellStyle name="style1411451082834" xfId="440" xr:uid="{00000000-0005-0000-0000-0000BA010000}"/>
    <cellStyle name="style1411451082853" xfId="441" xr:uid="{00000000-0005-0000-0000-0000BB010000}"/>
    <cellStyle name="style1411451082873" xfId="442" xr:uid="{00000000-0005-0000-0000-0000BC010000}"/>
    <cellStyle name="style1411451082893" xfId="443" xr:uid="{00000000-0005-0000-0000-0000BD010000}"/>
    <cellStyle name="style1411451082912" xfId="444" xr:uid="{00000000-0005-0000-0000-0000BE010000}"/>
    <cellStyle name="style1411451082933" xfId="445" xr:uid="{00000000-0005-0000-0000-0000BF010000}"/>
    <cellStyle name="style1411451082954" xfId="446" xr:uid="{00000000-0005-0000-0000-0000C0010000}"/>
    <cellStyle name="style1411451082974" xfId="447" xr:uid="{00000000-0005-0000-0000-0000C1010000}"/>
    <cellStyle name="style1411451082993" xfId="448" xr:uid="{00000000-0005-0000-0000-0000C2010000}"/>
    <cellStyle name="style1411451083012" xfId="449" xr:uid="{00000000-0005-0000-0000-0000C3010000}"/>
    <cellStyle name="style1411542382001" xfId="450" xr:uid="{00000000-0005-0000-0000-0000C4010000}"/>
    <cellStyle name="style1411542382059" xfId="451" xr:uid="{00000000-0005-0000-0000-0000C5010000}"/>
    <cellStyle name="style1411542382094" xfId="452" xr:uid="{00000000-0005-0000-0000-0000C6010000}"/>
    <cellStyle name="style1411542382123" xfId="453" xr:uid="{00000000-0005-0000-0000-0000C7010000}"/>
    <cellStyle name="style1411542382156" xfId="454" xr:uid="{00000000-0005-0000-0000-0000C8010000}"/>
    <cellStyle name="style1411542382190" xfId="455" xr:uid="{00000000-0005-0000-0000-0000C9010000}"/>
    <cellStyle name="style1411542382225" xfId="456" xr:uid="{00000000-0005-0000-0000-0000CA010000}"/>
    <cellStyle name="style1411542382311" xfId="457" xr:uid="{00000000-0005-0000-0000-0000CB010000}"/>
    <cellStyle name="style1411542382346" xfId="458" xr:uid="{00000000-0005-0000-0000-0000CC010000}"/>
    <cellStyle name="style1411542382378" xfId="459" xr:uid="{00000000-0005-0000-0000-0000CD010000}"/>
    <cellStyle name="style1411542382409" xfId="460" xr:uid="{00000000-0005-0000-0000-0000CE010000}"/>
    <cellStyle name="style1411542382440" xfId="461" xr:uid="{00000000-0005-0000-0000-0000CF010000}"/>
    <cellStyle name="style1411542382466" xfId="462" xr:uid="{00000000-0005-0000-0000-0000D0010000}"/>
    <cellStyle name="style1411542382491" xfId="463" xr:uid="{00000000-0005-0000-0000-0000D1010000}"/>
    <cellStyle name="style1411542382523" xfId="464" xr:uid="{00000000-0005-0000-0000-0000D2010000}"/>
    <cellStyle name="style1411542382556" xfId="465" xr:uid="{00000000-0005-0000-0000-0000D3010000}"/>
    <cellStyle name="style1411542382585" xfId="466" xr:uid="{00000000-0005-0000-0000-0000D4010000}"/>
    <cellStyle name="style1411542382613" xfId="467" xr:uid="{00000000-0005-0000-0000-0000D5010000}"/>
    <cellStyle name="style1411542382701" xfId="468" xr:uid="{00000000-0005-0000-0000-0000D6010000}"/>
    <cellStyle name="style1411542382751" xfId="469" xr:uid="{00000000-0005-0000-0000-0000D7010000}"/>
    <cellStyle name="style1411542382774" xfId="470" xr:uid="{00000000-0005-0000-0000-0000D8010000}"/>
    <cellStyle name="style1411542382797" xfId="471" xr:uid="{00000000-0005-0000-0000-0000D9010000}"/>
    <cellStyle name="style1411542382821" xfId="472" xr:uid="{00000000-0005-0000-0000-0000DA010000}"/>
    <cellStyle name="style1411542382844" xfId="473" xr:uid="{00000000-0005-0000-0000-0000DB010000}"/>
    <cellStyle name="style1411542382872" xfId="474" xr:uid="{00000000-0005-0000-0000-0000DC010000}"/>
    <cellStyle name="style1411542382898" xfId="475" xr:uid="{00000000-0005-0000-0000-0000DD010000}"/>
    <cellStyle name="style1411542382921" xfId="476" xr:uid="{00000000-0005-0000-0000-0000DE010000}"/>
    <cellStyle name="style1411542382949" xfId="477" xr:uid="{00000000-0005-0000-0000-0000DF010000}"/>
    <cellStyle name="style1411542382977" xfId="478" xr:uid="{00000000-0005-0000-0000-0000E0010000}"/>
    <cellStyle name="style1411542383005" xfId="479" xr:uid="{00000000-0005-0000-0000-0000E1010000}"/>
    <cellStyle name="style1411542383036" xfId="480" xr:uid="{00000000-0005-0000-0000-0000E2010000}"/>
    <cellStyle name="style1411542383066" xfId="481" xr:uid="{00000000-0005-0000-0000-0000E3010000}"/>
    <cellStyle name="style1411542383094" xfId="482" xr:uid="{00000000-0005-0000-0000-0000E4010000}"/>
    <cellStyle name="style1411542383116" xfId="483" xr:uid="{00000000-0005-0000-0000-0000E5010000}"/>
    <cellStyle name="style1411542383137" xfId="484" xr:uid="{00000000-0005-0000-0000-0000E6010000}"/>
    <cellStyle name="style1411542383160" xfId="485" xr:uid="{00000000-0005-0000-0000-0000E7010000}"/>
    <cellStyle name="style1411542383184" xfId="486" xr:uid="{00000000-0005-0000-0000-0000E8010000}"/>
    <cellStyle name="style1411542383249" xfId="487" xr:uid="{00000000-0005-0000-0000-0000E9010000}"/>
    <cellStyle name="style1411542383276" xfId="488" xr:uid="{00000000-0005-0000-0000-0000EA010000}"/>
    <cellStyle name="style1411542383303" xfId="489" xr:uid="{00000000-0005-0000-0000-0000EB010000}"/>
    <cellStyle name="style1411542383332" xfId="490" xr:uid="{00000000-0005-0000-0000-0000EC010000}"/>
    <cellStyle name="style1411542383355" xfId="491" xr:uid="{00000000-0005-0000-0000-0000ED010000}"/>
    <cellStyle name="style1411542383382" xfId="492" xr:uid="{00000000-0005-0000-0000-0000EE010000}"/>
    <cellStyle name="style1411542383409" xfId="493" xr:uid="{00000000-0005-0000-0000-0000EF010000}"/>
    <cellStyle name="style1411542383430" xfId="494" xr:uid="{00000000-0005-0000-0000-0000F0010000}"/>
    <cellStyle name="style1411542383457" xfId="495" xr:uid="{00000000-0005-0000-0000-0000F1010000}"/>
    <cellStyle name="style1411542383483" xfId="496" xr:uid="{00000000-0005-0000-0000-0000F2010000}"/>
    <cellStyle name="style1411542383510" xfId="497" xr:uid="{00000000-0005-0000-0000-0000F3010000}"/>
    <cellStyle name="style1411542383530" xfId="498" xr:uid="{00000000-0005-0000-0000-0000F4010000}"/>
    <cellStyle name="style1411542383552" xfId="499" xr:uid="{00000000-0005-0000-0000-0000F5010000}"/>
    <cellStyle name="style1411542383579" xfId="500" xr:uid="{00000000-0005-0000-0000-0000F6010000}"/>
    <cellStyle name="style1411542383606" xfId="501" xr:uid="{00000000-0005-0000-0000-0000F7010000}"/>
    <cellStyle name="style1411542383632" xfId="502" xr:uid="{00000000-0005-0000-0000-0000F8010000}"/>
    <cellStyle name="style1411542383654" xfId="503" xr:uid="{00000000-0005-0000-0000-0000F9010000}"/>
    <cellStyle name="style1411542383684" xfId="504" xr:uid="{00000000-0005-0000-0000-0000FA010000}"/>
    <cellStyle name="style1411542383710" xfId="505" xr:uid="{00000000-0005-0000-0000-0000FB010000}"/>
    <cellStyle name="style1411542383732" xfId="506" xr:uid="{00000000-0005-0000-0000-0000FC010000}"/>
    <cellStyle name="style1411542383756" xfId="507" xr:uid="{00000000-0005-0000-0000-0000FD010000}"/>
    <cellStyle name="style1411542383790" xfId="508" xr:uid="{00000000-0005-0000-0000-0000FE010000}"/>
    <cellStyle name="style1411542383813" xfId="509" xr:uid="{00000000-0005-0000-0000-0000FF010000}"/>
    <cellStyle name="style1411542383835" xfId="510" xr:uid="{00000000-0005-0000-0000-000000020000}"/>
    <cellStyle name="style1411542383858" xfId="511" xr:uid="{00000000-0005-0000-0000-000001020000}"/>
    <cellStyle name="style1411542383881" xfId="512" xr:uid="{00000000-0005-0000-0000-000002020000}"/>
    <cellStyle name="style1411542383904" xfId="513" xr:uid="{00000000-0005-0000-0000-000003020000}"/>
    <cellStyle name="style1411542383967" xfId="514" xr:uid="{00000000-0005-0000-0000-000004020000}"/>
    <cellStyle name="style1411542383989" xfId="515" xr:uid="{00000000-0005-0000-0000-000005020000}"/>
    <cellStyle name="style1411542384009" xfId="516" xr:uid="{00000000-0005-0000-0000-000006020000}"/>
    <cellStyle name="style1411542384030" xfId="517" xr:uid="{00000000-0005-0000-0000-000007020000}"/>
    <cellStyle name="style1411542384052" xfId="518" xr:uid="{00000000-0005-0000-0000-000008020000}"/>
    <cellStyle name="style1411542384115" xfId="519" xr:uid="{00000000-0005-0000-0000-000009020000}"/>
    <cellStyle name="style1411542384148" xfId="520" xr:uid="{00000000-0005-0000-0000-00000A020000}"/>
    <cellStyle name="style1411542384169" xfId="521" xr:uid="{00000000-0005-0000-0000-00000B020000}"/>
    <cellStyle name="style1411542384188" xfId="522" xr:uid="{00000000-0005-0000-0000-00000C020000}"/>
    <cellStyle name="style1411542384208" xfId="523" xr:uid="{00000000-0005-0000-0000-00000D020000}"/>
    <cellStyle name="style1411542384227" xfId="524" xr:uid="{00000000-0005-0000-0000-00000E020000}"/>
    <cellStyle name="style1411542384246" xfId="525" xr:uid="{00000000-0005-0000-0000-00000F020000}"/>
    <cellStyle name="style1411542384273" xfId="526" xr:uid="{00000000-0005-0000-0000-000010020000}"/>
    <cellStyle name="style1411542384293" xfId="527" xr:uid="{00000000-0005-0000-0000-000011020000}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SPI_2020/YEAR_2020/state_series_01_08_2020_final/State%20Series_FINAL_WORKING_SHEET_01_08_2020/Chhatisgarh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VA_cur"/>
      <sheetName val="GSVA_const"/>
      <sheetName val="NSVA_cur"/>
      <sheetName val="NSVA_const"/>
    </sheetNames>
    <sheetDataSet>
      <sheetData sheetId="0">
        <row r="37">
          <cell r="C37">
            <v>257850</v>
          </cell>
          <cell r="D37">
            <v>262010</v>
          </cell>
          <cell r="E37">
            <v>266240</v>
          </cell>
          <cell r="F37">
            <v>270530</v>
          </cell>
          <cell r="G37">
            <v>274900</v>
          </cell>
          <cell r="H37">
            <v>279330</v>
          </cell>
          <cell r="I37">
            <v>283840</v>
          </cell>
          <cell r="J37">
            <v>288420</v>
          </cell>
          <cell r="K37">
            <v>293080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F43"/>
  <sheetViews>
    <sheetView tabSelected="1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2" sqref="B42"/>
    </sheetView>
  </sheetViews>
  <sheetFormatPr defaultColWidth="8.85546875" defaultRowHeight="15" x14ac:dyDescent="0.25"/>
  <cols>
    <col min="1" max="1" width="11" style="1" customWidth="1"/>
    <col min="2" max="2" width="44" style="1" customWidth="1"/>
    <col min="3" max="5" width="12.85546875" style="1" customWidth="1"/>
    <col min="6" max="6" width="12.85546875" style="4" customWidth="1"/>
    <col min="7" max="10" width="11.85546875" style="3" customWidth="1"/>
    <col min="11" max="11" width="11.5703125" style="3" customWidth="1"/>
    <col min="12" max="13" width="9.140625" style="4" customWidth="1"/>
    <col min="14" max="14" width="11.85546875" style="4" customWidth="1"/>
    <col min="15" max="15" width="11.28515625" style="4" customWidth="1"/>
    <col min="16" max="16" width="11.7109375" style="3" customWidth="1"/>
    <col min="17" max="17" width="9.140625" style="4" customWidth="1"/>
    <col min="18" max="18" width="10.85546875" style="4" customWidth="1"/>
    <col min="19" max="19" width="10.85546875" style="3" customWidth="1"/>
    <col min="20" max="20" width="11" style="4" customWidth="1"/>
    <col min="21" max="23" width="11.42578125" style="4" customWidth="1"/>
    <col min="24" max="51" width="9.140625" style="4" customWidth="1"/>
    <col min="52" max="52" width="12.42578125" style="4" customWidth="1"/>
    <col min="53" max="74" width="9.140625" style="4" customWidth="1"/>
    <col min="75" max="75" width="12.140625" style="4" customWidth="1"/>
    <col min="76" max="79" width="9.140625" style="4" customWidth="1"/>
    <col min="80" max="84" width="9.140625" style="4" hidden="1" customWidth="1"/>
    <col min="85" max="85" width="9.140625" style="4" customWidth="1"/>
    <col min="86" max="90" width="9.140625" style="4" hidden="1" customWidth="1"/>
    <col min="91" max="91" width="9.140625" style="4" customWidth="1"/>
    <col min="92" max="96" width="9.140625" style="4" hidden="1" customWidth="1"/>
    <col min="97" max="97" width="9.140625" style="4" customWidth="1"/>
    <col min="98" max="102" width="9.140625" style="4" hidden="1" customWidth="1"/>
    <col min="103" max="103" width="9.140625" style="4" customWidth="1"/>
    <col min="104" max="108" width="9.140625" style="4" hidden="1" customWidth="1"/>
    <col min="109" max="109" width="9.140625" style="3" customWidth="1"/>
    <col min="110" max="114" width="9.140625" style="3" hidden="1" customWidth="1"/>
    <col min="115" max="115" width="9.140625" style="3" customWidth="1"/>
    <col min="116" max="120" width="9.140625" style="3" hidden="1" customWidth="1"/>
    <col min="121" max="121" width="9.140625" style="3" customWidth="1"/>
    <col min="122" max="126" width="9.140625" style="3" hidden="1" customWidth="1"/>
    <col min="127" max="127" width="9.140625" style="3" customWidth="1"/>
    <col min="128" max="157" width="9.140625" style="4" customWidth="1"/>
    <col min="158" max="158" width="9.140625" style="4" hidden="1" customWidth="1"/>
    <col min="159" max="166" width="9.140625" style="4" customWidth="1"/>
    <col min="167" max="167" width="9.140625" style="4" hidden="1" customWidth="1"/>
    <col min="168" max="172" width="9.140625" style="4" customWidth="1"/>
    <col min="173" max="173" width="9.140625" style="4" hidden="1" customWidth="1"/>
    <col min="174" max="183" width="9.140625" style="4" customWidth="1"/>
    <col min="184" max="187" width="8.85546875" style="4"/>
    <col min="188" max="188" width="12.7109375" style="4" bestFit="1" customWidth="1"/>
    <col min="189" max="16384" width="8.85546875" style="1"/>
  </cols>
  <sheetData>
    <row r="1" spans="1:188" ht="18.75" x14ac:dyDescent="0.3">
      <c r="A1" s="1" t="s">
        <v>48</v>
      </c>
      <c r="B1" s="27" t="s">
        <v>59</v>
      </c>
      <c r="H1" s="3" t="s">
        <v>71</v>
      </c>
      <c r="R1" s="5"/>
    </row>
    <row r="2" spans="1:188" ht="15.75" x14ac:dyDescent="0.25">
      <c r="A2" s="9" t="s">
        <v>44</v>
      </c>
    </row>
    <row r="3" spans="1:188" ht="15.75" x14ac:dyDescent="0.25">
      <c r="A3" s="9"/>
    </row>
    <row r="4" spans="1:188" ht="15.75" x14ac:dyDescent="0.25">
      <c r="A4" s="9"/>
      <c r="E4" s="8"/>
      <c r="F4" s="8" t="s">
        <v>52</v>
      </c>
    </row>
    <row r="5" spans="1:188" ht="15.75" x14ac:dyDescent="0.25">
      <c r="A5" s="10" t="s">
        <v>0</v>
      </c>
      <c r="B5" s="11" t="s">
        <v>1</v>
      </c>
      <c r="C5" s="28" t="s">
        <v>19</v>
      </c>
      <c r="D5" s="28" t="s">
        <v>20</v>
      </c>
      <c r="E5" s="28" t="s">
        <v>21</v>
      </c>
      <c r="F5" s="28" t="s">
        <v>51</v>
      </c>
      <c r="G5" s="29" t="s">
        <v>58</v>
      </c>
      <c r="H5" s="29" t="s">
        <v>60</v>
      </c>
      <c r="I5" s="29" t="s">
        <v>61</v>
      </c>
      <c r="J5" s="29" t="s">
        <v>62</v>
      </c>
      <c r="K5" s="29" t="s">
        <v>68</v>
      </c>
    </row>
    <row r="6" spans="1:188" s="14" customFormat="1" ht="15.75" x14ac:dyDescent="0.25">
      <c r="A6" s="12" t="s">
        <v>22</v>
      </c>
      <c r="B6" s="13" t="s">
        <v>2</v>
      </c>
      <c r="C6" s="30">
        <f t="shared" ref="C6:K6" si="0">SUM(C7:C10)</f>
        <v>2685950</v>
      </c>
      <c r="D6" s="30">
        <f t="shared" si="0"/>
        <v>3180908</v>
      </c>
      <c r="E6" s="30">
        <f t="shared" si="0"/>
        <v>3599597</v>
      </c>
      <c r="F6" s="30">
        <f t="shared" si="0"/>
        <v>4038920</v>
      </c>
      <c r="G6" s="31">
        <f t="shared" si="0"/>
        <v>4277314</v>
      </c>
      <c r="H6" s="31">
        <f t="shared" si="0"/>
        <v>5429526</v>
      </c>
      <c r="I6" s="31">
        <f t="shared" si="0"/>
        <v>5319733.0791821675</v>
      </c>
      <c r="J6" s="31">
        <f t="shared" si="0"/>
        <v>6158891</v>
      </c>
      <c r="K6" s="31">
        <f t="shared" si="0"/>
        <v>6904307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3"/>
      <c r="GD6" s="3"/>
      <c r="GE6" s="3"/>
      <c r="GF6" s="4"/>
    </row>
    <row r="7" spans="1:188" ht="15.75" x14ac:dyDescent="0.25">
      <c r="A7" s="15">
        <v>1.1000000000000001</v>
      </c>
      <c r="B7" s="16" t="s">
        <v>54</v>
      </c>
      <c r="C7" s="32">
        <v>1798258</v>
      </c>
      <c r="D7" s="32">
        <v>2140927</v>
      </c>
      <c r="E7" s="32">
        <v>2405368</v>
      </c>
      <c r="F7" s="32">
        <v>2571796</v>
      </c>
      <c r="G7" s="31">
        <v>2615412</v>
      </c>
      <c r="H7" s="31">
        <v>3372989</v>
      </c>
      <c r="I7" s="31">
        <v>2949233.0791821675</v>
      </c>
      <c r="J7" s="31">
        <v>3543703</v>
      </c>
      <c r="K7" s="31">
        <v>3982184</v>
      </c>
      <c r="L7" s="6"/>
      <c r="M7" s="6"/>
      <c r="N7" s="6"/>
      <c r="O7" s="6"/>
      <c r="P7" s="5"/>
      <c r="Q7" s="6"/>
      <c r="R7" s="6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3"/>
      <c r="GD7" s="3"/>
      <c r="GE7" s="3"/>
    </row>
    <row r="8" spans="1:188" ht="15.75" x14ac:dyDescent="0.25">
      <c r="A8" s="15">
        <v>1.2</v>
      </c>
      <c r="B8" s="16" t="s">
        <v>55</v>
      </c>
      <c r="C8" s="32">
        <v>226704</v>
      </c>
      <c r="D8" s="32">
        <v>255035</v>
      </c>
      <c r="E8" s="32">
        <v>310931</v>
      </c>
      <c r="F8" s="32">
        <v>347756</v>
      </c>
      <c r="G8" s="31">
        <v>407301</v>
      </c>
      <c r="H8" s="31">
        <v>434543</v>
      </c>
      <c r="I8" s="31">
        <v>571476</v>
      </c>
      <c r="J8" s="31">
        <v>642066</v>
      </c>
      <c r="K8" s="31">
        <v>772737</v>
      </c>
      <c r="L8" s="6"/>
      <c r="M8" s="6"/>
      <c r="N8" s="6"/>
      <c r="O8" s="6"/>
      <c r="P8" s="5"/>
      <c r="Q8" s="6"/>
      <c r="R8" s="6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3"/>
      <c r="GD8" s="3"/>
      <c r="GE8" s="3"/>
    </row>
    <row r="9" spans="1:188" ht="15.75" x14ac:dyDescent="0.25">
      <c r="A9" s="15">
        <v>1.3</v>
      </c>
      <c r="B9" s="16" t="s">
        <v>56</v>
      </c>
      <c r="C9" s="32">
        <v>426205</v>
      </c>
      <c r="D9" s="32">
        <v>503309</v>
      </c>
      <c r="E9" s="32">
        <v>559637</v>
      </c>
      <c r="F9" s="32">
        <v>733885</v>
      </c>
      <c r="G9" s="31">
        <v>827350</v>
      </c>
      <c r="H9" s="31">
        <v>1140125</v>
      </c>
      <c r="I9" s="31">
        <v>1178551</v>
      </c>
      <c r="J9" s="31">
        <v>1262303</v>
      </c>
      <c r="K9" s="31">
        <v>1399765</v>
      </c>
      <c r="L9" s="6"/>
      <c r="M9" s="6"/>
      <c r="N9" s="6"/>
      <c r="O9" s="6"/>
      <c r="P9" s="5"/>
      <c r="Q9" s="6"/>
      <c r="R9" s="6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3"/>
      <c r="GD9" s="3"/>
      <c r="GE9" s="3"/>
    </row>
    <row r="10" spans="1:188" ht="15.75" x14ac:dyDescent="0.25">
      <c r="A10" s="15">
        <v>1.4</v>
      </c>
      <c r="B10" s="16" t="s">
        <v>57</v>
      </c>
      <c r="C10" s="32">
        <v>234783</v>
      </c>
      <c r="D10" s="32">
        <v>281637</v>
      </c>
      <c r="E10" s="32">
        <v>323661</v>
      </c>
      <c r="F10" s="32">
        <v>385483</v>
      </c>
      <c r="G10" s="31">
        <v>427251</v>
      </c>
      <c r="H10" s="31">
        <v>481869</v>
      </c>
      <c r="I10" s="31">
        <v>620473</v>
      </c>
      <c r="J10" s="31">
        <v>710819</v>
      </c>
      <c r="K10" s="31">
        <v>749621</v>
      </c>
      <c r="L10" s="6"/>
      <c r="M10" s="6"/>
      <c r="N10" s="6"/>
      <c r="O10" s="6"/>
      <c r="P10" s="5"/>
      <c r="Q10" s="6"/>
      <c r="R10" s="6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3"/>
      <c r="GD10" s="3"/>
      <c r="GE10" s="3"/>
    </row>
    <row r="11" spans="1:188" ht="15.75" x14ac:dyDescent="0.25">
      <c r="A11" s="17" t="s">
        <v>27</v>
      </c>
      <c r="B11" s="16" t="s">
        <v>3</v>
      </c>
      <c r="C11" s="32">
        <v>1970258.4920786407</v>
      </c>
      <c r="D11" s="32">
        <v>1923021.319806136</v>
      </c>
      <c r="E11" s="32">
        <v>2144358</v>
      </c>
      <c r="F11" s="32">
        <v>2384662</v>
      </c>
      <c r="G11" s="31">
        <v>2014183</v>
      </c>
      <c r="H11" s="31">
        <v>2014982</v>
      </c>
      <c r="I11" s="31">
        <v>2221180</v>
      </c>
      <c r="J11" s="31">
        <v>2451291</v>
      </c>
      <c r="K11" s="31">
        <v>2565798</v>
      </c>
      <c r="L11" s="6"/>
      <c r="M11" s="6"/>
      <c r="N11" s="6"/>
      <c r="O11" s="6"/>
      <c r="P11" s="5"/>
      <c r="Q11" s="6"/>
      <c r="R11" s="6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3"/>
      <c r="GD11" s="3"/>
      <c r="GE11" s="3"/>
    </row>
    <row r="12" spans="1:188" ht="15.75" x14ac:dyDescent="0.25">
      <c r="A12" s="21"/>
      <c r="B12" s="22" t="s">
        <v>24</v>
      </c>
      <c r="C12" s="33">
        <f>C6+C11</f>
        <v>4656208.4920786405</v>
      </c>
      <c r="D12" s="33">
        <f>D6+D11</f>
        <v>5103929.3198061362</v>
      </c>
      <c r="E12" s="33">
        <f>E6+E11</f>
        <v>5743955</v>
      </c>
      <c r="F12" s="33">
        <f>F6+F11</f>
        <v>6423582</v>
      </c>
      <c r="G12" s="34">
        <f t="shared" ref="G12:K12" si="1">SUM(G7:G11)</f>
        <v>6291497</v>
      </c>
      <c r="H12" s="34">
        <f t="shared" si="1"/>
        <v>7444508</v>
      </c>
      <c r="I12" s="34">
        <f t="shared" si="1"/>
        <v>7540913.0791821675</v>
      </c>
      <c r="J12" s="34">
        <f t="shared" si="1"/>
        <v>8610182</v>
      </c>
      <c r="K12" s="34">
        <f t="shared" si="1"/>
        <v>9470105</v>
      </c>
      <c r="L12" s="6"/>
      <c r="M12" s="6"/>
      <c r="N12" s="6"/>
      <c r="O12" s="6"/>
      <c r="P12" s="5"/>
      <c r="Q12" s="6"/>
      <c r="R12" s="6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3"/>
      <c r="GD12" s="3"/>
      <c r="GE12" s="3"/>
    </row>
    <row r="13" spans="1:188" s="14" customFormat="1" ht="15.75" x14ac:dyDescent="0.25">
      <c r="A13" s="12" t="s">
        <v>28</v>
      </c>
      <c r="B13" s="13" t="s">
        <v>4</v>
      </c>
      <c r="C13" s="32">
        <v>2435032.4278000002</v>
      </c>
      <c r="D13" s="32">
        <v>2817914.8655000003</v>
      </c>
      <c r="E13" s="32">
        <v>3810105</v>
      </c>
      <c r="F13" s="32">
        <v>3495197</v>
      </c>
      <c r="G13" s="31">
        <v>3234424</v>
      </c>
      <c r="H13" s="31">
        <v>3102774</v>
      </c>
      <c r="I13" s="31">
        <v>3460628</v>
      </c>
      <c r="J13" s="31">
        <v>3639939</v>
      </c>
      <c r="K13" s="31">
        <v>3831467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3"/>
      <c r="GD13" s="3"/>
      <c r="GE13" s="3"/>
      <c r="GF13" s="4"/>
    </row>
    <row r="14" spans="1:188" ht="30" x14ac:dyDescent="0.25">
      <c r="A14" s="17" t="s">
        <v>29</v>
      </c>
      <c r="B14" s="16" t="s">
        <v>5</v>
      </c>
      <c r="C14" s="32">
        <v>709991</v>
      </c>
      <c r="D14" s="32">
        <v>970686</v>
      </c>
      <c r="E14" s="32">
        <v>1051772</v>
      </c>
      <c r="F14" s="32">
        <v>1175686</v>
      </c>
      <c r="G14" s="31">
        <v>1506846</v>
      </c>
      <c r="H14" s="31">
        <v>1828800</v>
      </c>
      <c r="I14" s="31">
        <v>2054393</v>
      </c>
      <c r="J14" s="31">
        <v>2285949</v>
      </c>
      <c r="K14" s="31">
        <v>2356159</v>
      </c>
      <c r="L14" s="6"/>
      <c r="M14" s="6"/>
      <c r="N14" s="6"/>
      <c r="O14" s="6"/>
      <c r="P14" s="5"/>
      <c r="Q14" s="6"/>
      <c r="R14" s="6"/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5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5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5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3"/>
      <c r="GD14" s="3"/>
      <c r="GE14" s="3"/>
    </row>
    <row r="15" spans="1:188" ht="15.75" x14ac:dyDescent="0.25">
      <c r="A15" s="17" t="s">
        <v>30</v>
      </c>
      <c r="B15" s="16" t="s">
        <v>6</v>
      </c>
      <c r="C15" s="32">
        <v>1901330.1746962999</v>
      </c>
      <c r="D15" s="32">
        <v>1920770.7275097664</v>
      </c>
      <c r="E15" s="32">
        <v>2260022</v>
      </c>
      <c r="F15" s="32">
        <v>2541824</v>
      </c>
      <c r="G15" s="31">
        <v>2503685</v>
      </c>
      <c r="H15" s="31">
        <v>3038575</v>
      </c>
      <c r="I15" s="31">
        <v>3490709</v>
      </c>
      <c r="J15" s="31">
        <v>3803225</v>
      </c>
      <c r="K15" s="31">
        <v>4098374</v>
      </c>
      <c r="L15" s="6"/>
      <c r="M15" s="6"/>
      <c r="N15" s="6"/>
      <c r="O15" s="6"/>
      <c r="P15" s="5"/>
      <c r="Q15" s="6"/>
      <c r="R15" s="6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5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5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5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3"/>
      <c r="GD15" s="3"/>
      <c r="GE15" s="3"/>
    </row>
    <row r="16" spans="1:188" ht="15.75" x14ac:dyDescent="0.25">
      <c r="A16" s="21"/>
      <c r="B16" s="22" t="s">
        <v>25</v>
      </c>
      <c r="C16" s="33">
        <f>+C13+C14+C15</f>
        <v>5046353.6024962999</v>
      </c>
      <c r="D16" s="33">
        <f>+D13+D14+D15</f>
        <v>5709371.5930097662</v>
      </c>
      <c r="E16" s="33">
        <f>+E13+E14+E15</f>
        <v>7121899</v>
      </c>
      <c r="F16" s="33">
        <f>+F13+F14+F15</f>
        <v>7212707</v>
      </c>
      <c r="G16" s="34">
        <f t="shared" ref="G16:I16" si="2">SUM(G13:G15)</f>
        <v>7244955</v>
      </c>
      <c r="H16" s="34">
        <f t="shared" si="2"/>
        <v>7970149</v>
      </c>
      <c r="I16" s="34">
        <f t="shared" si="2"/>
        <v>9005730</v>
      </c>
      <c r="J16" s="34">
        <f t="shared" ref="J16:K16" si="3">SUM(J13:J15)</f>
        <v>9729113</v>
      </c>
      <c r="K16" s="34">
        <f t="shared" si="3"/>
        <v>10286000</v>
      </c>
      <c r="L16" s="6"/>
      <c r="M16" s="6"/>
      <c r="N16" s="6"/>
      <c r="O16" s="6"/>
      <c r="P16" s="5"/>
      <c r="Q16" s="6"/>
      <c r="R16" s="6"/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5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5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5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3"/>
      <c r="GD16" s="3"/>
      <c r="GE16" s="3"/>
    </row>
    <row r="17" spans="1:188" s="14" customFormat="1" ht="15.75" x14ac:dyDescent="0.25">
      <c r="A17" s="12" t="s">
        <v>31</v>
      </c>
      <c r="B17" s="13" t="s">
        <v>7</v>
      </c>
      <c r="C17" s="30">
        <f>C18+C19</f>
        <v>932617</v>
      </c>
      <c r="D17" s="30">
        <f t="shared" ref="D17:K17" si="4">D18+D19</f>
        <v>1101271</v>
      </c>
      <c r="E17" s="30">
        <f t="shared" si="4"/>
        <v>1288982</v>
      </c>
      <c r="F17" s="30">
        <f t="shared" si="4"/>
        <v>1382032</v>
      </c>
      <c r="G17" s="30">
        <f t="shared" si="4"/>
        <v>1430914</v>
      </c>
      <c r="H17" s="30">
        <f t="shared" si="4"/>
        <v>1641713</v>
      </c>
      <c r="I17" s="30">
        <f t="shared" si="4"/>
        <v>1856431</v>
      </c>
      <c r="J17" s="30">
        <f t="shared" si="4"/>
        <v>1993459</v>
      </c>
      <c r="K17" s="30">
        <f t="shared" si="4"/>
        <v>2050727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3"/>
      <c r="GD17" s="3"/>
      <c r="GE17" s="3"/>
      <c r="GF17" s="4"/>
    </row>
    <row r="18" spans="1:188" ht="15.75" x14ac:dyDescent="0.25">
      <c r="A18" s="15">
        <v>6.1</v>
      </c>
      <c r="B18" s="16" t="s">
        <v>65</v>
      </c>
      <c r="C18" s="35">
        <v>932617</v>
      </c>
      <c r="D18" s="32">
        <v>1101271</v>
      </c>
      <c r="E18" s="32">
        <v>1288982</v>
      </c>
      <c r="F18" s="32">
        <v>1382032</v>
      </c>
      <c r="G18" s="31">
        <v>1430914</v>
      </c>
      <c r="H18" s="31">
        <v>1641713</v>
      </c>
      <c r="I18" s="31">
        <v>1856431</v>
      </c>
      <c r="J18" s="31">
        <v>1993459</v>
      </c>
      <c r="K18" s="31">
        <v>2050727</v>
      </c>
      <c r="L18" s="6"/>
      <c r="M18" s="6"/>
      <c r="N18" s="6"/>
      <c r="O18" s="6"/>
      <c r="P18" s="5"/>
      <c r="Q18" s="6"/>
      <c r="R18" s="6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3"/>
      <c r="GD18" s="3"/>
      <c r="GE18" s="3"/>
    </row>
    <row r="19" spans="1:188" ht="15.75" x14ac:dyDescent="0.25">
      <c r="A19" s="15">
        <v>6.2</v>
      </c>
      <c r="B19" s="16" t="s">
        <v>8</v>
      </c>
      <c r="C19" s="36"/>
      <c r="D19" s="36"/>
      <c r="E19" s="36"/>
      <c r="F19" s="36"/>
      <c r="G19" s="31"/>
      <c r="H19" s="31"/>
      <c r="I19" s="31"/>
      <c r="J19" s="31"/>
      <c r="K19" s="31"/>
      <c r="L19" s="6"/>
      <c r="M19" s="6"/>
      <c r="N19" s="6"/>
      <c r="O19" s="6"/>
      <c r="P19" s="5"/>
      <c r="Q19" s="6"/>
      <c r="R19" s="6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3"/>
      <c r="GD19" s="3"/>
      <c r="GE19" s="3"/>
    </row>
    <row r="20" spans="1:188" s="14" customFormat="1" ht="30" x14ac:dyDescent="0.25">
      <c r="A20" s="18" t="s">
        <v>32</v>
      </c>
      <c r="B20" s="20" t="s">
        <v>9</v>
      </c>
      <c r="C20" s="30">
        <f>SUM(C21:C27)</f>
        <v>583708</v>
      </c>
      <c r="D20" s="30">
        <f>SUM(D21:D27)</f>
        <v>683320</v>
      </c>
      <c r="E20" s="30">
        <f>SUM(E21:E27)</f>
        <v>783117</v>
      </c>
      <c r="F20" s="30">
        <f>SUM(F21:F27)</f>
        <v>874711</v>
      </c>
      <c r="G20" s="31">
        <f t="shared" ref="G20:K20" si="5">G21+G22+G26+G27+G23+G24+G25</f>
        <v>977409</v>
      </c>
      <c r="H20" s="31">
        <f t="shared" si="5"/>
        <v>1031892</v>
      </c>
      <c r="I20" s="31">
        <f t="shared" si="5"/>
        <v>1085441</v>
      </c>
      <c r="J20" s="31">
        <f t="shared" si="5"/>
        <v>1220257</v>
      </c>
      <c r="K20" s="31">
        <f t="shared" si="5"/>
        <v>1331999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3"/>
      <c r="GD20" s="3"/>
      <c r="GE20" s="3"/>
      <c r="GF20" s="4"/>
    </row>
    <row r="21" spans="1:188" ht="15.75" x14ac:dyDescent="0.25">
      <c r="A21" s="15">
        <v>7.1</v>
      </c>
      <c r="B21" s="16" t="s">
        <v>10</v>
      </c>
      <c r="C21" s="36">
        <v>121509</v>
      </c>
      <c r="D21" s="36">
        <v>140418</v>
      </c>
      <c r="E21" s="36">
        <v>150098</v>
      </c>
      <c r="F21" s="36">
        <v>162133</v>
      </c>
      <c r="G21" s="31">
        <v>179309</v>
      </c>
      <c r="H21" s="31">
        <v>202603</v>
      </c>
      <c r="I21" s="31">
        <v>211706</v>
      </c>
      <c r="J21" s="31">
        <v>243931</v>
      </c>
      <c r="K21" s="31">
        <v>250971</v>
      </c>
      <c r="L21" s="6"/>
      <c r="M21" s="6"/>
      <c r="N21" s="6"/>
      <c r="O21" s="6"/>
      <c r="P21" s="5"/>
      <c r="Q21" s="6"/>
      <c r="R21" s="6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3"/>
      <c r="GD21" s="3"/>
      <c r="GE21" s="3"/>
    </row>
    <row r="22" spans="1:188" ht="15.75" x14ac:dyDescent="0.25">
      <c r="A22" s="15">
        <v>7.2</v>
      </c>
      <c r="B22" s="16" t="s">
        <v>67</v>
      </c>
      <c r="C22" s="35">
        <v>281709</v>
      </c>
      <c r="D22" s="32">
        <v>329096</v>
      </c>
      <c r="E22" s="32">
        <v>365284</v>
      </c>
      <c r="F22" s="32">
        <v>397901</v>
      </c>
      <c r="G22" s="37">
        <v>430176</v>
      </c>
      <c r="H22" s="37">
        <v>474535</v>
      </c>
      <c r="I22" s="37">
        <v>523704</v>
      </c>
      <c r="J22" s="37">
        <v>577259</v>
      </c>
      <c r="K22" s="37">
        <v>623693</v>
      </c>
      <c r="L22" s="6"/>
      <c r="M22" s="6"/>
      <c r="N22" s="6"/>
      <c r="O22" s="6"/>
      <c r="P22" s="5"/>
      <c r="Q22" s="6"/>
      <c r="R22" s="6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3"/>
      <c r="GD22" s="3"/>
      <c r="GE22" s="3"/>
    </row>
    <row r="23" spans="1:188" ht="15.75" x14ac:dyDescent="0.25">
      <c r="A23" s="15">
        <v>7.3</v>
      </c>
      <c r="B23" s="16" t="s">
        <v>11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6"/>
      <c r="M23" s="6"/>
      <c r="N23" s="6"/>
      <c r="O23" s="6"/>
      <c r="P23" s="5"/>
      <c r="Q23" s="6"/>
      <c r="R23" s="6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3"/>
      <c r="GD23" s="3"/>
      <c r="GE23" s="3"/>
    </row>
    <row r="24" spans="1:188" ht="15.75" x14ac:dyDescent="0.25">
      <c r="A24" s="15">
        <v>7.4</v>
      </c>
      <c r="B24" s="16" t="s">
        <v>12</v>
      </c>
      <c r="C24" s="36"/>
      <c r="D24" s="36"/>
      <c r="E24" s="36"/>
      <c r="F24" s="36"/>
      <c r="G24" s="37"/>
      <c r="H24" s="37"/>
      <c r="I24" s="37"/>
      <c r="J24" s="37"/>
      <c r="K24" s="37"/>
      <c r="L24" s="6"/>
      <c r="M24" s="6"/>
      <c r="N24" s="6"/>
      <c r="O24" s="6"/>
      <c r="P24" s="5"/>
      <c r="Q24" s="6"/>
      <c r="R24" s="6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3"/>
      <c r="GD24" s="3"/>
      <c r="GE24" s="3"/>
    </row>
    <row r="25" spans="1:188" ht="15.75" x14ac:dyDescent="0.25">
      <c r="A25" s="15">
        <v>7.5</v>
      </c>
      <c r="B25" s="16" t="s">
        <v>13</v>
      </c>
      <c r="C25" s="36"/>
      <c r="D25" s="36"/>
      <c r="E25" s="36"/>
      <c r="F25" s="36"/>
      <c r="G25" s="37"/>
      <c r="H25" s="37"/>
      <c r="I25" s="37"/>
      <c r="J25" s="37"/>
      <c r="K25" s="37"/>
      <c r="L25" s="6"/>
      <c r="M25" s="6"/>
      <c r="N25" s="6"/>
      <c r="O25" s="6"/>
      <c r="P25" s="5"/>
      <c r="Q25" s="6"/>
      <c r="R25" s="6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3"/>
      <c r="GD25" s="3"/>
      <c r="GE25" s="3"/>
    </row>
    <row r="26" spans="1:188" ht="15.75" x14ac:dyDescent="0.25">
      <c r="A26" s="15">
        <v>7.6</v>
      </c>
      <c r="B26" s="16" t="s">
        <v>14</v>
      </c>
      <c r="C26" s="35">
        <v>10189</v>
      </c>
      <c r="D26" s="32">
        <v>11689</v>
      </c>
      <c r="E26" s="32">
        <v>14026</v>
      </c>
      <c r="F26" s="32">
        <v>15338</v>
      </c>
      <c r="G26" s="31">
        <v>17991</v>
      </c>
      <c r="H26" s="31">
        <v>18141</v>
      </c>
      <c r="I26" s="31">
        <v>20735</v>
      </c>
      <c r="J26" s="31">
        <v>21953</v>
      </c>
      <c r="K26" s="31">
        <v>22610</v>
      </c>
      <c r="L26" s="6"/>
      <c r="M26" s="6"/>
      <c r="N26" s="6"/>
      <c r="O26" s="6"/>
      <c r="P26" s="5"/>
      <c r="Q26" s="6"/>
      <c r="R26" s="6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3"/>
      <c r="GD26" s="3"/>
      <c r="GE26" s="3"/>
    </row>
    <row r="27" spans="1:188" ht="30" x14ac:dyDescent="0.25">
      <c r="A27" s="15">
        <v>7.7</v>
      </c>
      <c r="B27" s="16" t="s">
        <v>15</v>
      </c>
      <c r="C27" s="35">
        <v>170301</v>
      </c>
      <c r="D27" s="32">
        <v>202117</v>
      </c>
      <c r="E27" s="32">
        <v>253709</v>
      </c>
      <c r="F27" s="32">
        <v>299339</v>
      </c>
      <c r="G27" s="31">
        <v>349933</v>
      </c>
      <c r="H27" s="31">
        <v>336613</v>
      </c>
      <c r="I27" s="31">
        <v>329296</v>
      </c>
      <c r="J27" s="31">
        <v>377114</v>
      </c>
      <c r="K27" s="31">
        <v>434725</v>
      </c>
      <c r="L27" s="6"/>
      <c r="M27" s="6"/>
      <c r="N27" s="6"/>
      <c r="O27" s="6"/>
      <c r="P27" s="5"/>
      <c r="Q27" s="6"/>
      <c r="R27" s="6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3"/>
      <c r="GD27" s="3"/>
      <c r="GE27" s="3"/>
    </row>
    <row r="28" spans="1:188" ht="15.75" x14ac:dyDescent="0.25">
      <c r="A28" s="17" t="s">
        <v>33</v>
      </c>
      <c r="B28" s="16" t="s">
        <v>16</v>
      </c>
      <c r="C28" s="35">
        <v>537699</v>
      </c>
      <c r="D28" s="32">
        <v>609344</v>
      </c>
      <c r="E28" s="32">
        <v>680931</v>
      </c>
      <c r="F28" s="32">
        <v>719388</v>
      </c>
      <c r="G28" s="31">
        <v>833987</v>
      </c>
      <c r="H28" s="31">
        <v>772049</v>
      </c>
      <c r="I28" s="31">
        <v>915962</v>
      </c>
      <c r="J28" s="31">
        <v>963417</v>
      </c>
      <c r="K28" s="31">
        <v>1064360</v>
      </c>
      <c r="L28" s="6"/>
      <c r="M28" s="6"/>
      <c r="N28" s="6"/>
      <c r="O28" s="6"/>
      <c r="P28" s="5"/>
      <c r="Q28" s="6"/>
      <c r="R28" s="6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3"/>
      <c r="GD28" s="3"/>
      <c r="GE28" s="3"/>
    </row>
    <row r="29" spans="1:188" ht="30" x14ac:dyDescent="0.25">
      <c r="A29" s="17" t="s">
        <v>34</v>
      </c>
      <c r="B29" s="16" t="s">
        <v>17</v>
      </c>
      <c r="C29" s="35">
        <v>1755211</v>
      </c>
      <c r="D29" s="32">
        <v>1919629</v>
      </c>
      <c r="E29" s="32">
        <v>2227586</v>
      </c>
      <c r="F29" s="32">
        <v>2406208</v>
      </c>
      <c r="G29" s="31">
        <v>2506577</v>
      </c>
      <c r="H29" s="31">
        <v>2667389</v>
      </c>
      <c r="I29" s="31">
        <v>2824261</v>
      </c>
      <c r="J29" s="31">
        <v>2963452</v>
      </c>
      <c r="K29" s="31">
        <v>3156354</v>
      </c>
      <c r="L29" s="6"/>
      <c r="M29" s="6"/>
      <c r="N29" s="6"/>
      <c r="O29" s="6"/>
      <c r="P29" s="5"/>
      <c r="Q29" s="6"/>
      <c r="R29" s="6"/>
      <c r="S29" s="5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3"/>
      <c r="GD29" s="3"/>
      <c r="GE29" s="3"/>
    </row>
    <row r="30" spans="1:188" ht="15.75" x14ac:dyDescent="0.25">
      <c r="A30" s="17" t="s">
        <v>35</v>
      </c>
      <c r="B30" s="16" t="s">
        <v>49</v>
      </c>
      <c r="C30" s="35">
        <v>549383</v>
      </c>
      <c r="D30" s="32">
        <v>611344</v>
      </c>
      <c r="E30" s="32">
        <v>781483</v>
      </c>
      <c r="F30" s="32">
        <v>879675</v>
      </c>
      <c r="G30" s="31">
        <v>924507</v>
      </c>
      <c r="H30" s="31">
        <v>1018403</v>
      </c>
      <c r="I30" s="31">
        <v>1195541</v>
      </c>
      <c r="J30" s="31">
        <v>1467616</v>
      </c>
      <c r="K30" s="31">
        <v>1630962</v>
      </c>
      <c r="L30" s="6"/>
      <c r="M30" s="6"/>
      <c r="N30" s="6"/>
      <c r="O30" s="6"/>
      <c r="P30" s="5"/>
      <c r="Q30" s="6"/>
      <c r="R30" s="6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3"/>
      <c r="GD30" s="3"/>
      <c r="GE30" s="3"/>
    </row>
    <row r="31" spans="1:188" ht="15.75" x14ac:dyDescent="0.25">
      <c r="A31" s="17" t="s">
        <v>36</v>
      </c>
      <c r="B31" s="16" t="s">
        <v>18</v>
      </c>
      <c r="C31" s="35">
        <v>781802</v>
      </c>
      <c r="D31" s="32">
        <v>875123</v>
      </c>
      <c r="E31" s="32">
        <v>914758</v>
      </c>
      <c r="F31" s="32">
        <v>1008461</v>
      </c>
      <c r="G31" s="31">
        <v>1161313</v>
      </c>
      <c r="H31" s="31">
        <v>1339933</v>
      </c>
      <c r="I31" s="31">
        <v>1625113</v>
      </c>
      <c r="J31" s="31">
        <v>1937554</v>
      </c>
      <c r="K31" s="31">
        <v>2297298</v>
      </c>
      <c r="L31" s="6"/>
      <c r="M31" s="6"/>
      <c r="N31" s="6"/>
      <c r="O31" s="6"/>
      <c r="P31" s="5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3"/>
      <c r="GD31" s="3"/>
      <c r="GE31" s="3"/>
    </row>
    <row r="32" spans="1:188" ht="15.75" x14ac:dyDescent="0.25">
      <c r="A32" s="21"/>
      <c r="B32" s="22" t="s">
        <v>26</v>
      </c>
      <c r="C32" s="33">
        <f>C17+C20+C28+C29+C30+C31</f>
        <v>5140420</v>
      </c>
      <c r="D32" s="33">
        <f t="shared" ref="D32:K32" si="6">D17+D20+D28+D29+D30+D31</f>
        <v>5800031</v>
      </c>
      <c r="E32" s="33">
        <f t="shared" si="6"/>
        <v>6676857</v>
      </c>
      <c r="F32" s="33">
        <f t="shared" si="6"/>
        <v>7270475</v>
      </c>
      <c r="G32" s="33">
        <f t="shared" si="6"/>
        <v>7834707</v>
      </c>
      <c r="H32" s="33">
        <f t="shared" si="6"/>
        <v>8471379</v>
      </c>
      <c r="I32" s="33">
        <f t="shared" si="6"/>
        <v>9502749</v>
      </c>
      <c r="J32" s="33">
        <f t="shared" si="6"/>
        <v>10545755</v>
      </c>
      <c r="K32" s="33">
        <f t="shared" si="6"/>
        <v>11531700</v>
      </c>
      <c r="L32" s="6"/>
      <c r="M32" s="6"/>
      <c r="N32" s="6"/>
      <c r="O32" s="6"/>
      <c r="P32" s="5"/>
      <c r="Q32" s="6"/>
      <c r="R32" s="6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3"/>
      <c r="GD32" s="3"/>
      <c r="GE32" s="3"/>
    </row>
    <row r="33" spans="1:188" s="14" customFormat="1" ht="15.75" x14ac:dyDescent="0.25">
      <c r="A33" s="23" t="s">
        <v>23</v>
      </c>
      <c r="B33" s="24" t="s">
        <v>37</v>
      </c>
      <c r="C33" s="38">
        <f t="shared" ref="C33:K33" si="7">C6+C11+C13+C14+C15+C17+C20+C28+C29+C30+C31</f>
        <v>14842982.094574941</v>
      </c>
      <c r="D33" s="38">
        <f t="shared" si="7"/>
        <v>16613331.912815902</v>
      </c>
      <c r="E33" s="38">
        <f t="shared" si="7"/>
        <v>19542711</v>
      </c>
      <c r="F33" s="38">
        <f t="shared" si="7"/>
        <v>20906764</v>
      </c>
      <c r="G33" s="38">
        <f t="shared" si="7"/>
        <v>21371159</v>
      </c>
      <c r="H33" s="38">
        <f t="shared" si="7"/>
        <v>23886036</v>
      </c>
      <c r="I33" s="38">
        <f t="shared" si="7"/>
        <v>26049392.079182167</v>
      </c>
      <c r="J33" s="38">
        <f t="shared" si="7"/>
        <v>28885050</v>
      </c>
      <c r="K33" s="38">
        <f t="shared" si="7"/>
        <v>31287805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3"/>
      <c r="GD33" s="3"/>
      <c r="GE33" s="3"/>
      <c r="GF33" s="4"/>
    </row>
    <row r="34" spans="1:188" ht="15.75" x14ac:dyDescent="0.25">
      <c r="A34" s="19" t="s">
        <v>39</v>
      </c>
      <c r="B34" s="2" t="s">
        <v>70</v>
      </c>
      <c r="C34" s="39">
        <v>964400</v>
      </c>
      <c r="D34" s="39">
        <v>1137800</v>
      </c>
      <c r="E34" s="35">
        <v>1140607</v>
      </c>
      <c r="F34" s="35">
        <v>1205047</v>
      </c>
      <c r="G34" s="31">
        <v>1145094</v>
      </c>
      <c r="H34" s="31">
        <v>1202138</v>
      </c>
      <c r="I34" s="31">
        <v>1354809</v>
      </c>
      <c r="J34" s="31">
        <v>1521238</v>
      </c>
      <c r="K34" s="31">
        <v>1630218</v>
      </c>
      <c r="L34" s="6"/>
      <c r="M34" s="6"/>
      <c r="N34" s="6"/>
      <c r="O34" s="6"/>
      <c r="P34" s="5"/>
      <c r="Q34" s="6"/>
      <c r="R34" s="6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</row>
    <row r="35" spans="1:188" ht="15.75" x14ac:dyDescent="0.25">
      <c r="A35" s="19" t="s">
        <v>40</v>
      </c>
      <c r="B35" s="2" t="s">
        <v>69</v>
      </c>
      <c r="C35" s="39"/>
      <c r="D35" s="39"/>
      <c r="E35" s="35"/>
      <c r="F35" s="35"/>
      <c r="G35" s="31"/>
      <c r="H35" s="31"/>
      <c r="I35" s="31"/>
      <c r="J35" s="31"/>
      <c r="K35" s="31"/>
      <c r="L35" s="6"/>
      <c r="M35" s="6"/>
      <c r="N35" s="6"/>
      <c r="O35" s="6"/>
      <c r="P35" s="5"/>
      <c r="Q35" s="6"/>
      <c r="R35" s="6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</row>
    <row r="36" spans="1:188" ht="15.75" x14ac:dyDescent="0.25">
      <c r="A36" s="25" t="s">
        <v>41</v>
      </c>
      <c r="B36" s="26" t="s">
        <v>50</v>
      </c>
      <c r="C36" s="33">
        <f>C33+C34-C35</f>
        <v>15807382.094574941</v>
      </c>
      <c r="D36" s="33">
        <f>D33+D34-D35</f>
        <v>17751131.912815902</v>
      </c>
      <c r="E36" s="33">
        <f>E33+E34-E35</f>
        <v>20683318</v>
      </c>
      <c r="F36" s="33">
        <f>F33+F34-F35</f>
        <v>22111811</v>
      </c>
      <c r="G36" s="33">
        <f t="shared" ref="G36:K36" si="8">G33+G34-G35</f>
        <v>22516253</v>
      </c>
      <c r="H36" s="33">
        <f t="shared" si="8"/>
        <v>25088174</v>
      </c>
      <c r="I36" s="33">
        <f t="shared" si="8"/>
        <v>27404201.079182167</v>
      </c>
      <c r="J36" s="33">
        <f t="shared" si="8"/>
        <v>30406288</v>
      </c>
      <c r="K36" s="33">
        <f t="shared" si="8"/>
        <v>32918023</v>
      </c>
      <c r="L36" s="6"/>
      <c r="M36" s="6"/>
      <c r="N36" s="6"/>
      <c r="O36" s="6"/>
      <c r="P36" s="5"/>
      <c r="Q36" s="6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</row>
    <row r="37" spans="1:188" ht="15.75" x14ac:dyDescent="0.25">
      <c r="A37" s="19" t="s">
        <v>42</v>
      </c>
      <c r="B37" s="2" t="s">
        <v>38</v>
      </c>
      <c r="C37" s="28">
        <v>257850</v>
      </c>
      <c r="D37" s="28">
        <v>262010</v>
      </c>
      <c r="E37" s="28">
        <v>266240</v>
      </c>
      <c r="F37" s="28">
        <v>270530</v>
      </c>
      <c r="G37" s="28">
        <v>274900</v>
      </c>
      <c r="H37" s="28">
        <v>279330</v>
      </c>
      <c r="I37" s="28">
        <v>283840</v>
      </c>
      <c r="J37" s="28">
        <v>288420</v>
      </c>
      <c r="K37" s="28">
        <v>293080</v>
      </c>
      <c r="T37" s="3"/>
      <c r="U37" s="3"/>
      <c r="V37" s="3"/>
      <c r="W37" s="3"/>
    </row>
    <row r="38" spans="1:188" ht="15.75" x14ac:dyDescent="0.25">
      <c r="A38" s="25" t="s">
        <v>43</v>
      </c>
      <c r="B38" s="26" t="s">
        <v>53</v>
      </c>
      <c r="C38" s="33">
        <f>C36/C37*1000</f>
        <v>61304.565036164204</v>
      </c>
      <c r="D38" s="33">
        <f>D36/D37*1000</f>
        <v>67749.826009754979</v>
      </c>
      <c r="E38" s="33">
        <f>E36/E37*1000</f>
        <v>77686.741286057702</v>
      </c>
      <c r="F38" s="33">
        <f>F36/F37*1000</f>
        <v>81735.153217757746</v>
      </c>
      <c r="G38" s="34">
        <f t="shared" ref="G38:K38" si="9">G36/G37*1000</f>
        <v>81907.068024736262</v>
      </c>
      <c r="H38" s="34">
        <f t="shared" si="9"/>
        <v>89815.537178247949</v>
      </c>
      <c r="I38" s="34">
        <f t="shared" si="9"/>
        <v>96548.059044469293</v>
      </c>
      <c r="J38" s="34">
        <f t="shared" si="9"/>
        <v>105423.64607170099</v>
      </c>
      <c r="K38" s="34">
        <f t="shared" si="9"/>
        <v>112317.53446158045</v>
      </c>
      <c r="S38" s="5"/>
      <c r="T38" s="5"/>
      <c r="U38" s="5"/>
      <c r="V38" s="5"/>
      <c r="W38" s="5"/>
      <c r="BX38" s="6"/>
      <c r="BY38" s="6"/>
      <c r="BZ38" s="6"/>
      <c r="CA38" s="6"/>
    </row>
    <row r="40" spans="1:188" x14ac:dyDescent="0.25">
      <c r="B40" s="1" t="s">
        <v>64</v>
      </c>
    </row>
    <row r="42" spans="1:188" x14ac:dyDescent="0.25">
      <c r="C42" s="41"/>
      <c r="D42" s="41"/>
      <c r="E42" s="41"/>
      <c r="F42" s="6"/>
      <c r="G42" s="5"/>
      <c r="H42" s="5"/>
      <c r="I42" s="5"/>
      <c r="J42" s="5"/>
      <c r="K42" s="5"/>
    </row>
    <row r="43" spans="1:188" x14ac:dyDescent="0.25">
      <c r="C43" s="41"/>
      <c r="D43" s="41"/>
      <c r="E43" s="41"/>
      <c r="F43" s="41"/>
      <c r="G43" s="41"/>
      <c r="H43" s="41"/>
      <c r="I43" s="41"/>
      <c r="J43" s="41"/>
      <c r="K43" s="41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F41"/>
  <sheetViews>
    <sheetView zoomScaleSheetLayoutView="100" workbookViewId="0">
      <pane xSplit="2" ySplit="5" topLeftCell="C15" activePane="bottomRight" state="frozen"/>
      <selection activeCell="D40" sqref="D40"/>
      <selection pane="topRight" activeCell="D40" sqref="D40"/>
      <selection pane="bottomLeft" activeCell="D40" sqref="D40"/>
      <selection pane="bottomRight" activeCell="N22" sqref="N22"/>
    </sheetView>
  </sheetViews>
  <sheetFormatPr defaultColWidth="8.85546875" defaultRowHeight="15" x14ac:dyDescent="0.25"/>
  <cols>
    <col min="1" max="1" width="11" style="1" customWidth="1"/>
    <col min="2" max="2" width="36.140625" style="1" customWidth="1"/>
    <col min="3" max="5" width="11.140625" style="1" customWidth="1"/>
    <col min="6" max="6" width="11.140625" style="4" customWidth="1"/>
    <col min="7" max="10" width="11.85546875" style="3" customWidth="1"/>
    <col min="11" max="11" width="11.5703125" style="3" customWidth="1"/>
    <col min="12" max="13" width="9.140625" style="4" customWidth="1"/>
    <col min="14" max="14" width="11.85546875" style="4" customWidth="1"/>
    <col min="15" max="15" width="11.28515625" style="4" customWidth="1"/>
    <col min="16" max="16" width="11.7109375" style="3" customWidth="1"/>
    <col min="17" max="17" width="9.140625" style="4" customWidth="1"/>
    <col min="18" max="18" width="10.85546875" style="4" customWidth="1"/>
    <col min="19" max="19" width="10.85546875" style="3" customWidth="1"/>
    <col min="20" max="20" width="11" style="4" customWidth="1"/>
    <col min="21" max="23" width="11.42578125" style="4" customWidth="1"/>
    <col min="24" max="51" width="9.140625" style="4" customWidth="1"/>
    <col min="52" max="52" width="12.42578125" style="4" customWidth="1"/>
    <col min="53" max="74" width="9.140625" style="4" customWidth="1"/>
    <col min="75" max="75" width="12.140625" style="4" customWidth="1"/>
    <col min="76" max="79" width="9.140625" style="4" customWidth="1"/>
    <col min="80" max="84" width="9.140625" style="4" hidden="1" customWidth="1"/>
    <col min="85" max="85" width="9.140625" style="4" customWidth="1"/>
    <col min="86" max="90" width="9.140625" style="4" hidden="1" customWidth="1"/>
    <col min="91" max="91" width="9.140625" style="4" customWidth="1"/>
    <col min="92" max="96" width="9.140625" style="4" hidden="1" customWidth="1"/>
    <col min="97" max="97" width="9.140625" style="4" customWidth="1"/>
    <col min="98" max="102" width="9.140625" style="4" hidden="1" customWidth="1"/>
    <col min="103" max="103" width="9.140625" style="4" customWidth="1"/>
    <col min="104" max="108" width="9.140625" style="4" hidden="1" customWidth="1"/>
    <col min="109" max="109" width="9.140625" style="3" customWidth="1"/>
    <col min="110" max="114" width="9.140625" style="3" hidden="1" customWidth="1"/>
    <col min="115" max="115" width="9.140625" style="3" customWidth="1"/>
    <col min="116" max="120" width="9.140625" style="3" hidden="1" customWidth="1"/>
    <col min="121" max="121" width="9.140625" style="3" customWidth="1"/>
    <col min="122" max="126" width="9.140625" style="3" hidden="1" customWidth="1"/>
    <col min="127" max="127" width="9.140625" style="3" customWidth="1"/>
    <col min="128" max="157" width="9.140625" style="4" customWidth="1"/>
    <col min="158" max="158" width="9.140625" style="4" hidden="1" customWidth="1"/>
    <col min="159" max="166" width="9.140625" style="4" customWidth="1"/>
    <col min="167" max="167" width="9.140625" style="4" hidden="1" customWidth="1"/>
    <col min="168" max="172" width="9.140625" style="4" customWidth="1"/>
    <col min="173" max="173" width="9.140625" style="4" hidden="1" customWidth="1"/>
    <col min="174" max="183" width="9.140625" style="4" customWidth="1"/>
    <col min="184" max="184" width="9.140625" style="4"/>
    <col min="185" max="187" width="8.85546875" style="4"/>
    <col min="188" max="188" width="12.7109375" style="4" bestFit="1" customWidth="1"/>
    <col min="189" max="16384" width="8.85546875" style="1"/>
  </cols>
  <sheetData>
    <row r="1" spans="1:188" ht="18.75" x14ac:dyDescent="0.3">
      <c r="A1" s="1" t="s">
        <v>48</v>
      </c>
      <c r="B1" s="27" t="s">
        <v>59</v>
      </c>
      <c r="H1" s="3" t="s">
        <v>71</v>
      </c>
      <c r="R1" s="5"/>
    </row>
    <row r="2" spans="1:188" ht="15.75" x14ac:dyDescent="0.25">
      <c r="A2" s="9" t="s">
        <v>45</v>
      </c>
    </row>
    <row r="3" spans="1:188" ht="15.75" x14ac:dyDescent="0.25">
      <c r="A3" s="9"/>
    </row>
    <row r="4" spans="1:188" ht="15.75" x14ac:dyDescent="0.25">
      <c r="A4" s="9"/>
      <c r="E4" s="8"/>
      <c r="F4" s="8" t="s">
        <v>52</v>
      </c>
    </row>
    <row r="5" spans="1:188" ht="15.75" x14ac:dyDescent="0.25">
      <c r="A5" s="10" t="s">
        <v>0</v>
      </c>
      <c r="B5" s="11" t="s">
        <v>1</v>
      </c>
      <c r="C5" s="28" t="s">
        <v>19</v>
      </c>
      <c r="D5" s="28" t="s">
        <v>20</v>
      </c>
      <c r="E5" s="28" t="s">
        <v>21</v>
      </c>
      <c r="F5" s="28" t="s">
        <v>51</v>
      </c>
      <c r="G5" s="29" t="s">
        <v>58</v>
      </c>
      <c r="H5" s="29" t="s">
        <v>60</v>
      </c>
      <c r="I5" s="29" t="s">
        <v>61</v>
      </c>
      <c r="J5" s="29" t="s">
        <v>62</v>
      </c>
      <c r="K5" s="29" t="s">
        <v>68</v>
      </c>
    </row>
    <row r="6" spans="1:188" s="14" customFormat="1" ht="15.75" x14ac:dyDescent="0.25">
      <c r="A6" s="12" t="s">
        <v>22</v>
      </c>
      <c r="B6" s="13" t="s">
        <v>2</v>
      </c>
      <c r="C6" s="30">
        <f>SUM(C7:C10)</f>
        <v>2685950</v>
      </c>
      <c r="D6" s="30">
        <f>SUM(D7:D10)</f>
        <v>2850359.869750076</v>
      </c>
      <c r="E6" s="30">
        <f>SUM(E7:E10)</f>
        <v>2927578.3376950053</v>
      </c>
      <c r="F6" s="30">
        <f>SUM(F7:F10)</f>
        <v>3121630</v>
      </c>
      <c r="G6" s="30">
        <f t="shared" ref="G6:K6" si="0">SUM(G7:G10)</f>
        <v>3092063</v>
      </c>
      <c r="H6" s="30">
        <f t="shared" si="0"/>
        <v>3750127</v>
      </c>
      <c r="I6" s="30">
        <f t="shared" si="0"/>
        <v>3393677</v>
      </c>
      <c r="J6" s="30">
        <f t="shared" si="0"/>
        <v>3742684</v>
      </c>
      <c r="K6" s="30">
        <f t="shared" si="0"/>
        <v>3866674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3"/>
      <c r="GD6" s="3"/>
      <c r="GE6" s="3"/>
      <c r="GF6" s="4"/>
    </row>
    <row r="7" spans="1:188" ht="15.75" x14ac:dyDescent="0.25">
      <c r="A7" s="15">
        <v>1.1000000000000001</v>
      </c>
      <c r="B7" s="16" t="s">
        <v>54</v>
      </c>
      <c r="C7" s="32">
        <v>1798258</v>
      </c>
      <c r="D7" s="32">
        <v>1923736</v>
      </c>
      <c r="E7" s="32">
        <v>1982691</v>
      </c>
      <c r="F7" s="32">
        <v>2045885</v>
      </c>
      <c r="G7" s="36">
        <v>1978955</v>
      </c>
      <c r="H7" s="36">
        <v>2454184</v>
      </c>
      <c r="I7" s="36">
        <v>1982601</v>
      </c>
      <c r="J7" s="36">
        <v>2297560</v>
      </c>
      <c r="K7" s="36">
        <v>2344656</v>
      </c>
      <c r="L7" s="6"/>
      <c r="M7" s="6"/>
      <c r="N7" s="6"/>
      <c r="O7" s="6"/>
      <c r="P7" s="5"/>
      <c r="Q7" s="6"/>
      <c r="R7" s="6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3"/>
      <c r="GD7" s="3"/>
      <c r="GE7" s="3"/>
    </row>
    <row r="8" spans="1:188" ht="15.75" x14ac:dyDescent="0.25">
      <c r="A8" s="15">
        <v>1.2</v>
      </c>
      <c r="B8" s="16" t="s">
        <v>55</v>
      </c>
      <c r="C8" s="32">
        <v>226704</v>
      </c>
      <c r="D8" s="32">
        <v>237979</v>
      </c>
      <c r="E8" s="32">
        <v>249536</v>
      </c>
      <c r="F8" s="32">
        <v>245276</v>
      </c>
      <c r="G8" s="36">
        <v>253157</v>
      </c>
      <c r="H8" s="36">
        <v>284250</v>
      </c>
      <c r="I8" s="36">
        <v>313526</v>
      </c>
      <c r="J8" s="36">
        <v>322592</v>
      </c>
      <c r="K8" s="36">
        <v>375670</v>
      </c>
      <c r="L8" s="6"/>
      <c r="M8" s="6"/>
      <c r="N8" s="6"/>
      <c r="O8" s="6"/>
      <c r="P8" s="5"/>
      <c r="Q8" s="6"/>
      <c r="R8" s="6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3"/>
      <c r="GD8" s="3"/>
      <c r="GE8" s="3"/>
    </row>
    <row r="9" spans="1:188" ht="15.75" x14ac:dyDescent="0.25">
      <c r="A9" s="15">
        <v>1.3</v>
      </c>
      <c r="B9" s="16" t="s">
        <v>56</v>
      </c>
      <c r="C9" s="32">
        <v>426205</v>
      </c>
      <c r="D9" s="32">
        <v>449230</v>
      </c>
      <c r="E9" s="32">
        <v>428448</v>
      </c>
      <c r="F9" s="32">
        <v>536211</v>
      </c>
      <c r="G9" s="36">
        <v>539469</v>
      </c>
      <c r="H9" s="36">
        <v>658802</v>
      </c>
      <c r="I9" s="36">
        <v>669349</v>
      </c>
      <c r="J9" s="36">
        <v>664873</v>
      </c>
      <c r="K9" s="36">
        <v>670109</v>
      </c>
      <c r="L9" s="6"/>
      <c r="M9" s="6"/>
      <c r="N9" s="6"/>
      <c r="O9" s="6"/>
      <c r="P9" s="5"/>
      <c r="Q9" s="6"/>
      <c r="R9" s="6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3"/>
      <c r="GD9" s="3"/>
      <c r="GE9" s="3"/>
    </row>
    <row r="10" spans="1:188" ht="15.75" x14ac:dyDescent="0.25">
      <c r="A10" s="15">
        <v>1.4</v>
      </c>
      <c r="B10" s="16" t="s">
        <v>57</v>
      </c>
      <c r="C10" s="32">
        <v>234783</v>
      </c>
      <c r="D10" s="32">
        <v>239414.86975007606</v>
      </c>
      <c r="E10" s="32">
        <v>266903.33769500541</v>
      </c>
      <c r="F10" s="32">
        <v>294258</v>
      </c>
      <c r="G10" s="36">
        <v>320482</v>
      </c>
      <c r="H10" s="36">
        <v>352891</v>
      </c>
      <c r="I10" s="36">
        <v>428201</v>
      </c>
      <c r="J10" s="36">
        <v>457659</v>
      </c>
      <c r="K10" s="36">
        <v>476239</v>
      </c>
      <c r="L10" s="6"/>
      <c r="M10" s="6"/>
      <c r="N10" s="6"/>
      <c r="O10" s="6"/>
      <c r="P10" s="5"/>
      <c r="Q10" s="6"/>
      <c r="R10" s="6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3"/>
      <c r="GD10" s="3"/>
      <c r="GE10" s="3"/>
    </row>
    <row r="11" spans="1:188" ht="15.75" x14ac:dyDescent="0.25">
      <c r="A11" s="17" t="s">
        <v>27</v>
      </c>
      <c r="B11" s="16" t="s">
        <v>3</v>
      </c>
      <c r="C11" s="32">
        <v>1970259</v>
      </c>
      <c r="D11" s="32">
        <v>1923176.3092080317</v>
      </c>
      <c r="E11" s="32">
        <v>2072375</v>
      </c>
      <c r="F11" s="32">
        <v>2109607</v>
      </c>
      <c r="G11" s="36">
        <v>2008586</v>
      </c>
      <c r="H11" s="36">
        <v>2200011</v>
      </c>
      <c r="I11" s="36">
        <v>2352636</v>
      </c>
      <c r="J11" s="36">
        <v>2556447</v>
      </c>
      <c r="K11" s="36">
        <v>2695767</v>
      </c>
      <c r="L11" s="6"/>
      <c r="M11" s="6"/>
      <c r="N11" s="6"/>
      <c r="O11" s="6"/>
      <c r="P11" s="5"/>
      <c r="Q11" s="6"/>
      <c r="R11" s="6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3"/>
      <c r="GD11" s="3"/>
      <c r="GE11" s="3"/>
    </row>
    <row r="12" spans="1:188" ht="15.75" x14ac:dyDescent="0.25">
      <c r="A12" s="21"/>
      <c r="B12" s="22" t="s">
        <v>24</v>
      </c>
      <c r="C12" s="33">
        <f>C6+C11</f>
        <v>4656209</v>
      </c>
      <c r="D12" s="33">
        <f>D6+D11</f>
        <v>4773536.1789581077</v>
      </c>
      <c r="E12" s="33">
        <f>E6+E11</f>
        <v>4999953.3376950053</v>
      </c>
      <c r="F12" s="33">
        <f>F6+F11</f>
        <v>5231237</v>
      </c>
      <c r="G12" s="33">
        <f t="shared" ref="G12:K12" si="1">G6+G11</f>
        <v>5100649</v>
      </c>
      <c r="H12" s="33">
        <f t="shared" si="1"/>
        <v>5950138</v>
      </c>
      <c r="I12" s="33">
        <f t="shared" si="1"/>
        <v>5746313</v>
      </c>
      <c r="J12" s="33">
        <f t="shared" si="1"/>
        <v>6299131</v>
      </c>
      <c r="K12" s="33">
        <f t="shared" si="1"/>
        <v>6562441</v>
      </c>
      <c r="L12" s="6"/>
      <c r="M12" s="6"/>
      <c r="N12" s="6"/>
      <c r="O12" s="6"/>
      <c r="P12" s="5"/>
      <c r="Q12" s="6"/>
      <c r="R12" s="6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3"/>
      <c r="GD12" s="3"/>
      <c r="GE12" s="3"/>
    </row>
    <row r="13" spans="1:188" s="14" customFormat="1" ht="15.75" x14ac:dyDescent="0.25">
      <c r="A13" s="12" t="s">
        <v>28</v>
      </c>
      <c r="B13" s="13" t="s">
        <v>4</v>
      </c>
      <c r="C13" s="32">
        <v>2435032</v>
      </c>
      <c r="D13" s="32">
        <v>2660178.6297598686</v>
      </c>
      <c r="E13" s="32">
        <v>3588922</v>
      </c>
      <c r="F13" s="32">
        <v>3313429</v>
      </c>
      <c r="G13" s="30">
        <v>3402519</v>
      </c>
      <c r="H13" s="30">
        <v>3168509</v>
      </c>
      <c r="I13" s="30">
        <v>3268997</v>
      </c>
      <c r="J13" s="30">
        <v>3358021</v>
      </c>
      <c r="K13" s="30">
        <v>3527342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3"/>
      <c r="GD13" s="3"/>
      <c r="GE13" s="3"/>
      <c r="GF13" s="4"/>
    </row>
    <row r="14" spans="1:188" ht="30" x14ac:dyDescent="0.25">
      <c r="A14" s="17" t="s">
        <v>29</v>
      </c>
      <c r="B14" s="16" t="s">
        <v>5</v>
      </c>
      <c r="C14" s="32">
        <v>709991</v>
      </c>
      <c r="D14" s="32">
        <v>955984</v>
      </c>
      <c r="E14" s="32">
        <v>1047311</v>
      </c>
      <c r="F14" s="32">
        <v>1150570</v>
      </c>
      <c r="G14" s="36">
        <v>1446947</v>
      </c>
      <c r="H14" s="36">
        <v>1696875</v>
      </c>
      <c r="I14" s="36">
        <v>1918456</v>
      </c>
      <c r="J14" s="36">
        <v>2026906</v>
      </c>
      <c r="K14" s="36">
        <v>2087992</v>
      </c>
      <c r="L14" s="6"/>
      <c r="M14" s="6"/>
      <c r="N14" s="6"/>
      <c r="O14" s="6"/>
      <c r="P14" s="5"/>
      <c r="Q14" s="6"/>
      <c r="R14" s="6"/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5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5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5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3"/>
      <c r="GD14" s="3"/>
      <c r="GE14" s="3"/>
    </row>
    <row r="15" spans="1:188" ht="15.75" x14ac:dyDescent="0.25">
      <c r="A15" s="17" t="s">
        <v>30</v>
      </c>
      <c r="B15" s="16" t="s">
        <v>6</v>
      </c>
      <c r="C15" s="32">
        <v>1901330</v>
      </c>
      <c r="D15" s="32">
        <v>1787105.592489541</v>
      </c>
      <c r="E15" s="32">
        <v>1760222</v>
      </c>
      <c r="F15" s="32">
        <v>1763809</v>
      </c>
      <c r="G15" s="36">
        <v>1641223</v>
      </c>
      <c r="H15" s="36">
        <v>1874831</v>
      </c>
      <c r="I15" s="36">
        <v>2072459</v>
      </c>
      <c r="J15" s="36">
        <v>2182161</v>
      </c>
      <c r="K15" s="36">
        <v>2312036</v>
      </c>
      <c r="L15" s="6"/>
      <c r="M15" s="6"/>
      <c r="N15" s="6"/>
      <c r="O15" s="6"/>
      <c r="P15" s="5"/>
      <c r="Q15" s="6"/>
      <c r="R15" s="6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5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5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5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3"/>
      <c r="GD15" s="3"/>
      <c r="GE15" s="3"/>
    </row>
    <row r="16" spans="1:188" ht="15.75" x14ac:dyDescent="0.25">
      <c r="A16" s="21"/>
      <c r="B16" s="22" t="s">
        <v>25</v>
      </c>
      <c r="C16" s="33">
        <f>+C13+C14+C15</f>
        <v>5046353</v>
      </c>
      <c r="D16" s="33">
        <f>+D13+D14+D15</f>
        <v>5403268.2222494092</v>
      </c>
      <c r="E16" s="33">
        <f>+E13+E14+E15</f>
        <v>6396455</v>
      </c>
      <c r="F16" s="33">
        <f>+F13+F14+F15</f>
        <v>6227808</v>
      </c>
      <c r="G16" s="33">
        <f t="shared" ref="G16:K16" si="2">+G13+G14+G15</f>
        <v>6490689</v>
      </c>
      <c r="H16" s="33">
        <f t="shared" si="2"/>
        <v>6740215</v>
      </c>
      <c r="I16" s="33">
        <f t="shared" si="2"/>
        <v>7259912</v>
      </c>
      <c r="J16" s="33">
        <f t="shared" si="2"/>
        <v>7567088</v>
      </c>
      <c r="K16" s="33">
        <f t="shared" si="2"/>
        <v>7927370</v>
      </c>
      <c r="L16" s="6"/>
      <c r="M16" s="6"/>
      <c r="N16" s="6"/>
      <c r="O16" s="6"/>
      <c r="P16" s="5"/>
      <c r="Q16" s="6"/>
      <c r="R16" s="6"/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5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5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5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3"/>
      <c r="GD16" s="3"/>
      <c r="GE16" s="3"/>
    </row>
    <row r="17" spans="1:188" s="14" customFormat="1" ht="15.75" x14ac:dyDescent="0.25">
      <c r="A17" s="12" t="s">
        <v>31</v>
      </c>
      <c r="B17" s="13" t="s">
        <v>7</v>
      </c>
      <c r="C17" s="30">
        <f>C18+C19</f>
        <v>932617</v>
      </c>
      <c r="D17" s="30">
        <f t="shared" ref="D17:K17" si="3">D18+D19</f>
        <v>1021682</v>
      </c>
      <c r="E17" s="30">
        <f t="shared" si="3"/>
        <v>1129497</v>
      </c>
      <c r="F17" s="30">
        <f t="shared" si="3"/>
        <v>1154290</v>
      </c>
      <c r="G17" s="30">
        <f t="shared" si="3"/>
        <v>1232745</v>
      </c>
      <c r="H17" s="30">
        <f t="shared" si="3"/>
        <v>1558593</v>
      </c>
      <c r="I17" s="30">
        <f t="shared" si="3"/>
        <v>1760261</v>
      </c>
      <c r="J17" s="30">
        <f t="shared" si="3"/>
        <v>1782557</v>
      </c>
      <c r="K17" s="30">
        <f t="shared" si="3"/>
        <v>1817794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3"/>
      <c r="GD17" s="3"/>
      <c r="GE17" s="3"/>
      <c r="GF17" s="4"/>
    </row>
    <row r="18" spans="1:188" ht="15.75" x14ac:dyDescent="0.25">
      <c r="A18" s="15">
        <v>6.1</v>
      </c>
      <c r="B18" s="16" t="s">
        <v>65</v>
      </c>
      <c r="C18" s="36">
        <v>932617</v>
      </c>
      <c r="D18" s="36">
        <v>1021682</v>
      </c>
      <c r="E18" s="36">
        <v>1129497</v>
      </c>
      <c r="F18" s="36">
        <v>1154290</v>
      </c>
      <c r="G18" s="36">
        <v>1232745</v>
      </c>
      <c r="H18" s="36">
        <v>1558593</v>
      </c>
      <c r="I18" s="36">
        <v>1760261</v>
      </c>
      <c r="J18" s="36">
        <v>1782557</v>
      </c>
      <c r="K18" s="36">
        <v>1817794</v>
      </c>
      <c r="L18" s="6"/>
      <c r="M18" s="6"/>
      <c r="N18" s="6"/>
      <c r="O18" s="6"/>
      <c r="P18" s="5"/>
      <c r="Q18" s="6"/>
      <c r="R18" s="6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3"/>
      <c r="GD18" s="3"/>
      <c r="GE18" s="3"/>
    </row>
    <row r="19" spans="1:188" ht="15.75" x14ac:dyDescent="0.25">
      <c r="A19" s="15">
        <v>6.2</v>
      </c>
      <c r="B19" s="16" t="s">
        <v>8</v>
      </c>
      <c r="C19" s="36"/>
      <c r="D19" s="36"/>
      <c r="E19" s="36"/>
      <c r="F19" s="36"/>
      <c r="G19" s="36"/>
      <c r="H19" s="36"/>
      <c r="I19" s="36"/>
      <c r="J19" s="36"/>
      <c r="K19" s="36"/>
      <c r="L19" s="6"/>
      <c r="M19" s="6"/>
      <c r="N19" s="6"/>
      <c r="O19" s="6"/>
      <c r="P19" s="5"/>
      <c r="Q19" s="6"/>
      <c r="R19" s="6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3"/>
      <c r="GD19" s="3"/>
      <c r="GE19" s="3"/>
    </row>
    <row r="20" spans="1:188" s="14" customFormat="1" ht="30" x14ac:dyDescent="0.25">
      <c r="A20" s="18" t="s">
        <v>32</v>
      </c>
      <c r="B20" s="20" t="s">
        <v>9</v>
      </c>
      <c r="C20" s="30">
        <f>SUM(C21:C27)</f>
        <v>583708</v>
      </c>
      <c r="D20" s="30">
        <f>SUM(D21:D27)</f>
        <v>650789.758113191</v>
      </c>
      <c r="E20" s="30">
        <f>SUM(E21:E27)</f>
        <v>726840</v>
      </c>
      <c r="F20" s="30">
        <f>SUM(F21:F27)</f>
        <v>801978</v>
      </c>
      <c r="G20" s="30">
        <f t="shared" ref="G20:K20" si="4">SUM(G21:G27)</f>
        <v>894174</v>
      </c>
      <c r="H20" s="30">
        <f t="shared" si="4"/>
        <v>895868</v>
      </c>
      <c r="I20" s="30">
        <f t="shared" si="4"/>
        <v>951535</v>
      </c>
      <c r="J20" s="30">
        <f t="shared" si="4"/>
        <v>1055675</v>
      </c>
      <c r="K20" s="30">
        <f t="shared" si="4"/>
        <v>1145156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3"/>
      <c r="GD20" s="3"/>
      <c r="GE20" s="3"/>
      <c r="GF20" s="4"/>
    </row>
    <row r="21" spans="1:188" ht="15.75" x14ac:dyDescent="0.25">
      <c r="A21" s="15">
        <v>7.1</v>
      </c>
      <c r="B21" s="16" t="s">
        <v>10</v>
      </c>
      <c r="C21" s="36">
        <v>121509</v>
      </c>
      <c r="D21" s="36">
        <v>133946</v>
      </c>
      <c r="E21" s="36">
        <v>139351</v>
      </c>
      <c r="F21" s="36">
        <v>141548</v>
      </c>
      <c r="G21" s="36">
        <v>152557</v>
      </c>
      <c r="H21" s="36">
        <v>149918</v>
      </c>
      <c r="I21" s="36">
        <v>180094</v>
      </c>
      <c r="J21" s="36">
        <v>215942</v>
      </c>
      <c r="K21" s="36">
        <v>220855</v>
      </c>
      <c r="L21" s="6"/>
      <c r="M21" s="6"/>
      <c r="N21" s="6"/>
      <c r="O21" s="6"/>
      <c r="P21" s="5"/>
      <c r="Q21" s="6"/>
      <c r="R21" s="6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3"/>
      <c r="GD21" s="3"/>
      <c r="GE21" s="3"/>
    </row>
    <row r="22" spans="1:188" ht="15.75" x14ac:dyDescent="0.25">
      <c r="A22" s="15">
        <v>7.2</v>
      </c>
      <c r="B22" s="16" t="s">
        <v>67</v>
      </c>
      <c r="C22" s="36">
        <v>281709</v>
      </c>
      <c r="D22" s="36">
        <v>312164.758113191</v>
      </c>
      <c r="E22" s="36">
        <v>339701</v>
      </c>
      <c r="F22" s="36">
        <v>373159</v>
      </c>
      <c r="G22" s="36">
        <v>407899</v>
      </c>
      <c r="H22" s="36">
        <v>437572</v>
      </c>
      <c r="I22" s="36">
        <v>476106</v>
      </c>
      <c r="J22" s="36">
        <v>510453</v>
      </c>
      <c r="K22" s="36">
        <v>543834</v>
      </c>
      <c r="L22" s="6"/>
      <c r="M22" s="6"/>
      <c r="N22" s="6"/>
      <c r="O22" s="6"/>
      <c r="P22" s="5"/>
      <c r="Q22" s="6"/>
      <c r="R22" s="6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3"/>
      <c r="GD22" s="3"/>
      <c r="GE22" s="3"/>
    </row>
    <row r="23" spans="1:188" ht="15.75" x14ac:dyDescent="0.25">
      <c r="A23" s="15">
        <v>7.3</v>
      </c>
      <c r="B23" s="16" t="s">
        <v>11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6"/>
      <c r="M23" s="6"/>
      <c r="N23" s="6"/>
      <c r="O23" s="6"/>
      <c r="P23" s="5"/>
      <c r="Q23" s="6"/>
      <c r="R23" s="6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3"/>
      <c r="GD23" s="3"/>
      <c r="GE23" s="3"/>
    </row>
    <row r="24" spans="1:188" ht="15.75" x14ac:dyDescent="0.25">
      <c r="A24" s="15">
        <v>7.4</v>
      </c>
      <c r="B24" s="16" t="s">
        <v>12</v>
      </c>
      <c r="C24" s="36"/>
      <c r="D24" s="36"/>
      <c r="E24" s="36"/>
      <c r="F24" s="36"/>
      <c r="G24" s="36"/>
      <c r="H24" s="36"/>
      <c r="I24" s="36"/>
      <c r="J24" s="36"/>
      <c r="K24" s="36"/>
      <c r="L24" s="6"/>
      <c r="M24" s="6"/>
      <c r="N24" s="6"/>
      <c r="O24" s="6"/>
      <c r="P24" s="5"/>
      <c r="Q24" s="6"/>
      <c r="R24" s="6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3"/>
      <c r="GD24" s="3"/>
      <c r="GE24" s="3"/>
    </row>
    <row r="25" spans="1:188" ht="15.75" x14ac:dyDescent="0.25">
      <c r="A25" s="15">
        <v>7.5</v>
      </c>
      <c r="B25" s="16" t="s">
        <v>13</v>
      </c>
      <c r="C25" s="36"/>
      <c r="D25" s="36"/>
      <c r="E25" s="36"/>
      <c r="F25" s="36"/>
      <c r="G25" s="36"/>
      <c r="H25" s="36"/>
      <c r="I25" s="36"/>
      <c r="J25" s="36"/>
      <c r="K25" s="36"/>
      <c r="L25" s="6"/>
      <c r="M25" s="6"/>
      <c r="N25" s="6"/>
      <c r="O25" s="6"/>
      <c r="P25" s="5"/>
      <c r="Q25" s="6"/>
      <c r="R25" s="6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3"/>
      <c r="GD25" s="3"/>
      <c r="GE25" s="3"/>
    </row>
    <row r="26" spans="1:188" ht="15.75" x14ac:dyDescent="0.25">
      <c r="A26" s="15">
        <v>7.6</v>
      </c>
      <c r="B26" s="16" t="s">
        <v>14</v>
      </c>
      <c r="C26" s="35">
        <v>10189</v>
      </c>
      <c r="D26" s="32">
        <v>11087</v>
      </c>
      <c r="E26" s="32">
        <v>12696</v>
      </c>
      <c r="F26" s="32">
        <v>13623</v>
      </c>
      <c r="G26" s="36">
        <v>16025</v>
      </c>
      <c r="H26" s="36">
        <v>15634</v>
      </c>
      <c r="I26" s="36">
        <v>17327</v>
      </c>
      <c r="J26" s="36">
        <v>17980</v>
      </c>
      <c r="K26" s="36">
        <v>18145</v>
      </c>
      <c r="L26" s="6"/>
      <c r="M26" s="6"/>
      <c r="N26" s="6"/>
      <c r="O26" s="6"/>
      <c r="P26" s="5"/>
      <c r="Q26" s="6"/>
      <c r="R26" s="6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3"/>
      <c r="GD26" s="3"/>
      <c r="GE26" s="3"/>
    </row>
    <row r="27" spans="1:188" ht="30" x14ac:dyDescent="0.25">
      <c r="A27" s="15">
        <v>7.7</v>
      </c>
      <c r="B27" s="16" t="s">
        <v>15</v>
      </c>
      <c r="C27" s="35">
        <v>170301</v>
      </c>
      <c r="D27" s="32">
        <v>193592</v>
      </c>
      <c r="E27" s="32">
        <v>235092</v>
      </c>
      <c r="F27" s="32">
        <v>273648</v>
      </c>
      <c r="G27" s="36">
        <v>317693</v>
      </c>
      <c r="H27" s="36">
        <v>292744</v>
      </c>
      <c r="I27" s="36">
        <v>278008</v>
      </c>
      <c r="J27" s="36">
        <v>311300</v>
      </c>
      <c r="K27" s="36">
        <v>362322</v>
      </c>
      <c r="L27" s="6"/>
      <c r="M27" s="6"/>
      <c r="N27" s="6"/>
      <c r="O27" s="6"/>
      <c r="P27" s="5"/>
      <c r="Q27" s="6"/>
      <c r="R27" s="6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3"/>
      <c r="GD27" s="3"/>
      <c r="GE27" s="3"/>
    </row>
    <row r="28" spans="1:188" ht="15.75" x14ac:dyDescent="0.25">
      <c r="A28" s="17" t="s">
        <v>33</v>
      </c>
      <c r="B28" s="16" t="s">
        <v>16</v>
      </c>
      <c r="C28" s="35">
        <v>537699</v>
      </c>
      <c r="D28" s="32">
        <v>601331</v>
      </c>
      <c r="E28" s="32">
        <v>657470</v>
      </c>
      <c r="F28" s="32">
        <v>682236</v>
      </c>
      <c r="G28" s="36">
        <v>772556</v>
      </c>
      <c r="H28" s="36">
        <v>717383</v>
      </c>
      <c r="I28" s="36">
        <v>790565</v>
      </c>
      <c r="J28" s="36">
        <v>830222</v>
      </c>
      <c r="K28" s="36">
        <v>874462</v>
      </c>
      <c r="L28" s="6"/>
      <c r="M28" s="6"/>
      <c r="N28" s="6"/>
      <c r="O28" s="6"/>
      <c r="P28" s="5"/>
      <c r="Q28" s="6"/>
      <c r="R28" s="6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3"/>
      <c r="GD28" s="3"/>
      <c r="GE28" s="3"/>
    </row>
    <row r="29" spans="1:188" ht="30" x14ac:dyDescent="0.25">
      <c r="A29" s="17" t="s">
        <v>34</v>
      </c>
      <c r="B29" s="16" t="s">
        <v>17</v>
      </c>
      <c r="C29" s="35">
        <v>1755211</v>
      </c>
      <c r="D29" s="32">
        <v>1741686</v>
      </c>
      <c r="E29" s="32">
        <v>1895155</v>
      </c>
      <c r="F29" s="32">
        <v>1923839</v>
      </c>
      <c r="G29" s="36">
        <v>1917629</v>
      </c>
      <c r="H29" s="36">
        <v>1923940</v>
      </c>
      <c r="I29" s="36">
        <v>1903051</v>
      </c>
      <c r="J29" s="36">
        <v>1969357</v>
      </c>
      <c r="K29" s="36">
        <v>2068055</v>
      </c>
      <c r="L29" s="6"/>
      <c r="M29" s="6"/>
      <c r="N29" s="6"/>
      <c r="O29" s="6"/>
      <c r="P29" s="5"/>
      <c r="Q29" s="6"/>
      <c r="R29" s="6"/>
      <c r="S29" s="5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3"/>
      <c r="GD29" s="3"/>
      <c r="GE29" s="3"/>
    </row>
    <row r="30" spans="1:188" ht="15.75" x14ac:dyDescent="0.25">
      <c r="A30" s="17" t="s">
        <v>35</v>
      </c>
      <c r="B30" s="16" t="s">
        <v>49</v>
      </c>
      <c r="C30" s="35">
        <v>549383</v>
      </c>
      <c r="D30" s="32">
        <v>562938</v>
      </c>
      <c r="E30" s="32">
        <v>661283</v>
      </c>
      <c r="F30" s="32">
        <v>680126</v>
      </c>
      <c r="G30" s="36">
        <v>753124</v>
      </c>
      <c r="H30" s="36">
        <v>766109</v>
      </c>
      <c r="I30" s="36">
        <v>868291</v>
      </c>
      <c r="J30" s="36">
        <v>1064800</v>
      </c>
      <c r="K30" s="36">
        <v>1167551</v>
      </c>
      <c r="L30" s="6"/>
      <c r="M30" s="6"/>
      <c r="N30" s="6"/>
      <c r="O30" s="6"/>
      <c r="P30" s="5"/>
      <c r="Q30" s="6"/>
      <c r="R30" s="6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3"/>
      <c r="GD30" s="3"/>
      <c r="GE30" s="3"/>
    </row>
    <row r="31" spans="1:188" ht="15.75" x14ac:dyDescent="0.25">
      <c r="A31" s="17" t="s">
        <v>36</v>
      </c>
      <c r="B31" s="16" t="s">
        <v>18</v>
      </c>
      <c r="C31" s="35">
        <v>781802</v>
      </c>
      <c r="D31" s="32">
        <v>801651</v>
      </c>
      <c r="E31" s="32">
        <v>788798</v>
      </c>
      <c r="F31" s="32">
        <v>821843</v>
      </c>
      <c r="G31" s="36">
        <v>875617</v>
      </c>
      <c r="H31" s="36">
        <v>968087</v>
      </c>
      <c r="I31" s="36">
        <v>1133644</v>
      </c>
      <c r="J31" s="36">
        <v>1279537</v>
      </c>
      <c r="K31" s="36">
        <v>1437906</v>
      </c>
      <c r="L31" s="6"/>
      <c r="M31" s="6"/>
      <c r="N31" s="6"/>
      <c r="O31" s="6"/>
      <c r="P31" s="5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3"/>
      <c r="GD31" s="3"/>
      <c r="GE31" s="3"/>
    </row>
    <row r="32" spans="1:188" ht="15.75" x14ac:dyDescent="0.25">
      <c r="A32" s="21"/>
      <c r="B32" s="22" t="s">
        <v>26</v>
      </c>
      <c r="C32" s="33">
        <f>C17+C20+C28+C29+C30+C31</f>
        <v>5140420</v>
      </c>
      <c r="D32" s="33">
        <f t="shared" ref="D32:K32" si="5">D17+D20+D28+D29+D30+D31</f>
        <v>5380077.7581131905</v>
      </c>
      <c r="E32" s="33">
        <f t="shared" si="5"/>
        <v>5859043</v>
      </c>
      <c r="F32" s="33">
        <f t="shared" si="5"/>
        <v>6064312</v>
      </c>
      <c r="G32" s="33">
        <f t="shared" si="5"/>
        <v>6445845</v>
      </c>
      <c r="H32" s="33">
        <f t="shared" si="5"/>
        <v>6829980</v>
      </c>
      <c r="I32" s="33">
        <f t="shared" si="5"/>
        <v>7407347</v>
      </c>
      <c r="J32" s="33">
        <f t="shared" si="5"/>
        <v>7982148</v>
      </c>
      <c r="K32" s="33">
        <f t="shared" si="5"/>
        <v>8510924</v>
      </c>
      <c r="L32" s="6"/>
      <c r="M32" s="6"/>
      <c r="N32" s="6"/>
      <c r="O32" s="6"/>
      <c r="P32" s="5"/>
      <c r="Q32" s="6"/>
      <c r="R32" s="6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3"/>
      <c r="GD32" s="3"/>
      <c r="GE32" s="3"/>
    </row>
    <row r="33" spans="1:188" s="14" customFormat="1" ht="15.75" x14ac:dyDescent="0.25">
      <c r="A33" s="23" t="s">
        <v>23</v>
      </c>
      <c r="B33" s="24" t="s">
        <v>37</v>
      </c>
      <c r="C33" s="38">
        <f t="shared" ref="C33:K33" si="6">C6+C11+C13+C14+C15+C17+C20+C28+C29+C30+C31</f>
        <v>14842982</v>
      </c>
      <c r="D33" s="38">
        <f t="shared" si="6"/>
        <v>15556882.159320708</v>
      </c>
      <c r="E33" s="38">
        <f t="shared" si="6"/>
        <v>17255451.337695006</v>
      </c>
      <c r="F33" s="38">
        <f t="shared" si="6"/>
        <v>17523357</v>
      </c>
      <c r="G33" s="38">
        <f t="shared" si="6"/>
        <v>18037183</v>
      </c>
      <c r="H33" s="38">
        <f t="shared" si="6"/>
        <v>19520333</v>
      </c>
      <c r="I33" s="38">
        <f t="shared" si="6"/>
        <v>20413572</v>
      </c>
      <c r="J33" s="38">
        <f t="shared" si="6"/>
        <v>21848367</v>
      </c>
      <c r="K33" s="38">
        <f t="shared" si="6"/>
        <v>23000735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3"/>
      <c r="GD33" s="3"/>
      <c r="GE33" s="3"/>
      <c r="GF33" s="4"/>
    </row>
    <row r="34" spans="1:188" ht="15.75" x14ac:dyDescent="0.25">
      <c r="A34" s="19" t="s">
        <v>39</v>
      </c>
      <c r="B34" s="2" t="s">
        <v>70</v>
      </c>
      <c r="C34" s="39">
        <v>964400</v>
      </c>
      <c r="D34" s="39">
        <v>1040858</v>
      </c>
      <c r="E34" s="39">
        <v>1002493.6439428056</v>
      </c>
      <c r="F34" s="31">
        <v>1057986.8305531167</v>
      </c>
      <c r="G34" s="28">
        <v>1043841</v>
      </c>
      <c r="H34" s="28">
        <v>1077184</v>
      </c>
      <c r="I34" s="28">
        <v>1179120</v>
      </c>
      <c r="J34" s="28">
        <v>1269815</v>
      </c>
      <c r="K34" s="28">
        <v>1346954</v>
      </c>
      <c r="L34" s="6"/>
      <c r="M34" s="6"/>
      <c r="N34" s="6"/>
      <c r="O34" s="6"/>
      <c r="P34" s="5"/>
      <c r="Q34" s="6"/>
      <c r="R34" s="6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</row>
    <row r="35" spans="1:188" ht="15.75" x14ac:dyDescent="0.25">
      <c r="A35" s="19" t="s">
        <v>40</v>
      </c>
      <c r="B35" s="2" t="s">
        <v>69</v>
      </c>
      <c r="C35" s="39"/>
      <c r="D35" s="39"/>
      <c r="E35" s="39"/>
      <c r="F35" s="31"/>
      <c r="G35" s="28"/>
      <c r="H35" s="28"/>
      <c r="I35" s="28"/>
      <c r="J35" s="28"/>
      <c r="K35" s="28"/>
      <c r="L35" s="6"/>
      <c r="M35" s="6"/>
      <c r="N35" s="6"/>
      <c r="O35" s="6"/>
      <c r="P35" s="5"/>
      <c r="Q35" s="6"/>
      <c r="R35" s="6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</row>
    <row r="36" spans="1:188" ht="15.75" x14ac:dyDescent="0.25">
      <c r="A36" s="25" t="s">
        <v>41</v>
      </c>
      <c r="B36" s="26" t="s">
        <v>50</v>
      </c>
      <c r="C36" s="33">
        <f>C33+C34-C35</f>
        <v>15807382</v>
      </c>
      <c r="D36" s="33">
        <f>D33+D34-D35</f>
        <v>16597740.159320708</v>
      </c>
      <c r="E36" s="33">
        <f>E33+E34-E35</f>
        <v>18257944.981637813</v>
      </c>
      <c r="F36" s="33">
        <f>F33+F34-F35</f>
        <v>18581343.830553118</v>
      </c>
      <c r="G36" s="33">
        <f t="shared" ref="G36:K36" si="7">G33+G34-G35</f>
        <v>19081024</v>
      </c>
      <c r="H36" s="33">
        <f t="shared" si="7"/>
        <v>20597517</v>
      </c>
      <c r="I36" s="33">
        <f t="shared" si="7"/>
        <v>21592692</v>
      </c>
      <c r="J36" s="33">
        <f t="shared" si="7"/>
        <v>23118182</v>
      </c>
      <c r="K36" s="33">
        <f t="shared" si="7"/>
        <v>24347689</v>
      </c>
      <c r="L36" s="6"/>
      <c r="M36" s="6"/>
      <c r="N36" s="6"/>
      <c r="O36" s="6"/>
      <c r="P36" s="5"/>
      <c r="Q36" s="6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</row>
    <row r="37" spans="1:188" ht="15.75" x14ac:dyDescent="0.25">
      <c r="A37" s="19" t="s">
        <v>42</v>
      </c>
      <c r="B37" s="2" t="s">
        <v>38</v>
      </c>
      <c r="C37" s="28">
        <f>[1]GSVA_cur!C37</f>
        <v>257850</v>
      </c>
      <c r="D37" s="28">
        <f>[1]GSVA_cur!D37</f>
        <v>262010</v>
      </c>
      <c r="E37" s="28">
        <f>[1]GSVA_cur!E37</f>
        <v>266240</v>
      </c>
      <c r="F37" s="28">
        <f>[1]GSVA_cur!F37</f>
        <v>270530</v>
      </c>
      <c r="G37" s="28">
        <f>[1]GSVA_cur!G37</f>
        <v>274900</v>
      </c>
      <c r="H37" s="28">
        <f>[1]GSVA_cur!H37</f>
        <v>279330</v>
      </c>
      <c r="I37" s="28">
        <f>[1]GSVA_cur!I37</f>
        <v>283840</v>
      </c>
      <c r="J37" s="28">
        <f>[1]GSVA_cur!J37</f>
        <v>288420</v>
      </c>
      <c r="K37" s="28">
        <f>[1]GSVA_cur!K37</f>
        <v>293080</v>
      </c>
      <c r="T37" s="3"/>
      <c r="U37" s="3"/>
      <c r="V37" s="3"/>
      <c r="W37" s="3"/>
    </row>
    <row r="38" spans="1:188" ht="15.75" x14ac:dyDescent="0.25">
      <c r="A38" s="25" t="s">
        <v>43</v>
      </c>
      <c r="B38" s="26" t="s">
        <v>53</v>
      </c>
      <c r="C38" s="33">
        <f>C36/C37*1000</f>
        <v>61304.56466938142</v>
      </c>
      <c r="D38" s="33">
        <f>D36/D37*1000</f>
        <v>63347.735427352804</v>
      </c>
      <c r="E38" s="33">
        <f>E36/E37*1000</f>
        <v>68577.016908194913</v>
      </c>
      <c r="F38" s="33">
        <f>F36/F37*1000</f>
        <v>68684.965920796662</v>
      </c>
      <c r="G38" s="33">
        <f t="shared" ref="G38:K38" si="8">G36/G37*1000</f>
        <v>69410.782102582758</v>
      </c>
      <c r="H38" s="33">
        <f t="shared" si="8"/>
        <v>73739.00762538932</v>
      </c>
      <c r="I38" s="33">
        <f t="shared" si="8"/>
        <v>76073.463923337084</v>
      </c>
      <c r="J38" s="33">
        <f t="shared" si="8"/>
        <v>80154.573191872973</v>
      </c>
      <c r="K38" s="33">
        <f t="shared" si="8"/>
        <v>83075.232018561481</v>
      </c>
      <c r="S38" s="5"/>
      <c r="T38" s="5"/>
      <c r="U38" s="5"/>
      <c r="V38" s="5"/>
      <c r="W38" s="5"/>
      <c r="BX38" s="6"/>
      <c r="BY38" s="6"/>
      <c r="BZ38" s="6"/>
      <c r="CA38" s="6"/>
    </row>
    <row r="39" spans="1:188" x14ac:dyDescent="0.25">
      <c r="B39" s="1" t="s">
        <v>63</v>
      </c>
    </row>
    <row r="40" spans="1:188" x14ac:dyDescent="0.25">
      <c r="B40" s="1" t="s">
        <v>66</v>
      </c>
    </row>
    <row r="41" spans="1:188" x14ac:dyDescent="0.25">
      <c r="B41" s="1" t="s">
        <v>72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F41"/>
  <sheetViews>
    <sheetView zoomScaleSheetLayoutView="100" workbookViewId="0">
      <pane xSplit="2" ySplit="5" topLeftCell="C15" activePane="bottomRight" state="frozen"/>
      <selection activeCell="D40" sqref="D40"/>
      <selection pane="topRight" activeCell="D40" sqref="D40"/>
      <selection pane="bottomLeft" activeCell="D40" sqref="D40"/>
      <selection pane="bottomRight" activeCell="B31" sqref="B31"/>
    </sheetView>
  </sheetViews>
  <sheetFormatPr defaultColWidth="8.85546875" defaultRowHeight="15" x14ac:dyDescent="0.25"/>
  <cols>
    <col min="1" max="1" width="11" style="1" customWidth="1"/>
    <col min="2" max="2" width="37.28515625" style="1" customWidth="1"/>
    <col min="3" max="5" width="11.28515625" style="1" customWidth="1"/>
    <col min="6" max="6" width="11.28515625" style="4" customWidth="1"/>
    <col min="7" max="10" width="11.85546875" style="3" customWidth="1"/>
    <col min="11" max="11" width="11.5703125" style="3" customWidth="1"/>
    <col min="12" max="13" width="9.140625" style="4" customWidth="1"/>
    <col min="14" max="14" width="11.85546875" style="4" customWidth="1"/>
    <col min="15" max="15" width="11.28515625" style="4" customWidth="1"/>
    <col min="16" max="16" width="11.7109375" style="3" customWidth="1"/>
    <col min="17" max="17" width="9.140625" style="4" customWidth="1"/>
    <col min="18" max="18" width="10.85546875" style="4" customWidth="1"/>
    <col min="19" max="19" width="10.85546875" style="3" customWidth="1"/>
    <col min="20" max="20" width="11" style="4" customWidth="1"/>
    <col min="21" max="23" width="11.42578125" style="4" customWidth="1"/>
    <col min="24" max="51" width="9.140625" style="4" customWidth="1"/>
    <col min="52" max="52" width="12.42578125" style="4" customWidth="1"/>
    <col min="53" max="74" width="9.140625" style="4" customWidth="1"/>
    <col min="75" max="75" width="12.140625" style="4" customWidth="1"/>
    <col min="76" max="79" width="9.140625" style="4" customWidth="1"/>
    <col min="80" max="84" width="9.140625" style="4" hidden="1" customWidth="1"/>
    <col min="85" max="85" width="9.140625" style="4" customWidth="1"/>
    <col min="86" max="90" width="9.140625" style="4" hidden="1" customWidth="1"/>
    <col min="91" max="91" width="9.140625" style="4" customWidth="1"/>
    <col min="92" max="96" width="9.140625" style="4" hidden="1" customWidth="1"/>
    <col min="97" max="97" width="9.140625" style="4" customWidth="1"/>
    <col min="98" max="102" width="9.140625" style="4" hidden="1" customWidth="1"/>
    <col min="103" max="103" width="9.140625" style="4" customWidth="1"/>
    <col min="104" max="108" width="9.140625" style="4" hidden="1" customWidth="1"/>
    <col min="109" max="109" width="9.140625" style="3" customWidth="1"/>
    <col min="110" max="114" width="9.140625" style="3" hidden="1" customWidth="1"/>
    <col min="115" max="115" width="9.140625" style="3" customWidth="1"/>
    <col min="116" max="120" width="9.140625" style="3" hidden="1" customWidth="1"/>
    <col min="121" max="121" width="9.140625" style="3" customWidth="1"/>
    <col min="122" max="126" width="9.140625" style="3" hidden="1" customWidth="1"/>
    <col min="127" max="127" width="9.140625" style="3" customWidth="1"/>
    <col min="128" max="157" width="9.140625" style="4" customWidth="1"/>
    <col min="158" max="158" width="9.140625" style="4" hidden="1" customWidth="1"/>
    <col min="159" max="166" width="9.140625" style="4" customWidth="1"/>
    <col min="167" max="167" width="9.140625" style="4" hidden="1" customWidth="1"/>
    <col min="168" max="172" width="9.140625" style="4" customWidth="1"/>
    <col min="173" max="173" width="9.140625" style="4" hidden="1" customWidth="1"/>
    <col min="174" max="183" width="9.140625" style="4" customWidth="1"/>
    <col min="184" max="187" width="8.85546875" style="4"/>
    <col min="188" max="188" width="12.7109375" style="4" bestFit="1" customWidth="1"/>
    <col min="189" max="16384" width="8.85546875" style="1"/>
  </cols>
  <sheetData>
    <row r="1" spans="1:188" ht="18.75" x14ac:dyDescent="0.3">
      <c r="A1" s="1" t="s">
        <v>48</v>
      </c>
      <c r="B1" s="27" t="s">
        <v>59</v>
      </c>
      <c r="H1" s="3" t="s">
        <v>71</v>
      </c>
      <c r="R1" s="5"/>
    </row>
    <row r="2" spans="1:188" ht="15.75" x14ac:dyDescent="0.25">
      <c r="A2" s="9" t="s">
        <v>46</v>
      </c>
    </row>
    <row r="3" spans="1:188" ht="15.75" x14ac:dyDescent="0.25">
      <c r="A3" s="9"/>
    </row>
    <row r="4" spans="1:188" ht="15.75" x14ac:dyDescent="0.25">
      <c r="A4" s="9"/>
      <c r="E4" s="8"/>
      <c r="F4" s="8" t="s">
        <v>52</v>
      </c>
    </row>
    <row r="5" spans="1:188" ht="15.75" x14ac:dyDescent="0.25">
      <c r="A5" s="10" t="s">
        <v>0</v>
      </c>
      <c r="B5" s="11" t="s">
        <v>1</v>
      </c>
      <c r="C5" s="28" t="s">
        <v>19</v>
      </c>
      <c r="D5" s="28" t="s">
        <v>20</v>
      </c>
      <c r="E5" s="28" t="s">
        <v>21</v>
      </c>
      <c r="F5" s="28" t="s">
        <v>51</v>
      </c>
      <c r="G5" s="29" t="s">
        <v>58</v>
      </c>
      <c r="H5" s="29" t="s">
        <v>60</v>
      </c>
      <c r="I5" s="29" t="s">
        <v>61</v>
      </c>
      <c r="J5" s="29" t="s">
        <v>62</v>
      </c>
      <c r="K5" s="29" t="s">
        <v>68</v>
      </c>
    </row>
    <row r="6" spans="1:188" s="14" customFormat="1" ht="15.75" x14ac:dyDescent="0.25">
      <c r="A6" s="12" t="s">
        <v>22</v>
      </c>
      <c r="B6" s="13" t="s">
        <v>2</v>
      </c>
      <c r="C6" s="30">
        <f>SUM(C7:C10)</f>
        <v>2496386.5117031052</v>
      </c>
      <c r="D6" s="30">
        <f t="shared" ref="D6:K6" si="0">SUM(D7:D10)</f>
        <v>2959930.4608984124</v>
      </c>
      <c r="E6" s="30">
        <f t="shared" si="0"/>
        <v>3341332</v>
      </c>
      <c r="F6" s="30">
        <f t="shared" si="0"/>
        <v>3749765</v>
      </c>
      <c r="G6" s="30">
        <f t="shared" si="0"/>
        <v>3964983</v>
      </c>
      <c r="H6" s="30">
        <f t="shared" si="0"/>
        <v>5091749</v>
      </c>
      <c r="I6" s="30">
        <f t="shared" si="0"/>
        <v>4954439</v>
      </c>
      <c r="J6" s="30">
        <f t="shared" si="0"/>
        <v>5690759</v>
      </c>
      <c r="K6" s="30">
        <f t="shared" si="0"/>
        <v>6345085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3"/>
      <c r="GD6" s="3"/>
      <c r="GE6" s="3"/>
      <c r="GF6" s="4"/>
    </row>
    <row r="7" spans="1:188" ht="15.75" x14ac:dyDescent="0.25">
      <c r="A7" s="15">
        <v>1.1000000000000001</v>
      </c>
      <c r="B7" s="16" t="s">
        <v>54</v>
      </c>
      <c r="C7" s="32">
        <v>1646143</v>
      </c>
      <c r="D7" s="32">
        <v>1963201</v>
      </c>
      <c r="E7" s="32">
        <v>2194237</v>
      </c>
      <c r="F7" s="32">
        <v>2333827</v>
      </c>
      <c r="G7" s="36">
        <v>2357219</v>
      </c>
      <c r="H7" s="36">
        <v>3092124</v>
      </c>
      <c r="I7" s="36">
        <v>2650052</v>
      </c>
      <c r="J7" s="36">
        <v>3148580</v>
      </c>
      <c r="K7" s="36">
        <v>3503924</v>
      </c>
      <c r="L7" s="6"/>
      <c r="M7" s="6"/>
      <c r="N7" s="6"/>
      <c r="O7" s="6"/>
      <c r="P7" s="5"/>
      <c r="Q7" s="6"/>
      <c r="R7" s="6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3"/>
      <c r="GD7" s="3"/>
      <c r="GE7" s="3"/>
    </row>
    <row r="8" spans="1:188" ht="15.75" x14ac:dyDescent="0.25">
      <c r="A8" s="15">
        <v>1.2</v>
      </c>
      <c r="B8" s="16" t="s">
        <v>55</v>
      </c>
      <c r="C8" s="32">
        <v>221527</v>
      </c>
      <c r="D8" s="32">
        <v>249016</v>
      </c>
      <c r="E8" s="32">
        <v>304221</v>
      </c>
      <c r="F8" s="32">
        <v>340100</v>
      </c>
      <c r="G8" s="36">
        <v>399674</v>
      </c>
      <c r="H8" s="36">
        <v>426641</v>
      </c>
      <c r="I8" s="36">
        <v>562522</v>
      </c>
      <c r="J8" s="36">
        <v>631707</v>
      </c>
      <c r="K8" s="36">
        <v>761483</v>
      </c>
      <c r="L8" s="6"/>
      <c r="M8" s="6"/>
      <c r="N8" s="6"/>
      <c r="O8" s="6"/>
      <c r="P8" s="5"/>
      <c r="Q8" s="6"/>
      <c r="R8" s="6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3"/>
      <c r="GD8" s="3"/>
      <c r="GE8" s="3"/>
    </row>
    <row r="9" spans="1:188" ht="15.75" x14ac:dyDescent="0.25">
      <c r="A9" s="15">
        <v>1.3</v>
      </c>
      <c r="B9" s="16" t="s">
        <v>56</v>
      </c>
      <c r="C9" s="32">
        <v>421532</v>
      </c>
      <c r="D9" s="32">
        <v>497684</v>
      </c>
      <c r="E9" s="32">
        <v>553321</v>
      </c>
      <c r="F9" s="32">
        <v>726648</v>
      </c>
      <c r="G9" s="36">
        <v>819614</v>
      </c>
      <c r="H9" s="36">
        <v>1130393</v>
      </c>
      <c r="I9" s="36">
        <v>1166589</v>
      </c>
      <c r="J9" s="36">
        <v>1248418</v>
      </c>
      <c r="K9" s="36">
        <v>1382968</v>
      </c>
      <c r="L9" s="6"/>
      <c r="M9" s="6"/>
      <c r="N9" s="6"/>
      <c r="O9" s="6"/>
      <c r="P9" s="5"/>
      <c r="Q9" s="6"/>
      <c r="R9" s="6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3"/>
      <c r="GD9" s="3"/>
      <c r="GE9" s="3"/>
    </row>
    <row r="10" spans="1:188" ht="15.75" x14ac:dyDescent="0.25">
      <c r="A10" s="15">
        <v>1.4</v>
      </c>
      <c r="B10" s="16" t="s">
        <v>57</v>
      </c>
      <c r="C10" s="32">
        <v>207184.51170310527</v>
      </c>
      <c r="D10" s="32">
        <v>250029.46089841239</v>
      </c>
      <c r="E10" s="32">
        <v>289553</v>
      </c>
      <c r="F10" s="32">
        <v>349190</v>
      </c>
      <c r="G10" s="36">
        <v>388476</v>
      </c>
      <c r="H10" s="36">
        <v>442591</v>
      </c>
      <c r="I10" s="36">
        <v>575276</v>
      </c>
      <c r="J10" s="36">
        <v>662054</v>
      </c>
      <c r="K10" s="36">
        <v>696710</v>
      </c>
      <c r="L10" s="6"/>
      <c r="M10" s="6"/>
      <c r="N10" s="6"/>
      <c r="O10" s="6"/>
      <c r="P10" s="5"/>
      <c r="Q10" s="6"/>
      <c r="R10" s="6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3"/>
      <c r="GD10" s="3"/>
      <c r="GE10" s="3"/>
    </row>
    <row r="11" spans="1:188" ht="15.75" x14ac:dyDescent="0.25">
      <c r="A11" s="17" t="s">
        <v>27</v>
      </c>
      <c r="B11" s="16" t="s">
        <v>3</v>
      </c>
      <c r="C11" s="32">
        <v>1732435.4920786407</v>
      </c>
      <c r="D11" s="32">
        <v>1689652.319806136</v>
      </c>
      <c r="E11" s="32">
        <v>1836289</v>
      </c>
      <c r="F11" s="32">
        <v>2024369</v>
      </c>
      <c r="G11" s="36">
        <v>1704698</v>
      </c>
      <c r="H11" s="36">
        <v>1692842</v>
      </c>
      <c r="I11" s="36">
        <v>1880918</v>
      </c>
      <c r="J11" s="36">
        <v>2021497</v>
      </c>
      <c r="K11" s="36">
        <v>2094835</v>
      </c>
      <c r="L11" s="6"/>
      <c r="M11" s="6"/>
      <c r="N11" s="6"/>
      <c r="O11" s="6"/>
      <c r="P11" s="5"/>
      <c r="Q11" s="6"/>
      <c r="R11" s="6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3"/>
      <c r="GD11" s="3"/>
      <c r="GE11" s="3"/>
    </row>
    <row r="12" spans="1:188" ht="15.75" x14ac:dyDescent="0.25">
      <c r="A12" s="21"/>
      <c r="B12" s="22" t="s">
        <v>24</v>
      </c>
      <c r="C12" s="33">
        <f>C6+C11</f>
        <v>4228822.0037817461</v>
      </c>
      <c r="D12" s="33">
        <f t="shared" ref="D12:K12" si="1">D6+D11</f>
        <v>4649582.7807045486</v>
      </c>
      <c r="E12" s="33">
        <f t="shared" si="1"/>
        <v>5177621</v>
      </c>
      <c r="F12" s="33">
        <f t="shared" si="1"/>
        <v>5774134</v>
      </c>
      <c r="G12" s="33">
        <f t="shared" si="1"/>
        <v>5669681</v>
      </c>
      <c r="H12" s="33">
        <f t="shared" si="1"/>
        <v>6784591</v>
      </c>
      <c r="I12" s="33">
        <f t="shared" si="1"/>
        <v>6835357</v>
      </c>
      <c r="J12" s="33">
        <f t="shared" si="1"/>
        <v>7712256</v>
      </c>
      <c r="K12" s="33">
        <f t="shared" si="1"/>
        <v>8439920</v>
      </c>
      <c r="L12" s="6"/>
      <c r="M12" s="6"/>
      <c r="N12" s="6"/>
      <c r="O12" s="6"/>
      <c r="P12" s="5"/>
      <c r="Q12" s="6"/>
      <c r="R12" s="6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3"/>
      <c r="GD12" s="3"/>
      <c r="GE12" s="3"/>
    </row>
    <row r="13" spans="1:188" s="14" customFormat="1" ht="15.75" x14ac:dyDescent="0.25">
      <c r="A13" s="12" t="s">
        <v>28</v>
      </c>
      <c r="B13" s="13" t="s">
        <v>4</v>
      </c>
      <c r="C13" s="32">
        <v>2096873.4278000006</v>
      </c>
      <c r="D13" s="32">
        <v>2457604.8655000003</v>
      </c>
      <c r="E13" s="32">
        <v>3440532</v>
      </c>
      <c r="F13" s="32">
        <v>3058680</v>
      </c>
      <c r="G13" s="30">
        <v>2781121</v>
      </c>
      <c r="H13" s="30">
        <v>2401694</v>
      </c>
      <c r="I13" s="30">
        <v>2684800</v>
      </c>
      <c r="J13" s="30">
        <v>2818282</v>
      </c>
      <c r="K13" s="30">
        <v>2978213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3"/>
      <c r="GD13" s="3"/>
      <c r="GE13" s="3"/>
      <c r="GF13" s="4"/>
    </row>
    <row r="14" spans="1:188" ht="30" x14ac:dyDescent="0.25">
      <c r="A14" s="17" t="s">
        <v>29</v>
      </c>
      <c r="B14" s="16" t="s">
        <v>5</v>
      </c>
      <c r="C14" s="32">
        <v>471685</v>
      </c>
      <c r="D14" s="32">
        <v>634688</v>
      </c>
      <c r="E14" s="32">
        <v>695984</v>
      </c>
      <c r="F14" s="32">
        <v>761427</v>
      </c>
      <c r="G14" s="36">
        <v>1008199</v>
      </c>
      <c r="H14" s="36">
        <v>1218102</v>
      </c>
      <c r="I14" s="36">
        <v>1413445</v>
      </c>
      <c r="J14" s="36">
        <v>1586722</v>
      </c>
      <c r="K14" s="36">
        <v>1622297</v>
      </c>
      <c r="L14" s="6"/>
      <c r="M14" s="6"/>
      <c r="N14" s="6"/>
      <c r="O14" s="6"/>
      <c r="P14" s="5"/>
      <c r="Q14" s="6"/>
      <c r="R14" s="6"/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5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5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5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3"/>
      <c r="GD14" s="3"/>
      <c r="GE14" s="3"/>
    </row>
    <row r="15" spans="1:188" ht="15.75" x14ac:dyDescent="0.25">
      <c r="A15" s="17" t="s">
        <v>30</v>
      </c>
      <c r="B15" s="16" t="s">
        <v>6</v>
      </c>
      <c r="C15" s="32">
        <v>1811676.1746962999</v>
      </c>
      <c r="D15" s="32">
        <v>1819653.7275097664</v>
      </c>
      <c r="E15" s="32">
        <v>2143948</v>
      </c>
      <c r="F15" s="32">
        <v>2392533</v>
      </c>
      <c r="G15" s="36">
        <v>2355732</v>
      </c>
      <c r="H15" s="36">
        <v>2852628</v>
      </c>
      <c r="I15" s="36">
        <v>3268339</v>
      </c>
      <c r="J15" s="36">
        <v>3541378</v>
      </c>
      <c r="K15" s="36">
        <v>3800423</v>
      </c>
      <c r="L15" s="6"/>
      <c r="M15" s="6"/>
      <c r="N15" s="6"/>
      <c r="O15" s="6"/>
      <c r="P15" s="5"/>
      <c r="Q15" s="6"/>
      <c r="R15" s="6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5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5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5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3"/>
      <c r="GD15" s="3"/>
      <c r="GE15" s="3"/>
    </row>
    <row r="16" spans="1:188" ht="15.75" x14ac:dyDescent="0.25">
      <c r="A16" s="21"/>
      <c r="B16" s="22" t="s">
        <v>25</v>
      </c>
      <c r="C16" s="33">
        <f>+C13+C14+C15</f>
        <v>4380234.6024963008</v>
      </c>
      <c r="D16" s="33">
        <f t="shared" ref="D16:K16" si="2">+D13+D14+D15</f>
        <v>4911946.5930097662</v>
      </c>
      <c r="E16" s="33">
        <f t="shared" si="2"/>
        <v>6280464</v>
      </c>
      <c r="F16" s="33">
        <f t="shared" si="2"/>
        <v>6212640</v>
      </c>
      <c r="G16" s="33">
        <f t="shared" si="2"/>
        <v>6145052</v>
      </c>
      <c r="H16" s="33">
        <f t="shared" si="2"/>
        <v>6472424</v>
      </c>
      <c r="I16" s="33">
        <f t="shared" si="2"/>
        <v>7366584</v>
      </c>
      <c r="J16" s="33">
        <f t="shared" si="2"/>
        <v>7946382</v>
      </c>
      <c r="K16" s="33">
        <f t="shared" si="2"/>
        <v>8400933</v>
      </c>
      <c r="L16" s="6"/>
      <c r="M16" s="6"/>
      <c r="N16" s="6"/>
      <c r="O16" s="6"/>
      <c r="P16" s="5"/>
      <c r="Q16" s="6"/>
      <c r="R16" s="6"/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5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5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5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3"/>
      <c r="GD16" s="3"/>
      <c r="GE16" s="3"/>
    </row>
    <row r="17" spans="1:188" s="14" customFormat="1" ht="15.75" x14ac:dyDescent="0.25">
      <c r="A17" s="12" t="s">
        <v>31</v>
      </c>
      <c r="B17" s="13" t="s">
        <v>7</v>
      </c>
      <c r="C17" s="30">
        <f>C18+C19</f>
        <v>868351</v>
      </c>
      <c r="D17" s="30">
        <f>D18+D19</f>
        <v>1022444</v>
      </c>
      <c r="E17" s="30">
        <f>E18+E19</f>
        <v>1195215</v>
      </c>
      <c r="F17" s="30">
        <f>F18+F19</f>
        <v>1276126</v>
      </c>
      <c r="G17" s="30">
        <f t="shared" ref="G17:K17" si="3">G18+G19</f>
        <v>1323274</v>
      </c>
      <c r="H17" s="30">
        <f t="shared" si="3"/>
        <v>1519100</v>
      </c>
      <c r="I17" s="30">
        <f t="shared" si="3"/>
        <v>1711550</v>
      </c>
      <c r="J17" s="30">
        <f t="shared" si="3"/>
        <v>1856091</v>
      </c>
      <c r="K17" s="30">
        <f t="shared" si="3"/>
        <v>1903939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3"/>
      <c r="GD17" s="3"/>
      <c r="GE17" s="3"/>
      <c r="GF17" s="4"/>
    </row>
    <row r="18" spans="1:188" ht="15.75" x14ac:dyDescent="0.25">
      <c r="A18" s="15">
        <v>6.1</v>
      </c>
      <c r="B18" s="16" t="s">
        <v>65</v>
      </c>
      <c r="C18" s="36">
        <v>868351</v>
      </c>
      <c r="D18" s="36">
        <v>1022444</v>
      </c>
      <c r="E18" s="36">
        <v>1195215</v>
      </c>
      <c r="F18" s="36">
        <v>1276126</v>
      </c>
      <c r="G18" s="36">
        <v>1323274</v>
      </c>
      <c r="H18" s="36">
        <v>1519100</v>
      </c>
      <c r="I18" s="36">
        <v>1711550</v>
      </c>
      <c r="J18" s="36">
        <v>1856091</v>
      </c>
      <c r="K18" s="36">
        <v>1903939</v>
      </c>
      <c r="L18" s="6"/>
      <c r="M18" s="6"/>
      <c r="N18" s="6"/>
      <c r="O18" s="6"/>
      <c r="P18" s="5"/>
      <c r="Q18" s="6"/>
      <c r="R18" s="6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3"/>
      <c r="GD18" s="3"/>
      <c r="GE18" s="3"/>
    </row>
    <row r="19" spans="1:188" ht="15.75" x14ac:dyDescent="0.25">
      <c r="A19" s="15">
        <v>6.2</v>
      </c>
      <c r="B19" s="16" t="s">
        <v>8</v>
      </c>
      <c r="C19" s="36"/>
      <c r="D19" s="36"/>
      <c r="E19" s="36"/>
      <c r="F19" s="36"/>
      <c r="G19" s="36"/>
      <c r="H19" s="36"/>
      <c r="I19" s="36"/>
      <c r="J19" s="36"/>
      <c r="K19" s="36"/>
      <c r="L19" s="6"/>
      <c r="M19" s="6"/>
      <c r="N19" s="6"/>
      <c r="O19" s="6"/>
      <c r="P19" s="5"/>
      <c r="Q19" s="6"/>
      <c r="R19" s="6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3"/>
      <c r="GD19" s="3"/>
      <c r="GE19" s="3"/>
    </row>
    <row r="20" spans="1:188" s="14" customFormat="1" ht="30" x14ac:dyDescent="0.25">
      <c r="A20" s="18" t="s">
        <v>32</v>
      </c>
      <c r="B20" s="20" t="s">
        <v>9</v>
      </c>
      <c r="C20" s="30">
        <f>SUM(C21:C27)</f>
        <v>489851</v>
      </c>
      <c r="D20" s="30">
        <f t="shared" ref="D20:K20" si="4">SUM(D21:D27)</f>
        <v>577283</v>
      </c>
      <c r="E20" s="30">
        <f t="shared" si="4"/>
        <v>635603</v>
      </c>
      <c r="F20" s="30">
        <f t="shared" si="4"/>
        <v>718672</v>
      </c>
      <c r="G20" s="30">
        <f t="shared" si="4"/>
        <v>801472</v>
      </c>
      <c r="H20" s="30">
        <f t="shared" si="4"/>
        <v>835526</v>
      </c>
      <c r="I20" s="30">
        <f t="shared" si="4"/>
        <v>855737</v>
      </c>
      <c r="J20" s="30">
        <f t="shared" si="4"/>
        <v>965200</v>
      </c>
      <c r="K20" s="30">
        <f t="shared" si="4"/>
        <v>1051066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3"/>
      <c r="GD20" s="3"/>
      <c r="GE20" s="3"/>
      <c r="GF20" s="4"/>
    </row>
    <row r="21" spans="1:188" ht="15.75" x14ac:dyDescent="0.25">
      <c r="A21" s="15">
        <v>7.1</v>
      </c>
      <c r="B21" s="16" t="s">
        <v>10</v>
      </c>
      <c r="C21" s="36">
        <v>101630</v>
      </c>
      <c r="D21" s="36">
        <v>118355</v>
      </c>
      <c r="E21" s="36">
        <v>124514</v>
      </c>
      <c r="F21" s="36">
        <v>133540</v>
      </c>
      <c r="G21" s="36">
        <v>147113</v>
      </c>
      <c r="H21" s="36">
        <v>165779</v>
      </c>
      <c r="I21" s="36">
        <v>172095</v>
      </c>
      <c r="J21" s="36">
        <v>199596</v>
      </c>
      <c r="K21" s="36">
        <v>204013</v>
      </c>
      <c r="L21" s="6"/>
      <c r="M21" s="6"/>
      <c r="N21" s="6"/>
      <c r="O21" s="6"/>
      <c r="P21" s="5"/>
      <c r="Q21" s="6"/>
      <c r="R21" s="6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3"/>
      <c r="GD21" s="3"/>
      <c r="GE21" s="3"/>
    </row>
    <row r="22" spans="1:188" ht="15.75" x14ac:dyDescent="0.25">
      <c r="A22" s="15">
        <v>7.2</v>
      </c>
      <c r="B22" s="16" t="s">
        <v>67</v>
      </c>
      <c r="C22" s="36">
        <v>240528</v>
      </c>
      <c r="D22" s="36">
        <v>282193</v>
      </c>
      <c r="E22" s="36">
        <v>306448</v>
      </c>
      <c r="F22" s="36">
        <v>336224</v>
      </c>
      <c r="G22" s="40">
        <v>370473</v>
      </c>
      <c r="H22" s="40">
        <v>401875</v>
      </c>
      <c r="I22" s="40">
        <v>431778</v>
      </c>
      <c r="J22" s="40">
        <v>475884</v>
      </c>
      <c r="K22" s="40">
        <v>514163</v>
      </c>
      <c r="L22" s="6"/>
      <c r="M22" s="6"/>
      <c r="N22" s="6"/>
      <c r="O22" s="6"/>
      <c r="P22" s="5"/>
      <c r="Q22" s="6"/>
      <c r="R22" s="6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3"/>
      <c r="GD22" s="3"/>
      <c r="GE22" s="3"/>
    </row>
    <row r="23" spans="1:188" ht="15.75" x14ac:dyDescent="0.25">
      <c r="A23" s="15">
        <v>7.3</v>
      </c>
      <c r="B23" s="16" t="s">
        <v>11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6"/>
      <c r="M23" s="6"/>
      <c r="N23" s="6"/>
      <c r="O23" s="6"/>
      <c r="P23" s="5"/>
      <c r="Q23" s="6"/>
      <c r="R23" s="6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3"/>
      <c r="GD23" s="3"/>
      <c r="GE23" s="3"/>
    </row>
    <row r="24" spans="1:188" ht="15.75" x14ac:dyDescent="0.25">
      <c r="A24" s="15">
        <v>7.4</v>
      </c>
      <c r="B24" s="16" t="s">
        <v>12</v>
      </c>
      <c r="C24" s="36"/>
      <c r="D24" s="36"/>
      <c r="E24" s="36"/>
      <c r="F24" s="36"/>
      <c r="G24" s="40"/>
      <c r="H24" s="40"/>
      <c r="I24" s="40"/>
      <c r="J24" s="40"/>
      <c r="K24" s="40"/>
      <c r="L24" s="6"/>
      <c r="M24" s="6"/>
      <c r="N24" s="6"/>
      <c r="O24" s="6"/>
      <c r="P24" s="5"/>
      <c r="Q24" s="6"/>
      <c r="R24" s="6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3"/>
      <c r="GD24" s="3"/>
      <c r="GE24" s="3"/>
    </row>
    <row r="25" spans="1:188" ht="15.75" x14ac:dyDescent="0.25">
      <c r="A25" s="15">
        <v>7.5</v>
      </c>
      <c r="B25" s="16" t="s">
        <v>13</v>
      </c>
      <c r="C25" s="36"/>
      <c r="D25" s="36"/>
      <c r="E25" s="36"/>
      <c r="F25" s="36"/>
      <c r="G25" s="40"/>
      <c r="H25" s="40"/>
      <c r="I25" s="40"/>
      <c r="J25" s="40"/>
      <c r="K25" s="40"/>
      <c r="L25" s="6"/>
      <c r="M25" s="6"/>
      <c r="N25" s="6"/>
      <c r="O25" s="6"/>
      <c r="P25" s="5"/>
      <c r="Q25" s="6"/>
      <c r="R25" s="6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3"/>
      <c r="GD25" s="3"/>
      <c r="GE25" s="3"/>
    </row>
    <row r="26" spans="1:188" ht="15.75" x14ac:dyDescent="0.25">
      <c r="A26" s="15">
        <v>7.6</v>
      </c>
      <c r="B26" s="16" t="s">
        <v>14</v>
      </c>
      <c r="C26" s="36">
        <v>8723</v>
      </c>
      <c r="D26" s="36">
        <v>10121</v>
      </c>
      <c r="E26" s="36">
        <v>11948</v>
      </c>
      <c r="F26" s="36">
        <v>12911</v>
      </c>
      <c r="G26" s="36">
        <v>15108</v>
      </c>
      <c r="H26" s="36">
        <v>15151</v>
      </c>
      <c r="I26" s="36">
        <v>17318</v>
      </c>
      <c r="J26" s="36">
        <v>18335</v>
      </c>
      <c r="K26" s="36">
        <v>18884</v>
      </c>
      <c r="L26" s="6"/>
      <c r="M26" s="6"/>
      <c r="N26" s="6"/>
      <c r="O26" s="6"/>
      <c r="P26" s="5"/>
      <c r="Q26" s="6"/>
      <c r="R26" s="6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3"/>
      <c r="GD26" s="3"/>
      <c r="GE26" s="3"/>
    </row>
    <row r="27" spans="1:188" ht="30" x14ac:dyDescent="0.25">
      <c r="A27" s="15">
        <v>7.7</v>
      </c>
      <c r="B27" s="16" t="s">
        <v>15</v>
      </c>
      <c r="C27" s="36">
        <v>138970</v>
      </c>
      <c r="D27" s="36">
        <v>166614</v>
      </c>
      <c r="E27" s="36">
        <v>192693</v>
      </c>
      <c r="F27" s="36">
        <v>235997</v>
      </c>
      <c r="G27" s="36">
        <v>268778</v>
      </c>
      <c r="H27" s="36">
        <v>252721</v>
      </c>
      <c r="I27" s="36">
        <v>234546</v>
      </c>
      <c r="J27" s="36">
        <v>271385</v>
      </c>
      <c r="K27" s="36">
        <v>314006</v>
      </c>
      <c r="L27" s="6"/>
      <c r="M27" s="6"/>
      <c r="N27" s="6"/>
      <c r="O27" s="6"/>
      <c r="P27" s="5"/>
      <c r="Q27" s="6"/>
      <c r="R27" s="6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3"/>
      <c r="GD27" s="3"/>
      <c r="GE27" s="3"/>
    </row>
    <row r="28" spans="1:188" ht="15.75" x14ac:dyDescent="0.25">
      <c r="A28" s="17" t="s">
        <v>33</v>
      </c>
      <c r="B28" s="16" t="s">
        <v>16</v>
      </c>
      <c r="C28" s="32">
        <v>529208</v>
      </c>
      <c r="D28" s="32">
        <v>598550</v>
      </c>
      <c r="E28" s="32">
        <v>669637</v>
      </c>
      <c r="F28" s="32">
        <v>706048</v>
      </c>
      <c r="G28" s="36">
        <v>776414</v>
      </c>
      <c r="H28" s="36">
        <v>694096</v>
      </c>
      <c r="I28" s="36">
        <v>895783</v>
      </c>
      <c r="J28" s="36">
        <v>945015</v>
      </c>
      <c r="K28" s="36">
        <v>1045848</v>
      </c>
      <c r="L28" s="6"/>
      <c r="M28" s="6"/>
      <c r="N28" s="6"/>
      <c r="O28" s="6"/>
      <c r="P28" s="5"/>
      <c r="Q28" s="6"/>
      <c r="R28" s="6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3"/>
      <c r="GD28" s="3"/>
      <c r="GE28" s="3"/>
    </row>
    <row r="29" spans="1:188" ht="30" x14ac:dyDescent="0.25">
      <c r="A29" s="17" t="s">
        <v>34</v>
      </c>
      <c r="B29" s="16" t="s">
        <v>17</v>
      </c>
      <c r="C29" s="32">
        <v>1609432</v>
      </c>
      <c r="D29" s="32">
        <v>1747425</v>
      </c>
      <c r="E29" s="32">
        <v>2032613</v>
      </c>
      <c r="F29" s="32">
        <v>2191490</v>
      </c>
      <c r="G29" s="36">
        <v>2281423</v>
      </c>
      <c r="H29" s="36">
        <v>2423725</v>
      </c>
      <c r="I29" s="36">
        <v>2552549</v>
      </c>
      <c r="J29" s="36">
        <v>2697443</v>
      </c>
      <c r="K29" s="36">
        <v>2852693</v>
      </c>
      <c r="L29" s="6"/>
      <c r="M29" s="6"/>
      <c r="N29" s="6"/>
      <c r="O29" s="6"/>
      <c r="P29" s="5"/>
      <c r="Q29" s="6"/>
      <c r="R29" s="6"/>
      <c r="S29" s="5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3"/>
      <c r="GD29" s="3"/>
      <c r="GE29" s="3"/>
    </row>
    <row r="30" spans="1:188" ht="15.75" x14ac:dyDescent="0.25">
      <c r="A30" s="17" t="s">
        <v>35</v>
      </c>
      <c r="B30" s="16" t="s">
        <v>49</v>
      </c>
      <c r="C30" s="32">
        <v>423898</v>
      </c>
      <c r="D30" s="32">
        <v>475364</v>
      </c>
      <c r="E30" s="32">
        <v>613867</v>
      </c>
      <c r="F30" s="32">
        <v>696822</v>
      </c>
      <c r="G30" s="36">
        <v>823850</v>
      </c>
      <c r="H30" s="36">
        <v>842732</v>
      </c>
      <c r="I30" s="36">
        <v>962142</v>
      </c>
      <c r="J30" s="36">
        <v>1171608</v>
      </c>
      <c r="K30" s="36">
        <v>1299973</v>
      </c>
      <c r="L30" s="6"/>
      <c r="M30" s="6"/>
      <c r="N30" s="6"/>
      <c r="O30" s="6"/>
      <c r="P30" s="5"/>
      <c r="Q30" s="6"/>
      <c r="R30" s="6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3"/>
      <c r="GD30" s="3"/>
      <c r="GE30" s="3"/>
    </row>
    <row r="31" spans="1:188" ht="15.75" x14ac:dyDescent="0.25">
      <c r="A31" s="17" t="s">
        <v>36</v>
      </c>
      <c r="B31" s="16" t="s">
        <v>18</v>
      </c>
      <c r="C31" s="32">
        <v>733146</v>
      </c>
      <c r="D31" s="32">
        <v>822746</v>
      </c>
      <c r="E31" s="32">
        <v>859324</v>
      </c>
      <c r="F31" s="32">
        <v>950387</v>
      </c>
      <c r="G31" s="36">
        <v>1099011</v>
      </c>
      <c r="H31" s="36">
        <v>1271395</v>
      </c>
      <c r="I31" s="36">
        <v>1541777</v>
      </c>
      <c r="J31" s="36">
        <v>1838448</v>
      </c>
      <c r="K31" s="36">
        <v>2179492</v>
      </c>
      <c r="L31" s="6"/>
      <c r="M31" s="6"/>
      <c r="N31" s="6"/>
      <c r="O31" s="6"/>
      <c r="P31" s="5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3"/>
      <c r="GD31" s="3"/>
      <c r="GE31" s="3"/>
    </row>
    <row r="32" spans="1:188" ht="15.75" x14ac:dyDescent="0.25">
      <c r="A32" s="21"/>
      <c r="B32" s="22" t="s">
        <v>26</v>
      </c>
      <c r="C32" s="33">
        <f>C17+C20+C28+C29+C30+C31</f>
        <v>4653886</v>
      </c>
      <c r="D32" s="33">
        <f t="shared" ref="D32:K32" si="5">D17+D20+D28+D29+D30+D31</f>
        <v>5243812</v>
      </c>
      <c r="E32" s="33">
        <f t="shared" si="5"/>
        <v>6006259</v>
      </c>
      <c r="F32" s="33">
        <f t="shared" si="5"/>
        <v>6539545</v>
      </c>
      <c r="G32" s="33">
        <f t="shared" si="5"/>
        <v>7105444</v>
      </c>
      <c r="H32" s="33">
        <f t="shared" si="5"/>
        <v>7586574</v>
      </c>
      <c r="I32" s="33">
        <f t="shared" si="5"/>
        <v>8519538</v>
      </c>
      <c r="J32" s="33">
        <f t="shared" si="5"/>
        <v>9473805</v>
      </c>
      <c r="K32" s="33">
        <f t="shared" si="5"/>
        <v>10333011</v>
      </c>
      <c r="L32" s="6"/>
      <c r="M32" s="6"/>
      <c r="N32" s="6"/>
      <c r="O32" s="6"/>
      <c r="P32" s="5"/>
      <c r="Q32" s="6"/>
      <c r="R32" s="6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3"/>
      <c r="GD32" s="3"/>
      <c r="GE32" s="3"/>
    </row>
    <row r="33" spans="1:188" s="14" customFormat="1" ht="15.75" x14ac:dyDescent="0.25">
      <c r="A33" s="23" t="s">
        <v>23</v>
      </c>
      <c r="B33" s="24" t="s">
        <v>37</v>
      </c>
      <c r="C33" s="38">
        <f>C6+C11+C13+C14+C15+C17+C20+C28+C29+C30+C31</f>
        <v>13262942.606278047</v>
      </c>
      <c r="D33" s="38">
        <f t="shared" ref="D33:K33" si="6">D6+D11+D13+D14+D15+D17+D20+D28+D29+D30+D31</f>
        <v>14805341.373714315</v>
      </c>
      <c r="E33" s="38">
        <f t="shared" si="6"/>
        <v>17464344</v>
      </c>
      <c r="F33" s="38">
        <f t="shared" si="6"/>
        <v>18526319</v>
      </c>
      <c r="G33" s="38">
        <f t="shared" si="6"/>
        <v>18920177</v>
      </c>
      <c r="H33" s="38">
        <f t="shared" si="6"/>
        <v>20843589</v>
      </c>
      <c r="I33" s="38">
        <f t="shared" si="6"/>
        <v>22721479</v>
      </c>
      <c r="J33" s="38">
        <f t="shared" si="6"/>
        <v>25132443</v>
      </c>
      <c r="K33" s="38">
        <f t="shared" si="6"/>
        <v>27173864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3"/>
      <c r="GD33" s="3"/>
      <c r="GE33" s="3"/>
      <c r="GF33" s="4"/>
    </row>
    <row r="34" spans="1:188" ht="15.75" x14ac:dyDescent="0.25">
      <c r="A34" s="19" t="s">
        <v>39</v>
      </c>
      <c r="B34" s="2" t="s">
        <v>70</v>
      </c>
      <c r="C34" s="39">
        <v>964400</v>
      </c>
      <c r="D34" s="39">
        <v>1137800</v>
      </c>
      <c r="E34" s="39">
        <v>1140607</v>
      </c>
      <c r="F34" s="39">
        <v>1205047</v>
      </c>
      <c r="G34" s="39">
        <v>1145094</v>
      </c>
      <c r="H34" s="39">
        <v>1202138</v>
      </c>
      <c r="I34" s="39">
        <v>1354809</v>
      </c>
      <c r="J34" s="39">
        <v>1521238</v>
      </c>
      <c r="K34" s="39">
        <v>1630218</v>
      </c>
      <c r="L34" s="6"/>
      <c r="M34" s="6"/>
      <c r="N34" s="6"/>
      <c r="O34" s="6"/>
      <c r="P34" s="5"/>
      <c r="Q34" s="6"/>
      <c r="R34" s="6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</row>
    <row r="35" spans="1:188" ht="15.75" x14ac:dyDescent="0.25">
      <c r="A35" s="19" t="s">
        <v>40</v>
      </c>
      <c r="B35" s="2" t="s">
        <v>69</v>
      </c>
      <c r="C35" s="39"/>
      <c r="D35" s="39"/>
      <c r="E35" s="39"/>
      <c r="F35" s="39"/>
      <c r="G35" s="39"/>
      <c r="H35" s="39"/>
      <c r="I35" s="39"/>
      <c r="J35" s="39"/>
      <c r="K35" s="39"/>
      <c r="L35" s="6"/>
      <c r="M35" s="6"/>
      <c r="N35" s="6"/>
      <c r="O35" s="6"/>
      <c r="P35" s="5"/>
      <c r="Q35" s="6"/>
      <c r="R35" s="6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</row>
    <row r="36" spans="1:188" ht="15.75" x14ac:dyDescent="0.25">
      <c r="A36" s="25" t="s">
        <v>41</v>
      </c>
      <c r="B36" s="26" t="s">
        <v>50</v>
      </c>
      <c r="C36" s="33">
        <f>C33+C34-C35</f>
        <v>14227342.606278047</v>
      </c>
      <c r="D36" s="33">
        <f>D33+D34-D35</f>
        <v>15943141.373714315</v>
      </c>
      <c r="E36" s="33">
        <f>E33+E34-E35</f>
        <v>18604951</v>
      </c>
      <c r="F36" s="33">
        <f>F33+F34-F35</f>
        <v>19731366</v>
      </c>
      <c r="G36" s="33">
        <f t="shared" ref="G36:K36" si="7">G33+G34-G35</f>
        <v>20065271</v>
      </c>
      <c r="H36" s="33">
        <f t="shared" si="7"/>
        <v>22045727</v>
      </c>
      <c r="I36" s="33">
        <f t="shared" si="7"/>
        <v>24076288</v>
      </c>
      <c r="J36" s="33">
        <f t="shared" si="7"/>
        <v>26653681</v>
      </c>
      <c r="K36" s="33">
        <f t="shared" si="7"/>
        <v>28804082</v>
      </c>
      <c r="L36" s="6"/>
      <c r="M36" s="6"/>
      <c r="N36" s="6"/>
      <c r="O36" s="6"/>
      <c r="P36" s="5"/>
      <c r="Q36" s="6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</row>
    <row r="37" spans="1:188" ht="15.75" x14ac:dyDescent="0.25">
      <c r="A37" s="19" t="s">
        <v>42</v>
      </c>
      <c r="B37" s="2" t="s">
        <v>38</v>
      </c>
      <c r="C37" s="28">
        <f>[1]GSVA_cur!C37</f>
        <v>257850</v>
      </c>
      <c r="D37" s="28">
        <f>[1]GSVA_cur!D37</f>
        <v>262010</v>
      </c>
      <c r="E37" s="28">
        <f>[1]GSVA_cur!E37</f>
        <v>266240</v>
      </c>
      <c r="F37" s="28">
        <f>[1]GSVA_cur!F37</f>
        <v>270530</v>
      </c>
      <c r="G37" s="28">
        <f>[1]GSVA_cur!G37</f>
        <v>274900</v>
      </c>
      <c r="H37" s="28">
        <f>[1]GSVA_cur!H37</f>
        <v>279330</v>
      </c>
      <c r="I37" s="28">
        <f>[1]GSVA_cur!I37</f>
        <v>283840</v>
      </c>
      <c r="J37" s="28">
        <f>[1]GSVA_cur!J37</f>
        <v>288420</v>
      </c>
      <c r="K37" s="28">
        <f>[1]GSVA_cur!K37</f>
        <v>293080</v>
      </c>
      <c r="T37" s="3"/>
      <c r="U37" s="3"/>
      <c r="V37" s="3"/>
      <c r="W37" s="3"/>
    </row>
    <row r="38" spans="1:188" ht="15.75" x14ac:dyDescent="0.25">
      <c r="A38" s="25" t="s">
        <v>43</v>
      </c>
      <c r="B38" s="26" t="s">
        <v>53</v>
      </c>
      <c r="C38" s="33">
        <f>C36/C37*1000</f>
        <v>55176.818329563881</v>
      </c>
      <c r="D38" s="33">
        <f t="shared" ref="D38:K38" si="8">D36/D37*1000</f>
        <v>60849.362137759301</v>
      </c>
      <c r="E38" s="33">
        <f t="shared" si="8"/>
        <v>69880.374849759624</v>
      </c>
      <c r="F38" s="33">
        <f t="shared" si="8"/>
        <v>72935.962739807044</v>
      </c>
      <c r="G38" s="33">
        <f t="shared" si="8"/>
        <v>72991.164059658055</v>
      </c>
      <c r="H38" s="33">
        <f t="shared" si="8"/>
        <v>78923.592166970964</v>
      </c>
      <c r="I38" s="33">
        <f t="shared" si="8"/>
        <v>84823.449830890633</v>
      </c>
      <c r="J38" s="33">
        <f t="shared" si="8"/>
        <v>92412.734900492345</v>
      </c>
      <c r="K38" s="33">
        <f t="shared" si="8"/>
        <v>98280.612801965326</v>
      </c>
      <c r="S38" s="5"/>
      <c r="T38" s="5"/>
      <c r="U38" s="5"/>
      <c r="V38" s="5"/>
      <c r="W38" s="5"/>
      <c r="BX38" s="6"/>
      <c r="BY38" s="6"/>
      <c r="BZ38" s="6"/>
      <c r="CA38" s="6"/>
    </row>
    <row r="39" spans="1:188" x14ac:dyDescent="0.25">
      <c r="B39" s="1" t="s">
        <v>63</v>
      </c>
    </row>
    <row r="40" spans="1:188" x14ac:dyDescent="0.25">
      <c r="B40" s="1" t="s">
        <v>66</v>
      </c>
    </row>
    <row r="41" spans="1:188" x14ac:dyDescent="0.25">
      <c r="B41" s="1" t="s">
        <v>72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F41"/>
  <sheetViews>
    <sheetView zoomScaleSheetLayoutView="100" workbookViewId="0">
      <pane xSplit="2" ySplit="5" topLeftCell="C36" activePane="bottomRight" state="frozen"/>
      <selection activeCell="D40" sqref="D40"/>
      <selection pane="topRight" activeCell="D40" sqref="D40"/>
      <selection pane="bottomLeft" activeCell="D40" sqref="D40"/>
      <selection pane="bottomRight" activeCell="M19" sqref="M19"/>
    </sheetView>
  </sheetViews>
  <sheetFormatPr defaultColWidth="8.85546875" defaultRowHeight="15" x14ac:dyDescent="0.25"/>
  <cols>
    <col min="1" max="1" width="11" style="1" customWidth="1"/>
    <col min="2" max="2" width="36.85546875" style="1" customWidth="1"/>
    <col min="3" max="5" width="10.85546875" style="1" customWidth="1"/>
    <col min="6" max="6" width="10.85546875" style="4" customWidth="1"/>
    <col min="7" max="10" width="11.85546875" style="3" customWidth="1"/>
    <col min="11" max="11" width="11.5703125" style="3" customWidth="1"/>
    <col min="12" max="13" width="9.140625" style="4" customWidth="1"/>
    <col min="14" max="14" width="11.85546875" style="4" customWidth="1"/>
    <col min="15" max="15" width="11.28515625" style="4" customWidth="1"/>
    <col min="16" max="16" width="11.7109375" style="3" customWidth="1"/>
    <col min="17" max="17" width="9.140625" style="4" customWidth="1"/>
    <col min="18" max="18" width="10.85546875" style="4" customWidth="1"/>
    <col min="19" max="19" width="10.85546875" style="3" customWidth="1"/>
    <col min="20" max="20" width="11" style="4" customWidth="1"/>
    <col min="21" max="23" width="11.42578125" style="4" customWidth="1"/>
    <col min="24" max="51" width="9.140625" style="4" customWidth="1"/>
    <col min="52" max="52" width="12.42578125" style="4" customWidth="1"/>
    <col min="53" max="74" width="9.140625" style="4" customWidth="1"/>
    <col min="75" max="75" width="12.140625" style="4" customWidth="1"/>
    <col min="76" max="79" width="9.140625" style="4" customWidth="1"/>
    <col min="80" max="84" width="9.140625" style="4" hidden="1" customWidth="1"/>
    <col min="85" max="85" width="9.140625" style="4" customWidth="1"/>
    <col min="86" max="90" width="9.140625" style="4" hidden="1" customWidth="1"/>
    <col min="91" max="91" width="9.140625" style="4" customWidth="1"/>
    <col min="92" max="96" width="9.140625" style="4" hidden="1" customWidth="1"/>
    <col min="97" max="97" width="9.140625" style="4" customWidth="1"/>
    <col min="98" max="102" width="9.140625" style="4" hidden="1" customWidth="1"/>
    <col min="103" max="103" width="9.140625" style="4" customWidth="1"/>
    <col min="104" max="108" width="9.140625" style="4" hidden="1" customWidth="1"/>
    <col min="109" max="109" width="9.140625" style="3" customWidth="1"/>
    <col min="110" max="114" width="9.140625" style="3" hidden="1" customWidth="1"/>
    <col min="115" max="115" width="9.140625" style="3" customWidth="1"/>
    <col min="116" max="120" width="9.140625" style="3" hidden="1" customWidth="1"/>
    <col min="121" max="121" width="9.140625" style="3" customWidth="1"/>
    <col min="122" max="126" width="9.140625" style="3" hidden="1" customWidth="1"/>
    <col min="127" max="127" width="9.140625" style="3" customWidth="1"/>
    <col min="128" max="157" width="9.140625" style="4" customWidth="1"/>
    <col min="158" max="158" width="9.140625" style="4" hidden="1" customWidth="1"/>
    <col min="159" max="166" width="9.140625" style="4" customWidth="1"/>
    <col min="167" max="167" width="9.140625" style="4" hidden="1" customWidth="1"/>
    <col min="168" max="172" width="9.140625" style="4" customWidth="1"/>
    <col min="173" max="173" width="9.140625" style="4" hidden="1" customWidth="1"/>
    <col min="174" max="183" width="9.140625" style="4" customWidth="1"/>
    <col min="184" max="187" width="8.85546875" style="4"/>
    <col min="188" max="188" width="12.7109375" style="4" bestFit="1" customWidth="1"/>
    <col min="189" max="16384" width="8.85546875" style="1"/>
  </cols>
  <sheetData>
    <row r="1" spans="1:188" ht="18.75" x14ac:dyDescent="0.3">
      <c r="A1" s="1" t="s">
        <v>48</v>
      </c>
      <c r="B1" s="27" t="s">
        <v>59</v>
      </c>
      <c r="H1" s="3" t="s">
        <v>71</v>
      </c>
      <c r="R1" s="5"/>
    </row>
    <row r="2" spans="1:188" ht="15.75" x14ac:dyDescent="0.25">
      <c r="A2" s="9" t="s">
        <v>47</v>
      </c>
    </row>
    <row r="3" spans="1:188" ht="15.75" x14ac:dyDescent="0.25">
      <c r="A3" s="9"/>
    </row>
    <row r="4" spans="1:188" ht="15.75" x14ac:dyDescent="0.25">
      <c r="A4" s="9"/>
      <c r="E4" s="8"/>
      <c r="F4" s="8" t="s">
        <v>52</v>
      </c>
    </row>
    <row r="5" spans="1:188" ht="15.75" x14ac:dyDescent="0.25">
      <c r="A5" s="10" t="s">
        <v>0</v>
      </c>
      <c r="B5" s="11" t="s">
        <v>1</v>
      </c>
      <c r="C5" s="28" t="s">
        <v>19</v>
      </c>
      <c r="D5" s="28" t="s">
        <v>20</v>
      </c>
      <c r="E5" s="28" t="s">
        <v>21</v>
      </c>
      <c r="F5" s="28" t="s">
        <v>51</v>
      </c>
      <c r="G5" s="29" t="s">
        <v>58</v>
      </c>
      <c r="H5" s="29" t="s">
        <v>60</v>
      </c>
      <c r="I5" s="29" t="s">
        <v>61</v>
      </c>
      <c r="J5" s="29" t="s">
        <v>62</v>
      </c>
      <c r="K5" s="29" t="s">
        <v>68</v>
      </c>
    </row>
    <row r="6" spans="1:188" s="14" customFormat="1" ht="15.75" x14ac:dyDescent="0.25">
      <c r="A6" s="12" t="s">
        <v>22</v>
      </c>
      <c r="B6" s="13" t="s">
        <v>2</v>
      </c>
      <c r="C6" s="30">
        <f>SUM(C7:C10)</f>
        <v>2496386.5117031052</v>
      </c>
      <c r="D6" s="30">
        <f>SUM(D7:D10)</f>
        <v>2645350.869750076</v>
      </c>
      <c r="E6" s="30">
        <f>SUM(E7:E10)</f>
        <v>2706120</v>
      </c>
      <c r="F6" s="30">
        <f>SUM(F7:F10)</f>
        <v>2884081</v>
      </c>
      <c r="G6" s="30">
        <f t="shared" ref="G6:K6" si="0">SUM(G7:G10)</f>
        <v>2844302</v>
      </c>
      <c r="H6" s="30">
        <f t="shared" si="0"/>
        <v>3489973</v>
      </c>
      <c r="I6" s="30">
        <f t="shared" si="0"/>
        <v>3121878</v>
      </c>
      <c r="J6" s="30">
        <f t="shared" si="0"/>
        <v>3422586</v>
      </c>
      <c r="K6" s="30">
        <f t="shared" si="0"/>
        <v>3557828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3"/>
      <c r="GD6" s="3"/>
      <c r="GE6" s="3"/>
      <c r="GF6" s="4"/>
    </row>
    <row r="7" spans="1:188" ht="15.75" x14ac:dyDescent="0.25">
      <c r="A7" s="15">
        <v>1.1000000000000001</v>
      </c>
      <c r="B7" s="16" t="s">
        <v>54</v>
      </c>
      <c r="C7" s="32">
        <v>1646143</v>
      </c>
      <c r="D7" s="32">
        <v>1759339</v>
      </c>
      <c r="E7" s="32">
        <v>1802700</v>
      </c>
      <c r="F7" s="32">
        <v>1852931</v>
      </c>
      <c r="G7" s="32">
        <v>1778748</v>
      </c>
      <c r="H7" s="32">
        <v>2244327</v>
      </c>
      <c r="I7" s="32">
        <v>1764557</v>
      </c>
      <c r="J7" s="32">
        <v>2028975</v>
      </c>
      <c r="K7" s="32">
        <v>2090140</v>
      </c>
      <c r="L7" s="6"/>
      <c r="M7" s="6"/>
      <c r="N7" s="6"/>
      <c r="O7" s="6"/>
      <c r="P7" s="5"/>
      <c r="Q7" s="6"/>
      <c r="R7" s="6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3"/>
      <c r="GD7" s="3"/>
      <c r="GE7" s="3"/>
    </row>
    <row r="8" spans="1:188" ht="15.75" x14ac:dyDescent="0.25">
      <c r="A8" s="15">
        <v>1.2</v>
      </c>
      <c r="B8" s="16" t="s">
        <v>55</v>
      </c>
      <c r="C8" s="32">
        <v>221527</v>
      </c>
      <c r="D8" s="32">
        <v>232404</v>
      </c>
      <c r="E8" s="32">
        <v>243589</v>
      </c>
      <c r="F8" s="32">
        <v>238685</v>
      </c>
      <c r="G8" s="32">
        <v>246323</v>
      </c>
      <c r="H8" s="32">
        <v>277322</v>
      </c>
      <c r="I8" s="32">
        <v>306144</v>
      </c>
      <c r="J8" s="32">
        <v>318120</v>
      </c>
      <c r="K8" s="32">
        <v>369771</v>
      </c>
      <c r="L8" s="6"/>
      <c r="M8" s="6"/>
      <c r="N8" s="6"/>
      <c r="O8" s="6"/>
      <c r="P8" s="5"/>
      <c r="Q8" s="6"/>
      <c r="R8" s="6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3"/>
      <c r="GD8" s="3"/>
      <c r="GE8" s="3"/>
    </row>
    <row r="9" spans="1:188" ht="15.75" x14ac:dyDescent="0.25">
      <c r="A9" s="15">
        <v>1.3</v>
      </c>
      <c r="B9" s="16" t="s">
        <v>56</v>
      </c>
      <c r="C9" s="32">
        <v>421532</v>
      </c>
      <c r="D9" s="32">
        <v>444009</v>
      </c>
      <c r="E9" s="32">
        <v>422855</v>
      </c>
      <c r="F9" s="32">
        <v>530276</v>
      </c>
      <c r="G9" s="32">
        <v>532635</v>
      </c>
      <c r="H9" s="32">
        <v>650404</v>
      </c>
      <c r="I9" s="32">
        <v>663290</v>
      </c>
      <c r="J9" s="32">
        <v>656895</v>
      </c>
      <c r="K9" s="32">
        <v>662738</v>
      </c>
      <c r="L9" s="6"/>
      <c r="M9" s="6"/>
      <c r="N9" s="6"/>
      <c r="O9" s="6"/>
      <c r="P9" s="5"/>
      <c r="Q9" s="6"/>
      <c r="R9" s="6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3"/>
      <c r="GD9" s="3"/>
      <c r="GE9" s="3"/>
    </row>
    <row r="10" spans="1:188" ht="15.75" x14ac:dyDescent="0.25">
      <c r="A10" s="15">
        <v>1.4</v>
      </c>
      <c r="B10" s="16" t="s">
        <v>57</v>
      </c>
      <c r="C10" s="32">
        <v>207184.51170310527</v>
      </c>
      <c r="D10" s="32">
        <v>209598.86975007606</v>
      </c>
      <c r="E10" s="32">
        <v>236976</v>
      </c>
      <c r="F10" s="32">
        <v>262189</v>
      </c>
      <c r="G10" s="32">
        <v>286596</v>
      </c>
      <c r="H10" s="32">
        <v>317920</v>
      </c>
      <c r="I10" s="32">
        <v>387887</v>
      </c>
      <c r="J10" s="32">
        <v>418596</v>
      </c>
      <c r="K10" s="32">
        <v>435179</v>
      </c>
      <c r="L10" s="6"/>
      <c r="M10" s="6"/>
      <c r="N10" s="6"/>
      <c r="O10" s="6"/>
      <c r="P10" s="5"/>
      <c r="Q10" s="6"/>
      <c r="R10" s="6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3"/>
      <c r="GD10" s="3"/>
      <c r="GE10" s="3"/>
    </row>
    <row r="11" spans="1:188" ht="15.75" x14ac:dyDescent="0.25">
      <c r="A11" s="17" t="s">
        <v>27</v>
      </c>
      <c r="B11" s="16" t="s">
        <v>3</v>
      </c>
      <c r="C11" s="32">
        <v>1732435.4920786407</v>
      </c>
      <c r="D11" s="32">
        <v>1700990.3092080317</v>
      </c>
      <c r="E11" s="32">
        <v>1790237</v>
      </c>
      <c r="F11" s="32">
        <v>1799334</v>
      </c>
      <c r="G11" s="32">
        <v>1747743</v>
      </c>
      <c r="H11" s="32">
        <v>1934792</v>
      </c>
      <c r="I11" s="32">
        <v>2079947</v>
      </c>
      <c r="J11" s="32">
        <v>2246185</v>
      </c>
      <c r="K11" s="32">
        <v>2353846</v>
      </c>
      <c r="L11" s="6"/>
      <c r="M11" s="6"/>
      <c r="N11" s="6"/>
      <c r="O11" s="6"/>
      <c r="P11" s="5"/>
      <c r="Q11" s="6"/>
      <c r="R11" s="6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3"/>
      <c r="GD11" s="3"/>
      <c r="GE11" s="3"/>
    </row>
    <row r="12" spans="1:188" ht="15.75" x14ac:dyDescent="0.25">
      <c r="A12" s="21"/>
      <c r="B12" s="22" t="s">
        <v>24</v>
      </c>
      <c r="C12" s="33">
        <f>C6+C11</f>
        <v>4228822.0037817461</v>
      </c>
      <c r="D12" s="33">
        <f>D6+D11</f>
        <v>4346341.1789581077</v>
      </c>
      <c r="E12" s="33">
        <f>E6+E11</f>
        <v>4496357</v>
      </c>
      <c r="F12" s="33">
        <f>F6+F11</f>
        <v>4683415</v>
      </c>
      <c r="G12" s="33">
        <f t="shared" ref="G12:K12" si="1">G6+G11</f>
        <v>4592045</v>
      </c>
      <c r="H12" s="33">
        <f t="shared" si="1"/>
        <v>5424765</v>
      </c>
      <c r="I12" s="33">
        <f t="shared" si="1"/>
        <v>5201825</v>
      </c>
      <c r="J12" s="33">
        <f t="shared" si="1"/>
        <v>5668771</v>
      </c>
      <c r="K12" s="33">
        <f t="shared" si="1"/>
        <v>5911674</v>
      </c>
      <c r="L12" s="6"/>
      <c r="M12" s="6"/>
      <c r="N12" s="6"/>
      <c r="O12" s="6"/>
      <c r="P12" s="5"/>
      <c r="Q12" s="6"/>
      <c r="R12" s="6"/>
      <c r="S12" s="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3"/>
      <c r="GD12" s="3"/>
      <c r="GE12" s="3"/>
    </row>
    <row r="13" spans="1:188" s="14" customFormat="1" ht="15.75" x14ac:dyDescent="0.25">
      <c r="A13" s="12" t="s">
        <v>28</v>
      </c>
      <c r="B13" s="13" t="s">
        <v>4</v>
      </c>
      <c r="C13" s="32">
        <v>2096873.4278000006</v>
      </c>
      <c r="D13" s="32">
        <v>2313478.6297598686</v>
      </c>
      <c r="E13" s="32">
        <v>3243314</v>
      </c>
      <c r="F13" s="32">
        <v>2920843</v>
      </c>
      <c r="G13" s="30">
        <v>2995128</v>
      </c>
      <c r="H13" s="30">
        <v>2539959</v>
      </c>
      <c r="I13" s="30">
        <v>2588548</v>
      </c>
      <c r="J13" s="30">
        <v>2656149</v>
      </c>
      <c r="K13" s="30">
        <v>2799288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3"/>
      <c r="GD13" s="3"/>
      <c r="GE13" s="3"/>
      <c r="GF13" s="4"/>
    </row>
    <row r="14" spans="1:188" ht="30" x14ac:dyDescent="0.25">
      <c r="A14" s="17" t="s">
        <v>29</v>
      </c>
      <c r="B14" s="16" t="s">
        <v>5</v>
      </c>
      <c r="C14" s="32">
        <v>471685</v>
      </c>
      <c r="D14" s="32">
        <v>632141</v>
      </c>
      <c r="E14" s="32">
        <v>713591</v>
      </c>
      <c r="F14" s="32">
        <v>780262</v>
      </c>
      <c r="G14" s="36">
        <v>999685</v>
      </c>
      <c r="H14" s="36">
        <v>1149688</v>
      </c>
      <c r="I14" s="36">
        <v>1357488</v>
      </c>
      <c r="J14" s="36">
        <v>1426633</v>
      </c>
      <c r="K14" s="36">
        <v>1454639</v>
      </c>
      <c r="L14" s="6"/>
      <c r="M14" s="6"/>
      <c r="N14" s="6"/>
      <c r="O14" s="6"/>
      <c r="P14" s="5"/>
      <c r="Q14" s="6"/>
      <c r="R14" s="6"/>
      <c r="S14" s="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5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5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5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3"/>
      <c r="GD14" s="3"/>
      <c r="GE14" s="3"/>
    </row>
    <row r="15" spans="1:188" ht="15.75" x14ac:dyDescent="0.25">
      <c r="A15" s="17" t="s">
        <v>30</v>
      </c>
      <c r="B15" s="16" t="s">
        <v>6</v>
      </c>
      <c r="C15" s="32">
        <v>1811676.1746962999</v>
      </c>
      <c r="D15" s="32">
        <v>1690636.592489541</v>
      </c>
      <c r="E15" s="32">
        <v>1652417</v>
      </c>
      <c r="F15" s="32">
        <v>1656004</v>
      </c>
      <c r="G15" s="36">
        <v>1503250</v>
      </c>
      <c r="H15" s="36">
        <v>1697422</v>
      </c>
      <c r="I15" s="36">
        <v>1862666</v>
      </c>
      <c r="J15" s="36">
        <v>1952068</v>
      </c>
      <c r="K15" s="36">
        <v>2064453</v>
      </c>
      <c r="L15" s="6"/>
      <c r="M15" s="6"/>
      <c r="N15" s="6"/>
      <c r="O15" s="6"/>
      <c r="P15" s="5"/>
      <c r="Q15" s="6"/>
      <c r="R15" s="6"/>
      <c r="S15" s="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5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5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5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3"/>
      <c r="GD15" s="3"/>
      <c r="GE15" s="3"/>
    </row>
    <row r="16" spans="1:188" ht="15.75" x14ac:dyDescent="0.25">
      <c r="A16" s="21"/>
      <c r="B16" s="22" t="s">
        <v>25</v>
      </c>
      <c r="C16" s="33">
        <f>+C13+C14+C15</f>
        <v>4380234.6024963008</v>
      </c>
      <c r="D16" s="33">
        <f>+D13+D14+D15</f>
        <v>4636256.2222494092</v>
      </c>
      <c r="E16" s="33">
        <f>+E13+E14+E15</f>
        <v>5609322</v>
      </c>
      <c r="F16" s="33">
        <f>+F13+F14+F15</f>
        <v>5357109</v>
      </c>
      <c r="G16" s="33">
        <f t="shared" ref="G16:K16" si="2">+G13+G14+G15</f>
        <v>5498063</v>
      </c>
      <c r="H16" s="33">
        <f t="shared" si="2"/>
        <v>5387069</v>
      </c>
      <c r="I16" s="33">
        <f t="shared" si="2"/>
        <v>5808702</v>
      </c>
      <c r="J16" s="33">
        <f t="shared" si="2"/>
        <v>6034850</v>
      </c>
      <c r="K16" s="33">
        <f t="shared" si="2"/>
        <v>6318380</v>
      </c>
      <c r="L16" s="6"/>
      <c r="M16" s="6"/>
      <c r="N16" s="6"/>
      <c r="O16" s="6"/>
      <c r="P16" s="5"/>
      <c r="Q16" s="6"/>
      <c r="R16" s="6"/>
      <c r="S16" s="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5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5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5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3"/>
      <c r="GD16" s="3"/>
      <c r="GE16" s="3"/>
    </row>
    <row r="17" spans="1:188" s="14" customFormat="1" ht="15.75" x14ac:dyDescent="0.25">
      <c r="A17" s="12" t="s">
        <v>31</v>
      </c>
      <c r="B17" s="13" t="s">
        <v>7</v>
      </c>
      <c r="C17" s="30">
        <f>C18+C19</f>
        <v>868351</v>
      </c>
      <c r="D17" s="30">
        <f t="shared" ref="D17:K17" si="3">D18+D19</f>
        <v>947399</v>
      </c>
      <c r="E17" s="30">
        <f t="shared" si="3"/>
        <v>1044104</v>
      </c>
      <c r="F17" s="30">
        <f t="shared" si="3"/>
        <v>1061307</v>
      </c>
      <c r="G17" s="30">
        <f t="shared" si="3"/>
        <v>1136458</v>
      </c>
      <c r="H17" s="30">
        <f t="shared" si="3"/>
        <v>1449963</v>
      </c>
      <c r="I17" s="30">
        <f t="shared" si="3"/>
        <v>1637406</v>
      </c>
      <c r="J17" s="30">
        <f t="shared" si="3"/>
        <v>1659723</v>
      </c>
      <c r="K17" s="30">
        <f t="shared" si="3"/>
        <v>1685628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3"/>
      <c r="GD17" s="3"/>
      <c r="GE17" s="3"/>
      <c r="GF17" s="4"/>
    </row>
    <row r="18" spans="1:188" ht="15.75" x14ac:dyDescent="0.25">
      <c r="A18" s="15">
        <v>6.1</v>
      </c>
      <c r="B18" s="16" t="s">
        <v>65</v>
      </c>
      <c r="C18" s="36">
        <v>868351</v>
      </c>
      <c r="D18" s="36">
        <v>947399</v>
      </c>
      <c r="E18" s="36">
        <v>1044104</v>
      </c>
      <c r="F18" s="36">
        <v>1061307</v>
      </c>
      <c r="G18" s="36">
        <v>1136458</v>
      </c>
      <c r="H18" s="36">
        <v>1449963</v>
      </c>
      <c r="I18" s="36">
        <v>1637406</v>
      </c>
      <c r="J18" s="36">
        <v>1659723</v>
      </c>
      <c r="K18" s="36">
        <v>1685628</v>
      </c>
      <c r="L18" s="6"/>
      <c r="M18" s="6"/>
      <c r="N18" s="6"/>
      <c r="O18" s="6"/>
      <c r="P18" s="5"/>
      <c r="Q18" s="6"/>
      <c r="R18" s="6"/>
      <c r="S18" s="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3"/>
      <c r="GD18" s="3"/>
      <c r="GE18" s="3"/>
    </row>
    <row r="19" spans="1:188" ht="15.75" x14ac:dyDescent="0.25">
      <c r="A19" s="15">
        <v>6.2</v>
      </c>
      <c r="B19" s="16" t="s">
        <v>8</v>
      </c>
      <c r="C19" s="36"/>
      <c r="D19" s="36"/>
      <c r="E19" s="36"/>
      <c r="F19" s="36"/>
      <c r="G19" s="36"/>
      <c r="H19" s="36"/>
      <c r="I19" s="36"/>
      <c r="J19" s="36"/>
      <c r="K19" s="36"/>
      <c r="L19" s="6"/>
      <c r="M19" s="6"/>
      <c r="N19" s="6"/>
      <c r="O19" s="6"/>
      <c r="P19" s="5"/>
      <c r="Q19" s="6"/>
      <c r="R19" s="6"/>
      <c r="S19" s="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3"/>
      <c r="GD19" s="3"/>
      <c r="GE19" s="3"/>
    </row>
    <row r="20" spans="1:188" s="14" customFormat="1" ht="30" x14ac:dyDescent="0.25">
      <c r="A20" s="18" t="s">
        <v>32</v>
      </c>
      <c r="B20" s="20" t="s">
        <v>9</v>
      </c>
      <c r="C20" s="30">
        <f>SUM(C21:C27)</f>
        <v>489851</v>
      </c>
      <c r="D20" s="30">
        <f t="shared" ref="D20:K20" si="4">SUM(D21:D27)</f>
        <v>549044</v>
      </c>
      <c r="E20" s="30">
        <f t="shared" si="4"/>
        <v>587540</v>
      </c>
      <c r="F20" s="30">
        <f t="shared" si="4"/>
        <v>658737</v>
      </c>
      <c r="G20" s="30">
        <f t="shared" si="4"/>
        <v>740796</v>
      </c>
      <c r="H20" s="30">
        <f t="shared" si="4"/>
        <v>723568</v>
      </c>
      <c r="I20" s="30">
        <f t="shared" si="4"/>
        <v>756977</v>
      </c>
      <c r="J20" s="30">
        <f t="shared" si="4"/>
        <v>834965</v>
      </c>
      <c r="K20" s="30">
        <f t="shared" si="4"/>
        <v>906563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3"/>
      <c r="GD20" s="3"/>
      <c r="GE20" s="3"/>
      <c r="GF20" s="4"/>
    </row>
    <row r="21" spans="1:188" ht="15.75" x14ac:dyDescent="0.25">
      <c r="A21" s="15">
        <v>7.1</v>
      </c>
      <c r="B21" s="16" t="s">
        <v>10</v>
      </c>
      <c r="C21" s="32">
        <v>101630</v>
      </c>
      <c r="D21" s="32">
        <v>113255</v>
      </c>
      <c r="E21" s="32">
        <v>116000</v>
      </c>
      <c r="F21" s="32">
        <v>116678</v>
      </c>
      <c r="G21" s="36">
        <v>124540</v>
      </c>
      <c r="H21" s="36">
        <v>118314</v>
      </c>
      <c r="I21" s="36">
        <v>147199</v>
      </c>
      <c r="J21" s="36">
        <v>170419</v>
      </c>
      <c r="K21" s="36">
        <v>176369</v>
      </c>
      <c r="L21" s="6"/>
      <c r="M21" s="6"/>
      <c r="N21" s="6"/>
      <c r="O21" s="6"/>
      <c r="P21" s="5"/>
      <c r="Q21" s="6"/>
      <c r="R21" s="6"/>
      <c r="S21" s="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3"/>
      <c r="GD21" s="3"/>
      <c r="GE21" s="3"/>
    </row>
    <row r="22" spans="1:188" ht="15.75" x14ac:dyDescent="0.25">
      <c r="A22" s="15">
        <v>7.2</v>
      </c>
      <c r="B22" s="16" t="s">
        <v>67</v>
      </c>
      <c r="C22" s="36">
        <v>240528</v>
      </c>
      <c r="D22" s="36">
        <v>267263</v>
      </c>
      <c r="E22" s="36">
        <v>285237</v>
      </c>
      <c r="F22" s="36">
        <v>316897</v>
      </c>
      <c r="G22" s="40">
        <v>352166</v>
      </c>
      <c r="H22" s="40">
        <v>371121</v>
      </c>
      <c r="I22" s="40">
        <v>396880</v>
      </c>
      <c r="J22" s="40">
        <v>425506</v>
      </c>
      <c r="K22" s="40">
        <v>453332</v>
      </c>
      <c r="L22" s="6"/>
      <c r="M22" s="6"/>
      <c r="N22" s="6"/>
      <c r="O22" s="6"/>
      <c r="P22" s="5"/>
      <c r="Q22" s="6"/>
      <c r="R22" s="6"/>
      <c r="S22" s="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3"/>
      <c r="GD22" s="3"/>
      <c r="GE22" s="3"/>
    </row>
    <row r="23" spans="1:188" ht="15.75" x14ac:dyDescent="0.25">
      <c r="A23" s="15">
        <v>7.3</v>
      </c>
      <c r="B23" s="16" t="s">
        <v>11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6"/>
      <c r="M23" s="6"/>
      <c r="N23" s="6"/>
      <c r="O23" s="6"/>
      <c r="P23" s="5"/>
      <c r="Q23" s="6"/>
      <c r="R23" s="6"/>
      <c r="S23" s="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3"/>
      <c r="GD23" s="3"/>
      <c r="GE23" s="3"/>
    </row>
    <row r="24" spans="1:188" ht="15.75" x14ac:dyDescent="0.25">
      <c r="A24" s="15">
        <v>7.4</v>
      </c>
      <c r="B24" s="16" t="s">
        <v>12</v>
      </c>
      <c r="C24" s="36"/>
      <c r="D24" s="36"/>
      <c r="E24" s="36"/>
      <c r="F24" s="36"/>
      <c r="G24" s="40"/>
      <c r="H24" s="40"/>
      <c r="I24" s="40"/>
      <c r="J24" s="40"/>
      <c r="K24" s="40"/>
      <c r="L24" s="6"/>
      <c r="M24" s="6"/>
      <c r="N24" s="6"/>
      <c r="O24" s="6"/>
      <c r="P24" s="5"/>
      <c r="Q24" s="6"/>
      <c r="R24" s="6"/>
      <c r="S24" s="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3"/>
      <c r="GD24" s="3"/>
      <c r="GE24" s="3"/>
    </row>
    <row r="25" spans="1:188" ht="15.75" x14ac:dyDescent="0.25">
      <c r="A25" s="15">
        <v>7.5</v>
      </c>
      <c r="B25" s="16" t="s">
        <v>13</v>
      </c>
      <c r="C25" s="36"/>
      <c r="D25" s="36"/>
      <c r="E25" s="36"/>
      <c r="F25" s="36"/>
      <c r="G25" s="40"/>
      <c r="H25" s="40"/>
      <c r="I25" s="40"/>
      <c r="J25" s="40"/>
      <c r="K25" s="40"/>
      <c r="L25" s="6"/>
      <c r="M25" s="6"/>
      <c r="N25" s="6"/>
      <c r="O25" s="6"/>
      <c r="P25" s="5"/>
      <c r="Q25" s="6"/>
      <c r="R25" s="6"/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3"/>
      <c r="GD25" s="3"/>
      <c r="GE25" s="3"/>
    </row>
    <row r="26" spans="1:188" ht="15.75" x14ac:dyDescent="0.25">
      <c r="A26" s="15">
        <v>7.6</v>
      </c>
      <c r="B26" s="16" t="s">
        <v>14</v>
      </c>
      <c r="C26" s="32">
        <v>8723</v>
      </c>
      <c r="D26" s="32">
        <v>9608</v>
      </c>
      <c r="E26" s="32">
        <v>10814</v>
      </c>
      <c r="F26" s="32">
        <v>11506</v>
      </c>
      <c r="G26" s="36">
        <v>13462</v>
      </c>
      <c r="H26" s="36">
        <v>13015</v>
      </c>
      <c r="I26" s="36">
        <v>14471</v>
      </c>
      <c r="J26" s="36">
        <v>15017</v>
      </c>
      <c r="K26" s="36">
        <v>15154</v>
      </c>
      <c r="L26" s="6"/>
      <c r="M26" s="6"/>
      <c r="N26" s="6"/>
      <c r="O26" s="6"/>
      <c r="P26" s="5"/>
      <c r="Q26" s="6"/>
      <c r="R26" s="6"/>
      <c r="S26" s="5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3"/>
      <c r="GD26" s="3"/>
      <c r="GE26" s="3"/>
    </row>
    <row r="27" spans="1:188" ht="30" x14ac:dyDescent="0.25">
      <c r="A27" s="15">
        <v>7.7</v>
      </c>
      <c r="B27" s="16" t="s">
        <v>15</v>
      </c>
      <c r="C27" s="32">
        <v>138970</v>
      </c>
      <c r="D27" s="32">
        <v>158918</v>
      </c>
      <c r="E27" s="32">
        <v>175489</v>
      </c>
      <c r="F27" s="32">
        <v>213656</v>
      </c>
      <c r="G27" s="36">
        <v>250628</v>
      </c>
      <c r="H27" s="36">
        <v>221118</v>
      </c>
      <c r="I27" s="36">
        <v>198427</v>
      </c>
      <c r="J27" s="36">
        <v>224023</v>
      </c>
      <c r="K27" s="36">
        <v>261708</v>
      </c>
      <c r="L27" s="6"/>
      <c r="M27" s="6"/>
      <c r="N27" s="6"/>
      <c r="O27" s="6"/>
      <c r="P27" s="5"/>
      <c r="Q27" s="6"/>
      <c r="R27" s="6"/>
      <c r="S27" s="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3"/>
      <c r="GD27" s="3"/>
      <c r="GE27" s="3"/>
    </row>
    <row r="28" spans="1:188" ht="15.75" x14ac:dyDescent="0.25">
      <c r="A28" s="17" t="s">
        <v>33</v>
      </c>
      <c r="B28" s="16" t="s">
        <v>16</v>
      </c>
      <c r="C28" s="32">
        <v>529208</v>
      </c>
      <c r="D28" s="32">
        <v>590866</v>
      </c>
      <c r="E28" s="32">
        <v>646724</v>
      </c>
      <c r="F28" s="32">
        <v>670413</v>
      </c>
      <c r="G28" s="36">
        <v>757684</v>
      </c>
      <c r="H28" s="36">
        <v>702479</v>
      </c>
      <c r="I28" s="36">
        <v>773356</v>
      </c>
      <c r="J28" s="36">
        <v>814364</v>
      </c>
      <c r="K28" s="36">
        <v>859924</v>
      </c>
      <c r="L28" s="6"/>
      <c r="M28" s="6"/>
      <c r="N28" s="6"/>
      <c r="O28" s="6"/>
      <c r="P28" s="5"/>
      <c r="Q28" s="6"/>
      <c r="R28" s="6"/>
      <c r="S28" s="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3"/>
      <c r="GD28" s="3"/>
      <c r="GE28" s="3"/>
    </row>
    <row r="29" spans="1:188" ht="30" x14ac:dyDescent="0.25">
      <c r="A29" s="17" t="s">
        <v>34</v>
      </c>
      <c r="B29" s="16" t="s">
        <v>17</v>
      </c>
      <c r="C29" s="32">
        <v>1609432</v>
      </c>
      <c r="D29" s="32">
        <v>1581372</v>
      </c>
      <c r="E29" s="32">
        <v>1721146</v>
      </c>
      <c r="F29" s="32">
        <v>1740686</v>
      </c>
      <c r="G29" s="36">
        <v>1724627</v>
      </c>
      <c r="H29" s="36">
        <v>1718855</v>
      </c>
      <c r="I29" s="36">
        <v>1685437</v>
      </c>
      <c r="J29" s="36">
        <v>1759431</v>
      </c>
      <c r="K29" s="36">
        <v>1831573</v>
      </c>
      <c r="L29" s="6"/>
      <c r="M29" s="6"/>
      <c r="N29" s="6"/>
      <c r="O29" s="6"/>
      <c r="P29" s="5"/>
      <c r="Q29" s="6"/>
      <c r="R29" s="6"/>
      <c r="S29" s="5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3"/>
      <c r="GD29" s="3"/>
      <c r="GE29" s="3"/>
    </row>
    <row r="30" spans="1:188" ht="15.75" x14ac:dyDescent="0.25">
      <c r="A30" s="17" t="s">
        <v>35</v>
      </c>
      <c r="B30" s="16" t="s">
        <v>49</v>
      </c>
      <c r="C30" s="32">
        <v>423898</v>
      </c>
      <c r="D30" s="32">
        <v>432267</v>
      </c>
      <c r="E30" s="32">
        <v>504451</v>
      </c>
      <c r="F30" s="32">
        <v>538752</v>
      </c>
      <c r="G30" s="36">
        <v>596576</v>
      </c>
      <c r="H30" s="36">
        <v>589518</v>
      </c>
      <c r="I30" s="36">
        <v>662442</v>
      </c>
      <c r="J30" s="36">
        <v>803732</v>
      </c>
      <c r="K30" s="36">
        <v>875632</v>
      </c>
      <c r="L30" s="6"/>
      <c r="M30" s="6"/>
      <c r="N30" s="6"/>
      <c r="O30" s="6"/>
      <c r="P30" s="5"/>
      <c r="Q30" s="6"/>
      <c r="R30" s="6"/>
      <c r="S30" s="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3"/>
      <c r="GD30" s="3"/>
      <c r="GE30" s="3"/>
    </row>
    <row r="31" spans="1:188" ht="15.75" x14ac:dyDescent="0.25">
      <c r="A31" s="17" t="s">
        <v>36</v>
      </c>
      <c r="B31" s="16" t="s">
        <v>18</v>
      </c>
      <c r="C31" s="32">
        <v>733146</v>
      </c>
      <c r="D31" s="32">
        <v>751627</v>
      </c>
      <c r="E31" s="32">
        <v>737295</v>
      </c>
      <c r="F31" s="32">
        <v>767015</v>
      </c>
      <c r="G31" s="36">
        <v>820474</v>
      </c>
      <c r="H31" s="36">
        <v>907635</v>
      </c>
      <c r="I31" s="36">
        <v>1062876</v>
      </c>
      <c r="J31" s="36">
        <v>1199636</v>
      </c>
      <c r="K31" s="36">
        <v>1347352</v>
      </c>
      <c r="L31" s="6"/>
      <c r="M31" s="6"/>
      <c r="N31" s="6"/>
      <c r="O31" s="6"/>
      <c r="P31" s="5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3"/>
      <c r="GD31" s="3"/>
      <c r="GE31" s="3"/>
    </row>
    <row r="32" spans="1:188" ht="15.75" x14ac:dyDescent="0.25">
      <c r="A32" s="21"/>
      <c r="B32" s="22" t="s">
        <v>26</v>
      </c>
      <c r="C32" s="33">
        <f>C17+C20+C28+C29+C30+C31</f>
        <v>4653886</v>
      </c>
      <c r="D32" s="33">
        <f t="shared" ref="D32:K32" si="5">D17+D20+D28+D29+D30+D31</f>
        <v>4852575</v>
      </c>
      <c r="E32" s="33">
        <f t="shared" si="5"/>
        <v>5241260</v>
      </c>
      <c r="F32" s="33">
        <f t="shared" si="5"/>
        <v>5436910</v>
      </c>
      <c r="G32" s="33">
        <f t="shared" si="5"/>
        <v>5776615</v>
      </c>
      <c r="H32" s="33">
        <f t="shared" si="5"/>
        <v>6092018</v>
      </c>
      <c r="I32" s="33">
        <f t="shared" si="5"/>
        <v>6578494</v>
      </c>
      <c r="J32" s="33">
        <f t="shared" si="5"/>
        <v>7071851</v>
      </c>
      <c r="K32" s="33">
        <f t="shared" si="5"/>
        <v>7506672</v>
      </c>
      <c r="L32" s="6"/>
      <c r="M32" s="6"/>
      <c r="N32" s="6"/>
      <c r="O32" s="6"/>
      <c r="P32" s="5"/>
      <c r="Q32" s="6"/>
      <c r="R32" s="6"/>
      <c r="S32" s="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3"/>
      <c r="GD32" s="3"/>
      <c r="GE32" s="3"/>
    </row>
    <row r="33" spans="1:188" s="14" customFormat="1" ht="15.75" x14ac:dyDescent="0.25">
      <c r="A33" s="23" t="s">
        <v>23</v>
      </c>
      <c r="B33" s="24" t="s">
        <v>37</v>
      </c>
      <c r="C33" s="38">
        <f t="shared" ref="C33:K33" si="6">C6+C11+C13+C14+C15+C17+C20+C28+C29+C30+C31</f>
        <v>13262942.606278047</v>
      </c>
      <c r="D33" s="38">
        <f t="shared" si="6"/>
        <v>13835172.401207518</v>
      </c>
      <c r="E33" s="38">
        <f t="shared" si="6"/>
        <v>15346939</v>
      </c>
      <c r="F33" s="38">
        <f t="shared" si="6"/>
        <v>15477434</v>
      </c>
      <c r="G33" s="38">
        <f t="shared" si="6"/>
        <v>15866723</v>
      </c>
      <c r="H33" s="38">
        <f t="shared" si="6"/>
        <v>16903852</v>
      </c>
      <c r="I33" s="38">
        <f t="shared" si="6"/>
        <v>17589021</v>
      </c>
      <c r="J33" s="38">
        <f t="shared" si="6"/>
        <v>18775472</v>
      </c>
      <c r="K33" s="38">
        <f t="shared" si="6"/>
        <v>19736726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3"/>
      <c r="GD33" s="3"/>
      <c r="GE33" s="3"/>
      <c r="GF33" s="4"/>
    </row>
    <row r="34" spans="1:188" ht="15.75" x14ac:dyDescent="0.25">
      <c r="A34" s="19" t="s">
        <v>39</v>
      </c>
      <c r="B34" s="2" t="s">
        <v>70</v>
      </c>
      <c r="C34" s="39">
        <v>964400</v>
      </c>
      <c r="D34" s="39">
        <v>1040858</v>
      </c>
      <c r="E34" s="39">
        <v>1002493.6439428056</v>
      </c>
      <c r="F34" s="39">
        <v>1057986.8305531167</v>
      </c>
      <c r="G34" s="39">
        <v>1043841</v>
      </c>
      <c r="H34" s="39">
        <v>1077184</v>
      </c>
      <c r="I34" s="39">
        <v>1179120</v>
      </c>
      <c r="J34" s="39">
        <v>1269815</v>
      </c>
      <c r="K34" s="39">
        <v>1346954</v>
      </c>
      <c r="L34" s="6"/>
      <c r="M34" s="6"/>
      <c r="N34" s="6"/>
      <c r="O34" s="6"/>
      <c r="P34" s="5"/>
      <c r="Q34" s="6"/>
      <c r="R34" s="6"/>
      <c r="S34" s="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</row>
    <row r="35" spans="1:188" ht="15.75" x14ac:dyDescent="0.25">
      <c r="A35" s="19" t="s">
        <v>40</v>
      </c>
      <c r="B35" s="2" t="s">
        <v>69</v>
      </c>
      <c r="C35" s="39"/>
      <c r="D35" s="39"/>
      <c r="E35" s="39"/>
      <c r="F35" s="39"/>
      <c r="G35" s="39"/>
      <c r="H35" s="39"/>
      <c r="I35" s="39"/>
      <c r="J35" s="39"/>
      <c r="K35" s="39"/>
      <c r="L35" s="6"/>
      <c r="M35" s="6"/>
      <c r="N35" s="6"/>
      <c r="O35" s="6"/>
      <c r="P35" s="5"/>
      <c r="Q35" s="6"/>
      <c r="R35" s="6"/>
      <c r="S35" s="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</row>
    <row r="36" spans="1:188" ht="15.75" x14ac:dyDescent="0.25">
      <c r="A36" s="25" t="s">
        <v>41</v>
      </c>
      <c r="B36" s="26" t="s">
        <v>50</v>
      </c>
      <c r="C36" s="33">
        <f>C33+C34-C35</f>
        <v>14227342.606278047</v>
      </c>
      <c r="D36" s="33">
        <f>D33+D34-D35</f>
        <v>14876030.401207518</v>
      </c>
      <c r="E36" s="33">
        <f>E33+E34-E35</f>
        <v>16349432.643942805</v>
      </c>
      <c r="F36" s="33">
        <f>F33+F34-F35</f>
        <v>16535420.830553116</v>
      </c>
      <c r="G36" s="33">
        <f t="shared" ref="G36:K36" si="7">G33+G34-G35</f>
        <v>16910564</v>
      </c>
      <c r="H36" s="33">
        <f t="shared" si="7"/>
        <v>17981036</v>
      </c>
      <c r="I36" s="33">
        <f t="shared" si="7"/>
        <v>18768141</v>
      </c>
      <c r="J36" s="33">
        <f t="shared" si="7"/>
        <v>20045287</v>
      </c>
      <c r="K36" s="33">
        <f t="shared" si="7"/>
        <v>21083680</v>
      </c>
      <c r="L36" s="6"/>
      <c r="M36" s="6"/>
      <c r="N36" s="6"/>
      <c r="O36" s="6"/>
      <c r="P36" s="5"/>
      <c r="Q36" s="6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</row>
    <row r="37" spans="1:188" ht="15.75" x14ac:dyDescent="0.25">
      <c r="A37" s="19" t="s">
        <v>42</v>
      </c>
      <c r="B37" s="2" t="s">
        <v>38</v>
      </c>
      <c r="C37" s="28">
        <f>[1]GSVA_cur!C37</f>
        <v>257850</v>
      </c>
      <c r="D37" s="28">
        <f>[1]GSVA_cur!D37</f>
        <v>262010</v>
      </c>
      <c r="E37" s="28">
        <f>[1]GSVA_cur!E37</f>
        <v>266240</v>
      </c>
      <c r="F37" s="28">
        <f>[1]GSVA_cur!F37</f>
        <v>270530</v>
      </c>
      <c r="G37" s="28">
        <f>[1]GSVA_cur!G37</f>
        <v>274900</v>
      </c>
      <c r="H37" s="28">
        <f>[1]GSVA_cur!H37</f>
        <v>279330</v>
      </c>
      <c r="I37" s="28">
        <f>[1]GSVA_cur!I37</f>
        <v>283840</v>
      </c>
      <c r="J37" s="28">
        <f>[1]GSVA_cur!J37</f>
        <v>288420</v>
      </c>
      <c r="K37" s="28">
        <f>[1]GSVA_cur!K37</f>
        <v>293080</v>
      </c>
      <c r="T37" s="3"/>
      <c r="U37" s="3"/>
      <c r="V37" s="3"/>
      <c r="W37" s="3"/>
    </row>
    <row r="38" spans="1:188" ht="15.75" x14ac:dyDescent="0.25">
      <c r="A38" s="25" t="s">
        <v>43</v>
      </c>
      <c r="B38" s="26" t="s">
        <v>53</v>
      </c>
      <c r="C38" s="33">
        <f>C36/C37*1000</f>
        <v>55176.818329563881</v>
      </c>
      <c r="D38" s="33">
        <f>D36/D37*1000</f>
        <v>56776.57494449646</v>
      </c>
      <c r="E38" s="33">
        <f>E36/E37*1000</f>
        <v>61408.626216732286</v>
      </c>
      <c r="F38" s="33">
        <f>F36/F37*1000</f>
        <v>61122.318524944058</v>
      </c>
      <c r="G38" s="33">
        <f t="shared" ref="G38:K38" si="8">G36/G37*1000</f>
        <v>61515.32921062204</v>
      </c>
      <c r="H38" s="33">
        <f t="shared" si="8"/>
        <v>64372.018759173741</v>
      </c>
      <c r="I38" s="33">
        <f t="shared" si="8"/>
        <v>66122.255496054102</v>
      </c>
      <c r="J38" s="33">
        <f t="shared" si="8"/>
        <v>69500.336315096036</v>
      </c>
      <c r="K38" s="33">
        <f t="shared" si="8"/>
        <v>71938.310358946372</v>
      </c>
      <c r="S38" s="5"/>
      <c r="T38" s="5"/>
      <c r="U38" s="5"/>
      <c r="V38" s="5"/>
      <c r="W38" s="5"/>
      <c r="BX38" s="6"/>
      <c r="BY38" s="6"/>
      <c r="BZ38" s="6"/>
      <c r="CA38" s="6"/>
    </row>
    <row r="39" spans="1:188" x14ac:dyDescent="0.25">
      <c r="B39" s="1" t="s">
        <v>63</v>
      </c>
    </row>
    <row r="40" spans="1:188" x14ac:dyDescent="0.25">
      <c r="B40" s="1" t="s">
        <v>66</v>
      </c>
    </row>
    <row r="41" spans="1:188" x14ac:dyDescent="0.25">
      <c r="B41" s="1" t="s">
        <v>72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2020-10-22T09:03:40Z</dcterms:modified>
</cp:coreProperties>
</file>