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externalReferences>
    <externalReference r:id="rId5"/>
  </externalReference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J37" i="12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37" i="11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E32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D17"/>
  <c r="D32" s="1"/>
  <c r="C17"/>
  <c r="C32" s="1"/>
  <c r="J16"/>
  <c r="I16"/>
  <c r="H16"/>
  <c r="G16"/>
  <c r="F16"/>
  <c r="E16"/>
  <c r="D16"/>
  <c r="C16"/>
  <c r="J6"/>
  <c r="J33" s="1"/>
  <c r="I6"/>
  <c r="I33" s="1"/>
  <c r="H6"/>
  <c r="H33" s="1"/>
  <c r="G6"/>
  <c r="G33" s="1"/>
  <c r="G36" s="1"/>
  <c r="G38" s="1"/>
  <c r="F6"/>
  <c r="F33" s="1"/>
  <c r="E6"/>
  <c r="E33" s="1"/>
  <c r="D6"/>
  <c r="D33" s="1"/>
  <c r="C6"/>
  <c r="C33" s="1"/>
  <c r="C36" s="1"/>
  <c r="C38" s="1"/>
  <c r="J37" i="1"/>
  <c r="I37"/>
  <c r="H37"/>
  <c r="G37"/>
  <c r="F37"/>
  <c r="E37"/>
  <c r="D37"/>
  <c r="C37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12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20" i="1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E36" i="11" l="1"/>
  <c r="E38" s="1"/>
  <c r="H36"/>
  <c r="H38" s="1"/>
  <c r="I36"/>
  <c r="I38" s="1"/>
  <c r="D36"/>
  <c r="D38" s="1"/>
  <c r="J36"/>
  <c r="J38" s="1"/>
  <c r="F36"/>
  <c r="F38" s="1"/>
  <c r="H12" i="12"/>
  <c r="C12"/>
  <c r="G12"/>
  <c r="F12"/>
  <c r="J12"/>
  <c r="E12"/>
  <c r="I12"/>
  <c r="D12"/>
  <c r="C12" i="11"/>
  <c r="G12"/>
  <c r="F12"/>
  <c r="J12"/>
  <c r="E12"/>
  <c r="I12"/>
  <c r="D12"/>
  <c r="H12"/>
  <c r="J33" i="1"/>
  <c r="J36" s="1"/>
  <c r="J38" s="1"/>
  <c r="E12"/>
  <c r="I12"/>
  <c r="F12"/>
  <c r="D12"/>
  <c r="H12"/>
  <c r="C12"/>
  <c r="G12"/>
  <c r="D12" i="10"/>
  <c r="G12"/>
  <c r="F12"/>
  <c r="J12"/>
  <c r="C12"/>
  <c r="E12"/>
  <c r="I12"/>
  <c r="H12"/>
</calcChain>
</file>

<file path=xl/sharedStrings.xml><?xml version="1.0" encoding="utf-8"?>
<sst xmlns="http://schemas.openxmlformats.org/spreadsheetml/2006/main" count="269" uniqueCount="74">
  <si>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</si>
  <si>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</si>
  <si>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</si>
  <si>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</si>
  <si>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</si>
  <si>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</si>
  <si>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</si>
  <si>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</si>
  <si>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</si>
  <si>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</si>
  <si>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</si>
  <si>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</si>
  <si>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</si>
  <si>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</si>
  <si>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</si>
  <si>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</si>
  <si>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</si>
  <si>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</si>
  <si>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</si>
  <si>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</si>
  <si>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</si>
  <si>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</si>
  <si>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</si>
  <si>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</si>
  <si>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</si>
  <si>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</si>
  <si>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</si>
  <si>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</si>
  <si>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</si>
  <si>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</si>
  <si>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</si>
  <si>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</si>
  <si>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</si>
  <si>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</si>
  <si>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</si>
  <si>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</si>
  <si>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</si>
  <si>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</si>
  <si>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</si>
  <si>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</si>
  <si>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</si>
  <si>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</si>
  <si>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</si>
  <si>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</si>
  <si>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</si>
  <si>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</si>
  <si>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</si>
  <si>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</si>
  <si>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</si>
  <si>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</si>
  <si>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</si>
  <si>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</si>
  <si>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</si>
  <si>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Gujarat</t>
  </si>
  <si>
    <t>*includes 7.2,7.3 &amp; 7.4</t>
  </si>
  <si>
    <t>Services incidental to transport*</t>
  </si>
  <si>
    <t>2016-17</t>
  </si>
  <si>
    <t>2017-18</t>
  </si>
  <si>
    <t>2018-19</t>
  </si>
  <si>
    <t>Source: Directorate of Economics and Statistics of the respective State/Uts.</t>
  </si>
  <si>
    <t xml:space="preserve">Trade, repair, hotels and restaurants </t>
  </si>
  <si>
    <t>Trade &amp; repair services   #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</si>
  <si>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</si>
  <si>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</si>
  <si>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</si>
  <si>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</si>
  <si>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</si>
  <si>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</si>
  <si>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</si>
  <si>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</si>
  <si>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</si>
  <si>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</si>
  <si>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</si>
  <si>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# includes 6.2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</si>
</sst>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SPI_2020/YEAR_2020/state_series_01_08_2020_final/State%20Series_FINAL_WORKING_SHEET_01_08_2020/Gujarat-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VA_cur"/>
      <sheetName val="GSVA_const"/>
      <sheetName val="NSVA_cur"/>
      <sheetName val="NSVA_const"/>
    </sheetNames>
    <sheetDataSet>
      <sheetData sheetId="0">
        <row r="34">
          <cell r="C34">
            <v>7700384</v>
          </cell>
          <cell r="D34">
            <v>9515745</v>
          </cell>
          <cell r="E34">
            <v>10380816</v>
          </cell>
          <cell r="F34">
            <v>11388002</v>
          </cell>
          <cell r="G34">
            <v>12779210</v>
          </cell>
          <cell r="H34">
            <v>14312262</v>
          </cell>
          <cell r="I34">
            <v>17205319.294521719</v>
          </cell>
          <cell r="J34">
            <v>21274692.366048943</v>
          </cell>
        </row>
        <row r="35">
          <cell r="C35">
            <v>1331883.9999999998</v>
          </cell>
          <cell r="D35">
            <v>1581757.8408524639</v>
          </cell>
          <cell r="E35">
            <v>1726791.9999999998</v>
          </cell>
          <cell r="F35">
            <v>1634013</v>
          </cell>
          <cell r="G35">
            <v>1403525.0000000002</v>
          </cell>
          <cell r="H35">
            <v>1512259</v>
          </cell>
          <cell r="I35">
            <v>1579731</v>
          </cell>
          <cell r="J35">
            <v>1974336</v>
          </cell>
        </row>
        <row r="37">
          <cell r="C37">
            <v>609060</v>
          </cell>
          <cell r="D37">
            <v>617130</v>
          </cell>
          <cell r="E37">
            <v>625300</v>
          </cell>
          <cell r="F37">
            <v>633590</v>
          </cell>
          <cell r="G37">
            <v>641990</v>
          </cell>
          <cell r="H37">
            <v>650490</v>
          </cell>
          <cell r="I37">
            <v>666240</v>
          </cell>
          <cell r="J37">
            <v>675500</v>
          </cell>
        </row>
      </sheetData>
      <sheetData sheetId="1">
        <row r="34">
          <cell r="C34">
            <v>7700384</v>
          </cell>
          <cell r="D34">
            <v>9028313.5971891824</v>
          </cell>
          <cell r="E34">
            <v>9849890.1345333979</v>
          </cell>
          <cell r="F34">
            <v>10777643.674880357</v>
          </cell>
          <cell r="G34">
            <v>11661410.456220549</v>
          </cell>
          <cell r="H34">
            <v>12827551.501842603</v>
          </cell>
          <cell r="I34">
            <v>14961477.087631892</v>
          </cell>
          <cell r="J34">
            <v>18358040.569823276</v>
          </cell>
        </row>
        <row r="35">
          <cell r="C35">
            <v>1331883.9999999998</v>
          </cell>
          <cell r="D35">
            <v>1463795.2772416973</v>
          </cell>
          <cell r="E35">
            <v>1570652.3324803412</v>
          </cell>
          <cell r="F35">
            <v>1485837.1065264</v>
          </cell>
          <cell r="G35">
            <v>1478407.9209937679</v>
          </cell>
          <cell r="H35">
            <v>1323175.0892894224</v>
          </cell>
          <cell r="I35">
            <v>1356254.466521658</v>
          </cell>
          <cell r="J35">
            <v>1587811.1497742587</v>
          </cell>
        </row>
        <row r="37">
          <cell r="C37">
            <v>609060</v>
          </cell>
          <cell r="D37">
            <v>617130</v>
          </cell>
          <cell r="E37">
            <v>625300</v>
          </cell>
          <cell r="F37">
            <v>633590</v>
          </cell>
          <cell r="G37">
            <v>641990</v>
          </cell>
          <cell r="H37">
            <v>650490</v>
          </cell>
          <cell r="I37">
            <v>666240</v>
          </cell>
          <cell r="J37">
            <v>675500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41"/>
  <sheetViews>
    <sheetView tabSelected="1" zoomScale="115" zoomScaleNormal="115" zoomScaleSheetLayoutView="100" workbookViewId="0">
      <pane xSplit="2" ySplit="5" topLeftCell="C30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B40" sqref="B40"/>
    </sheetView>
  </sheetViews>
  <sheetFormatPr defaultColWidth="8.85546875" defaultRowHeight="15"/>
  <cols>
    <col min="1" max="1" width="11" style="1" customWidth="1"/>
    <col min="2" max="2" width="34.140625" style="1" customWidth="1"/>
    <col min="3" max="5" width="10.7109375" style="1" customWidth="1"/>
    <col min="6" max="6" width="10.7109375" style="3" customWidth="1"/>
    <col min="7" max="7" width="11.42578125" style="3" customWidth="1"/>
    <col min="8" max="10" width="11.8554687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18.75">
      <c r="A1" s="1" t="s">
        <v>40</v>
      </c>
      <c r="B1" s="10" t="s">
        <v>53</v>
      </c>
      <c r="H1" s="2" t="s">
        <v>62</v>
      </c>
      <c r="M1" s="4"/>
    </row>
    <row r="2" spans="1:183" ht="15.75">
      <c r="A2" s="8" t="s">
        <v>35</v>
      </c>
    </row>
    <row r="3" spans="1:183" ht="15.75">
      <c r="A3" s="8"/>
    </row>
    <row r="4" spans="1:183" ht="15.75">
      <c r="A4" s="8"/>
      <c r="E4" s="7"/>
      <c r="F4" s="7" t="s">
        <v>44</v>
      </c>
      <c r="G4" s="7"/>
    </row>
    <row r="5" spans="1:183">
      <c r="A5" s="11" t="s">
        <v>0</v>
      </c>
      <c r="B5" s="12" t="s">
        <v>1</v>
      </c>
      <c r="C5" s="13" t="s">
        <v>18</v>
      </c>
      <c r="D5" s="13" t="s">
        <v>19</v>
      </c>
      <c r="E5" s="13" t="s">
        <v>20</v>
      </c>
      <c r="F5" s="13" t="s">
        <v>43</v>
      </c>
      <c r="G5" s="13" t="s">
        <v>52</v>
      </c>
      <c r="H5" s="14" t="s">
        <v>56</v>
      </c>
      <c r="I5" s="14" t="s">
        <v>57</v>
      </c>
      <c r="J5" s="14" t="s">
        <v>58</v>
      </c>
    </row>
    <row r="6" spans="1:183" s="9" customFormat="1">
      <c r="A6" s="15" t="s">
        <v>23</v>
      </c>
      <c r="B6" s="16" t="s">
        <v>2</v>
      </c>
      <c r="C6" s="17">
        <f>SUM(C7:C10)</f>
        <v>10736422.484521827</v>
      </c>
      <c r="D6" s="17">
        <f t="shared" ref="D6:J6" si="0">SUM(D7:D10)</f>
        <v>9917095.2291188836</v>
      </c>
      <c r="E6" s="17">
        <f t="shared" si="0"/>
        <v>13040117.063943725</v>
      </c>
      <c r="F6" s="17">
        <f t="shared" si="0"/>
        <v>13759785.04305009</v>
      </c>
      <c r="G6" s="17">
        <f t="shared" si="0"/>
        <v>14380998.713349734</v>
      </c>
      <c r="H6" s="17">
        <f t="shared" si="0"/>
        <v>17774185.075983431</v>
      </c>
      <c r="I6" s="17">
        <f t="shared" si="0"/>
        <v>20009059.749221168</v>
      </c>
      <c r="J6" s="17">
        <f t="shared" si="0"/>
        <v>19058751.885860667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18">
        <v>1.1000000000000001</v>
      </c>
      <c r="B7" s="19" t="s">
        <v>46</v>
      </c>
      <c r="C7" s="20">
        <v>7950971.6306544375</v>
      </c>
      <c r="D7" s="20">
        <v>6767738.2238640347</v>
      </c>
      <c r="E7" s="20">
        <v>9556409.3684032448</v>
      </c>
      <c r="F7" s="20">
        <v>9664065.8488095012</v>
      </c>
      <c r="G7" s="20">
        <v>9393472.0050428361</v>
      </c>
      <c r="H7" s="17">
        <v>10970840</v>
      </c>
      <c r="I7" s="17">
        <v>12584815.92</v>
      </c>
      <c r="J7" s="17">
        <v>11174298.745919999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18">
        <v>1.2</v>
      </c>
      <c r="B8" s="19" t="s">
        <v>47</v>
      </c>
      <c r="C8" s="20">
        <v>1850549.3243854605</v>
      </c>
      <c r="D8" s="20">
        <v>2011438.802795026</v>
      </c>
      <c r="E8" s="20">
        <v>2316038.2143043145</v>
      </c>
      <c r="F8" s="20">
        <v>2697171.2808833737</v>
      </c>
      <c r="G8" s="20">
        <v>3112372.3519470915</v>
      </c>
      <c r="H8" s="17">
        <v>3479743</v>
      </c>
      <c r="I8" s="17">
        <v>3973302.9579696818</v>
      </c>
      <c r="J8" s="17">
        <v>4368950.5556541318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18">
        <v>1.3</v>
      </c>
      <c r="B9" s="19" t="s">
        <v>48</v>
      </c>
      <c r="C9" s="20">
        <v>611317.96779020038</v>
      </c>
      <c r="D9" s="20">
        <v>770302.7013864537</v>
      </c>
      <c r="E9" s="20">
        <v>715170.50725900638</v>
      </c>
      <c r="F9" s="20">
        <v>760191.39359339501</v>
      </c>
      <c r="G9" s="20">
        <v>1180591.0344131861</v>
      </c>
      <c r="H9" s="17">
        <v>2552472</v>
      </c>
      <c r="I9" s="17">
        <v>2431829.8712514848</v>
      </c>
      <c r="J9" s="17">
        <v>2387158.5842865375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18">
        <v>1.4</v>
      </c>
      <c r="B10" s="19" t="s">
        <v>49</v>
      </c>
      <c r="C10" s="20">
        <v>323583.56169173005</v>
      </c>
      <c r="D10" s="20">
        <v>367615.50107336993</v>
      </c>
      <c r="E10" s="20">
        <v>452498.97397716006</v>
      </c>
      <c r="F10" s="20">
        <v>638356.51976382011</v>
      </c>
      <c r="G10" s="20">
        <v>694563.32194662001</v>
      </c>
      <c r="H10" s="17">
        <v>771130.07598343003</v>
      </c>
      <c r="I10" s="17">
        <v>1019111</v>
      </c>
      <c r="J10" s="17">
        <v>1128344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1" t="s">
        <v>63</v>
      </c>
      <c r="B11" s="19" t="s">
        <v>3</v>
      </c>
      <c r="C11" s="20">
        <v>1850611</v>
      </c>
      <c r="D11" s="20">
        <v>2315728</v>
      </c>
      <c r="E11" s="20">
        <v>2026283.0000000002</v>
      </c>
      <c r="F11" s="20">
        <v>2255677.5226238128</v>
      </c>
      <c r="G11" s="20">
        <v>3695637.7393999994</v>
      </c>
      <c r="H11" s="17">
        <v>4164983.7323037996</v>
      </c>
      <c r="I11" s="17">
        <v>4718926.5687002046</v>
      </c>
      <c r="J11" s="17">
        <v>5591927.983909742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2"/>
      <c r="B12" s="23" t="s">
        <v>25</v>
      </c>
      <c r="C12" s="24">
        <f>C6+C11</f>
        <v>12587033.484521827</v>
      </c>
      <c r="D12" s="24">
        <f t="shared" ref="D12:J12" si="1">D6+D11</f>
        <v>12232823.229118884</v>
      </c>
      <c r="E12" s="24">
        <f t="shared" si="1"/>
        <v>15066400.063943725</v>
      </c>
      <c r="F12" s="24">
        <f t="shared" si="1"/>
        <v>16015462.565673903</v>
      </c>
      <c r="G12" s="24">
        <f t="shared" si="1"/>
        <v>18076636.452749733</v>
      </c>
      <c r="H12" s="24">
        <f t="shared" si="1"/>
        <v>21939168.808287229</v>
      </c>
      <c r="I12" s="24">
        <f t="shared" si="1"/>
        <v>24727986.317921374</v>
      </c>
      <c r="J12" s="24">
        <f t="shared" si="1"/>
        <v>24650679.869770408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5" t="s">
        <v>64</v>
      </c>
      <c r="B13" s="16" t="s">
        <v>4</v>
      </c>
      <c r="C13" s="17">
        <v>15681930.701665072</v>
      </c>
      <c r="D13" s="17">
        <v>20692579.017439514</v>
      </c>
      <c r="E13" s="17">
        <v>21997751.944320623</v>
      </c>
      <c r="F13" s="17">
        <v>27875629.784648575</v>
      </c>
      <c r="G13" s="17">
        <v>32111915.999999996</v>
      </c>
      <c r="H13" s="17">
        <v>36269554.732268639</v>
      </c>
      <c r="I13" s="17">
        <v>41383561.949518517</v>
      </c>
      <c r="J13" s="17">
        <v>48129082.547289997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1" t="s">
        <v>65</v>
      </c>
      <c r="B14" s="19" t="s">
        <v>5</v>
      </c>
      <c r="C14" s="20">
        <v>2190546</v>
      </c>
      <c r="D14" s="20">
        <v>2679262</v>
      </c>
      <c r="E14" s="20">
        <v>2890694</v>
      </c>
      <c r="F14" s="20">
        <v>3041268.5732</v>
      </c>
      <c r="G14" s="20">
        <v>3253764</v>
      </c>
      <c r="H14" s="17">
        <v>3260582</v>
      </c>
      <c r="I14" s="17">
        <v>3590481</v>
      </c>
      <c r="J14" s="17">
        <v>4150596.0359999998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1" t="s">
        <v>66</v>
      </c>
      <c r="B15" s="19" t="s">
        <v>6</v>
      </c>
      <c r="C15" s="20">
        <v>4469266.7934641009</v>
      </c>
      <c r="D15" s="20">
        <v>4702959.1995964805</v>
      </c>
      <c r="E15" s="20">
        <v>5352370.2932000002</v>
      </c>
      <c r="F15" s="20">
        <v>5577263.5352705764</v>
      </c>
      <c r="G15" s="20">
        <v>5503048.2158670695</v>
      </c>
      <c r="H15" s="17">
        <v>5881881</v>
      </c>
      <c r="I15" s="17">
        <v>6543790</v>
      </c>
      <c r="J15" s="17">
        <v>7405078.9999999991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2"/>
      <c r="B16" s="23" t="s">
        <v>26</v>
      </c>
      <c r="C16" s="24">
        <f>+C13+C14+C15</f>
        <v>22341743.495129175</v>
      </c>
      <c r="D16" s="24">
        <f t="shared" ref="D16:J16" si="2">+D13+D14+D15</f>
        <v>28074800.217035994</v>
      </c>
      <c r="E16" s="24">
        <f t="shared" si="2"/>
        <v>30240816.237520624</v>
      </c>
      <c r="F16" s="24">
        <f t="shared" si="2"/>
        <v>36494161.893119149</v>
      </c>
      <c r="G16" s="24">
        <f t="shared" si="2"/>
        <v>40868728.215867072</v>
      </c>
      <c r="H16" s="24">
        <f t="shared" si="2"/>
        <v>45412017.732268639</v>
      </c>
      <c r="I16" s="24">
        <f t="shared" si="2"/>
        <v>51517832.949518517</v>
      </c>
      <c r="J16" s="24">
        <f t="shared" si="2"/>
        <v>59684757.583289996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>
      <c r="A17" s="15" t="s">
        <v>67</v>
      </c>
      <c r="B17" s="16" t="s">
        <v>60</v>
      </c>
      <c r="C17" s="17">
        <f>C18+C19</f>
        <v>6646396.1412174683</v>
      </c>
      <c r="D17" s="17">
        <f t="shared" ref="D17:J17" si="3">D18+D19</f>
        <v>8457460.8593810406</v>
      </c>
      <c r="E17" s="17">
        <f t="shared" si="3"/>
        <v>8991795.993344117</v>
      </c>
      <c r="F17" s="17">
        <f t="shared" si="3"/>
        <v>10021913.0644655</v>
      </c>
      <c r="G17" s="17">
        <f t="shared" si="3"/>
        <v>10633249.761397894</v>
      </c>
      <c r="H17" s="17">
        <f t="shared" si="3"/>
        <v>12132537.977754999</v>
      </c>
      <c r="I17" s="17">
        <f t="shared" si="3"/>
        <v>13964551.212396003</v>
      </c>
      <c r="J17" s="17">
        <f t="shared" si="3"/>
        <v>16184914.7266385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18">
        <v>6.1</v>
      </c>
      <c r="B18" s="19" t="s">
        <v>61</v>
      </c>
      <c r="C18" s="20">
        <v>6646396.1412174683</v>
      </c>
      <c r="D18" s="20">
        <v>8457460.8593810406</v>
      </c>
      <c r="E18" s="20">
        <v>8991795.993344117</v>
      </c>
      <c r="F18" s="20">
        <v>10021913.0644655</v>
      </c>
      <c r="G18" s="20">
        <v>10633249.761397894</v>
      </c>
      <c r="H18" s="17">
        <v>12132537.977754999</v>
      </c>
      <c r="I18" s="17">
        <v>13964551.212396003</v>
      </c>
      <c r="J18" s="17">
        <v>16184914.7266385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18">
        <v>6.2</v>
      </c>
      <c r="B19" s="19" t="s">
        <v>7</v>
      </c>
      <c r="C19" s="20"/>
      <c r="D19" s="20"/>
      <c r="E19" s="20"/>
      <c r="F19" s="20"/>
      <c r="G19" s="20"/>
      <c r="H19" s="17"/>
      <c r="I19" s="17"/>
      <c r="J19" s="17"/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5.5">
      <c r="A20" s="15" t="s">
        <v>68</v>
      </c>
      <c r="B20" s="25" t="s">
        <v>8</v>
      </c>
      <c r="C20" s="17">
        <f>SUM(C21:C27)</f>
        <v>3253229.7342497311</v>
      </c>
      <c r="D20" s="17">
        <f t="shared" ref="D20:J20" si="4">SUM(D21:D27)</f>
        <v>3715273.8286992786</v>
      </c>
      <c r="E20" s="17">
        <f t="shared" si="4"/>
        <v>4015345.0229520118</v>
      </c>
      <c r="F20" s="17">
        <f t="shared" si="4"/>
        <v>4389705.8995452058</v>
      </c>
      <c r="G20" s="17">
        <f t="shared" si="4"/>
        <v>4959058.61934919</v>
      </c>
      <c r="H20" s="17">
        <f t="shared" si="4"/>
        <v>5521649.2730529057</v>
      </c>
      <c r="I20" s="17">
        <f t="shared" si="4"/>
        <v>5712098.1555599999</v>
      </c>
      <c r="J20" s="17">
        <f t="shared" si="4"/>
        <v>6173607.5857316004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18">
        <v>7.1</v>
      </c>
      <c r="B21" s="19" t="s">
        <v>9</v>
      </c>
      <c r="C21" s="20">
        <v>328792</v>
      </c>
      <c r="D21" s="20">
        <v>363157</v>
      </c>
      <c r="E21" s="20">
        <v>384751</v>
      </c>
      <c r="F21" s="20">
        <v>478067</v>
      </c>
      <c r="G21" s="20">
        <v>608924</v>
      </c>
      <c r="H21" s="17">
        <v>707792</v>
      </c>
      <c r="I21" s="17">
        <v>590400</v>
      </c>
      <c r="J21" s="17">
        <v>600400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18">
        <v>7.2</v>
      </c>
      <c r="B22" s="19" t="s">
        <v>10</v>
      </c>
      <c r="C22" s="20"/>
      <c r="D22" s="20"/>
      <c r="E22" s="20"/>
      <c r="F22" s="20"/>
      <c r="G22" s="20"/>
      <c r="H22" s="17"/>
      <c r="I22" s="17"/>
      <c r="J22" s="17"/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18">
        <v>7.3</v>
      </c>
      <c r="B23" s="19" t="s">
        <v>11</v>
      </c>
      <c r="C23" s="20"/>
      <c r="D23" s="20"/>
      <c r="E23" s="20"/>
      <c r="F23" s="20"/>
      <c r="G23" s="20"/>
      <c r="H23" s="17"/>
      <c r="I23" s="17"/>
      <c r="J23" s="17"/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18">
        <v>7.4</v>
      </c>
      <c r="B24" s="19" t="s">
        <v>12</v>
      </c>
      <c r="C24" s="20"/>
      <c r="D24" s="20"/>
      <c r="E24" s="20"/>
      <c r="F24" s="20"/>
      <c r="G24" s="20"/>
      <c r="H24" s="17"/>
      <c r="I24" s="17"/>
      <c r="J24" s="17"/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18">
        <v>7.5</v>
      </c>
      <c r="B25" s="19" t="s">
        <v>55</v>
      </c>
      <c r="C25" s="20">
        <v>2126306.0661057271</v>
      </c>
      <c r="D25" s="20">
        <v>2434818.7843806706</v>
      </c>
      <c r="E25" s="20">
        <v>2485293.8160000001</v>
      </c>
      <c r="F25" s="20">
        <v>2625912.7999533</v>
      </c>
      <c r="G25" s="20">
        <v>2856993.1263491903</v>
      </c>
      <c r="H25" s="17">
        <v>3099837.5420888718</v>
      </c>
      <c r="I25" s="17">
        <v>3331663.7540000002</v>
      </c>
      <c r="J25" s="17">
        <v>3582897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18">
        <v>7.6</v>
      </c>
      <c r="B26" s="19" t="s">
        <v>13</v>
      </c>
      <c r="C26" s="20">
        <v>36202.202920411204</v>
      </c>
      <c r="D26" s="20">
        <v>40557.020947685036</v>
      </c>
      <c r="E26" s="20">
        <v>46041.833700000003</v>
      </c>
      <c r="F26" s="20">
        <v>49104.596365073994</v>
      </c>
      <c r="G26" s="20">
        <v>52601.493000000002</v>
      </c>
      <c r="H26" s="17">
        <v>55958.190964033995</v>
      </c>
      <c r="I26" s="17">
        <v>58760</v>
      </c>
      <c r="J26" s="17">
        <v>64096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18">
        <v>7.7</v>
      </c>
      <c r="B27" s="19" t="s">
        <v>14</v>
      </c>
      <c r="C27" s="20">
        <v>761929.46522359282</v>
      </c>
      <c r="D27" s="20">
        <v>876741.02337092313</v>
      </c>
      <c r="E27" s="20">
        <v>1099258.3732520118</v>
      </c>
      <c r="F27" s="20">
        <v>1236621.5032268316</v>
      </c>
      <c r="G27" s="20">
        <v>1440540</v>
      </c>
      <c r="H27" s="17">
        <v>1658061.5399999998</v>
      </c>
      <c r="I27" s="17">
        <v>1731274.4015600001</v>
      </c>
      <c r="J27" s="17">
        <v>1926214.5857316002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1" t="s">
        <v>69</v>
      </c>
      <c r="B28" s="19" t="s">
        <v>15</v>
      </c>
      <c r="C28" s="20">
        <v>2942743</v>
      </c>
      <c r="D28" s="20">
        <v>3461651.9999999995</v>
      </c>
      <c r="E28" s="20">
        <v>4116751</v>
      </c>
      <c r="F28" s="20">
        <v>4481687</v>
      </c>
      <c r="G28" s="20">
        <v>4988117.6310000001</v>
      </c>
      <c r="H28" s="17">
        <v>5456482</v>
      </c>
      <c r="I28" s="17">
        <v>6227936</v>
      </c>
      <c r="J28" s="17">
        <v>7207791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1" t="s">
        <v>70</v>
      </c>
      <c r="B29" s="19" t="s">
        <v>16</v>
      </c>
      <c r="C29" s="20">
        <v>3481417.3024962866</v>
      </c>
      <c r="D29" s="20">
        <v>3969395.0215333519</v>
      </c>
      <c r="E29" s="20">
        <v>4564674.3912000004</v>
      </c>
      <c r="F29" s="20">
        <v>5093008.4939999999</v>
      </c>
      <c r="G29" s="20">
        <v>5496819.6276000002</v>
      </c>
      <c r="H29" s="17">
        <v>6085135</v>
      </c>
      <c r="I29" s="17">
        <v>6723281.7114000004</v>
      </c>
      <c r="J29" s="17">
        <v>7518398.6608999996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1" t="s">
        <v>71</v>
      </c>
      <c r="B30" s="19" t="s">
        <v>41</v>
      </c>
      <c r="C30" s="20">
        <v>1917275.9331128057</v>
      </c>
      <c r="D30" s="20">
        <v>2184966</v>
      </c>
      <c r="E30" s="20">
        <v>2373071</v>
      </c>
      <c r="F30" s="20">
        <v>2828833</v>
      </c>
      <c r="G30" s="20">
        <v>3021026.60666887</v>
      </c>
      <c r="H30" s="17">
        <v>3429572.3021910614</v>
      </c>
      <c r="I30" s="17">
        <v>4000964</v>
      </c>
      <c r="J30" s="17">
        <v>4457576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1" t="s">
        <v>72</v>
      </c>
      <c r="B31" s="19" t="s">
        <v>17</v>
      </c>
      <c r="C31" s="20">
        <v>2022268.322923495</v>
      </c>
      <c r="D31" s="20">
        <v>2419177.8083715118</v>
      </c>
      <c r="E31" s="20">
        <v>2739441.6876762984</v>
      </c>
      <c r="F31" s="20">
        <v>3098553.7706092084</v>
      </c>
      <c r="G31" s="20">
        <v>3481652.1666239426</v>
      </c>
      <c r="H31" s="17">
        <v>3938991.8333220324</v>
      </c>
      <c r="I31" s="17">
        <v>4409238.4455365585</v>
      </c>
      <c r="J31" s="17">
        <v>5111846.7670332259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2"/>
      <c r="B32" s="23" t="s">
        <v>27</v>
      </c>
      <c r="C32" s="24">
        <f>C17+C20+C28+C29+C30+C31</f>
        <v>20263330.433999788</v>
      </c>
      <c r="D32" s="24">
        <f t="shared" ref="D32:J32" si="5">D17+D20+D28+D29+D30+D31</f>
        <v>24207925.51798518</v>
      </c>
      <c r="E32" s="24">
        <f t="shared" si="5"/>
        <v>26801079.095172431</v>
      </c>
      <c r="F32" s="24">
        <f t="shared" si="5"/>
        <v>29913701.228619915</v>
      </c>
      <c r="G32" s="24">
        <f t="shared" si="5"/>
        <v>32579924.412639897</v>
      </c>
      <c r="H32" s="24">
        <f t="shared" si="5"/>
        <v>36564368.386320993</v>
      </c>
      <c r="I32" s="24">
        <f t="shared" si="5"/>
        <v>41038069.524892569</v>
      </c>
      <c r="J32" s="24">
        <f t="shared" si="5"/>
        <v>46654134.740303323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26" t="s">
        <v>24</v>
      </c>
      <c r="B33" s="27" t="s">
        <v>28</v>
      </c>
      <c r="C33" s="28">
        <f>C6+C11+C13+C14+C15+C17+C20+C28+C29+C30+C31</f>
        <v>55192107.413650788</v>
      </c>
      <c r="D33" s="28">
        <f>D6+D11+D13+D14+D15+D17+D20+D28+D29+D30+D31</f>
        <v>64515548.964140065</v>
      </c>
      <c r="E33" s="28">
        <f>E6+E11+E13+E14+E15+E17+E20+E28+E29+E30+E31</f>
        <v>72108295.396636769</v>
      </c>
      <c r="F33" s="28">
        <f>F6+F11+F13+F14+F15+F17+F20+F28+F29+F30+F31</f>
        <v>82423325.687412977</v>
      </c>
      <c r="G33" s="28">
        <f t="shared" ref="G33:J33" si="6">G6+G11+G13+G14+G15+G17+G20+G28+G29+G30+G31</f>
        <v>91525289.081256717</v>
      </c>
      <c r="H33" s="28">
        <f t="shared" si="6"/>
        <v>103915554.92687686</v>
      </c>
      <c r="I33" s="28">
        <f t="shared" si="6"/>
        <v>117283888.79233246</v>
      </c>
      <c r="J33" s="28">
        <f t="shared" si="6"/>
        <v>130989572.19336371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9" t="s">
        <v>30</v>
      </c>
      <c r="B34" s="30" t="s">
        <v>22</v>
      </c>
      <c r="C34" s="13">
        <v>7700384</v>
      </c>
      <c r="D34" s="13">
        <v>9515745</v>
      </c>
      <c r="E34" s="13">
        <v>10380816</v>
      </c>
      <c r="F34" s="13">
        <v>11388002</v>
      </c>
      <c r="G34" s="13">
        <v>12779210</v>
      </c>
      <c r="H34" s="14">
        <v>14312262</v>
      </c>
      <c r="I34" s="17">
        <v>17205319.294521719</v>
      </c>
      <c r="J34" s="17">
        <v>21274692.366048943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9" t="s">
        <v>31</v>
      </c>
      <c r="B35" s="30" t="s">
        <v>21</v>
      </c>
      <c r="C35" s="13">
        <v>1331883.9999999998</v>
      </c>
      <c r="D35" s="13">
        <v>1581757.8408524639</v>
      </c>
      <c r="E35" s="13">
        <v>1726791.9999999998</v>
      </c>
      <c r="F35" s="13">
        <v>1634013</v>
      </c>
      <c r="G35" s="13">
        <v>1403525.0000000002</v>
      </c>
      <c r="H35" s="14">
        <v>1512259</v>
      </c>
      <c r="I35" s="14">
        <v>1579731</v>
      </c>
      <c r="J35" s="14">
        <v>1974336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1" t="s">
        <v>32</v>
      </c>
      <c r="B36" s="32" t="s">
        <v>42</v>
      </c>
      <c r="C36" s="24">
        <f>C33+C34-C35</f>
        <v>61560607.413650788</v>
      </c>
      <c r="D36" s="24">
        <f t="shared" ref="D36:J36" si="7">D33+D34-D35</f>
        <v>72449536.123287588</v>
      </c>
      <c r="E36" s="24">
        <f t="shared" si="7"/>
        <v>80762319.396636769</v>
      </c>
      <c r="F36" s="24">
        <f t="shared" si="7"/>
        <v>92177314.687412977</v>
      </c>
      <c r="G36" s="24">
        <f t="shared" si="7"/>
        <v>102900974.08125672</v>
      </c>
      <c r="H36" s="24">
        <f t="shared" si="7"/>
        <v>116715557.92687686</v>
      </c>
      <c r="I36" s="24">
        <f t="shared" si="7"/>
        <v>132909477.08685416</v>
      </c>
      <c r="J36" s="24">
        <f t="shared" si="7"/>
        <v>150289928.55941266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9" t="s">
        <v>33</v>
      </c>
      <c r="B37" s="30" t="s">
        <v>29</v>
      </c>
      <c r="C37" s="13">
        <v>609060</v>
      </c>
      <c r="D37" s="13">
        <v>617130</v>
      </c>
      <c r="E37" s="13">
        <v>625300</v>
      </c>
      <c r="F37" s="13">
        <v>633590</v>
      </c>
      <c r="G37" s="13">
        <v>641990</v>
      </c>
      <c r="H37" s="14">
        <v>650490</v>
      </c>
      <c r="I37" s="14">
        <v>666240</v>
      </c>
      <c r="J37" s="14">
        <v>675500</v>
      </c>
      <c r="O37" s="2"/>
      <c r="P37" s="2"/>
      <c r="Q37" s="2"/>
      <c r="R37" s="2"/>
    </row>
    <row r="38" spans="1:183">
      <c r="A38" s="31" t="s">
        <v>34</v>
      </c>
      <c r="B38" s="32" t="s">
        <v>45</v>
      </c>
      <c r="C38" s="24">
        <f>C36/C37*1000</f>
        <v>101074.78313080942</v>
      </c>
      <c r="D38" s="24">
        <f t="shared" ref="D38:J38" si="8">D36/D37*1000</f>
        <v>117397.52746307518</v>
      </c>
      <c r="E38" s="24">
        <f t="shared" si="8"/>
        <v>129157.71533125982</v>
      </c>
      <c r="F38" s="24">
        <f t="shared" si="8"/>
        <v>145484.16908002491</v>
      </c>
      <c r="G38" s="24">
        <f t="shared" si="8"/>
        <v>160284.38773385365</v>
      </c>
      <c r="H38" s="24">
        <f t="shared" si="8"/>
        <v>179427.13635394373</v>
      </c>
      <c r="I38" s="24">
        <f t="shared" si="8"/>
        <v>199491.89044016294</v>
      </c>
      <c r="J38" s="24">
        <f t="shared" si="8"/>
        <v>222486.94087255761</v>
      </c>
      <c r="N38" s="4"/>
      <c r="O38" s="4"/>
      <c r="P38" s="4"/>
      <c r="Q38" s="4"/>
      <c r="R38" s="4"/>
      <c r="BS38" s="5"/>
      <c r="BT38" s="5"/>
      <c r="BU38" s="5"/>
      <c r="BV38" s="5"/>
    </row>
    <row r="39" spans="1:183">
      <c r="B39" s="1" t="s">
        <v>54</v>
      </c>
    </row>
    <row r="40" spans="1:183">
      <c r="B40" s="1" t="s">
        <v>73</v>
      </c>
    </row>
    <row r="41" spans="1:183">
      <c r="B41" s="1" t="s">
        <v>59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40"/>
  <sheetViews>
    <sheetView zoomScale="115" zoomScaleNormal="115" zoomScaleSheetLayoutView="100" workbookViewId="0">
      <pane xSplit="2" ySplit="5" topLeftCell="C18" activePane="bottomRight" state="frozen"/>
      <selection activeCell="K10" sqref="K10"/>
      <selection pane="topRight" activeCell="K10" sqref="K10"/>
      <selection pane="bottomLeft" activeCell="K10" sqref="K10"/>
      <selection pane="bottomRight" activeCell="B40" sqref="B40"/>
    </sheetView>
  </sheetViews>
  <sheetFormatPr defaultColWidth="8.85546875" defaultRowHeight="15"/>
  <cols>
    <col min="1" max="1" width="11" style="1" customWidth="1"/>
    <col min="2" max="2" width="34.140625" style="1" customWidth="1"/>
    <col min="3" max="5" width="11.140625" style="1" customWidth="1"/>
    <col min="6" max="7" width="11.140625" style="3" customWidth="1"/>
    <col min="8" max="10" width="11.8554687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79" width="9.140625" style="3"/>
    <col min="180" max="182" width="8.85546875" style="3"/>
    <col min="183" max="183" width="12.7109375" style="3" bestFit="1" customWidth="1"/>
    <col min="184" max="16384" width="8.85546875" style="1"/>
  </cols>
  <sheetData>
    <row r="1" spans="1:183" ht="18.75">
      <c r="A1" s="1" t="s">
        <v>40</v>
      </c>
      <c r="B1" s="10" t="s">
        <v>53</v>
      </c>
      <c r="H1" s="2" t="s">
        <v>62</v>
      </c>
      <c r="M1" s="4"/>
    </row>
    <row r="2" spans="1:183" ht="15.75">
      <c r="A2" s="8" t="s">
        <v>36</v>
      </c>
    </row>
    <row r="3" spans="1:183" ht="15.75">
      <c r="A3" s="8"/>
    </row>
    <row r="4" spans="1:183" ht="15.75">
      <c r="A4" s="8"/>
      <c r="E4" s="7"/>
      <c r="F4" s="7" t="s">
        <v>44</v>
      </c>
      <c r="G4" s="7"/>
    </row>
    <row r="5" spans="1:183">
      <c r="A5" s="11" t="s">
        <v>0</v>
      </c>
      <c r="B5" s="12" t="s">
        <v>1</v>
      </c>
      <c r="C5" s="13" t="s">
        <v>18</v>
      </c>
      <c r="D5" s="13" t="s">
        <v>19</v>
      </c>
      <c r="E5" s="13" t="s">
        <v>20</v>
      </c>
      <c r="F5" s="13" t="s">
        <v>43</v>
      </c>
      <c r="G5" s="13" t="s">
        <v>52</v>
      </c>
      <c r="H5" s="14" t="s">
        <v>56</v>
      </c>
      <c r="I5" s="14" t="s">
        <v>57</v>
      </c>
      <c r="J5" s="14" t="s">
        <v>58</v>
      </c>
    </row>
    <row r="6" spans="1:183" s="9" customFormat="1">
      <c r="A6" s="15" t="s">
        <v>23</v>
      </c>
      <c r="B6" s="16" t="s">
        <v>2</v>
      </c>
      <c r="C6" s="17">
        <f>SUM(C7:C10)</f>
        <v>10736422.064002607</v>
      </c>
      <c r="D6" s="17">
        <f t="shared" ref="D6:J6" si="0">SUM(D7:D10)</f>
        <v>9255883.7818748597</v>
      </c>
      <c r="E6" s="17">
        <f t="shared" si="0"/>
        <v>11713736.410118826</v>
      </c>
      <c r="F6" s="17">
        <f t="shared" si="0"/>
        <v>11714466.083320966</v>
      </c>
      <c r="G6" s="17">
        <f t="shared" si="0"/>
        <v>11529690.558828237</v>
      </c>
      <c r="H6" s="17">
        <f t="shared" si="0"/>
        <v>13321077.547810843</v>
      </c>
      <c r="I6" s="17">
        <f t="shared" si="0"/>
        <v>14544521.013161592</v>
      </c>
      <c r="J6" s="17">
        <f t="shared" si="0"/>
        <v>12847112.603386635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18">
        <v>1.1000000000000001</v>
      </c>
      <c r="B7" s="19" t="s">
        <v>46</v>
      </c>
      <c r="C7" s="20">
        <v>7950971.6306544375</v>
      </c>
      <c r="D7" s="20">
        <v>6301794.3743604477</v>
      </c>
      <c r="E7" s="20">
        <v>8650200.2875594776</v>
      </c>
      <c r="F7" s="20">
        <v>8421258.4683162048</v>
      </c>
      <c r="G7" s="20">
        <v>7789789.9617916467</v>
      </c>
      <c r="H7" s="17">
        <v>8369156</v>
      </c>
      <c r="I7" s="17">
        <v>9365085.5639999993</v>
      </c>
      <c r="J7" s="17">
        <v>7576354.2212760001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18">
        <v>1.2</v>
      </c>
      <c r="B8" s="19" t="s">
        <v>47</v>
      </c>
      <c r="C8" s="20">
        <v>1850549.3243854605</v>
      </c>
      <c r="D8" s="20">
        <v>1929944.0021617101</v>
      </c>
      <c r="E8" s="20">
        <v>2098122.02282573</v>
      </c>
      <c r="F8" s="20">
        <v>2214619.1876516622</v>
      </c>
      <c r="G8" s="20">
        <v>2303203.9551577289</v>
      </c>
      <c r="H8" s="17">
        <v>2391380</v>
      </c>
      <c r="I8" s="17">
        <v>2520999.8941924805</v>
      </c>
      <c r="J8" s="17">
        <v>2690702.6457800395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18">
        <v>1.3</v>
      </c>
      <c r="B9" s="19" t="s">
        <v>48</v>
      </c>
      <c r="C9" s="20">
        <v>611317.54727097938</v>
      </c>
      <c r="D9" s="20">
        <v>698233.57792054873</v>
      </c>
      <c r="E9" s="20">
        <v>608902.52734445303</v>
      </c>
      <c r="F9" s="20">
        <v>660636.33047683747</v>
      </c>
      <c r="G9" s="20">
        <v>1002344.0886804021</v>
      </c>
      <c r="H9" s="17">
        <v>2105924.9303175248</v>
      </c>
      <c r="I9" s="17">
        <v>2116454.5549691124</v>
      </c>
      <c r="J9" s="17">
        <v>2014864.7363305951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18">
        <v>1.4</v>
      </c>
      <c r="B10" s="19" t="s">
        <v>49</v>
      </c>
      <c r="C10" s="20">
        <v>323583.56169173005</v>
      </c>
      <c r="D10" s="20">
        <v>325911.8274321541</v>
      </c>
      <c r="E10" s="20">
        <v>356511.5723891643</v>
      </c>
      <c r="F10" s="20">
        <v>417952.096876261</v>
      </c>
      <c r="G10" s="20">
        <v>434352.55319845828</v>
      </c>
      <c r="H10" s="17">
        <v>454616.61749331758</v>
      </c>
      <c r="I10" s="17">
        <v>541981</v>
      </c>
      <c r="J10" s="17">
        <v>565191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1" t="s">
        <v>63</v>
      </c>
      <c r="B11" s="19" t="s">
        <v>3</v>
      </c>
      <c r="C11" s="20">
        <v>1850611</v>
      </c>
      <c r="D11" s="20">
        <v>2295376</v>
      </c>
      <c r="E11" s="20">
        <v>1928115.8399999996</v>
      </c>
      <c r="F11" s="20">
        <v>2131146.821810524</v>
      </c>
      <c r="G11" s="20">
        <v>3729506.9381684172</v>
      </c>
      <c r="H11" s="17">
        <v>3938359.3267058479</v>
      </c>
      <c r="I11" s="17">
        <v>4273119.8694758452</v>
      </c>
      <c r="J11" s="17">
        <v>4576511.3802086301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2"/>
      <c r="B12" s="23" t="s">
        <v>25</v>
      </c>
      <c r="C12" s="24">
        <f>C6+C11</f>
        <v>12587033.064002607</v>
      </c>
      <c r="D12" s="24">
        <f t="shared" ref="D12:J12" si="1">D6+D11</f>
        <v>11551259.78187486</v>
      </c>
      <c r="E12" s="24">
        <f t="shared" si="1"/>
        <v>13641852.250118826</v>
      </c>
      <c r="F12" s="24">
        <f t="shared" si="1"/>
        <v>13845612.905131489</v>
      </c>
      <c r="G12" s="24">
        <f t="shared" si="1"/>
        <v>15259197.496996654</v>
      </c>
      <c r="H12" s="24">
        <f t="shared" si="1"/>
        <v>17259436.874516692</v>
      </c>
      <c r="I12" s="24">
        <f t="shared" si="1"/>
        <v>18817640.882637437</v>
      </c>
      <c r="J12" s="24">
        <f t="shared" si="1"/>
        <v>17423623.983595267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5" t="s">
        <v>64</v>
      </c>
      <c r="B13" s="16" t="s">
        <v>4</v>
      </c>
      <c r="C13" s="17">
        <v>15681930.701665072</v>
      </c>
      <c r="D13" s="17">
        <v>19338449.050354447</v>
      </c>
      <c r="E13" s="17">
        <v>19838757.579812359</v>
      </c>
      <c r="F13" s="17">
        <v>24024735.429152764</v>
      </c>
      <c r="G13" s="17">
        <v>27820643.626958899</v>
      </c>
      <c r="H13" s="17">
        <v>30825273.138670467</v>
      </c>
      <c r="I13" s="17">
        <v>34308529.003340229</v>
      </c>
      <c r="J13" s="17">
        <v>38665712.186764434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1" t="s">
        <v>65</v>
      </c>
      <c r="B14" s="19" t="s">
        <v>5</v>
      </c>
      <c r="C14" s="20">
        <v>2190546</v>
      </c>
      <c r="D14" s="20">
        <v>2421859</v>
      </c>
      <c r="E14" s="20">
        <v>2539561.6783633707</v>
      </c>
      <c r="F14" s="20">
        <v>2643683.707176269</v>
      </c>
      <c r="G14" s="20">
        <v>2839316.3015073128</v>
      </c>
      <c r="H14" s="17">
        <v>2953400</v>
      </c>
      <c r="I14" s="17">
        <v>3210345.8000000003</v>
      </c>
      <c r="J14" s="17">
        <v>3541011.4174000002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1" t="s">
        <v>66</v>
      </c>
      <c r="B15" s="19" t="s">
        <v>6</v>
      </c>
      <c r="C15" s="20">
        <v>4469266.7934641</v>
      </c>
      <c r="D15" s="20">
        <v>4612283.7386059258</v>
      </c>
      <c r="E15" s="20">
        <v>5004327.8563874289</v>
      </c>
      <c r="F15" s="20">
        <v>5142692</v>
      </c>
      <c r="G15" s="20">
        <v>5122121.2319999998</v>
      </c>
      <c r="H15" s="17">
        <v>5135761</v>
      </c>
      <c r="I15" s="17">
        <v>5371002</v>
      </c>
      <c r="J15" s="17">
        <v>5693510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2"/>
      <c r="B16" s="23" t="s">
        <v>26</v>
      </c>
      <c r="C16" s="24">
        <f>+C13+C14+C15</f>
        <v>22341743.495129175</v>
      </c>
      <c r="D16" s="24">
        <f t="shared" ref="D16:J16" si="2">+D13+D14+D15</f>
        <v>26372591.788960375</v>
      </c>
      <c r="E16" s="24">
        <f t="shared" si="2"/>
        <v>27382647.11456316</v>
      </c>
      <c r="F16" s="24">
        <f t="shared" si="2"/>
        <v>31811111.136329032</v>
      </c>
      <c r="G16" s="24">
        <f t="shared" si="2"/>
        <v>35782081.160466209</v>
      </c>
      <c r="H16" s="24">
        <f t="shared" si="2"/>
        <v>38914434.138670467</v>
      </c>
      <c r="I16" s="24">
        <f t="shared" si="2"/>
        <v>42889876.803340226</v>
      </c>
      <c r="J16" s="24">
        <f t="shared" si="2"/>
        <v>47900233.604164436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>
      <c r="A17" s="15" t="s">
        <v>67</v>
      </c>
      <c r="B17" s="16" t="s">
        <v>60</v>
      </c>
      <c r="C17" s="17">
        <f>C18+C19</f>
        <v>6646396.1412174683</v>
      </c>
      <c r="D17" s="17">
        <f t="shared" ref="D17:J17" si="3">D18+D19</f>
        <v>7862424.1099105859</v>
      </c>
      <c r="E17" s="17">
        <f t="shared" si="3"/>
        <v>8098296.8332079034</v>
      </c>
      <c r="F17" s="17">
        <f t="shared" si="3"/>
        <v>8932421.4070283175</v>
      </c>
      <c r="G17" s="17">
        <f t="shared" si="3"/>
        <v>9575555.7483343557</v>
      </c>
      <c r="H17" s="17">
        <f t="shared" si="3"/>
        <v>10648017.992147803</v>
      </c>
      <c r="I17" s="17">
        <f t="shared" si="3"/>
        <v>11957724.205181982</v>
      </c>
      <c r="J17" s="17">
        <f t="shared" si="3"/>
        <v>13344820.21298309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18">
        <v>6.1</v>
      </c>
      <c r="B18" s="19" t="s">
        <v>61</v>
      </c>
      <c r="C18" s="20">
        <v>6646396.1412174683</v>
      </c>
      <c r="D18" s="20">
        <v>7862424.1099105859</v>
      </c>
      <c r="E18" s="20">
        <v>8098296.8332079034</v>
      </c>
      <c r="F18" s="20">
        <v>8932421.4070283175</v>
      </c>
      <c r="G18" s="20">
        <v>9575555.7483343557</v>
      </c>
      <c r="H18" s="17">
        <v>10648017.992147803</v>
      </c>
      <c r="I18" s="17">
        <v>11957724.205181982</v>
      </c>
      <c r="J18" s="17">
        <v>13344820.21298309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18">
        <v>6.2</v>
      </c>
      <c r="B19" s="19" t="s">
        <v>7</v>
      </c>
      <c r="C19" s="20"/>
      <c r="D19" s="20"/>
      <c r="E19" s="20"/>
      <c r="F19" s="20"/>
      <c r="G19" s="20"/>
      <c r="H19" s="17"/>
      <c r="I19" s="17"/>
      <c r="J19" s="17"/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5.5">
      <c r="A20" s="15" t="s">
        <v>68</v>
      </c>
      <c r="B20" s="25" t="s">
        <v>8</v>
      </c>
      <c r="C20" s="17">
        <f>SUM(C21:C27)</f>
        <v>3253229.7342497311</v>
      </c>
      <c r="D20" s="17">
        <f t="shared" ref="D20:J20" si="4">SUM(D21:D27)</f>
        <v>3537497.1875069486</v>
      </c>
      <c r="E20" s="17">
        <f t="shared" si="4"/>
        <v>3655799.4563202448</v>
      </c>
      <c r="F20" s="17">
        <f t="shared" si="4"/>
        <v>3923809.3833631533</v>
      </c>
      <c r="G20" s="17">
        <f t="shared" si="4"/>
        <v>4326616.9084131699</v>
      </c>
      <c r="H20" s="17">
        <f t="shared" si="4"/>
        <v>4659508.1489631403</v>
      </c>
      <c r="I20" s="17">
        <f t="shared" si="4"/>
        <v>4659483.6711830357</v>
      </c>
      <c r="J20" s="17">
        <f t="shared" si="4"/>
        <v>4875055.0537124733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18">
        <v>7.1</v>
      </c>
      <c r="B21" s="19" t="s">
        <v>9</v>
      </c>
      <c r="C21" s="20">
        <v>328792</v>
      </c>
      <c r="D21" s="20">
        <v>346418</v>
      </c>
      <c r="E21" s="20">
        <v>357047</v>
      </c>
      <c r="F21" s="20">
        <v>414052.00000000006</v>
      </c>
      <c r="G21" s="20">
        <v>451770</v>
      </c>
      <c r="H21" s="17">
        <v>487916</v>
      </c>
      <c r="I21" s="17">
        <v>400091.12</v>
      </c>
      <c r="J21" s="17">
        <v>403291.84895999997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18">
        <v>7.2</v>
      </c>
      <c r="B22" s="19" t="s">
        <v>10</v>
      </c>
      <c r="C22" s="20"/>
      <c r="D22" s="20"/>
      <c r="E22" s="20"/>
      <c r="F22" s="20"/>
      <c r="G22" s="20"/>
      <c r="H22" s="17"/>
      <c r="I22" s="17"/>
      <c r="J22" s="17"/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18">
        <v>7.3</v>
      </c>
      <c r="B23" s="19" t="s">
        <v>11</v>
      </c>
      <c r="C23" s="20"/>
      <c r="D23" s="20"/>
      <c r="E23" s="20"/>
      <c r="F23" s="20"/>
      <c r="G23" s="20"/>
      <c r="H23" s="17"/>
      <c r="I23" s="17"/>
      <c r="J23" s="17"/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18">
        <v>7.4</v>
      </c>
      <c r="B24" s="19" t="s">
        <v>12</v>
      </c>
      <c r="C24" s="20"/>
      <c r="D24" s="20"/>
      <c r="E24" s="20"/>
      <c r="F24" s="20"/>
      <c r="G24" s="20"/>
      <c r="H24" s="17"/>
      <c r="I24" s="17"/>
      <c r="J24" s="17"/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18">
        <v>7.5</v>
      </c>
      <c r="B25" s="19" t="s">
        <v>55</v>
      </c>
      <c r="C25" s="20">
        <v>2126306.0661057271</v>
      </c>
      <c r="D25" s="20">
        <v>2339398.0312569831</v>
      </c>
      <c r="E25" s="20">
        <v>2303149.2586221201</v>
      </c>
      <c r="F25" s="20">
        <v>2399881.5274842493</v>
      </c>
      <c r="G25" s="20">
        <v>2611071.1019028635</v>
      </c>
      <c r="H25" s="17">
        <v>2819810</v>
      </c>
      <c r="I25" s="17">
        <v>2947140.9795621051</v>
      </c>
      <c r="J25" s="17">
        <v>3092102.0632768702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18">
        <v>7.6</v>
      </c>
      <c r="B26" s="19" t="s">
        <v>13</v>
      </c>
      <c r="C26" s="20">
        <v>36202.202920411204</v>
      </c>
      <c r="D26" s="20">
        <v>37245.648747689098</v>
      </c>
      <c r="E26" s="20">
        <v>40970.759877177697</v>
      </c>
      <c r="F26" s="20">
        <v>42556.562108072176</v>
      </c>
      <c r="G26" s="20">
        <v>44897.173024016149</v>
      </c>
      <c r="H26" s="17">
        <v>40248.63179061671</v>
      </c>
      <c r="I26" s="17">
        <v>41375.593480753974</v>
      </c>
      <c r="J26" s="17">
        <v>42699.612472138106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18">
        <v>7.7</v>
      </c>
      <c r="B27" s="19" t="s">
        <v>14</v>
      </c>
      <c r="C27" s="20">
        <v>761929.46522359282</v>
      </c>
      <c r="D27" s="20">
        <v>814435.50750227622</v>
      </c>
      <c r="E27" s="20">
        <v>954632.43782094656</v>
      </c>
      <c r="F27" s="20">
        <v>1067319.293770832</v>
      </c>
      <c r="G27" s="20">
        <v>1218878.63348629</v>
      </c>
      <c r="H27" s="17">
        <v>1311533.5171725242</v>
      </c>
      <c r="I27" s="17">
        <v>1270875.978140176</v>
      </c>
      <c r="J27" s="17">
        <v>1336961.5290034653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1" t="s">
        <v>69</v>
      </c>
      <c r="B28" s="19" t="s">
        <v>15</v>
      </c>
      <c r="C28" s="20">
        <v>2942743</v>
      </c>
      <c r="D28" s="20">
        <v>3392892</v>
      </c>
      <c r="E28" s="20">
        <v>3768414</v>
      </c>
      <c r="F28" s="20">
        <v>4039739.8079999997</v>
      </c>
      <c r="G28" s="20">
        <v>4395236.9111040002</v>
      </c>
      <c r="H28" s="17">
        <v>4615025</v>
      </c>
      <c r="I28" s="17">
        <v>5201133.1749999998</v>
      </c>
      <c r="J28" s="17">
        <v>5913688.4199749995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1" t="s">
        <v>70</v>
      </c>
      <c r="B29" s="19" t="s">
        <v>16</v>
      </c>
      <c r="C29" s="20">
        <v>3481417.3024962866</v>
      </c>
      <c r="D29" s="20">
        <v>3678626.1204663254</v>
      </c>
      <c r="E29" s="20">
        <v>3997014.9885423407</v>
      </c>
      <c r="F29" s="20">
        <v>4289030.0291714091</v>
      </c>
      <c r="G29" s="20">
        <v>4524256.2730985209</v>
      </c>
      <c r="H29" s="17">
        <v>4810490</v>
      </c>
      <c r="I29" s="17">
        <v>5101881.3955133827</v>
      </c>
      <c r="J29" s="17">
        <v>5421010.6615513125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1" t="s">
        <v>71</v>
      </c>
      <c r="B30" s="19" t="s">
        <v>41</v>
      </c>
      <c r="C30" s="20">
        <v>1917275.9331128057</v>
      </c>
      <c r="D30" s="20">
        <v>2046868.3916682163</v>
      </c>
      <c r="E30" s="20">
        <v>2118907.1904761903</v>
      </c>
      <c r="F30" s="20">
        <v>2375294.9605238093</v>
      </c>
      <c r="G30" s="20">
        <v>2482183.2337473808</v>
      </c>
      <c r="H30" s="17">
        <v>2690686.6253821608</v>
      </c>
      <c r="I30" s="17">
        <v>3091598.932564103</v>
      </c>
      <c r="J30" s="17">
        <v>3316928.7582180193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1" t="s">
        <v>72</v>
      </c>
      <c r="B31" s="19" t="s">
        <v>17</v>
      </c>
      <c r="C31" s="20">
        <v>2022268.3229234954</v>
      </c>
      <c r="D31" s="20">
        <v>2258343.522332639</v>
      </c>
      <c r="E31" s="20">
        <v>2486216.9990210603</v>
      </c>
      <c r="F31" s="20">
        <v>2633938.202988504</v>
      </c>
      <c r="G31" s="20">
        <v>2918403.5289112628</v>
      </c>
      <c r="H31" s="17">
        <v>3032221.2665388021</v>
      </c>
      <c r="I31" s="17">
        <v>3332411.171926144</v>
      </c>
      <c r="J31" s="17">
        <v>3672317.1114626108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2"/>
      <c r="B32" s="23" t="s">
        <v>27</v>
      </c>
      <c r="C32" s="24">
        <f>C17+C20+C28+C29+C30+C31</f>
        <v>20263330.433999788</v>
      </c>
      <c r="D32" s="24">
        <f t="shared" ref="D32:J32" si="5">D17+D20+D28+D29+D30+D31</f>
        <v>22776651.331884712</v>
      </c>
      <c r="E32" s="24">
        <f t="shared" si="5"/>
        <v>24124649.467567738</v>
      </c>
      <c r="F32" s="24">
        <f t="shared" si="5"/>
        <v>26194233.791075196</v>
      </c>
      <c r="G32" s="24">
        <f t="shared" si="5"/>
        <v>28222252.60360869</v>
      </c>
      <c r="H32" s="24">
        <f t="shared" si="5"/>
        <v>30455949.033031907</v>
      </c>
      <c r="I32" s="24">
        <f t="shared" si="5"/>
        <v>33344232.551368646</v>
      </c>
      <c r="J32" s="24">
        <f t="shared" si="5"/>
        <v>36543820.217902504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26" t="s">
        <v>24</v>
      </c>
      <c r="B33" s="27" t="s">
        <v>28</v>
      </c>
      <c r="C33" s="28">
        <f>C6+C11+C13+C14+C15+C17+C20+C28+C29+C30+C31</f>
        <v>55192106.993131571</v>
      </c>
      <c r="D33" s="28">
        <f>D6+D11+D13+D14+D15+D17+D20+D28+D29+D30+D31</f>
        <v>60700502.902719945</v>
      </c>
      <c r="E33" s="28">
        <f>E6+E11+E13+E14+E15+E17+E20+E28+E29+E30+E31</f>
        <v>65149148.832249723</v>
      </c>
      <c r="F33" s="28">
        <f>F6+F11+F13+F14+F15+F17+F20+F28+F29+F30+F31</f>
        <v>71850957.832535714</v>
      </c>
      <c r="G33" s="28">
        <f t="shared" ref="G33:J33" si="6">G6+G11+G13+G14+G15+G17+G20+G28+G29+G30+G31</f>
        <v>79263531.261071548</v>
      </c>
      <c r="H33" s="28">
        <f t="shared" si="6"/>
        <v>86629820.046219051</v>
      </c>
      <c r="I33" s="28">
        <f t="shared" si="6"/>
        <v>95051750.237346321</v>
      </c>
      <c r="J33" s="28">
        <f t="shared" si="6"/>
        <v>101867677.8056622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9" t="s">
        <v>30</v>
      </c>
      <c r="B34" s="30" t="s">
        <v>22</v>
      </c>
      <c r="C34" s="20">
        <v>7700384</v>
      </c>
      <c r="D34" s="20">
        <v>9028313.5971891824</v>
      </c>
      <c r="E34" s="20">
        <v>9849890.1345333979</v>
      </c>
      <c r="F34" s="20">
        <v>10777643.674880357</v>
      </c>
      <c r="G34" s="20">
        <v>11661410.456220549</v>
      </c>
      <c r="H34" s="17">
        <v>12827551.501842603</v>
      </c>
      <c r="I34" s="17">
        <v>14961477.087631892</v>
      </c>
      <c r="J34" s="17">
        <v>18358040.569823276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9" t="s">
        <v>31</v>
      </c>
      <c r="B35" s="30" t="s">
        <v>21</v>
      </c>
      <c r="C35" s="20">
        <v>1331883.9999999998</v>
      </c>
      <c r="D35" s="20">
        <v>1463795.2772416973</v>
      </c>
      <c r="E35" s="20">
        <v>1570652.3324803412</v>
      </c>
      <c r="F35" s="20">
        <v>1485837.1065264</v>
      </c>
      <c r="G35" s="20">
        <v>1478407.9209937679</v>
      </c>
      <c r="H35" s="17">
        <v>1323175.0892894224</v>
      </c>
      <c r="I35" s="17">
        <v>1356254.466521658</v>
      </c>
      <c r="J35" s="17">
        <v>1587811.1497742587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1" t="s">
        <v>32</v>
      </c>
      <c r="B36" s="32" t="s">
        <v>42</v>
      </c>
      <c r="C36" s="24">
        <f>C33+C34-C35</f>
        <v>61560606.993131571</v>
      </c>
      <c r="D36" s="24">
        <f t="shared" ref="D36:J36" si="7">D33+D34-D35</f>
        <v>68265021.222667441</v>
      </c>
      <c r="E36" s="24">
        <f t="shared" si="7"/>
        <v>73428386.63430278</v>
      </c>
      <c r="F36" s="24">
        <f t="shared" si="7"/>
        <v>81142764.400889665</v>
      </c>
      <c r="G36" s="24">
        <f t="shared" si="7"/>
        <v>89446533.796298325</v>
      </c>
      <c r="H36" s="24">
        <f t="shared" si="7"/>
        <v>98134196.458772227</v>
      </c>
      <c r="I36" s="24">
        <f t="shared" si="7"/>
        <v>108656972.85845655</v>
      </c>
      <c r="J36" s="24">
        <f t="shared" si="7"/>
        <v>118637907.22571123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9" t="s">
        <v>33</v>
      </c>
      <c r="B37" s="30" t="s">
        <v>29</v>
      </c>
      <c r="C37" s="13">
        <f>[1]GSVA_cur!C37</f>
        <v>609060</v>
      </c>
      <c r="D37" s="13">
        <f>[1]GSVA_cur!D37</f>
        <v>617130</v>
      </c>
      <c r="E37" s="13">
        <f>[1]GSVA_cur!E37</f>
        <v>625300</v>
      </c>
      <c r="F37" s="13">
        <f>[1]GSVA_cur!F37</f>
        <v>633590</v>
      </c>
      <c r="G37" s="13">
        <f>[1]GSVA_cur!G37</f>
        <v>641990</v>
      </c>
      <c r="H37" s="13">
        <f>[1]GSVA_cur!H37</f>
        <v>650490</v>
      </c>
      <c r="I37" s="13">
        <f>[1]GSVA_cur!I37</f>
        <v>666240</v>
      </c>
      <c r="J37" s="13">
        <f>[1]GSVA_cur!J37</f>
        <v>675500</v>
      </c>
      <c r="O37" s="2"/>
      <c r="P37" s="2"/>
      <c r="Q37" s="2"/>
      <c r="R37" s="2"/>
    </row>
    <row r="38" spans="1:183">
      <c r="A38" s="31" t="s">
        <v>34</v>
      </c>
      <c r="B38" s="32" t="s">
        <v>45</v>
      </c>
      <c r="C38" s="24">
        <f>C36/C37*1000</f>
        <v>101074.7824403697</v>
      </c>
      <c r="D38" s="24">
        <f t="shared" ref="D38:J38" si="8">D36/D37*1000</f>
        <v>110616.9222411282</v>
      </c>
      <c r="E38" s="24">
        <f t="shared" si="8"/>
        <v>117429.05266960304</v>
      </c>
      <c r="F38" s="24">
        <f t="shared" si="8"/>
        <v>128068.25297256847</v>
      </c>
      <c r="G38" s="24">
        <f t="shared" si="8"/>
        <v>139326.98919967338</v>
      </c>
      <c r="H38" s="24">
        <f t="shared" si="8"/>
        <v>150861.96015122789</v>
      </c>
      <c r="I38" s="24">
        <f t="shared" si="8"/>
        <v>163089.83678322611</v>
      </c>
      <c r="J38" s="24">
        <f t="shared" si="8"/>
        <v>175629.76643332528</v>
      </c>
      <c r="N38" s="4"/>
      <c r="O38" s="4"/>
      <c r="P38" s="4"/>
      <c r="Q38" s="4"/>
      <c r="R38" s="4"/>
      <c r="BS38" s="5"/>
      <c r="BT38" s="5"/>
      <c r="BU38" s="5"/>
      <c r="BV38" s="5"/>
    </row>
    <row r="39" spans="1:183">
      <c r="B39" s="1" t="s">
        <v>54</v>
      </c>
    </row>
    <row r="40" spans="1:183">
      <c r="B40" s="1" t="s">
        <v>73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40"/>
  <sheetViews>
    <sheetView zoomScaleSheetLayoutView="100" workbookViewId="0">
      <pane xSplit="2" ySplit="5" topLeftCell="C30" activePane="bottomRight" state="frozen"/>
      <selection activeCell="K10" sqref="K10"/>
      <selection pane="topRight" activeCell="K10" sqref="K10"/>
      <selection pane="bottomLeft" activeCell="K10" sqref="K10"/>
      <selection pane="bottomRight" activeCell="B40" sqref="B40"/>
    </sheetView>
  </sheetViews>
  <sheetFormatPr defaultColWidth="8.85546875" defaultRowHeight="15"/>
  <cols>
    <col min="1" max="1" width="11" style="1" customWidth="1"/>
    <col min="2" max="2" width="34.140625" style="1" customWidth="1"/>
    <col min="3" max="5" width="11.28515625" style="1" customWidth="1"/>
    <col min="6" max="7" width="11.28515625" style="3" customWidth="1"/>
    <col min="8" max="10" width="11.8554687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18.75">
      <c r="A1" s="1" t="s">
        <v>40</v>
      </c>
      <c r="B1" s="10" t="s">
        <v>53</v>
      </c>
      <c r="H1" s="2" t="s">
        <v>62</v>
      </c>
      <c r="M1" s="4"/>
    </row>
    <row r="2" spans="1:183" ht="15.75">
      <c r="A2" s="8" t="s">
        <v>37</v>
      </c>
    </row>
    <row r="3" spans="1:183" ht="15.75">
      <c r="A3" s="8"/>
    </row>
    <row r="4" spans="1:183" ht="15.75">
      <c r="A4" s="8"/>
      <c r="E4" s="7"/>
      <c r="F4" s="7" t="s">
        <v>44</v>
      </c>
      <c r="G4" s="7"/>
    </row>
    <row r="5" spans="1:183">
      <c r="A5" s="11" t="s">
        <v>0</v>
      </c>
      <c r="B5" s="12" t="s">
        <v>1</v>
      </c>
      <c r="C5" s="13" t="s">
        <v>18</v>
      </c>
      <c r="D5" s="13" t="s">
        <v>19</v>
      </c>
      <c r="E5" s="13" t="s">
        <v>20</v>
      </c>
      <c r="F5" s="13" t="s">
        <v>43</v>
      </c>
      <c r="G5" s="13" t="s">
        <v>52</v>
      </c>
      <c r="H5" s="14" t="s">
        <v>56</v>
      </c>
      <c r="I5" s="14" t="s">
        <v>57</v>
      </c>
      <c r="J5" s="14" t="s">
        <v>58</v>
      </c>
    </row>
    <row r="6" spans="1:183" s="9" customFormat="1">
      <c r="A6" s="15" t="s">
        <v>23</v>
      </c>
      <c r="B6" s="16" t="s">
        <v>2</v>
      </c>
      <c r="C6" s="17">
        <f>SUM(C7:C10)</f>
        <v>10267727.989699695</v>
      </c>
      <c r="D6" s="17">
        <f t="shared" ref="D6:J6" si="0">SUM(D7:D10)</f>
        <v>9371257.3669133354</v>
      </c>
      <c r="E6" s="17">
        <f t="shared" si="0"/>
        <v>12398620.089966565</v>
      </c>
      <c r="F6" s="17">
        <f t="shared" si="0"/>
        <v>13025121.768587032</v>
      </c>
      <c r="G6" s="17">
        <f t="shared" si="0"/>
        <v>13582077.422573857</v>
      </c>
      <c r="H6" s="17">
        <f t="shared" si="0"/>
        <v>16903373</v>
      </c>
      <c r="I6" s="17">
        <f t="shared" si="0"/>
        <v>19065861.653151423</v>
      </c>
      <c r="J6" s="17">
        <f t="shared" si="0"/>
        <v>18034483.91883149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18">
        <v>1.1000000000000001</v>
      </c>
      <c r="B7" s="19" t="s">
        <v>46</v>
      </c>
      <c r="C7" s="20">
        <v>7559819.6975240335</v>
      </c>
      <c r="D7" s="20">
        <v>6309441.8627318554</v>
      </c>
      <c r="E7" s="20">
        <v>9014179.3684032448</v>
      </c>
      <c r="F7" s="20">
        <v>9045105.2585876714</v>
      </c>
      <c r="G7" s="20">
        <v>8715834.1245706882</v>
      </c>
      <c r="H7" s="17">
        <v>10233562</v>
      </c>
      <c r="I7" s="17">
        <v>11789090.611076901</v>
      </c>
      <c r="J7" s="17">
        <v>10310023.211920386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18">
        <v>1.2</v>
      </c>
      <c r="B8" s="19" t="s">
        <v>47</v>
      </c>
      <c r="C8" s="20">
        <v>1817746.3243854607</v>
      </c>
      <c r="D8" s="20">
        <v>1973767.8027950255</v>
      </c>
      <c r="E8" s="20">
        <v>2272527.2143043145</v>
      </c>
      <c r="F8" s="20">
        <v>2649045.1157008391</v>
      </c>
      <c r="G8" s="20">
        <v>3064318.5200081244</v>
      </c>
      <c r="H8" s="17">
        <v>3429072</v>
      </c>
      <c r="I8" s="17">
        <v>3918426.5324888453</v>
      </c>
      <c r="J8" s="17">
        <v>4308938.0058754319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18">
        <v>1.3</v>
      </c>
      <c r="B9" s="19" t="s">
        <v>48</v>
      </c>
      <c r="C9" s="20">
        <v>604613.96779020038</v>
      </c>
      <c r="D9" s="20">
        <v>761688.7013864537</v>
      </c>
      <c r="E9" s="20">
        <v>707099.50725900638</v>
      </c>
      <c r="F9" s="20">
        <v>752716.29635266552</v>
      </c>
      <c r="G9" s="20">
        <v>1169552.0838674833</v>
      </c>
      <c r="H9" s="17">
        <v>2532466</v>
      </c>
      <c r="I9" s="17">
        <v>2412692.6346440907</v>
      </c>
      <c r="J9" s="17">
        <v>2365529.0269459654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18">
        <v>1.4</v>
      </c>
      <c r="B10" s="19" t="s">
        <v>49</v>
      </c>
      <c r="C10" s="20">
        <v>285548</v>
      </c>
      <c r="D10" s="20">
        <v>326359</v>
      </c>
      <c r="E10" s="20">
        <v>404814</v>
      </c>
      <c r="F10" s="20">
        <v>578255.09794585512</v>
      </c>
      <c r="G10" s="20">
        <v>632372.69412756118</v>
      </c>
      <c r="H10" s="17">
        <v>708273</v>
      </c>
      <c r="I10" s="17">
        <v>945651.87494158838</v>
      </c>
      <c r="J10" s="17">
        <v>1049993.6740897084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1" t="s">
        <v>63</v>
      </c>
      <c r="B11" s="19" t="s">
        <v>3</v>
      </c>
      <c r="C11" s="20">
        <v>1627230</v>
      </c>
      <c r="D11" s="20">
        <v>2034702</v>
      </c>
      <c r="E11" s="20">
        <v>1735178</v>
      </c>
      <c r="F11" s="20">
        <v>1914872.7417722782</v>
      </c>
      <c r="G11" s="20">
        <v>3092084.656121511</v>
      </c>
      <c r="H11" s="17">
        <v>3305672</v>
      </c>
      <c r="I11" s="17">
        <v>4066172.9721953119</v>
      </c>
      <c r="J11" s="17">
        <v>4855444.8541913182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2"/>
      <c r="B12" s="23" t="s">
        <v>25</v>
      </c>
      <c r="C12" s="24">
        <f>C6+C11</f>
        <v>11894957.989699695</v>
      </c>
      <c r="D12" s="24">
        <f t="shared" ref="D12:J12" si="1">D6+D11</f>
        <v>11405959.366913335</v>
      </c>
      <c r="E12" s="24">
        <f t="shared" si="1"/>
        <v>14133798.089966565</v>
      </c>
      <c r="F12" s="24">
        <f t="shared" si="1"/>
        <v>14939994.51035931</v>
      </c>
      <c r="G12" s="24">
        <f t="shared" si="1"/>
        <v>16674162.078695368</v>
      </c>
      <c r="H12" s="24">
        <f t="shared" si="1"/>
        <v>20209045</v>
      </c>
      <c r="I12" s="24">
        <f t="shared" si="1"/>
        <v>23132034.625346735</v>
      </c>
      <c r="J12" s="24">
        <f t="shared" si="1"/>
        <v>22889928.773022808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5" t="s">
        <v>64</v>
      </c>
      <c r="B13" s="16" t="s">
        <v>4</v>
      </c>
      <c r="C13" s="17">
        <v>11184923.701665072</v>
      </c>
      <c r="D13" s="17">
        <v>16227678.017439516</v>
      </c>
      <c r="E13" s="17">
        <v>17149901.944320623</v>
      </c>
      <c r="F13" s="17">
        <v>21878103.932473704</v>
      </c>
      <c r="G13" s="17">
        <v>25017026.050329085</v>
      </c>
      <c r="H13" s="17">
        <v>28706820.970521566</v>
      </c>
      <c r="I13" s="17">
        <v>32681949.96483393</v>
      </c>
      <c r="J13" s="17">
        <v>38655986.162573054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1" t="s">
        <v>65</v>
      </c>
      <c r="B14" s="19" t="s">
        <v>5</v>
      </c>
      <c r="C14" s="20">
        <v>1449863</v>
      </c>
      <c r="D14" s="20">
        <v>1700591</v>
      </c>
      <c r="E14" s="20">
        <v>1912843.9999999998</v>
      </c>
      <c r="F14" s="20">
        <v>2006573.3560000001</v>
      </c>
      <c r="G14" s="20">
        <v>2191029.9781638985</v>
      </c>
      <c r="H14" s="17">
        <v>2171764</v>
      </c>
      <c r="I14" s="17">
        <v>2469074.1244505718</v>
      </c>
      <c r="J14" s="17">
        <v>2935079.2695202329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1" t="s">
        <v>66</v>
      </c>
      <c r="B15" s="19" t="s">
        <v>6</v>
      </c>
      <c r="C15" s="20">
        <v>4258324.7934641009</v>
      </c>
      <c r="D15" s="20">
        <v>4455021.1995964805</v>
      </c>
      <c r="E15" s="20">
        <v>5027337.2932000002</v>
      </c>
      <c r="F15" s="20">
        <v>5249371.3450343357</v>
      </c>
      <c r="G15" s="20">
        <v>5175878.7914676229</v>
      </c>
      <c r="H15" s="17">
        <v>5521152</v>
      </c>
      <c r="I15" s="17">
        <v>6132825.3116286201</v>
      </c>
      <c r="J15" s="17">
        <v>6925018.5531618185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2"/>
      <c r="B16" s="23" t="s">
        <v>26</v>
      </c>
      <c r="C16" s="24">
        <f>+C13+C14+C15</f>
        <v>16893111.495129172</v>
      </c>
      <c r="D16" s="24">
        <f t="shared" ref="D16:J16" si="2">+D13+D14+D15</f>
        <v>22383290.217035994</v>
      </c>
      <c r="E16" s="24">
        <f t="shared" si="2"/>
        <v>24090083.237520624</v>
      </c>
      <c r="F16" s="24">
        <f t="shared" si="2"/>
        <v>29134048.633508038</v>
      </c>
      <c r="G16" s="24">
        <f t="shared" si="2"/>
        <v>32383934.819960605</v>
      </c>
      <c r="H16" s="24">
        <f t="shared" si="2"/>
        <v>36399736.970521569</v>
      </c>
      <c r="I16" s="24">
        <f t="shared" si="2"/>
        <v>41283849.400913119</v>
      </c>
      <c r="J16" s="24">
        <f t="shared" si="2"/>
        <v>48516083.985255107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>
      <c r="A17" s="15" t="s">
        <v>67</v>
      </c>
      <c r="B17" s="16" t="s">
        <v>60</v>
      </c>
      <c r="C17" s="17">
        <f>C18+C19</f>
        <v>6333321.1412174683</v>
      </c>
      <c r="D17" s="17">
        <f t="shared" ref="D17:J17" si="3">D18+D19</f>
        <v>8074262.8593810415</v>
      </c>
      <c r="E17" s="17">
        <f t="shared" si="3"/>
        <v>8545448.993344117</v>
      </c>
      <c r="F17" s="17">
        <f t="shared" si="3"/>
        <v>9518382.7025447227</v>
      </c>
      <c r="G17" s="17">
        <f t="shared" si="3"/>
        <v>10011582.902473614</v>
      </c>
      <c r="H17" s="17">
        <f t="shared" si="3"/>
        <v>11447971.123689231</v>
      </c>
      <c r="I17" s="17">
        <f t="shared" si="3"/>
        <v>13205985.929660432</v>
      </c>
      <c r="J17" s="17">
        <f t="shared" si="3"/>
        <v>15303482.052617561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18">
        <v>6.1</v>
      </c>
      <c r="B18" s="19" t="s">
        <v>61</v>
      </c>
      <c r="C18" s="20">
        <v>6333321.1412174683</v>
      </c>
      <c r="D18" s="20">
        <v>8074262.8593810415</v>
      </c>
      <c r="E18" s="20">
        <v>8545448.993344117</v>
      </c>
      <c r="F18" s="20">
        <v>9518382.7025447227</v>
      </c>
      <c r="G18" s="20">
        <v>10011582.902473614</v>
      </c>
      <c r="H18" s="17">
        <v>11447971.123689231</v>
      </c>
      <c r="I18" s="17">
        <v>13205985.929660432</v>
      </c>
      <c r="J18" s="17">
        <v>15303482.052617561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18">
        <v>6.2</v>
      </c>
      <c r="B19" s="19" t="s">
        <v>7</v>
      </c>
      <c r="C19" s="20"/>
      <c r="D19" s="20"/>
      <c r="E19" s="20"/>
      <c r="F19" s="20"/>
      <c r="G19" s="20"/>
      <c r="H19" s="17"/>
      <c r="I19" s="17"/>
      <c r="J19" s="17"/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5.5">
      <c r="A20" s="15" t="s">
        <v>68</v>
      </c>
      <c r="B20" s="25" t="s">
        <v>8</v>
      </c>
      <c r="C20" s="17">
        <f>SUM(C21:C27)</f>
        <v>2708356.7342497311</v>
      </c>
      <c r="D20" s="17">
        <f t="shared" ref="D20:J20" si="4">SUM(D21:D27)</f>
        <v>3103758.8286992786</v>
      </c>
      <c r="E20" s="17">
        <f t="shared" si="4"/>
        <v>3199097.0229520113</v>
      </c>
      <c r="F20" s="17">
        <f t="shared" si="4"/>
        <v>3532597.60377762</v>
      </c>
      <c r="G20" s="17">
        <f t="shared" si="4"/>
        <v>4056907.8845839128</v>
      </c>
      <c r="H20" s="17">
        <f t="shared" si="4"/>
        <v>4457661</v>
      </c>
      <c r="I20" s="17">
        <f>SUM(I21:I27)</f>
        <v>4469415.5479785465</v>
      </c>
      <c r="J20" s="17">
        <f t="shared" si="4"/>
        <v>4708562.0327516049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18">
        <v>7.1</v>
      </c>
      <c r="B21" s="19" t="s">
        <v>9</v>
      </c>
      <c r="C21" s="20">
        <v>289953</v>
      </c>
      <c r="D21" s="20">
        <v>318207</v>
      </c>
      <c r="E21" s="20">
        <v>331051</v>
      </c>
      <c r="F21" s="20">
        <v>405915.81824464363</v>
      </c>
      <c r="G21" s="20">
        <v>528329.57423547527</v>
      </c>
      <c r="H21" s="17">
        <v>615964</v>
      </c>
      <c r="I21" s="17">
        <v>492102.10372980771</v>
      </c>
      <c r="J21" s="17">
        <v>489299.79089478811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18">
        <v>7.2</v>
      </c>
      <c r="B22" s="19" t="s">
        <v>10</v>
      </c>
      <c r="C22" s="20"/>
      <c r="D22" s="20"/>
      <c r="E22" s="20"/>
      <c r="F22" s="20"/>
      <c r="G22" s="20"/>
      <c r="H22" s="17"/>
      <c r="I22" s="17"/>
      <c r="J22" s="17"/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18">
        <v>7.3</v>
      </c>
      <c r="B23" s="19" t="s">
        <v>11</v>
      </c>
      <c r="C23" s="20"/>
      <c r="D23" s="20"/>
      <c r="E23" s="20"/>
      <c r="F23" s="20"/>
      <c r="G23" s="20"/>
      <c r="H23" s="17"/>
      <c r="I23" s="17"/>
      <c r="J23" s="17"/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18">
        <v>7.4</v>
      </c>
      <c r="B24" s="19" t="s">
        <v>12</v>
      </c>
      <c r="C24" s="20"/>
      <c r="D24" s="20"/>
      <c r="E24" s="20"/>
      <c r="F24" s="20"/>
      <c r="G24" s="20"/>
      <c r="H24" s="17"/>
      <c r="I24" s="17"/>
      <c r="J24" s="17"/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18">
        <v>7.5</v>
      </c>
      <c r="B25" s="19" t="s">
        <v>55</v>
      </c>
      <c r="C25" s="20">
        <v>1768904.0661057271</v>
      </c>
      <c r="D25" s="20">
        <v>2031826.7843806704</v>
      </c>
      <c r="E25" s="20">
        <v>1999735.8159999999</v>
      </c>
      <c r="F25" s="20">
        <v>2140283.1382040996</v>
      </c>
      <c r="G25" s="20">
        <v>2371584.6375432671</v>
      </c>
      <c r="H25" s="17">
        <v>2680200</v>
      </c>
      <c r="I25" s="17">
        <v>2637099.316798476</v>
      </c>
      <c r="J25" s="17">
        <v>2764936.4274511449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18">
        <v>7.6</v>
      </c>
      <c r="B26" s="19" t="s">
        <v>13</v>
      </c>
      <c r="C26" s="20">
        <v>30992.202920411204</v>
      </c>
      <c r="D26" s="20">
        <v>35116.020947685036</v>
      </c>
      <c r="E26" s="20">
        <v>38943.833700000003</v>
      </c>
      <c r="F26" s="20">
        <v>41336.55738823452</v>
      </c>
      <c r="G26" s="20">
        <v>44171.403386004495</v>
      </c>
      <c r="H26" s="17">
        <v>47137</v>
      </c>
      <c r="I26" s="17">
        <v>49438.324260982452</v>
      </c>
      <c r="J26" s="17">
        <v>53446.107429290329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18">
        <v>7.7</v>
      </c>
      <c r="B27" s="19" t="s">
        <v>14</v>
      </c>
      <c r="C27" s="20">
        <v>618507.46522359282</v>
      </c>
      <c r="D27" s="20">
        <v>718609.02337092313</v>
      </c>
      <c r="E27" s="20">
        <v>829366.37325201195</v>
      </c>
      <c r="F27" s="20">
        <v>945062.08994064259</v>
      </c>
      <c r="G27" s="20">
        <v>1112822.2694191663</v>
      </c>
      <c r="H27" s="17">
        <v>1114360</v>
      </c>
      <c r="I27" s="17">
        <v>1290775.8031892802</v>
      </c>
      <c r="J27" s="17">
        <v>1400879.7069763816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1" t="s">
        <v>69</v>
      </c>
      <c r="B28" s="19" t="s">
        <v>15</v>
      </c>
      <c r="C28" s="20">
        <v>2896275</v>
      </c>
      <c r="D28" s="20">
        <v>3400333</v>
      </c>
      <c r="E28" s="20">
        <v>4047983</v>
      </c>
      <c r="F28" s="20">
        <v>4399016.8928647172</v>
      </c>
      <c r="G28" s="20">
        <v>4885742.4995708372</v>
      </c>
      <c r="H28" s="17">
        <v>5336089</v>
      </c>
      <c r="I28" s="17">
        <v>6093473.1282927366</v>
      </c>
      <c r="J28" s="17">
        <v>7046186.0391336773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1" t="s">
        <v>70</v>
      </c>
      <c r="B29" s="19" t="s">
        <v>16</v>
      </c>
      <c r="C29" s="20">
        <v>2879045</v>
      </c>
      <c r="D29" s="20">
        <v>3261534</v>
      </c>
      <c r="E29" s="20">
        <v>3738761.3912</v>
      </c>
      <c r="F29" s="20">
        <v>4161516.8656925932</v>
      </c>
      <c r="G29" s="20">
        <v>4483589.803829358</v>
      </c>
      <c r="H29" s="17">
        <v>4981255</v>
      </c>
      <c r="I29" s="17">
        <v>5578355.8609723039</v>
      </c>
      <c r="J29" s="17">
        <v>6238604.8317010626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1" t="s">
        <v>71</v>
      </c>
      <c r="B30" s="19" t="s">
        <v>41</v>
      </c>
      <c r="C30" s="20">
        <v>1479524.9331128059</v>
      </c>
      <c r="D30" s="20">
        <v>1698941</v>
      </c>
      <c r="E30" s="20">
        <v>1856898</v>
      </c>
      <c r="F30" s="20">
        <v>2236068.5788474926</v>
      </c>
      <c r="G30" s="20">
        <v>2420532.9999999995</v>
      </c>
      <c r="H30" s="17">
        <v>2516211</v>
      </c>
      <c r="I30" s="17">
        <v>3280642.9818882141</v>
      </c>
      <c r="J30" s="17">
        <v>3698959.5479069939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1" t="s">
        <v>72</v>
      </c>
      <c r="B31" s="19" t="s">
        <v>17</v>
      </c>
      <c r="C31" s="20">
        <v>1827854</v>
      </c>
      <c r="D31" s="20">
        <v>2195089</v>
      </c>
      <c r="E31" s="20">
        <v>2479502</v>
      </c>
      <c r="F31" s="20">
        <v>2800827.2008195892</v>
      </c>
      <c r="G31" s="20">
        <v>3107518.3089427194</v>
      </c>
      <c r="H31" s="17">
        <v>3520344</v>
      </c>
      <c r="I31" s="17">
        <v>3967676.8395100278</v>
      </c>
      <c r="J31" s="17">
        <v>4591401.8676413735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2"/>
      <c r="B32" s="23" t="s">
        <v>27</v>
      </c>
      <c r="C32" s="24">
        <f>C17+C20+C28+C29+C30+C31</f>
        <v>18124376.808580004</v>
      </c>
      <c r="D32" s="24">
        <f t="shared" ref="D32:J32" si="5">D17+D20+D28+D29+D30+D31</f>
        <v>21733918.688080318</v>
      </c>
      <c r="E32" s="24">
        <f t="shared" si="5"/>
        <v>23867690.407496128</v>
      </c>
      <c r="F32" s="24">
        <f t="shared" si="5"/>
        <v>26648409.844546739</v>
      </c>
      <c r="G32" s="24">
        <f t="shared" si="5"/>
        <v>28965874.399400443</v>
      </c>
      <c r="H32" s="24">
        <f t="shared" si="5"/>
        <v>32259531.123689231</v>
      </c>
      <c r="I32" s="24">
        <f t="shared" si="5"/>
        <v>36595550.288302265</v>
      </c>
      <c r="J32" s="24">
        <f t="shared" si="5"/>
        <v>41587196.371752277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26" t="s">
        <v>24</v>
      </c>
      <c r="B33" s="27" t="s">
        <v>38</v>
      </c>
      <c r="C33" s="28">
        <f>C6+C11+C13+C14+C15+C17+C20+C28+C29+C30+C31</f>
        <v>46912446.293408878</v>
      </c>
      <c r="D33" s="28">
        <f t="shared" ref="D33:J33" si="6">D6+D11+D13+D14+D15+D17+D20+D28+D29+D30+D31</f>
        <v>55523168.272029653</v>
      </c>
      <c r="E33" s="28">
        <f t="shared" si="6"/>
        <v>62091571.73498331</v>
      </c>
      <c r="F33" s="28">
        <f t="shared" si="6"/>
        <v>70722452.988414079</v>
      </c>
      <c r="G33" s="28">
        <f t="shared" si="6"/>
        <v>78023971.298056409</v>
      </c>
      <c r="H33" s="28">
        <f t="shared" si="6"/>
        <v>88868313.094210804</v>
      </c>
      <c r="I33" s="28">
        <f t="shared" si="6"/>
        <v>101011434.31456211</v>
      </c>
      <c r="J33" s="28">
        <f t="shared" si="6"/>
        <v>112993209.1300302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9" t="s">
        <v>30</v>
      </c>
      <c r="B34" s="30" t="s">
        <v>22</v>
      </c>
      <c r="C34" s="13">
        <f>[1]GSVA_cur!C34</f>
        <v>7700384</v>
      </c>
      <c r="D34" s="13">
        <f>[1]GSVA_cur!D34</f>
        <v>9515745</v>
      </c>
      <c r="E34" s="13">
        <f>[1]GSVA_cur!E34</f>
        <v>10380816</v>
      </c>
      <c r="F34" s="13">
        <f>[1]GSVA_cur!F34</f>
        <v>11388002</v>
      </c>
      <c r="G34" s="13">
        <f>[1]GSVA_cur!G34</f>
        <v>12779210</v>
      </c>
      <c r="H34" s="13">
        <f>[1]GSVA_cur!H34</f>
        <v>14312262</v>
      </c>
      <c r="I34" s="20">
        <f>[1]GSVA_cur!I34</f>
        <v>17205319.294521719</v>
      </c>
      <c r="J34" s="20">
        <f>[1]GSVA_cur!J34</f>
        <v>21274692.366048943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9" t="s">
        <v>31</v>
      </c>
      <c r="B35" s="30" t="s">
        <v>21</v>
      </c>
      <c r="C35" s="13">
        <f>[1]GSVA_cur!C35</f>
        <v>1331883.9999999998</v>
      </c>
      <c r="D35" s="13">
        <f>[1]GSVA_cur!D35</f>
        <v>1581757.8408524639</v>
      </c>
      <c r="E35" s="13">
        <f>[1]GSVA_cur!E35</f>
        <v>1726791.9999999998</v>
      </c>
      <c r="F35" s="13">
        <f>[1]GSVA_cur!F35</f>
        <v>1634013</v>
      </c>
      <c r="G35" s="13">
        <f>[1]GSVA_cur!G35</f>
        <v>1403525.0000000002</v>
      </c>
      <c r="H35" s="13">
        <f>[1]GSVA_cur!H35</f>
        <v>1512259</v>
      </c>
      <c r="I35" s="13">
        <f>[1]GSVA_cur!I35</f>
        <v>1579731</v>
      </c>
      <c r="J35" s="13">
        <f>[1]GSVA_cur!J35</f>
        <v>1974336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1" t="s">
        <v>32</v>
      </c>
      <c r="B36" s="32" t="s">
        <v>50</v>
      </c>
      <c r="C36" s="24">
        <f>C33+C34-C35</f>
        <v>53280946.293408878</v>
      </c>
      <c r="D36" s="24">
        <f t="shared" ref="D36:J36" si="7">D33+D34-D35</f>
        <v>63457155.431177191</v>
      </c>
      <c r="E36" s="24">
        <f t="shared" si="7"/>
        <v>70745595.73498331</v>
      </c>
      <c r="F36" s="24">
        <f t="shared" si="7"/>
        <v>80476441.988414079</v>
      </c>
      <c r="G36" s="24">
        <f t="shared" si="7"/>
        <v>89399656.298056409</v>
      </c>
      <c r="H36" s="24">
        <f t="shared" si="7"/>
        <v>101668316.0942108</v>
      </c>
      <c r="I36" s="24">
        <f t="shared" si="7"/>
        <v>116637022.60908383</v>
      </c>
      <c r="J36" s="24">
        <f t="shared" si="7"/>
        <v>132293565.49607915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9" t="s">
        <v>33</v>
      </c>
      <c r="B37" s="30" t="s">
        <v>29</v>
      </c>
      <c r="C37" s="13">
        <f>[1]GSVA_const!C37</f>
        <v>609060</v>
      </c>
      <c r="D37" s="13">
        <f>[1]GSVA_const!D37</f>
        <v>617130</v>
      </c>
      <c r="E37" s="13">
        <f>[1]GSVA_const!E37</f>
        <v>625300</v>
      </c>
      <c r="F37" s="13">
        <f>[1]GSVA_const!F37</f>
        <v>633590</v>
      </c>
      <c r="G37" s="13">
        <f>[1]GSVA_const!G37</f>
        <v>641990</v>
      </c>
      <c r="H37" s="13">
        <f>[1]GSVA_const!H37</f>
        <v>650490</v>
      </c>
      <c r="I37" s="13">
        <f>[1]GSVA_const!I37</f>
        <v>666240</v>
      </c>
      <c r="J37" s="13">
        <f>[1]GSVA_const!J37</f>
        <v>675500</v>
      </c>
      <c r="O37" s="2"/>
      <c r="P37" s="2"/>
      <c r="Q37" s="2"/>
      <c r="R37" s="2"/>
    </row>
    <row r="38" spans="1:183">
      <c r="A38" s="31" t="s">
        <v>34</v>
      </c>
      <c r="B38" s="32" t="s">
        <v>51</v>
      </c>
      <c r="C38" s="24">
        <f>C36/C37*1000</f>
        <v>87480.619796750529</v>
      </c>
      <c r="D38" s="24">
        <f t="shared" ref="D38:J38" si="8">D36/D37*1000</f>
        <v>102826.23666193054</v>
      </c>
      <c r="E38" s="24">
        <f t="shared" si="8"/>
        <v>113138.64662559301</v>
      </c>
      <c r="F38" s="24">
        <f t="shared" si="8"/>
        <v>127016.59115266037</v>
      </c>
      <c r="G38" s="24">
        <f t="shared" si="8"/>
        <v>139253.97015227092</v>
      </c>
      <c r="H38" s="24">
        <f t="shared" si="8"/>
        <v>156294.97162786638</v>
      </c>
      <c r="I38" s="24">
        <f t="shared" si="8"/>
        <v>175067.57716301008</v>
      </c>
      <c r="J38" s="24">
        <f t="shared" si="8"/>
        <v>195845.39673734884</v>
      </c>
      <c r="N38" s="4"/>
      <c r="O38" s="4"/>
      <c r="P38" s="4"/>
      <c r="Q38" s="4"/>
      <c r="R38" s="4"/>
      <c r="BS38" s="5"/>
      <c r="BT38" s="5"/>
      <c r="BU38" s="5"/>
      <c r="BV38" s="5"/>
    </row>
    <row r="39" spans="1:183">
      <c r="B39" s="1" t="s">
        <v>54</v>
      </c>
    </row>
    <row r="40" spans="1:183">
      <c r="B40" s="1" t="s">
        <v>73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40"/>
  <sheetViews>
    <sheetView zoomScale="130" zoomScaleNormal="130" zoomScaleSheetLayoutView="100" workbookViewId="0">
      <pane xSplit="2" ySplit="5" topLeftCell="C39" activePane="bottomRight" state="frozen"/>
      <selection activeCell="K10" sqref="K10"/>
      <selection pane="topRight" activeCell="K10" sqref="K10"/>
      <selection pane="bottomLeft" activeCell="K10" sqref="K10"/>
      <selection pane="bottomRight" activeCell="B40" sqref="B40"/>
    </sheetView>
  </sheetViews>
  <sheetFormatPr defaultColWidth="8.85546875" defaultRowHeight="15"/>
  <cols>
    <col min="1" max="1" width="11" style="1" customWidth="1"/>
    <col min="2" max="2" width="34.140625" style="1" customWidth="1"/>
    <col min="3" max="5" width="10.85546875" style="1" customWidth="1"/>
    <col min="6" max="7" width="10.85546875" style="3" customWidth="1"/>
    <col min="8" max="10" width="11.8554687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18.75">
      <c r="A1" s="1" t="s">
        <v>40</v>
      </c>
      <c r="B1" s="10" t="s">
        <v>53</v>
      </c>
      <c r="H1" s="2" t="s">
        <v>62</v>
      </c>
      <c r="M1" s="4"/>
    </row>
    <row r="2" spans="1:183" ht="15.75">
      <c r="A2" s="8" t="s">
        <v>39</v>
      </c>
    </row>
    <row r="3" spans="1:183" ht="15.75">
      <c r="A3" s="8"/>
    </row>
    <row r="4" spans="1:183" ht="15.75">
      <c r="A4" s="8"/>
      <c r="E4" s="7"/>
      <c r="F4" s="7" t="s">
        <v>44</v>
      </c>
      <c r="G4" s="7"/>
    </row>
    <row r="5" spans="1:183">
      <c r="A5" s="11" t="s">
        <v>0</v>
      </c>
      <c r="B5" s="12" t="s">
        <v>1</v>
      </c>
      <c r="C5" s="13" t="s">
        <v>18</v>
      </c>
      <c r="D5" s="13" t="s">
        <v>19</v>
      </c>
      <c r="E5" s="13" t="s">
        <v>20</v>
      </c>
      <c r="F5" s="13" t="s">
        <v>43</v>
      </c>
      <c r="G5" s="13" t="s">
        <v>52</v>
      </c>
      <c r="H5" s="14" t="s">
        <v>56</v>
      </c>
      <c r="I5" s="14" t="s">
        <v>57</v>
      </c>
      <c r="J5" s="14" t="s">
        <v>58</v>
      </c>
    </row>
    <row r="6" spans="1:183" s="9" customFormat="1">
      <c r="A6" s="15" t="s">
        <v>23</v>
      </c>
      <c r="B6" s="16" t="s">
        <v>2</v>
      </c>
      <c r="C6" s="17">
        <f>SUM(C7:C10)</f>
        <v>10267727.569180474</v>
      </c>
      <c r="D6" s="17">
        <f t="shared" ref="D6:J6" si="0">SUM(D7:D10)</f>
        <v>8749763.5694388561</v>
      </c>
      <c r="E6" s="17">
        <f t="shared" si="0"/>
        <v>11163043.837729661</v>
      </c>
      <c r="F6" s="17">
        <f t="shared" si="0"/>
        <v>11104495.365756111</v>
      </c>
      <c r="G6" s="17">
        <f t="shared" si="0"/>
        <v>10895802.783435246</v>
      </c>
      <c r="H6" s="17">
        <f t="shared" si="0"/>
        <v>11610355</v>
      </c>
      <c r="I6" s="17">
        <f t="shared" si="0"/>
        <v>13836416.553519133</v>
      </c>
      <c r="J6" s="17">
        <f t="shared" si="0"/>
        <v>12102278.900616206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18">
        <v>1.1000000000000001</v>
      </c>
      <c r="B7" s="19" t="s">
        <v>46</v>
      </c>
      <c r="C7" s="20">
        <v>7559819.6975240335</v>
      </c>
      <c r="D7" s="20">
        <v>5877480.989356596</v>
      </c>
      <c r="E7" s="20">
        <v>8187059.2875594785</v>
      </c>
      <c r="F7" s="20">
        <v>7913255.0558789661</v>
      </c>
      <c r="G7" s="20">
        <v>7263046.8727553496</v>
      </c>
      <c r="H7" s="17">
        <v>7816675.9999999991</v>
      </c>
      <c r="I7" s="17">
        <v>8783375.4252294023</v>
      </c>
      <c r="J7" s="17">
        <v>6962871.3294127779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18">
        <v>1.2</v>
      </c>
      <c r="B8" s="19" t="s">
        <v>47</v>
      </c>
      <c r="C8" s="20">
        <v>1817746.3243854607</v>
      </c>
      <c r="D8" s="20">
        <v>1895049.0021617112</v>
      </c>
      <c r="E8" s="20">
        <v>2059557.02282573</v>
      </c>
      <c r="F8" s="20">
        <v>2172773.3390165763</v>
      </c>
      <c r="G8" s="20">
        <v>2260148.8761608098</v>
      </c>
      <c r="H8" s="17">
        <v>2346956</v>
      </c>
      <c r="I8" s="17">
        <v>2475747.9989015688</v>
      </c>
      <c r="J8" s="17">
        <v>2644211.8302656193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18">
        <v>1.3</v>
      </c>
      <c r="B9" s="19" t="s">
        <v>48</v>
      </c>
      <c r="C9" s="20">
        <v>604613.54727097938</v>
      </c>
      <c r="D9" s="20">
        <v>690239.57792054873</v>
      </c>
      <c r="E9" s="20">
        <v>601754.52734445303</v>
      </c>
      <c r="F9" s="20">
        <v>654151.9445006646</v>
      </c>
      <c r="G9" s="20">
        <v>992591.17266851151</v>
      </c>
      <c r="H9" s="17">
        <v>1048071.9999999999</v>
      </c>
      <c r="I9" s="17">
        <v>2100836.0831552483</v>
      </c>
      <c r="J9" s="17">
        <v>1998204.463634253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18">
        <v>1.4</v>
      </c>
      <c r="B10" s="19" t="s">
        <v>49</v>
      </c>
      <c r="C10" s="20">
        <v>285548</v>
      </c>
      <c r="D10" s="20">
        <v>286994</v>
      </c>
      <c r="E10" s="20">
        <v>314673</v>
      </c>
      <c r="F10" s="20">
        <v>364315.02635990409</v>
      </c>
      <c r="G10" s="20">
        <v>380015.86185057444</v>
      </c>
      <c r="H10" s="17">
        <v>398651</v>
      </c>
      <c r="I10" s="17">
        <v>476457.04623291368</v>
      </c>
      <c r="J10" s="17">
        <v>496991.27730355685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1" t="s">
        <v>63</v>
      </c>
      <c r="B11" s="19" t="s">
        <v>3</v>
      </c>
      <c r="C11" s="20">
        <v>1627230</v>
      </c>
      <c r="D11" s="20">
        <v>2027816.9999999998</v>
      </c>
      <c r="E11" s="20">
        <v>1661512.8399999999</v>
      </c>
      <c r="F11" s="20">
        <v>1824341.0983199996</v>
      </c>
      <c r="G11" s="20">
        <v>3224398.7923306525</v>
      </c>
      <c r="H11" s="17">
        <v>3610687.0000000005</v>
      </c>
      <c r="I11" s="17">
        <v>3749296.718954524</v>
      </c>
      <c r="J11" s="17">
        <v>4004118.0122248041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2"/>
      <c r="B12" s="23" t="s">
        <v>25</v>
      </c>
      <c r="C12" s="24">
        <f>C6+C11</f>
        <v>11894957.569180474</v>
      </c>
      <c r="D12" s="24">
        <f t="shared" ref="D12:J12" si="1">D6+D11</f>
        <v>10777580.569438856</v>
      </c>
      <c r="E12" s="24">
        <f t="shared" si="1"/>
        <v>12824556.677729661</v>
      </c>
      <c r="F12" s="24">
        <f t="shared" si="1"/>
        <v>12928836.464076111</v>
      </c>
      <c r="G12" s="24">
        <f t="shared" si="1"/>
        <v>14120201.575765898</v>
      </c>
      <c r="H12" s="24">
        <f t="shared" si="1"/>
        <v>15221042</v>
      </c>
      <c r="I12" s="24">
        <f t="shared" si="1"/>
        <v>17585713.272473656</v>
      </c>
      <c r="J12" s="24">
        <f t="shared" si="1"/>
        <v>16106396.912841011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5" t="s">
        <v>64</v>
      </c>
      <c r="B13" s="16" t="s">
        <v>4</v>
      </c>
      <c r="C13" s="17">
        <v>11184923.701665072</v>
      </c>
      <c r="D13" s="17">
        <v>15040279.050354447</v>
      </c>
      <c r="E13" s="17">
        <v>15300519.579812361</v>
      </c>
      <c r="F13" s="17">
        <v>18575484.840379681</v>
      </c>
      <c r="G13" s="17">
        <v>21471826.397060167</v>
      </c>
      <c r="H13" s="17">
        <v>24042421.075111356</v>
      </c>
      <c r="I13" s="17">
        <v>26668961.267601047</v>
      </c>
      <c r="J13" s="17">
        <v>30625697.808822945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1" t="s">
        <v>65</v>
      </c>
      <c r="B14" s="19" t="s">
        <v>5</v>
      </c>
      <c r="C14" s="20">
        <v>1449863</v>
      </c>
      <c r="D14" s="20">
        <v>1478592</v>
      </c>
      <c r="E14" s="20">
        <v>1622363.6783633707</v>
      </c>
      <c r="F14" s="20">
        <v>1676193.4821979629</v>
      </c>
      <c r="G14" s="20">
        <v>1887338.2433936212</v>
      </c>
      <c r="H14" s="17">
        <v>1977816</v>
      </c>
      <c r="I14" s="17">
        <v>2229770.7918301797</v>
      </c>
      <c r="J14" s="17">
        <v>2512118.676436408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1" t="s">
        <v>66</v>
      </c>
      <c r="B15" s="19" t="s">
        <v>6</v>
      </c>
      <c r="C15" s="20">
        <v>4258324.7934641</v>
      </c>
      <c r="D15" s="20">
        <v>4375740.7386059258</v>
      </c>
      <c r="E15" s="20">
        <v>4698479.8563874289</v>
      </c>
      <c r="F15" s="20">
        <v>4835548.6839654176</v>
      </c>
      <c r="G15" s="20">
        <v>4817045.1293950854</v>
      </c>
      <c r="H15" s="17">
        <v>4791595</v>
      </c>
      <c r="I15" s="17">
        <v>4980818.8076422038</v>
      </c>
      <c r="J15" s="17">
        <v>5251174.0504688332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2"/>
      <c r="B16" s="23" t="s">
        <v>26</v>
      </c>
      <c r="C16" s="24">
        <f>+C13+C14+C15</f>
        <v>16893111.495129172</v>
      </c>
      <c r="D16" s="24">
        <f t="shared" ref="D16:J16" si="2">+D13+D14+D15</f>
        <v>20894611.788960375</v>
      </c>
      <c r="E16" s="24">
        <f t="shared" si="2"/>
        <v>21621363.11456316</v>
      </c>
      <c r="F16" s="24">
        <f t="shared" si="2"/>
        <v>25087227.006543063</v>
      </c>
      <c r="G16" s="24">
        <f t="shared" si="2"/>
        <v>28176209.769848876</v>
      </c>
      <c r="H16" s="24">
        <f t="shared" si="2"/>
        <v>30811832.075111356</v>
      </c>
      <c r="I16" s="24">
        <f t="shared" si="2"/>
        <v>33879550.867073432</v>
      </c>
      <c r="J16" s="24">
        <f t="shared" si="2"/>
        <v>38388990.535728186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>
      <c r="A17" s="15" t="s">
        <v>67</v>
      </c>
      <c r="B17" s="16" t="s">
        <v>60</v>
      </c>
      <c r="C17" s="17">
        <f>C18+C19</f>
        <v>6333321.1412174683</v>
      </c>
      <c r="D17" s="17">
        <f t="shared" ref="D17:J17" si="3">D18+D19</f>
        <v>7501425.109910585</v>
      </c>
      <c r="E17" s="17">
        <f t="shared" si="3"/>
        <v>7692059.8332079044</v>
      </c>
      <c r="F17" s="17">
        <f t="shared" si="3"/>
        <v>8485951.7218306698</v>
      </c>
      <c r="G17" s="17">
        <f t="shared" si="3"/>
        <v>9019457.5596137755</v>
      </c>
      <c r="H17" s="17">
        <f t="shared" si="3"/>
        <v>10160497.350048671</v>
      </c>
      <c r="I17" s="17">
        <f t="shared" si="3"/>
        <v>11314113.640610233</v>
      </c>
      <c r="J17" s="17">
        <f t="shared" si="3"/>
        <v>12631498.91597468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18">
        <v>6.1</v>
      </c>
      <c r="B18" s="19" t="s">
        <v>61</v>
      </c>
      <c r="C18" s="20">
        <v>6333321.1412174683</v>
      </c>
      <c r="D18" s="20">
        <v>7501425.109910585</v>
      </c>
      <c r="E18" s="20">
        <v>7692059.8332079044</v>
      </c>
      <c r="F18" s="20">
        <v>8485951.7218306698</v>
      </c>
      <c r="G18" s="20">
        <v>9019457.5596137755</v>
      </c>
      <c r="H18" s="17">
        <v>10160497.350048671</v>
      </c>
      <c r="I18" s="17">
        <v>11314113.640610233</v>
      </c>
      <c r="J18" s="17">
        <v>12631498.91597468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18">
        <v>6.2</v>
      </c>
      <c r="B19" s="19" t="s">
        <v>7</v>
      </c>
      <c r="C19" s="20"/>
      <c r="D19" s="20"/>
      <c r="E19" s="20"/>
      <c r="F19" s="20"/>
      <c r="G19" s="20"/>
      <c r="H19" s="17"/>
      <c r="I19" s="17"/>
      <c r="J19" s="17"/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5.5">
      <c r="A20" s="15" t="s">
        <v>68</v>
      </c>
      <c r="B20" s="25" t="s">
        <v>8</v>
      </c>
      <c r="C20" s="17">
        <f>SUM(C21:C27)</f>
        <v>2708356.7342497311</v>
      </c>
      <c r="D20" s="17">
        <f t="shared" ref="D20:J20" si="4">SUM(D21:D27)</f>
        <v>2949625.1875069486</v>
      </c>
      <c r="E20" s="17">
        <f t="shared" si="4"/>
        <v>2885950.4563202444</v>
      </c>
      <c r="F20" s="17">
        <f t="shared" si="4"/>
        <v>3113616.6181165455</v>
      </c>
      <c r="G20" s="17">
        <f t="shared" si="4"/>
        <v>3491206.4111862117</v>
      </c>
      <c r="H20" s="17">
        <f t="shared" si="4"/>
        <v>3666113</v>
      </c>
      <c r="I20" s="17">
        <f t="shared" si="4"/>
        <v>3580131.7509841099</v>
      </c>
      <c r="J20" s="17">
        <f t="shared" si="4"/>
        <v>3634864.2725253711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18">
        <v>7.1</v>
      </c>
      <c r="B21" s="19" t="s">
        <v>9</v>
      </c>
      <c r="C21" s="20">
        <v>289953</v>
      </c>
      <c r="D21" s="20">
        <v>304265</v>
      </c>
      <c r="E21" s="20">
        <v>308036</v>
      </c>
      <c r="F21" s="20">
        <v>350669.76209229062</v>
      </c>
      <c r="G21" s="20">
        <v>381635.75731287018</v>
      </c>
      <c r="H21" s="17">
        <v>409105</v>
      </c>
      <c r="I21" s="17">
        <v>318446.8956299866</v>
      </c>
      <c r="J21" s="17">
        <v>314808.28171904688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18">
        <v>7.2</v>
      </c>
      <c r="B22" s="19" t="s">
        <v>10</v>
      </c>
      <c r="C22" s="20"/>
      <c r="D22" s="20"/>
      <c r="E22" s="20"/>
      <c r="F22" s="20"/>
      <c r="G22" s="20"/>
      <c r="H22" s="17"/>
      <c r="I22" s="17"/>
      <c r="J22" s="17"/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18">
        <v>7.3</v>
      </c>
      <c r="B23" s="19" t="s">
        <v>11</v>
      </c>
      <c r="C23" s="20"/>
      <c r="D23" s="20"/>
      <c r="E23" s="20"/>
      <c r="F23" s="20"/>
      <c r="G23" s="20"/>
      <c r="H23" s="17"/>
      <c r="I23" s="17"/>
      <c r="J23" s="17"/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18">
        <v>7.4</v>
      </c>
      <c r="B24" s="19" t="s">
        <v>12</v>
      </c>
      <c r="C24" s="20"/>
      <c r="D24" s="20"/>
      <c r="E24" s="20"/>
      <c r="F24" s="20"/>
      <c r="G24" s="20"/>
      <c r="H24" s="17"/>
      <c r="I24" s="17"/>
      <c r="J24" s="17"/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18">
        <v>7.5</v>
      </c>
      <c r="B25" s="19" t="s">
        <v>55</v>
      </c>
      <c r="C25" s="20">
        <v>1768904.0661057271</v>
      </c>
      <c r="D25" s="20">
        <v>1953245.0312569833</v>
      </c>
      <c r="E25" s="20">
        <v>1852399.2586221201</v>
      </c>
      <c r="F25" s="20">
        <v>1945720.5999230405</v>
      </c>
      <c r="G25" s="20">
        <v>2161703.1941110017</v>
      </c>
      <c r="H25" s="17">
        <v>2298804</v>
      </c>
      <c r="I25" s="17">
        <v>2329546.2738627638</v>
      </c>
      <c r="J25" s="17">
        <v>2378814.0604994101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18">
        <v>7.6</v>
      </c>
      <c r="B26" s="19" t="s">
        <v>13</v>
      </c>
      <c r="C26" s="20">
        <v>30992.202920411204</v>
      </c>
      <c r="D26" s="20">
        <v>32115.648747689094</v>
      </c>
      <c r="E26" s="20">
        <v>34521.759877177697</v>
      </c>
      <c r="F26" s="20">
        <v>35712.677925724187</v>
      </c>
      <c r="G26" s="20">
        <v>37404.141187893671</v>
      </c>
      <c r="H26" s="17">
        <v>32456</v>
      </c>
      <c r="I26" s="17">
        <v>33561.528195346582</v>
      </c>
      <c r="J26" s="17">
        <v>34286.688989922797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18">
        <v>7.7</v>
      </c>
      <c r="B27" s="19" t="s">
        <v>14</v>
      </c>
      <c r="C27" s="20">
        <v>618507.46522359282</v>
      </c>
      <c r="D27" s="20">
        <v>659999.50750227622</v>
      </c>
      <c r="E27" s="20">
        <v>690993.43782094645</v>
      </c>
      <c r="F27" s="20">
        <v>781513.57817549037</v>
      </c>
      <c r="G27" s="20">
        <v>910463.31857444625</v>
      </c>
      <c r="H27" s="17">
        <v>925748</v>
      </c>
      <c r="I27" s="17">
        <v>898577.05329601269</v>
      </c>
      <c r="J27" s="17">
        <v>906955.24131699116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1" t="s">
        <v>69</v>
      </c>
      <c r="B28" s="19" t="s">
        <v>15</v>
      </c>
      <c r="C28" s="20">
        <v>2896275</v>
      </c>
      <c r="D28" s="20">
        <v>3333444</v>
      </c>
      <c r="E28" s="20">
        <v>3702983.9999999995</v>
      </c>
      <c r="F28" s="20">
        <v>3965725.9044424323</v>
      </c>
      <c r="G28" s="20">
        <v>4306343.4957789183</v>
      </c>
      <c r="H28" s="17">
        <v>4509693</v>
      </c>
      <c r="I28" s="17">
        <v>5086518.7576859705</v>
      </c>
      <c r="J28" s="17">
        <v>5781283.6188506885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1" t="s">
        <v>70</v>
      </c>
      <c r="B29" s="19" t="s">
        <v>16</v>
      </c>
      <c r="C29" s="20">
        <v>2879045</v>
      </c>
      <c r="D29" s="20">
        <v>3020281</v>
      </c>
      <c r="E29" s="20">
        <v>3259960.9885423412</v>
      </c>
      <c r="F29" s="20">
        <v>3486457.6564655327</v>
      </c>
      <c r="G29" s="20">
        <v>3657530.3651756169</v>
      </c>
      <c r="H29" s="17">
        <v>3881619.9999999995</v>
      </c>
      <c r="I29" s="17">
        <v>4185454.6199395722</v>
      </c>
      <c r="J29" s="17">
        <v>4449011.112556343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1" t="s">
        <v>71</v>
      </c>
      <c r="B30" s="19" t="s">
        <v>41</v>
      </c>
      <c r="C30" s="20">
        <v>1479524.9331128059</v>
      </c>
      <c r="D30" s="20">
        <v>1579822.3916682163</v>
      </c>
      <c r="E30" s="20">
        <v>1637476.1904761905</v>
      </c>
      <c r="F30" s="20">
        <v>1833812.7360229443</v>
      </c>
      <c r="G30" s="20">
        <v>1935401.0603434443</v>
      </c>
      <c r="H30" s="17">
        <v>1980021</v>
      </c>
      <c r="I30" s="17">
        <v>2456026.575685069</v>
      </c>
      <c r="J30" s="17">
        <v>2671900.1638298947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1" t="s">
        <v>72</v>
      </c>
      <c r="B31" s="19" t="s">
        <v>17</v>
      </c>
      <c r="C31" s="20">
        <v>1827854</v>
      </c>
      <c r="D31" s="20">
        <v>2044575</v>
      </c>
      <c r="E31" s="20">
        <v>2245291.9990210603</v>
      </c>
      <c r="F31" s="20">
        <v>2369448.9248722373</v>
      </c>
      <c r="G31" s="20">
        <v>2588168.7397130979</v>
      </c>
      <c r="H31" s="17">
        <v>2657838.7503504311</v>
      </c>
      <c r="I31" s="17">
        <v>2958387.3375614542</v>
      </c>
      <c r="J31" s="17">
        <v>3251734.8126806873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2"/>
      <c r="B32" s="23" t="s">
        <v>27</v>
      </c>
      <c r="C32" s="24">
        <f>C17+C20+C28+C29+C30+C31</f>
        <v>18124376.808580004</v>
      </c>
      <c r="D32" s="24">
        <f t="shared" ref="D32:J32" si="5">D17+D20+D28+D29+D30+D31</f>
        <v>20429172.689085748</v>
      </c>
      <c r="E32" s="24">
        <f t="shared" si="5"/>
        <v>21423723.467567742</v>
      </c>
      <c r="F32" s="24">
        <f t="shared" si="5"/>
        <v>23255013.561750367</v>
      </c>
      <c r="G32" s="24">
        <f t="shared" si="5"/>
        <v>24998107.631811064</v>
      </c>
      <c r="H32" s="24">
        <f t="shared" si="5"/>
        <v>26855783.100399099</v>
      </c>
      <c r="I32" s="24">
        <f t="shared" si="5"/>
        <v>29580632.68246641</v>
      </c>
      <c r="J32" s="24">
        <f t="shared" si="5"/>
        <v>32420292.896417666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26" t="s">
        <v>24</v>
      </c>
      <c r="B33" s="27" t="s">
        <v>38</v>
      </c>
      <c r="C33" s="28">
        <f>C6+C11+C13+C14+C15+C17+C20+C28+C29+C30+C31</f>
        <v>46912445.87288966</v>
      </c>
      <c r="D33" s="28">
        <f>D6+D11+D13+D14+D15+D17+D20+D28+D29+D30+D31</f>
        <v>52101365.047484979</v>
      </c>
      <c r="E33" s="28">
        <f>E6+E11+E13+E14+E15+E17+E20+E28+E29+E30+E31</f>
        <v>55869643.25986056</v>
      </c>
      <c r="F33" s="28">
        <f>F6+F11+F13+F14+F15+F17+F20+F28+F29+F30+F31</f>
        <v>61271077.032369517</v>
      </c>
      <c r="G33" s="28">
        <f t="shared" ref="G33:J33" si="6">G6+G11+G13+G14+G15+G17+G20+G28+G29+G30+G31</f>
        <v>67294518.977425829</v>
      </c>
      <c r="H33" s="28">
        <f t="shared" si="6"/>
        <v>72888657.175510451</v>
      </c>
      <c r="I33" s="28">
        <f t="shared" si="6"/>
        <v>81045896.822013497</v>
      </c>
      <c r="J33" s="28">
        <f t="shared" si="6"/>
        <v>86915680.344986856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9" t="s">
        <v>30</v>
      </c>
      <c r="B34" s="30" t="s">
        <v>22</v>
      </c>
      <c r="C34" s="20">
        <f>[1]GSVA_const!C34</f>
        <v>7700384</v>
      </c>
      <c r="D34" s="20">
        <f>[1]GSVA_const!D34</f>
        <v>9028313.5971891824</v>
      </c>
      <c r="E34" s="20">
        <f>[1]GSVA_const!E34</f>
        <v>9849890.1345333979</v>
      </c>
      <c r="F34" s="20">
        <f>[1]GSVA_const!F34</f>
        <v>10777643.674880357</v>
      </c>
      <c r="G34" s="20">
        <f>[1]GSVA_const!G34</f>
        <v>11661410.456220549</v>
      </c>
      <c r="H34" s="20">
        <f>[1]GSVA_const!H34</f>
        <v>12827551.501842603</v>
      </c>
      <c r="I34" s="20">
        <f>[1]GSVA_const!I34</f>
        <v>14961477.087631892</v>
      </c>
      <c r="J34" s="20">
        <f>[1]GSVA_const!J34</f>
        <v>18358040.569823276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9" t="s">
        <v>31</v>
      </c>
      <c r="B35" s="30" t="s">
        <v>21</v>
      </c>
      <c r="C35" s="20">
        <f>[1]GSVA_const!C35</f>
        <v>1331883.9999999998</v>
      </c>
      <c r="D35" s="20">
        <f>[1]GSVA_const!D35</f>
        <v>1463795.2772416973</v>
      </c>
      <c r="E35" s="20">
        <f>[1]GSVA_const!E35</f>
        <v>1570652.3324803412</v>
      </c>
      <c r="F35" s="20">
        <f>[1]GSVA_const!F35</f>
        <v>1485837.1065264</v>
      </c>
      <c r="G35" s="20">
        <f>[1]GSVA_const!G35</f>
        <v>1478407.9209937679</v>
      </c>
      <c r="H35" s="20">
        <f>[1]GSVA_const!H35</f>
        <v>1323175.0892894224</v>
      </c>
      <c r="I35" s="20">
        <f>[1]GSVA_const!I35</f>
        <v>1356254.466521658</v>
      </c>
      <c r="J35" s="20">
        <f>[1]GSVA_const!J35</f>
        <v>1587811.1497742587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1" t="s">
        <v>32</v>
      </c>
      <c r="B36" s="32" t="s">
        <v>50</v>
      </c>
      <c r="C36" s="24">
        <f>C33+C34-C35</f>
        <v>53280945.87288966</v>
      </c>
      <c r="D36" s="24">
        <f t="shared" ref="D36:J36" si="7">D33+D34-D35</f>
        <v>59665883.36743246</v>
      </c>
      <c r="E36" s="24">
        <f t="shared" si="7"/>
        <v>64148881.061913617</v>
      </c>
      <c r="F36" s="24">
        <f t="shared" si="7"/>
        <v>70562883.600723475</v>
      </c>
      <c r="G36" s="24">
        <f t="shared" si="7"/>
        <v>77477521.512652606</v>
      </c>
      <c r="H36" s="24">
        <f t="shared" si="7"/>
        <v>84393033.588063627</v>
      </c>
      <c r="I36" s="24">
        <f t="shared" si="7"/>
        <v>94651119.443123728</v>
      </c>
      <c r="J36" s="24">
        <f t="shared" si="7"/>
        <v>103685909.76503588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9" t="s">
        <v>33</v>
      </c>
      <c r="B37" s="30" t="s">
        <v>29</v>
      </c>
      <c r="C37" s="20">
        <f>[1]GSVA_const!C37</f>
        <v>609060</v>
      </c>
      <c r="D37" s="20">
        <f>[1]GSVA_const!D37</f>
        <v>617130</v>
      </c>
      <c r="E37" s="20">
        <f>[1]GSVA_const!E37</f>
        <v>625300</v>
      </c>
      <c r="F37" s="20">
        <f>[1]GSVA_const!F37</f>
        <v>633590</v>
      </c>
      <c r="G37" s="20">
        <f>[1]GSVA_const!G37</f>
        <v>641990</v>
      </c>
      <c r="H37" s="20">
        <f>[1]GSVA_const!H37</f>
        <v>650490</v>
      </c>
      <c r="I37" s="20">
        <f>[1]GSVA_const!I37</f>
        <v>666240</v>
      </c>
      <c r="J37" s="20">
        <f>[1]GSVA_const!J37</f>
        <v>675500</v>
      </c>
      <c r="O37" s="2"/>
      <c r="P37" s="2"/>
      <c r="Q37" s="2"/>
      <c r="R37" s="2"/>
    </row>
    <row r="38" spans="1:183">
      <c r="A38" s="31" t="s">
        <v>34</v>
      </c>
      <c r="B38" s="32" t="s">
        <v>51</v>
      </c>
      <c r="C38" s="24">
        <f>C36/C37*1000</f>
        <v>87480.619106310813</v>
      </c>
      <c r="D38" s="24">
        <f t="shared" ref="D38:J38" si="8">D36/D37*1000</f>
        <v>96682.843756473449</v>
      </c>
      <c r="E38" s="24">
        <f t="shared" si="8"/>
        <v>102588.96699490424</v>
      </c>
      <c r="F38" s="24">
        <f t="shared" si="8"/>
        <v>111369.94523386334</v>
      </c>
      <c r="G38" s="24">
        <f t="shared" si="8"/>
        <v>120683.37748664716</v>
      </c>
      <c r="H38" s="24">
        <f t="shared" si="8"/>
        <v>129737.63407287373</v>
      </c>
      <c r="I38" s="24">
        <f t="shared" si="8"/>
        <v>142067.60243024095</v>
      </c>
      <c r="J38" s="24">
        <f t="shared" si="8"/>
        <v>153495.0551665964</v>
      </c>
      <c r="N38" s="4"/>
      <c r="O38" s="4"/>
      <c r="P38" s="4"/>
      <c r="Q38" s="4"/>
      <c r="R38" s="4"/>
      <c r="BS38" s="5"/>
      <c r="BT38" s="5"/>
      <c r="BU38" s="5"/>
      <c r="BV38" s="5"/>
    </row>
    <row r="39" spans="1:183">
      <c r="B39" s="1" t="s">
        <v>54</v>
      </c>
    </row>
    <row r="40" spans="1:183">
      <c r="B40" s="1" t="s">
        <v>73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2020-08-27T07:54:43Z</dcterms:modified>
</cp:coreProperties>
</file>