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0" yWindow="0" windowWidth="20490" windowHeight="7755"/>
  </bookViews>
  <sheets>
    <sheet name="GSVA_cur" sheetId="10" r:id="rId1"/>
    <sheet name="GSVA_const" sheetId="1" r:id="rId2"/>
    <sheet name="NSVA_cur" sheetId="11" r:id="rId3"/>
    <sheet name="NSVA_const" sheetId="12" r:id="rId4"/>
  </sheets>
  <definedNames>
    <definedName name="_xlnm.Print_Titles" localSheetId="1">GSVA_const!$A:$B</definedName>
    <definedName name="_xlnm.Print_Titles" localSheetId="0">GSVA_cur!$A:$B</definedName>
    <definedName name="_xlnm.Print_Titles" localSheetId="3">NSVA_const!$A:$B</definedName>
    <definedName name="_xlnm.Print_Titles" localSheetId="2">NSVA_cur!$A:$B</definedName>
  </definedNames>
  <calcPr calcId="145621"/>
</workbook>
</file>

<file path=xl/calcChain.xml><?xml version="1.0" encoding="utf-8"?>
<calcChain xmlns="http://schemas.openxmlformats.org/spreadsheetml/2006/main">
  <c r="J37" i="12"/>
  <c r="I37"/>
  <c r="H37"/>
  <c r="G37"/>
  <c r="F37"/>
  <c r="E37"/>
  <c r="D37"/>
  <c r="C37"/>
  <c r="J35"/>
  <c r="I35"/>
  <c r="H35"/>
  <c r="G35"/>
  <c r="F35"/>
  <c r="E35"/>
  <c r="D35"/>
  <c r="C35"/>
  <c r="J34"/>
  <c r="I34"/>
  <c r="H34"/>
  <c r="G34"/>
  <c r="F34"/>
  <c r="E34"/>
  <c r="D34"/>
  <c r="C34"/>
  <c r="J20"/>
  <c r="I20"/>
  <c r="H20"/>
  <c r="G20"/>
  <c r="F20"/>
  <c r="E20"/>
  <c r="D20"/>
  <c r="C20"/>
  <c r="J17"/>
  <c r="J32" s="1"/>
  <c r="I17"/>
  <c r="I32" s="1"/>
  <c r="H17"/>
  <c r="H32" s="1"/>
  <c r="G17"/>
  <c r="G32" s="1"/>
  <c r="F17"/>
  <c r="F32" s="1"/>
  <c r="E17"/>
  <c r="E32" s="1"/>
  <c r="D17"/>
  <c r="D32" s="1"/>
  <c r="C17"/>
  <c r="C32" s="1"/>
  <c r="J16"/>
  <c r="I16"/>
  <c r="H16"/>
  <c r="G16"/>
  <c r="F16"/>
  <c r="E16"/>
  <c r="D16"/>
  <c r="C16"/>
  <c r="J6"/>
  <c r="J33" s="1"/>
  <c r="J36" s="1"/>
  <c r="J38" s="1"/>
  <c r="I6"/>
  <c r="I33" s="1"/>
  <c r="I36" s="1"/>
  <c r="I38" s="1"/>
  <c r="H6"/>
  <c r="H33" s="1"/>
  <c r="H36" s="1"/>
  <c r="H38" s="1"/>
  <c r="G6"/>
  <c r="G33" s="1"/>
  <c r="G36" s="1"/>
  <c r="G38" s="1"/>
  <c r="F6"/>
  <c r="F33" s="1"/>
  <c r="F36" s="1"/>
  <c r="F38" s="1"/>
  <c r="E6"/>
  <c r="E33" s="1"/>
  <c r="E36" s="1"/>
  <c r="E38" s="1"/>
  <c r="D6"/>
  <c r="D33" s="1"/>
  <c r="D36" s="1"/>
  <c r="D38" s="1"/>
  <c r="C6"/>
  <c r="C33" s="1"/>
  <c r="C36" s="1"/>
  <c r="C38" s="1"/>
  <c r="J37" i="11"/>
  <c r="I37"/>
  <c r="H37"/>
  <c r="G37"/>
  <c r="F37"/>
  <c r="E37"/>
  <c r="D37"/>
  <c r="C37"/>
  <c r="J35"/>
  <c r="I35"/>
  <c r="H35"/>
  <c r="G35"/>
  <c r="F35"/>
  <c r="E35"/>
  <c r="D35"/>
  <c r="C35"/>
  <c r="J34"/>
  <c r="I34"/>
  <c r="H34"/>
  <c r="G34"/>
  <c r="F34"/>
  <c r="E34"/>
  <c r="D34"/>
  <c r="C34"/>
  <c r="J20"/>
  <c r="I20"/>
  <c r="H20"/>
  <c r="G20"/>
  <c r="F20"/>
  <c r="E20"/>
  <c r="D20"/>
  <c r="C20"/>
  <c r="J17"/>
  <c r="J32" s="1"/>
  <c r="I17"/>
  <c r="I32" s="1"/>
  <c r="H17"/>
  <c r="H32" s="1"/>
  <c r="G17"/>
  <c r="G32" s="1"/>
  <c r="F17"/>
  <c r="F32" s="1"/>
  <c r="E17"/>
  <c r="E32" s="1"/>
  <c r="D17"/>
  <c r="D32" s="1"/>
  <c r="C17"/>
  <c r="C32" s="1"/>
  <c r="J16"/>
  <c r="I16"/>
  <c r="H16"/>
  <c r="G16"/>
  <c r="F16"/>
  <c r="E16"/>
  <c r="D16"/>
  <c r="C16"/>
  <c r="J6"/>
  <c r="J33" s="1"/>
  <c r="J36" s="1"/>
  <c r="J38" s="1"/>
  <c r="I6"/>
  <c r="I33" s="1"/>
  <c r="I36" s="1"/>
  <c r="I38" s="1"/>
  <c r="H6"/>
  <c r="H33" s="1"/>
  <c r="H36" s="1"/>
  <c r="H38" s="1"/>
  <c r="G6"/>
  <c r="G33" s="1"/>
  <c r="G36" s="1"/>
  <c r="G38" s="1"/>
  <c r="F6"/>
  <c r="F33" s="1"/>
  <c r="F36" s="1"/>
  <c r="F38" s="1"/>
  <c r="E6"/>
  <c r="E12" s="1"/>
  <c r="D6"/>
  <c r="D33" s="1"/>
  <c r="D36" s="1"/>
  <c r="D38" s="1"/>
  <c r="C6"/>
  <c r="C33" s="1"/>
  <c r="C36" s="1"/>
  <c r="C38" s="1"/>
  <c r="J37" i="1"/>
  <c r="I37"/>
  <c r="H37"/>
  <c r="G37"/>
  <c r="F37"/>
  <c r="E37"/>
  <c r="D37"/>
  <c r="C37"/>
  <c r="J20"/>
  <c r="I20"/>
  <c r="H20"/>
  <c r="G20"/>
  <c r="F20"/>
  <c r="E20"/>
  <c r="D20"/>
  <c r="C20"/>
  <c r="J17"/>
  <c r="J32" s="1"/>
  <c r="I17"/>
  <c r="I32" s="1"/>
  <c r="H17"/>
  <c r="H32" s="1"/>
  <c r="G17"/>
  <c r="G32" s="1"/>
  <c r="F17"/>
  <c r="F32" s="1"/>
  <c r="E17"/>
  <c r="E32" s="1"/>
  <c r="D17"/>
  <c r="D32" s="1"/>
  <c r="C17"/>
  <c r="C32" s="1"/>
  <c r="J16"/>
  <c r="I16"/>
  <c r="H16"/>
  <c r="G16"/>
  <c r="F16"/>
  <c r="E16"/>
  <c r="D16"/>
  <c r="C16"/>
  <c r="I12"/>
  <c r="J6"/>
  <c r="I6"/>
  <c r="I33" s="1"/>
  <c r="I36" s="1"/>
  <c r="I38" s="1"/>
  <c r="H6"/>
  <c r="H33" s="1"/>
  <c r="H36" s="1"/>
  <c r="H38" s="1"/>
  <c r="G6"/>
  <c r="G33" s="1"/>
  <c r="G36" s="1"/>
  <c r="G38" s="1"/>
  <c r="F6"/>
  <c r="E6"/>
  <c r="E33" s="1"/>
  <c r="E36" s="1"/>
  <c r="E38" s="1"/>
  <c r="D6"/>
  <c r="D33" s="1"/>
  <c r="D36" s="1"/>
  <c r="D38" s="1"/>
  <c r="C6"/>
  <c r="C33" s="1"/>
  <c r="C36" s="1"/>
  <c r="C38" s="1"/>
  <c r="J20" i="10"/>
  <c r="I20"/>
  <c r="H20"/>
  <c r="G20"/>
  <c r="F20"/>
  <c r="E20"/>
  <c r="D20"/>
  <c r="C20"/>
  <c r="J17"/>
  <c r="J32" s="1"/>
  <c r="I17"/>
  <c r="I32" s="1"/>
  <c r="H17"/>
  <c r="H32" s="1"/>
  <c r="G17"/>
  <c r="G32" s="1"/>
  <c r="F17"/>
  <c r="F32" s="1"/>
  <c r="E17"/>
  <c r="E32" s="1"/>
  <c r="D17"/>
  <c r="D32" s="1"/>
  <c r="C17"/>
  <c r="C32" s="1"/>
  <c r="J16"/>
  <c r="I16"/>
  <c r="H16"/>
  <c r="G16"/>
  <c r="F16"/>
  <c r="E16"/>
  <c r="D16"/>
  <c r="C16"/>
  <c r="J6"/>
  <c r="J33" s="1"/>
  <c r="J36" s="1"/>
  <c r="J38" s="1"/>
  <c r="I6"/>
  <c r="I33" s="1"/>
  <c r="I36" s="1"/>
  <c r="I38" s="1"/>
  <c r="H6"/>
  <c r="H33" s="1"/>
  <c r="H36" s="1"/>
  <c r="H38" s="1"/>
  <c r="G6"/>
  <c r="G33" s="1"/>
  <c r="G36" s="1"/>
  <c r="G38" s="1"/>
  <c r="F6"/>
  <c r="F33" s="1"/>
  <c r="F36" s="1"/>
  <c r="F38" s="1"/>
  <c r="E6"/>
  <c r="E33" s="1"/>
  <c r="E36" s="1"/>
  <c r="E38" s="1"/>
  <c r="D6"/>
  <c r="D33" s="1"/>
  <c r="D36" s="1"/>
  <c r="D38" s="1"/>
  <c r="C6"/>
  <c r="C33" s="1"/>
  <c r="C36" s="1"/>
  <c r="C38" s="1"/>
  <c r="F33" i="1" l="1"/>
  <c r="F36" s="1"/>
  <c r="F38" s="1"/>
  <c r="J33"/>
  <c r="J36" s="1"/>
  <c r="J38" s="1"/>
  <c r="F12" i="12"/>
  <c r="J12"/>
  <c r="E12"/>
  <c r="I12"/>
  <c r="D12"/>
  <c r="H12"/>
  <c r="C12"/>
  <c r="G12"/>
  <c r="C12" i="11"/>
  <c r="G12"/>
  <c r="F12"/>
  <c r="J12"/>
  <c r="E33"/>
  <c r="E36" s="1"/>
  <c r="E38" s="1"/>
  <c r="I12"/>
  <c r="D12"/>
  <c r="H12"/>
  <c r="C12" i="1"/>
  <c r="F12"/>
  <c r="J12"/>
  <c r="E12"/>
  <c r="D12"/>
  <c r="H12"/>
  <c r="G12"/>
  <c r="F12" i="10"/>
  <c r="J12"/>
  <c r="E12"/>
  <c r="I12"/>
  <c r="D12"/>
  <c r="H12"/>
  <c r="C12"/>
  <c r="G12"/>
</calcChain>
</file>

<file path=xl/sharedStrings.xml><?xml version="1.0" encoding="utf-8"?>
<sst xmlns="http://schemas.openxmlformats.org/spreadsheetml/2006/main" count="261" uniqueCount="72">
  <si>
    <t>S.No.</t>
  </si>
  <si>
    <t>Item</t>
  </si>
  <si>
    <t>Agriculture, forestry and fishing</t>
  </si>
  <si>
    <t>Mining and quarrying</t>
  </si>
  <si>
    <t>Manufacturing</t>
  </si>
  <si>
    <t>Electricity, gas, water supply &amp; other utility services</t>
  </si>
  <si>
    <t>Construction</t>
  </si>
  <si>
    <t>Trade, repair, hotels and restaurants</t>
  </si>
  <si>
    <t>Trade &amp; repair services</t>
  </si>
  <si>
    <t>Hotels &amp; restaurants</t>
  </si>
  <si>
    <t>Transport, storage, communication &amp; services related to broadcasting</t>
  </si>
  <si>
    <t>Railways</t>
  </si>
  <si>
    <t>Road transport</t>
  </si>
  <si>
    <t>Water transport</t>
  </si>
  <si>
    <t>Air transport</t>
  </si>
  <si>
    <t>Services incidental to transport</t>
  </si>
  <si>
    <t>Storage</t>
  </si>
  <si>
    <t>Communication &amp; services related to broadcasting</t>
  </si>
  <si>
    <t>Financial services</t>
  </si>
  <si>
    <t>Real estate, ownership of dwelling &amp; professional services</t>
  </si>
  <si>
    <t>Other services</t>
  </si>
  <si>
    <t>2011-12</t>
  </si>
  <si>
    <t>2012-13</t>
  </si>
  <si>
    <t>2013-14</t>
  </si>
  <si>
    <t>Subsidies on products</t>
  </si>
  <si>
    <t>Taxes on Products</t>
  </si>
  <si>
    <t>1.</t>
  </si>
  <si>
    <t>12.</t>
  </si>
  <si>
    <t>Primary</t>
  </si>
  <si>
    <t>Secondary</t>
  </si>
  <si>
    <t>Tertiary</t>
  </si>
  <si>
    <t>TOTAL GSVA at basic prices</t>
  </si>
  <si>
    <t>Population ('00)</t>
  </si>
  <si>
    <t>13.</t>
  </si>
  <si>
    <t>14.</t>
  </si>
  <si>
    <t>15.</t>
  </si>
  <si>
    <t>16.</t>
  </si>
  <si>
    <t>17.</t>
  </si>
  <si>
    <t>Gross State Value Added by economic activity at current prices</t>
  </si>
  <si>
    <t>Gross State Value Added by economic activity at constant (2011-12) prices</t>
  </si>
  <si>
    <t>Net State Value Added by economic activity at current prices</t>
  </si>
  <si>
    <t>TOTAL NSVA at basic prices</t>
  </si>
  <si>
    <t>Net State Value Added by economic activity at constant (2011-12) prices</t>
  </si>
  <si>
    <t>State :</t>
  </si>
  <si>
    <t>Public administration</t>
  </si>
  <si>
    <t>Gross State Domestic Product</t>
  </si>
  <si>
    <t>2014-15</t>
  </si>
  <si>
    <t>(Rs. in lakh)</t>
  </si>
  <si>
    <t>Per Capita GSDP (Rs.)</t>
  </si>
  <si>
    <t>Crops</t>
  </si>
  <si>
    <t>Livestock</t>
  </si>
  <si>
    <t>Forestry and logging</t>
  </si>
  <si>
    <t>Fishing and aquaculture</t>
  </si>
  <si>
    <t>Net State Domestic Product</t>
  </si>
  <si>
    <t>Per Capita NSDP (Rs.)</t>
  </si>
  <si>
    <t>2015-16</t>
  </si>
  <si>
    <t>Jammu &amp; Kashmir</t>
  </si>
  <si>
    <t>2016-17</t>
  </si>
  <si>
    <t>2017-18</t>
  </si>
  <si>
    <t>2018-19</t>
  </si>
  <si>
    <t>Source: Directorate of Economics and Statistics of the respective State/Uts.</t>
  </si>
  <si>
    <t>As on 31.07.2020</t>
  </si>
  <si>
    <t>2.       </t>
  </si>
  <si>
    <t>3.       </t>
  </si>
  <si>
    <t>4.       </t>
  </si>
  <si>
    <t>5.       </t>
  </si>
  <si>
    <t>6.       </t>
  </si>
  <si>
    <t>7.       </t>
  </si>
  <si>
    <t>8.       </t>
  </si>
  <si>
    <t>9.       </t>
  </si>
  <si>
    <t>10.   </t>
  </si>
  <si>
    <t>11.   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</si>
</sst>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4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0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5" fillId="0" borderId="0"/>
    <xf numFmtId="0" fontId="6" fillId="0" borderId="0"/>
    <xf numFmtId="0" fontId="5" fillId="2" borderId="2" applyNumberFormat="0" applyFont="0" applyAlignment="0" applyProtection="0"/>
    <xf numFmtId="0" fontId="6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8" fillId="2" borderId="2" applyNumberFormat="0" applyFont="0" applyAlignment="0" applyProtection="0"/>
    <xf numFmtId="0" fontId="9" fillId="0" borderId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4" fillId="0" borderId="0"/>
  </cellStyleXfs>
  <cellXfs count="33">
    <xf numFmtId="0" fontId="0" fillId="0" borderId="0" xfId="0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/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Border="1" applyProtection="1"/>
    <xf numFmtId="1" fontId="7" fillId="0" borderId="0" xfId="0" applyNumberFormat="1" applyFont="1" applyFill="1" applyBorder="1" applyProtection="1">
      <protection locked="0"/>
    </xf>
    <xf numFmtId="1" fontId="10" fillId="0" borderId="0" xfId="0" applyNumberFormat="1" applyFont="1" applyFill="1" applyBorder="1" applyProtection="1">
      <protection locked="0"/>
    </xf>
    <xf numFmtId="0" fontId="7" fillId="0" borderId="0" xfId="0" quotePrefix="1" applyFont="1" applyFill="1" applyProtection="1">
      <protection locked="0"/>
    </xf>
    <xf numFmtId="0" fontId="1" fillId="0" borderId="0" xfId="0" applyFont="1" applyFill="1" applyAlignment="1">
      <alignment horizontal="left" vertical="center"/>
    </xf>
    <xf numFmtId="0" fontId="7" fillId="0" borderId="0" xfId="0" applyFont="1" applyFill="1" applyProtection="1"/>
    <xf numFmtId="0" fontId="11" fillId="0" borderId="0" xfId="0" applyFont="1" applyFill="1" applyProtection="1">
      <protection locked="0"/>
    </xf>
    <xf numFmtId="49" fontId="12" fillId="0" borderId="1" xfId="0" applyNumberFormat="1" applyFont="1" applyFill="1" applyBorder="1" applyAlignment="1" applyProtection="1">
      <alignment vertical="center" wrapText="1"/>
      <protection locked="0"/>
    </xf>
    <xf numFmtId="0" fontId="12" fillId="0" borderId="1" xfId="0" applyFont="1" applyFill="1" applyBorder="1" applyAlignment="1" applyProtection="1">
      <alignment vertical="center" wrapText="1"/>
      <protection locked="0"/>
    </xf>
    <xf numFmtId="0" fontId="4" fillId="0" borderId="1" xfId="0" applyFont="1" applyFill="1" applyBorder="1" applyProtection="1">
      <protection locked="0"/>
    </xf>
    <xf numFmtId="0" fontId="4" fillId="0" borderId="1" xfId="0" applyFont="1" applyFill="1" applyBorder="1" applyProtection="1"/>
    <xf numFmtId="49" fontId="4" fillId="0" borderId="1" xfId="0" applyNumberFormat="1" applyFont="1" applyFill="1" applyBorder="1" applyAlignment="1" applyProtection="1">
      <alignment vertical="center" wrapText="1"/>
    </xf>
    <xf numFmtId="0" fontId="4" fillId="0" borderId="1" xfId="0" applyFont="1" applyFill="1" applyBorder="1" applyAlignment="1" applyProtection="1">
      <alignment horizontal="left" vertical="center" wrapText="1"/>
    </xf>
    <xf numFmtId="1" fontId="4" fillId="0" borderId="1" xfId="0" applyNumberFormat="1" applyFont="1" applyFill="1" applyBorder="1" applyProtection="1"/>
    <xf numFmtId="49" fontId="4" fillId="0" borderId="1" xfId="0" applyNumberFormat="1" applyFont="1" applyFill="1" applyBorder="1" applyAlignment="1" applyProtection="1">
      <alignment horizontal="right" vertical="center" wrapText="1"/>
      <protection locked="0"/>
    </xf>
    <xf numFmtId="0" fontId="4" fillId="0" borderId="1" xfId="0" applyFont="1" applyFill="1" applyBorder="1" applyAlignment="1" applyProtection="1">
      <alignment horizontal="left" vertical="center" wrapText="1"/>
      <protection locked="0"/>
    </xf>
    <xf numFmtId="1" fontId="4" fillId="0" borderId="1" xfId="0" applyNumberFormat="1" applyFont="1" applyFill="1" applyBorder="1" applyProtection="1">
      <protection locked="0"/>
    </xf>
    <xf numFmtId="49" fontId="4" fillId="0" borderId="1" xfId="0" applyNumberFormat="1" applyFont="1" applyFill="1" applyBorder="1" applyAlignment="1" applyProtection="1">
      <alignment vertical="center" wrapText="1"/>
      <protection locked="0"/>
    </xf>
    <xf numFmtId="49" fontId="4" fillId="3" borderId="1" xfId="0" applyNumberFormat="1" applyFont="1" applyFill="1" applyBorder="1" applyAlignment="1" applyProtection="1">
      <alignment vertical="center" wrapText="1"/>
      <protection locked="0"/>
    </xf>
    <xf numFmtId="0" fontId="13" fillId="3" borderId="1" xfId="0" applyFont="1" applyFill="1" applyBorder="1" applyAlignment="1" applyProtection="1">
      <alignment horizontal="left" vertical="center" wrapText="1"/>
      <protection locked="0"/>
    </xf>
    <xf numFmtId="1" fontId="4" fillId="3" borderId="1" xfId="0" applyNumberFormat="1" applyFont="1" applyFill="1" applyBorder="1" applyProtection="1">
      <protection locked="0"/>
    </xf>
    <xf numFmtId="0" fontId="4" fillId="0" borderId="1" xfId="0" applyFont="1" applyFill="1" applyBorder="1" applyAlignment="1" applyProtection="1">
      <alignment horizontal="left" vertical="top" wrapText="1"/>
    </xf>
    <xf numFmtId="49" fontId="4" fillId="3" borderId="1" xfId="0" applyNumberFormat="1" applyFont="1" applyFill="1" applyBorder="1" applyAlignment="1" applyProtection="1">
      <alignment vertical="center" wrapText="1"/>
    </xf>
    <xf numFmtId="0" fontId="12" fillId="3" borderId="1" xfId="0" applyFont="1" applyFill="1" applyBorder="1" applyAlignment="1" applyProtection="1">
      <alignment horizontal="left" vertical="center" wrapText="1"/>
    </xf>
    <xf numFmtId="1" fontId="4" fillId="3" borderId="1" xfId="0" applyNumberFormat="1" applyFont="1" applyFill="1" applyBorder="1" applyProtection="1"/>
    <xf numFmtId="49" fontId="4" fillId="0" borderId="1" xfId="0" quotePrefix="1" applyNumberFormat="1" applyFont="1" applyFill="1" applyBorder="1" applyAlignment="1" applyProtection="1">
      <alignment vertical="center" wrapText="1"/>
    </xf>
    <xf numFmtId="0" fontId="4" fillId="0" borderId="1" xfId="0" applyFont="1" applyFill="1" applyBorder="1" applyAlignment="1" applyProtection="1">
      <alignment vertical="center" wrapText="1"/>
      <protection locked="0"/>
    </xf>
    <xf numFmtId="49" fontId="4" fillId="3" borderId="1" xfId="0" quotePrefix="1" applyNumberFormat="1" applyFont="1" applyFill="1" applyBorder="1" applyAlignment="1" applyProtection="1">
      <alignment vertical="center" wrapText="1"/>
    </xf>
    <xf numFmtId="0" fontId="4" fillId="3" borderId="1" xfId="0" applyFont="1" applyFill="1" applyBorder="1" applyAlignment="1" applyProtection="1">
      <alignment vertical="center" wrapText="1"/>
      <protection locked="0"/>
    </xf>
  </cellXfs>
  <cellStyles count="530">
    <cellStyle name="Comma 2" xfId="15"/>
    <cellStyle name="Comma 2 2" xfId="528"/>
    <cellStyle name="Normal" xfId="0" builtinId="0"/>
    <cellStyle name="Normal 2" xfId="2"/>
    <cellStyle name="Normal 2 2" xfId="8"/>
    <cellStyle name="Normal 2 2 2" xfId="10"/>
    <cellStyle name="Normal 2 2 3" xfId="18"/>
    <cellStyle name="Normal 2 3" xfId="5"/>
    <cellStyle name="Normal 2 3 2" xfId="529"/>
    <cellStyle name="Normal 2 4" xfId="9"/>
    <cellStyle name="Normal 2 4 2" xfId="17"/>
    <cellStyle name="Normal 3" xfId="1"/>
    <cellStyle name="Normal 3 2" xfId="6"/>
    <cellStyle name="Normal 3 2 2" xfId="11"/>
    <cellStyle name="Normal 3 3" xfId="16"/>
    <cellStyle name="Normal 4" xfId="3"/>
    <cellStyle name="Normal 5" xfId="4"/>
    <cellStyle name="Normal 5 2" xfId="12"/>
    <cellStyle name="Normal 6" xfId="14"/>
    <cellStyle name="Note 2" xfId="7"/>
    <cellStyle name="Note 2 2" xfId="13"/>
    <cellStyle name="style1405592468105" xfId="19"/>
    <cellStyle name="style1405593752700" xfId="20"/>
    <cellStyle name="style1406113848636" xfId="21"/>
    <cellStyle name="style1406113848741" xfId="22"/>
    <cellStyle name="style1406113848796" xfId="23"/>
    <cellStyle name="style1406113848827" xfId="24"/>
    <cellStyle name="style1406113848859" xfId="25"/>
    <cellStyle name="style1406113848891" xfId="26"/>
    <cellStyle name="style1406113848925" xfId="27"/>
    <cellStyle name="style1406113848965" xfId="28"/>
    <cellStyle name="style1406113848998" xfId="29"/>
    <cellStyle name="style1406113849028" xfId="30"/>
    <cellStyle name="style1406113849058" xfId="31"/>
    <cellStyle name="style1406113849090" xfId="32"/>
    <cellStyle name="style1406113849117" xfId="33"/>
    <cellStyle name="style1406113849144" xfId="34"/>
    <cellStyle name="style1406113849183" xfId="35"/>
    <cellStyle name="style1406113849217" xfId="36"/>
    <cellStyle name="style1406113849255" xfId="37"/>
    <cellStyle name="style1406113849284" xfId="38"/>
    <cellStyle name="style1406113849311" xfId="39"/>
    <cellStyle name="style1406113849339" xfId="40"/>
    <cellStyle name="style1406113849367" xfId="41"/>
    <cellStyle name="style1406113849389" xfId="42"/>
    <cellStyle name="style1406113849413" xfId="43"/>
    <cellStyle name="style1406113849558" xfId="44"/>
    <cellStyle name="style1406113849582" xfId="45"/>
    <cellStyle name="style1406113849605" xfId="46"/>
    <cellStyle name="style1406113849630" xfId="47"/>
    <cellStyle name="style1406113849653" xfId="48"/>
    <cellStyle name="style1406113849674" xfId="49"/>
    <cellStyle name="style1406113849701" xfId="50"/>
    <cellStyle name="style1406113849728" xfId="51"/>
    <cellStyle name="style1406113849754" xfId="52"/>
    <cellStyle name="style1406113849781" xfId="53"/>
    <cellStyle name="style1406113849808" xfId="54"/>
    <cellStyle name="style1406113849835" xfId="55"/>
    <cellStyle name="style1406113849856" xfId="56"/>
    <cellStyle name="style1406113849876" xfId="57"/>
    <cellStyle name="style1406113849898" xfId="58"/>
    <cellStyle name="style1406113849921" xfId="59"/>
    <cellStyle name="style1406113849947" xfId="60"/>
    <cellStyle name="style1406113849975" xfId="61"/>
    <cellStyle name="style1406113850004" xfId="62"/>
    <cellStyle name="style1406113850027" xfId="63"/>
    <cellStyle name="style1406113850054" xfId="64"/>
    <cellStyle name="style1406113850081" xfId="65"/>
    <cellStyle name="style1406113850103" xfId="66"/>
    <cellStyle name="style1406113850129" xfId="67"/>
    <cellStyle name="style1406113850156" xfId="68"/>
    <cellStyle name="style1406113850182" xfId="69"/>
    <cellStyle name="style1406113850203" xfId="70"/>
    <cellStyle name="style1406113850224" xfId="71"/>
    <cellStyle name="style1406113850258" xfId="72"/>
    <cellStyle name="style1406113850331" xfId="73"/>
    <cellStyle name="style1406113850358" xfId="74"/>
    <cellStyle name="style1406113850380" xfId="75"/>
    <cellStyle name="style1406113850409" xfId="76"/>
    <cellStyle name="style1406113850431" xfId="77"/>
    <cellStyle name="style1406113850452" xfId="78"/>
    <cellStyle name="style1406113850474" xfId="79"/>
    <cellStyle name="style1406113850501" xfId="80"/>
    <cellStyle name="style1406113850522" xfId="81"/>
    <cellStyle name="style1406113850542" xfId="82"/>
    <cellStyle name="style1406113850570" xfId="83"/>
    <cellStyle name="style1406113850591" xfId="84"/>
    <cellStyle name="style1406113850614" xfId="85"/>
    <cellStyle name="style1406113850636" xfId="86"/>
    <cellStyle name="style1406113850655" xfId="87"/>
    <cellStyle name="style1406113850674" xfId="88"/>
    <cellStyle name="style1406113850723" xfId="89"/>
    <cellStyle name="style1406113850767" xfId="90"/>
    <cellStyle name="style1406113850816" xfId="91"/>
    <cellStyle name="style1406114189185" xfId="92"/>
    <cellStyle name="style1406114189213" xfId="93"/>
    <cellStyle name="style1406114189239" xfId="94"/>
    <cellStyle name="style1406114189259" xfId="95"/>
    <cellStyle name="style1406114189283" xfId="96"/>
    <cellStyle name="style1406114189307" xfId="97"/>
    <cellStyle name="style1406114189331" xfId="98"/>
    <cellStyle name="style1406114189356" xfId="99"/>
    <cellStyle name="style1406114189382" xfId="100"/>
    <cellStyle name="style1406114189407" xfId="101"/>
    <cellStyle name="style1406114189432" xfId="102"/>
    <cellStyle name="style1406114189459" xfId="103"/>
    <cellStyle name="style1406114189481" xfId="104"/>
    <cellStyle name="style1406114189505" xfId="105"/>
    <cellStyle name="style1406114189535" xfId="106"/>
    <cellStyle name="style1406114189560" xfId="107"/>
    <cellStyle name="style1406114189585" xfId="108"/>
    <cellStyle name="style1406114189616" xfId="109"/>
    <cellStyle name="style1406114189644" xfId="110"/>
    <cellStyle name="style1406114189671" xfId="111"/>
    <cellStyle name="style1406114189696" xfId="112"/>
    <cellStyle name="style1406114189716" xfId="113"/>
    <cellStyle name="style1406114189736" xfId="114"/>
    <cellStyle name="style1406114189757" xfId="115"/>
    <cellStyle name="style1406114189778" xfId="116"/>
    <cellStyle name="style1406114189799" xfId="117"/>
    <cellStyle name="style1406114189820" xfId="118"/>
    <cellStyle name="style1406114189840" xfId="119"/>
    <cellStyle name="style1406114189860" xfId="120"/>
    <cellStyle name="style1406114189886" xfId="121"/>
    <cellStyle name="style1406114189911" xfId="122"/>
    <cellStyle name="style1406114189990" xfId="123"/>
    <cellStyle name="style1406114190017" xfId="124"/>
    <cellStyle name="style1406114190044" xfId="125"/>
    <cellStyle name="style1406114190069" xfId="126"/>
    <cellStyle name="style1406114190088" xfId="127"/>
    <cellStyle name="style1406114190108" xfId="128"/>
    <cellStyle name="style1406114190127" xfId="129"/>
    <cellStyle name="style1406114190148" xfId="130"/>
    <cellStyle name="style1406114190171" xfId="131"/>
    <cellStyle name="style1406114190195" xfId="132"/>
    <cellStyle name="style1406114190219" xfId="133"/>
    <cellStyle name="style1406114190238" xfId="134"/>
    <cellStyle name="style1406114190262" xfId="135"/>
    <cellStyle name="style1406114190285" xfId="136"/>
    <cellStyle name="style1406114190303" xfId="137"/>
    <cellStyle name="style1406114190327" xfId="138"/>
    <cellStyle name="style1406114190351" xfId="139"/>
    <cellStyle name="style1406114190375" xfId="140"/>
    <cellStyle name="style1406114190395" xfId="141"/>
    <cellStyle name="style1406114190415" xfId="142"/>
    <cellStyle name="style1406114190439" xfId="143"/>
    <cellStyle name="style1406114190464" xfId="144"/>
    <cellStyle name="style1406114190487" xfId="145"/>
    <cellStyle name="style1406114190507" xfId="146"/>
    <cellStyle name="style1406114190534" xfId="147"/>
    <cellStyle name="style1406114190553" xfId="148"/>
    <cellStyle name="style1406114190571" xfId="149"/>
    <cellStyle name="style1406114190588" xfId="150"/>
    <cellStyle name="style1406114190609" xfId="151"/>
    <cellStyle name="style1406114190628" xfId="152"/>
    <cellStyle name="style1406114190647" xfId="153"/>
    <cellStyle name="style1406114190666" xfId="154"/>
    <cellStyle name="style1406114190687" xfId="155"/>
    <cellStyle name="style1406114190844" xfId="156"/>
    <cellStyle name="style1406114190863" xfId="157"/>
    <cellStyle name="style1406114190881" xfId="158"/>
    <cellStyle name="style1406114190900" xfId="159"/>
    <cellStyle name="style1406114190959" xfId="160"/>
    <cellStyle name="style1406114191014" xfId="161"/>
    <cellStyle name="style1406114191303" xfId="162"/>
    <cellStyle name="style1406114191912" xfId="163"/>
    <cellStyle name="style1406114345186" xfId="164"/>
    <cellStyle name="style1406114345361" xfId="165"/>
    <cellStyle name="style1406114398523" xfId="166"/>
    <cellStyle name="style1406114398549" xfId="167"/>
    <cellStyle name="style1406114398571" xfId="168"/>
    <cellStyle name="style1406114398589" xfId="169"/>
    <cellStyle name="style1406114398610" xfId="170"/>
    <cellStyle name="style1406114398632" xfId="171"/>
    <cellStyle name="style1406114398654" xfId="172"/>
    <cellStyle name="style1406114398679" xfId="173"/>
    <cellStyle name="style1406114398703" xfId="174"/>
    <cellStyle name="style1406114398726" xfId="175"/>
    <cellStyle name="style1406114398750" xfId="176"/>
    <cellStyle name="style1406114398774" xfId="177"/>
    <cellStyle name="style1406114398792" xfId="178"/>
    <cellStyle name="style1406114398812" xfId="179"/>
    <cellStyle name="style1406114398835" xfId="180"/>
    <cellStyle name="style1406114398855" xfId="181"/>
    <cellStyle name="style1406114398880" xfId="182"/>
    <cellStyle name="style1406114398898" xfId="183"/>
    <cellStyle name="style1406114398922" xfId="184"/>
    <cellStyle name="style1406114398946" xfId="185"/>
    <cellStyle name="style1406114398972" xfId="186"/>
    <cellStyle name="style1406114398991" xfId="187"/>
    <cellStyle name="style1406114399009" xfId="188"/>
    <cellStyle name="style1406114399027" xfId="189"/>
    <cellStyle name="style1406114399044" xfId="190"/>
    <cellStyle name="style1406114399064" xfId="191"/>
    <cellStyle name="style1406114399083" xfId="192"/>
    <cellStyle name="style1406114399102" xfId="193"/>
    <cellStyle name="style1406114399120" xfId="194"/>
    <cellStyle name="style1406114399144" xfId="195"/>
    <cellStyle name="style1406114399167" xfId="196"/>
    <cellStyle name="style1406114399199" xfId="197"/>
    <cellStyle name="style1406114399226" xfId="198"/>
    <cellStyle name="style1406114399254" xfId="199"/>
    <cellStyle name="style1406114399277" xfId="200"/>
    <cellStyle name="style1406114399294" xfId="201"/>
    <cellStyle name="style1406114399311" xfId="202"/>
    <cellStyle name="style1406114399329" xfId="203"/>
    <cellStyle name="style1406114399348" xfId="204"/>
    <cellStyle name="style1406114399367" xfId="205"/>
    <cellStyle name="style1406114399389" xfId="206"/>
    <cellStyle name="style1406114399411" xfId="207"/>
    <cellStyle name="style1406114399490" xfId="208"/>
    <cellStyle name="style1406114399512" xfId="209"/>
    <cellStyle name="style1406114399534" xfId="210"/>
    <cellStyle name="style1406114399551" xfId="211"/>
    <cellStyle name="style1406114399576" xfId="212"/>
    <cellStyle name="style1406114399599" xfId="213"/>
    <cellStyle name="style1406114399622" xfId="214"/>
    <cellStyle name="style1406114399641" xfId="215"/>
    <cellStyle name="style1406114399662" xfId="216"/>
    <cellStyle name="style1406114399689" xfId="217"/>
    <cellStyle name="style1406114399716" xfId="218"/>
    <cellStyle name="style1406114399740" xfId="219"/>
    <cellStyle name="style1406114399758" xfId="220"/>
    <cellStyle name="style1406114399783" xfId="221"/>
    <cellStyle name="style1406114399802" xfId="222"/>
    <cellStyle name="style1406114399820" xfId="223"/>
    <cellStyle name="style1406114399839" xfId="224"/>
    <cellStyle name="style1406114399860" xfId="225"/>
    <cellStyle name="style1406114399878" xfId="226"/>
    <cellStyle name="style1406114399896" xfId="227"/>
    <cellStyle name="style1406114399914" xfId="228"/>
    <cellStyle name="style1406114399932" xfId="229"/>
    <cellStyle name="style1406114399951" xfId="230"/>
    <cellStyle name="style1406114399969" xfId="231"/>
    <cellStyle name="style1406114399987" xfId="232"/>
    <cellStyle name="style1406114400018" xfId="233"/>
    <cellStyle name="style1406114400104" xfId="234"/>
    <cellStyle name="style1406114400339" xfId="235"/>
    <cellStyle name="style1406114400806" xfId="236"/>
    <cellStyle name="style1406114440149" xfId="237"/>
    <cellStyle name="style1406114440175" xfId="238"/>
    <cellStyle name="style1406114440200" xfId="239"/>
    <cellStyle name="style1406114440219" xfId="240"/>
    <cellStyle name="style1406114440242" xfId="241"/>
    <cellStyle name="style1406114440265" xfId="242"/>
    <cellStyle name="style1406114440288" xfId="243"/>
    <cellStyle name="style1406114440311" xfId="244"/>
    <cellStyle name="style1406114440332" xfId="245"/>
    <cellStyle name="style1406114440354" xfId="246"/>
    <cellStyle name="style1406114440375" xfId="247"/>
    <cellStyle name="style1406114440396" xfId="248"/>
    <cellStyle name="style1406114440413" xfId="249"/>
    <cellStyle name="style1406114440430" xfId="250"/>
    <cellStyle name="style1406114440452" xfId="251"/>
    <cellStyle name="style1406114440470" xfId="252"/>
    <cellStyle name="style1406114440492" xfId="253"/>
    <cellStyle name="style1406114440509" xfId="254"/>
    <cellStyle name="style1406114440531" xfId="255"/>
    <cellStyle name="style1406114440552" xfId="256"/>
    <cellStyle name="style1406114440573" xfId="257"/>
    <cellStyle name="style1406114440590" xfId="258"/>
    <cellStyle name="style1406114440607" xfId="259"/>
    <cellStyle name="style1406114440624" xfId="260"/>
    <cellStyle name="style1406114440641" xfId="261"/>
    <cellStyle name="style1406114440657" xfId="262"/>
    <cellStyle name="style1406114440676" xfId="263"/>
    <cellStyle name="style1406114440693" xfId="264"/>
    <cellStyle name="style1406114440711" xfId="265"/>
    <cellStyle name="style1406114440733" xfId="266"/>
    <cellStyle name="style1406114440756" xfId="267"/>
    <cellStyle name="style1406114440778" xfId="268"/>
    <cellStyle name="style1406114440801" xfId="269"/>
    <cellStyle name="style1406114440831" xfId="270"/>
    <cellStyle name="style1406114440854" xfId="271"/>
    <cellStyle name="style1406114440871" xfId="272"/>
    <cellStyle name="style1406114440888" xfId="273"/>
    <cellStyle name="style1406114440905" xfId="274"/>
    <cellStyle name="style1406114440922" xfId="275"/>
    <cellStyle name="style1406114440941" xfId="276"/>
    <cellStyle name="style1406114440964" xfId="277"/>
    <cellStyle name="style1406114440986" xfId="278"/>
    <cellStyle name="style1406114441003" xfId="279"/>
    <cellStyle name="style1406114441024" xfId="280"/>
    <cellStyle name="style1406114441046" xfId="281"/>
    <cellStyle name="style1406114441063" xfId="282"/>
    <cellStyle name="style1406114441085" xfId="283"/>
    <cellStyle name="style1406114441106" xfId="284"/>
    <cellStyle name="style1406114441127" xfId="285"/>
    <cellStyle name="style1406114441144" xfId="286"/>
    <cellStyle name="style1406114441245" xfId="287"/>
    <cellStyle name="style1406114441267" xfId="288"/>
    <cellStyle name="style1406114441288" xfId="289"/>
    <cellStyle name="style1406114441309" xfId="290"/>
    <cellStyle name="style1406114441326" xfId="291"/>
    <cellStyle name="style1406114441350" xfId="292"/>
    <cellStyle name="style1406114441369" xfId="293"/>
    <cellStyle name="style1406114441387" xfId="294"/>
    <cellStyle name="style1406114441405" xfId="295"/>
    <cellStyle name="style1406114441425" xfId="296"/>
    <cellStyle name="style1406114441444" xfId="297"/>
    <cellStyle name="style1406114441462" xfId="298"/>
    <cellStyle name="style1406114441479" xfId="299"/>
    <cellStyle name="style1406114441496" xfId="300"/>
    <cellStyle name="style1406114441514" xfId="301"/>
    <cellStyle name="style1406114441532" xfId="302"/>
    <cellStyle name="style1406114441549" xfId="303"/>
    <cellStyle name="style1406114441566" xfId="304"/>
    <cellStyle name="style1406114441594" xfId="305"/>
    <cellStyle name="style1406114441626" xfId="306"/>
    <cellStyle name="style1406114442197" xfId="307"/>
    <cellStyle name="style1406114490232" xfId="308"/>
    <cellStyle name="style1406114490278" xfId="309"/>
    <cellStyle name="style1406114490860" xfId="310"/>
    <cellStyle name="style1406114491098" xfId="311"/>
    <cellStyle name="style1406114491204" xfId="312"/>
    <cellStyle name="style1406114491528" xfId="313"/>
    <cellStyle name="style1406114491549" xfId="314"/>
    <cellStyle name="style1406114491606" xfId="315"/>
    <cellStyle name="style1406114491677" xfId="316"/>
    <cellStyle name="style1406182998088" xfId="317"/>
    <cellStyle name="style1406182998186" xfId="318"/>
    <cellStyle name="style1406183036983" xfId="319"/>
    <cellStyle name="style1411446450504" xfId="320"/>
    <cellStyle name="style1411446450551" xfId="321"/>
    <cellStyle name="style1411446450598" xfId="322"/>
    <cellStyle name="style1411446450629" xfId="323"/>
    <cellStyle name="style1411446450660" xfId="324"/>
    <cellStyle name="style1411446450738" xfId="325"/>
    <cellStyle name="style1411446450769" xfId="326"/>
    <cellStyle name="style1411446450801" xfId="327"/>
    <cellStyle name="style1411446450847" xfId="328"/>
    <cellStyle name="style1411446450879" xfId="329"/>
    <cellStyle name="style1411446450910" xfId="330"/>
    <cellStyle name="style1411446450957" xfId="331"/>
    <cellStyle name="style1411446450988" xfId="332"/>
    <cellStyle name="style1411446451019" xfId="333"/>
    <cellStyle name="style1411446451050" xfId="334"/>
    <cellStyle name="style1411446451128" xfId="335"/>
    <cellStyle name="style1411446451159" xfId="336"/>
    <cellStyle name="style1411446451191" xfId="337"/>
    <cellStyle name="style1411446451206" xfId="338"/>
    <cellStyle name="style1411446451237" xfId="339"/>
    <cellStyle name="style1411446451269" xfId="340"/>
    <cellStyle name="style1411446451284" xfId="341"/>
    <cellStyle name="style1411446451315" xfId="342"/>
    <cellStyle name="style1411446451331" xfId="343"/>
    <cellStyle name="style1411446451362" xfId="344"/>
    <cellStyle name="style1411446451378" xfId="345"/>
    <cellStyle name="style1411446451409" xfId="346"/>
    <cellStyle name="style1411446451471" xfId="347"/>
    <cellStyle name="style1411446451518" xfId="348"/>
    <cellStyle name="style1411446451549" xfId="349"/>
    <cellStyle name="style1411446451581" xfId="350"/>
    <cellStyle name="style1411446451596" xfId="351"/>
    <cellStyle name="style1411446451627" xfId="352"/>
    <cellStyle name="style1411446451659" xfId="353"/>
    <cellStyle name="style1411446451690" xfId="354"/>
    <cellStyle name="style1411446451705" xfId="355"/>
    <cellStyle name="style1411446451721" xfId="356"/>
    <cellStyle name="style1411446451752" xfId="357"/>
    <cellStyle name="style1411446451815" xfId="358"/>
    <cellStyle name="style1411446451846" xfId="359"/>
    <cellStyle name="style1411446451877" xfId="360"/>
    <cellStyle name="style1411446451893" xfId="361"/>
    <cellStyle name="style1411446451924" xfId="362"/>
    <cellStyle name="style1411446451955" xfId="363"/>
    <cellStyle name="style1411446451971" xfId="364"/>
    <cellStyle name="style1411446452002" xfId="365"/>
    <cellStyle name="style1411446452033" xfId="366"/>
    <cellStyle name="style1411446452049" xfId="367"/>
    <cellStyle name="style1411446452111" xfId="368"/>
    <cellStyle name="style1411446452142" xfId="369"/>
    <cellStyle name="style1411446452158" xfId="370"/>
    <cellStyle name="style1411446452189" xfId="371"/>
    <cellStyle name="style1411446452220" xfId="372"/>
    <cellStyle name="style1411446452236" xfId="373"/>
    <cellStyle name="style1411446452267" xfId="374"/>
    <cellStyle name="style1411446452298" xfId="375"/>
    <cellStyle name="style1411446452314" xfId="376"/>
    <cellStyle name="style1411446452329" xfId="377"/>
    <cellStyle name="style1411446452361" xfId="378"/>
    <cellStyle name="style1411446452407" xfId="379"/>
    <cellStyle name="style1411446452439" xfId="380"/>
    <cellStyle name="style1411446452454" xfId="381"/>
    <cellStyle name="style1411446452485" xfId="382"/>
    <cellStyle name="style1411446452501" xfId="383"/>
    <cellStyle name="style1411446452532" xfId="384"/>
    <cellStyle name="style1411446452548" xfId="385"/>
    <cellStyle name="style1411446452563" xfId="386"/>
    <cellStyle name="style1411449801970" xfId="387"/>
    <cellStyle name="style1411449802014" xfId="388"/>
    <cellStyle name="style1411449802039" xfId="389"/>
    <cellStyle name="style1411449802064" xfId="390"/>
    <cellStyle name="style1411449802092" xfId="391"/>
    <cellStyle name="style1411449802118" xfId="392"/>
    <cellStyle name="style1411449802516" xfId="393"/>
    <cellStyle name="style1411449802578" xfId="394"/>
    <cellStyle name="style1411449802602" xfId="395"/>
    <cellStyle name="style1411449802628" xfId="396"/>
    <cellStyle name="style1411449802695" xfId="397"/>
    <cellStyle name="style1411449802719" xfId="398"/>
    <cellStyle name="style1411449802744" xfId="399"/>
    <cellStyle name="style1411449802916" xfId="400"/>
    <cellStyle name="style1411449802935" xfId="401"/>
    <cellStyle name="style1411449802987" xfId="402"/>
    <cellStyle name="style1411449803130" xfId="403"/>
    <cellStyle name="style1411449803296" xfId="404"/>
    <cellStyle name="style1411449803317" xfId="405"/>
    <cellStyle name="style1411449803337" xfId="406"/>
    <cellStyle name="style1411449803356" xfId="407"/>
    <cellStyle name="style1411449803379" xfId="408"/>
    <cellStyle name="style1411449803400" xfId="409"/>
    <cellStyle name="style1411449803420" xfId="410"/>
    <cellStyle name="style1411449803440" xfId="411"/>
    <cellStyle name="style1411449803461" xfId="412"/>
    <cellStyle name="style1411449803483" xfId="413"/>
    <cellStyle name="style1411449803510" xfId="414"/>
    <cellStyle name="style1411449803534" xfId="415"/>
    <cellStyle name="style1411449803554" xfId="416"/>
    <cellStyle name="style1411449803577" xfId="417"/>
    <cellStyle name="style1411451081406" xfId="418"/>
    <cellStyle name="style1411451081449" xfId="419"/>
    <cellStyle name="style1411451081472" xfId="420"/>
    <cellStyle name="style1411451081497" xfId="421"/>
    <cellStyle name="style1411451081522" xfId="422"/>
    <cellStyle name="style1411451081547" xfId="423"/>
    <cellStyle name="style1411451081953" xfId="424"/>
    <cellStyle name="style1411451082017" xfId="425"/>
    <cellStyle name="style1411451082043" xfId="426"/>
    <cellStyle name="style1411451082068" xfId="427"/>
    <cellStyle name="style1411451082091" xfId="428"/>
    <cellStyle name="style1411451082115" xfId="429"/>
    <cellStyle name="style1411451082188" xfId="430"/>
    <cellStyle name="style1411451082364" xfId="431"/>
    <cellStyle name="style1411451082383" xfId="432"/>
    <cellStyle name="style1411451082433" xfId="433"/>
    <cellStyle name="style1411451082533" xfId="434"/>
    <cellStyle name="style1411451082735" xfId="435"/>
    <cellStyle name="style1411451082754" xfId="436"/>
    <cellStyle name="style1411451082774" xfId="437"/>
    <cellStyle name="style1411451082793" xfId="438"/>
    <cellStyle name="style1411451082814" xfId="439"/>
    <cellStyle name="style1411451082834" xfId="440"/>
    <cellStyle name="style1411451082853" xfId="441"/>
    <cellStyle name="style1411451082873" xfId="442"/>
    <cellStyle name="style1411451082893" xfId="443"/>
    <cellStyle name="style1411451082912" xfId="444"/>
    <cellStyle name="style1411451082933" xfId="445"/>
    <cellStyle name="style1411451082954" xfId="446"/>
    <cellStyle name="style1411451082974" xfId="447"/>
    <cellStyle name="style1411451082993" xfId="448"/>
    <cellStyle name="style1411451083012" xfId="449"/>
    <cellStyle name="style1411542382001" xfId="450"/>
    <cellStyle name="style1411542382059" xfId="451"/>
    <cellStyle name="style1411542382094" xfId="452"/>
    <cellStyle name="style1411542382123" xfId="453"/>
    <cellStyle name="style1411542382156" xfId="454"/>
    <cellStyle name="style1411542382190" xfId="455"/>
    <cellStyle name="style1411542382225" xfId="456"/>
    <cellStyle name="style1411542382311" xfId="457"/>
    <cellStyle name="style1411542382346" xfId="458"/>
    <cellStyle name="style1411542382378" xfId="459"/>
    <cellStyle name="style1411542382409" xfId="460"/>
    <cellStyle name="style1411542382440" xfId="461"/>
    <cellStyle name="style1411542382466" xfId="462"/>
    <cellStyle name="style1411542382491" xfId="463"/>
    <cellStyle name="style1411542382523" xfId="464"/>
    <cellStyle name="style1411542382556" xfId="465"/>
    <cellStyle name="style1411542382585" xfId="466"/>
    <cellStyle name="style1411542382613" xfId="467"/>
    <cellStyle name="style1411542382701" xfId="468"/>
    <cellStyle name="style1411542382751" xfId="469"/>
    <cellStyle name="style1411542382774" xfId="470"/>
    <cellStyle name="style1411542382797" xfId="471"/>
    <cellStyle name="style1411542382821" xfId="472"/>
    <cellStyle name="style1411542382844" xfId="473"/>
    <cellStyle name="style1411542382872" xfId="474"/>
    <cellStyle name="style1411542382898" xfId="475"/>
    <cellStyle name="style1411542382921" xfId="476"/>
    <cellStyle name="style1411542382949" xfId="477"/>
    <cellStyle name="style1411542382977" xfId="478"/>
    <cellStyle name="style1411542383005" xfId="479"/>
    <cellStyle name="style1411542383036" xfId="480"/>
    <cellStyle name="style1411542383066" xfId="481"/>
    <cellStyle name="style1411542383094" xfId="482"/>
    <cellStyle name="style1411542383116" xfId="483"/>
    <cellStyle name="style1411542383137" xfId="484"/>
    <cellStyle name="style1411542383160" xfId="485"/>
    <cellStyle name="style1411542383184" xfId="486"/>
    <cellStyle name="style1411542383249" xfId="487"/>
    <cellStyle name="style1411542383276" xfId="488"/>
    <cellStyle name="style1411542383303" xfId="489"/>
    <cellStyle name="style1411542383332" xfId="490"/>
    <cellStyle name="style1411542383355" xfId="491"/>
    <cellStyle name="style1411542383382" xfId="492"/>
    <cellStyle name="style1411542383409" xfId="493"/>
    <cellStyle name="style1411542383430" xfId="494"/>
    <cellStyle name="style1411542383457" xfId="495"/>
    <cellStyle name="style1411542383483" xfId="496"/>
    <cellStyle name="style1411542383510" xfId="497"/>
    <cellStyle name="style1411542383530" xfId="498"/>
    <cellStyle name="style1411542383552" xfId="499"/>
    <cellStyle name="style1411542383579" xfId="500"/>
    <cellStyle name="style1411542383606" xfId="501"/>
    <cellStyle name="style1411542383632" xfId="502"/>
    <cellStyle name="style1411542383654" xfId="503"/>
    <cellStyle name="style1411542383684" xfId="504"/>
    <cellStyle name="style1411542383710" xfId="505"/>
    <cellStyle name="style1411542383732" xfId="506"/>
    <cellStyle name="style1411542383756" xfId="507"/>
    <cellStyle name="style1411542383790" xfId="508"/>
    <cellStyle name="style1411542383813" xfId="509"/>
    <cellStyle name="style1411542383835" xfId="510"/>
    <cellStyle name="style1411542383858" xfId="511"/>
    <cellStyle name="style1411542383881" xfId="512"/>
    <cellStyle name="style1411542383904" xfId="513"/>
    <cellStyle name="style1411542383967" xfId="514"/>
    <cellStyle name="style1411542383989" xfId="515"/>
    <cellStyle name="style1411542384009" xfId="516"/>
    <cellStyle name="style1411542384030" xfId="517"/>
    <cellStyle name="style1411542384052" xfId="518"/>
    <cellStyle name="style1411542384115" xfId="519"/>
    <cellStyle name="style1411542384148" xfId="520"/>
    <cellStyle name="style1411542384169" xfId="521"/>
    <cellStyle name="style1411542384188" xfId="522"/>
    <cellStyle name="style1411542384208" xfId="523"/>
    <cellStyle name="style1411542384227" xfId="524"/>
    <cellStyle name="style1411542384246" xfId="525"/>
    <cellStyle name="style1411542384273" xfId="526"/>
    <cellStyle name="style1411542384293" xfId="527"/>
  </cellStyles>
  <dxfs count="0"/>
  <tableStyles count="0" defaultTableStyle="TableStyleMedium2" defaultPivotStyle="PivotStyleMedium9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Y40"/>
  <sheetViews>
    <sheetView tabSelected="1" zoomScale="130" zoomScaleNormal="130" zoomScaleSheetLayoutView="100" workbookViewId="0">
      <pane xSplit="2" ySplit="5" topLeftCell="C33" activePane="bottomRight" state="frozen"/>
      <selection activeCell="H1" sqref="H1:K1048576"/>
      <selection pane="topRight" activeCell="H1" sqref="H1:K1048576"/>
      <selection pane="bottomLeft" activeCell="H1" sqref="H1:K1048576"/>
      <selection pane="bottomRight" activeCell="B4" sqref="B4"/>
    </sheetView>
  </sheetViews>
  <sheetFormatPr defaultColWidth="8.85546875" defaultRowHeight="15"/>
  <cols>
    <col min="1" max="1" width="11" style="1" customWidth="1"/>
    <col min="2" max="2" width="30.85546875" style="1" customWidth="1"/>
    <col min="3" max="5" width="10.7109375" style="1" customWidth="1"/>
    <col min="6" max="9" width="10.7109375" style="3" customWidth="1"/>
    <col min="10" max="10" width="11.85546875" style="2" customWidth="1"/>
    <col min="11" max="11" width="10.85546875" style="3" customWidth="1"/>
    <col min="12" max="12" width="10.85546875" style="2" customWidth="1"/>
    <col min="13" max="13" width="11" style="3" customWidth="1"/>
    <col min="14" max="16" width="11.42578125" style="3" customWidth="1"/>
    <col min="17" max="44" width="9.140625" style="3" customWidth="1"/>
    <col min="45" max="45" width="12.42578125" style="3" customWidth="1"/>
    <col min="46" max="67" width="9.140625" style="3" customWidth="1"/>
    <col min="68" max="68" width="12.140625" style="3" customWidth="1"/>
    <col min="69" max="72" width="9.140625" style="3" customWidth="1"/>
    <col min="73" max="77" width="9.140625" style="3" hidden="1" customWidth="1"/>
    <col min="78" max="78" width="9.140625" style="3" customWidth="1"/>
    <col min="79" max="83" width="9.140625" style="3" hidden="1" customWidth="1"/>
    <col min="84" max="84" width="9.140625" style="3" customWidth="1"/>
    <col min="85" max="89" width="9.140625" style="3" hidden="1" customWidth="1"/>
    <col min="90" max="90" width="9.140625" style="3" customWidth="1"/>
    <col min="91" max="95" width="9.140625" style="3" hidden="1" customWidth="1"/>
    <col min="96" max="96" width="9.140625" style="3" customWidth="1"/>
    <col min="97" max="101" width="9.140625" style="3" hidden="1" customWidth="1"/>
    <col min="102" max="102" width="9.140625" style="2" customWidth="1"/>
    <col min="103" max="107" width="9.140625" style="2" hidden="1" customWidth="1"/>
    <col min="108" max="108" width="9.140625" style="2" customWidth="1"/>
    <col min="109" max="113" width="9.140625" style="2" hidden="1" customWidth="1"/>
    <col min="114" max="114" width="9.140625" style="2" customWidth="1"/>
    <col min="115" max="119" width="9.140625" style="2" hidden="1" customWidth="1"/>
    <col min="120" max="120" width="9.140625" style="2" customWidth="1"/>
    <col min="121" max="150" width="9.140625" style="3" customWidth="1"/>
    <col min="151" max="151" width="9.140625" style="3" hidden="1" customWidth="1"/>
    <col min="152" max="159" width="9.140625" style="3" customWidth="1"/>
    <col min="160" max="160" width="9.140625" style="3" hidden="1" customWidth="1"/>
    <col min="161" max="165" width="9.140625" style="3" customWidth="1"/>
    <col min="166" max="166" width="9.140625" style="3" hidden="1" customWidth="1"/>
    <col min="167" max="176" width="9.140625" style="3" customWidth="1"/>
    <col min="177" max="180" width="8.85546875" style="3"/>
    <col min="181" max="181" width="12.7109375" style="3" bestFit="1" customWidth="1"/>
    <col min="182" max="16384" width="8.85546875" style="1"/>
  </cols>
  <sheetData>
    <row r="1" spans="1:181" ht="18.75">
      <c r="A1" s="1" t="s">
        <v>43</v>
      </c>
      <c r="B1" s="10" t="s">
        <v>56</v>
      </c>
      <c r="H1" s="3" t="s">
        <v>61</v>
      </c>
      <c r="K1" s="4"/>
    </row>
    <row r="2" spans="1:181" ht="15.75">
      <c r="A2" s="8" t="s">
        <v>38</v>
      </c>
    </row>
    <row r="3" spans="1:181" ht="15.75">
      <c r="A3" s="8"/>
    </row>
    <row r="4" spans="1:181" ht="15.75">
      <c r="A4" s="8"/>
      <c r="E4" s="7"/>
      <c r="F4" s="7" t="s">
        <v>47</v>
      </c>
      <c r="G4" s="7"/>
      <c r="H4" s="7"/>
      <c r="I4" s="7"/>
    </row>
    <row r="5" spans="1:181">
      <c r="A5" s="11" t="s">
        <v>0</v>
      </c>
      <c r="B5" s="12" t="s">
        <v>1</v>
      </c>
      <c r="C5" s="13" t="s">
        <v>21</v>
      </c>
      <c r="D5" s="13" t="s">
        <v>22</v>
      </c>
      <c r="E5" s="13" t="s">
        <v>23</v>
      </c>
      <c r="F5" s="13" t="s">
        <v>46</v>
      </c>
      <c r="G5" s="13" t="s">
        <v>55</v>
      </c>
      <c r="H5" s="13" t="s">
        <v>57</v>
      </c>
      <c r="I5" s="13" t="s">
        <v>58</v>
      </c>
      <c r="J5" s="14" t="s">
        <v>59</v>
      </c>
    </row>
    <row r="6" spans="1:181" s="9" customFormat="1">
      <c r="A6" s="15" t="s">
        <v>26</v>
      </c>
      <c r="B6" s="16" t="s">
        <v>2</v>
      </c>
      <c r="C6" s="17">
        <f>SUM(C7:C10)</f>
        <v>1306347.2539721353</v>
      </c>
      <c r="D6" s="17">
        <f t="shared" ref="D6:J6" si="0">SUM(D7:D10)</f>
        <v>1567928.6538917683</v>
      </c>
      <c r="E6" s="17">
        <f t="shared" si="0"/>
        <v>1705791.3547527939</v>
      </c>
      <c r="F6" s="17">
        <f t="shared" si="0"/>
        <v>1509046.7915145112</v>
      </c>
      <c r="G6" s="17">
        <f t="shared" si="0"/>
        <v>2121395.7434536545</v>
      </c>
      <c r="H6" s="17">
        <f t="shared" si="0"/>
        <v>2363969.9371726997</v>
      </c>
      <c r="I6" s="17">
        <f t="shared" si="0"/>
        <v>2485907.4616602981</v>
      </c>
      <c r="J6" s="17">
        <f t="shared" si="0"/>
        <v>2577400.5388592882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2"/>
      <c r="FW6" s="2"/>
      <c r="FX6" s="2"/>
      <c r="FY6" s="3"/>
    </row>
    <row r="7" spans="1:181">
      <c r="A7" s="18">
        <v>1.1000000000000001</v>
      </c>
      <c r="B7" s="19" t="s">
        <v>49</v>
      </c>
      <c r="C7" s="20">
        <v>795338.608600365</v>
      </c>
      <c r="D7" s="20">
        <v>1033495.6428052651</v>
      </c>
      <c r="E7" s="20">
        <v>1181249.0483795214</v>
      </c>
      <c r="F7" s="20">
        <v>885819.44784542953</v>
      </c>
      <c r="G7" s="20">
        <v>1339993.5659851311</v>
      </c>
      <c r="H7" s="20">
        <v>1451193.7921861277</v>
      </c>
      <c r="I7" s="20">
        <v>1493988.2268668145</v>
      </c>
      <c r="J7" s="17">
        <v>1510543.1462384039</v>
      </c>
      <c r="K7" s="5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2"/>
      <c r="FW7" s="2"/>
      <c r="FX7" s="2"/>
    </row>
    <row r="8" spans="1:181">
      <c r="A8" s="18">
        <v>1.2</v>
      </c>
      <c r="B8" s="19" t="s">
        <v>50</v>
      </c>
      <c r="C8" s="20">
        <v>344125.10016853822</v>
      </c>
      <c r="D8" s="20">
        <v>345821.60643596342</v>
      </c>
      <c r="E8" s="20">
        <v>345598.85545457795</v>
      </c>
      <c r="F8" s="20">
        <v>431106.38124629174</v>
      </c>
      <c r="G8" s="20">
        <v>579713.58733165183</v>
      </c>
      <c r="H8" s="20">
        <v>659706.86849720008</v>
      </c>
      <c r="I8" s="20">
        <v>733909.92693367414</v>
      </c>
      <c r="J8" s="17">
        <v>804574.58798618754</v>
      </c>
      <c r="K8" s="5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2"/>
      <c r="FW8" s="2"/>
      <c r="FX8" s="2"/>
    </row>
    <row r="9" spans="1:181">
      <c r="A9" s="18">
        <v>1.3</v>
      </c>
      <c r="B9" s="19" t="s">
        <v>51</v>
      </c>
      <c r="C9" s="20">
        <v>134535.62583128194</v>
      </c>
      <c r="D9" s="20">
        <v>154145.34266393329</v>
      </c>
      <c r="E9" s="20">
        <v>144558.44559138073</v>
      </c>
      <c r="F9" s="20">
        <v>156066.03369477225</v>
      </c>
      <c r="G9" s="20">
        <v>162323.58227218894</v>
      </c>
      <c r="H9" s="20">
        <v>213088.68353820979</v>
      </c>
      <c r="I9" s="20">
        <v>217402.07382211881</v>
      </c>
      <c r="J9" s="17">
        <v>219874.54752867005</v>
      </c>
      <c r="K9" s="5"/>
      <c r="L9" s="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2"/>
      <c r="FW9" s="2"/>
      <c r="FX9" s="2"/>
    </row>
    <row r="10" spans="1:181">
      <c r="A10" s="18">
        <v>1.4</v>
      </c>
      <c r="B10" s="19" t="s">
        <v>52</v>
      </c>
      <c r="C10" s="20">
        <v>32347.91937195</v>
      </c>
      <c r="D10" s="20">
        <v>34466.061986606248</v>
      </c>
      <c r="E10" s="20">
        <v>34385.005327313724</v>
      </c>
      <c r="F10" s="20">
        <v>36054.928728017789</v>
      </c>
      <c r="G10" s="20">
        <v>39365.007864682499</v>
      </c>
      <c r="H10" s="20">
        <v>39980.592951162231</v>
      </c>
      <c r="I10" s="20">
        <v>40607.234037690767</v>
      </c>
      <c r="J10" s="17">
        <v>42408.257106026853</v>
      </c>
      <c r="K10" s="5"/>
      <c r="L10" s="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2"/>
      <c r="FW10" s="2"/>
      <c r="FX10" s="2"/>
    </row>
    <row r="11" spans="1:181">
      <c r="A11" s="21" t="s">
        <v>62</v>
      </c>
      <c r="B11" s="19" t="s">
        <v>3</v>
      </c>
      <c r="C11" s="20">
        <v>32930.556799999998</v>
      </c>
      <c r="D11" s="20">
        <v>77085.853199999998</v>
      </c>
      <c r="E11" s="20">
        <v>55232.364596158266</v>
      </c>
      <c r="F11" s="20">
        <v>41196.176297233527</v>
      </c>
      <c r="G11" s="20">
        <v>100836.10708210393</v>
      </c>
      <c r="H11" s="20">
        <v>29766.058632187563</v>
      </c>
      <c r="I11" s="20">
        <v>26464.049261487511</v>
      </c>
      <c r="J11" s="17">
        <v>30322.911067532368</v>
      </c>
      <c r="K11" s="5"/>
      <c r="L11" s="4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2"/>
      <c r="FW11" s="2"/>
      <c r="FX11" s="2"/>
    </row>
    <row r="12" spans="1:181">
      <c r="A12" s="22"/>
      <c r="B12" s="23" t="s">
        <v>28</v>
      </c>
      <c r="C12" s="24">
        <f>C6+C11</f>
        <v>1339277.8107721352</v>
      </c>
      <c r="D12" s="24">
        <f t="shared" ref="D12:J12" si="1">D6+D11</f>
        <v>1645014.5070917683</v>
      </c>
      <c r="E12" s="24">
        <f t="shared" si="1"/>
        <v>1761023.7193489522</v>
      </c>
      <c r="F12" s="24">
        <f t="shared" si="1"/>
        <v>1550242.9678117447</v>
      </c>
      <c r="G12" s="24">
        <f t="shared" si="1"/>
        <v>2222231.8505357583</v>
      </c>
      <c r="H12" s="24">
        <f t="shared" si="1"/>
        <v>2393735.9958048873</v>
      </c>
      <c r="I12" s="24">
        <f t="shared" si="1"/>
        <v>2512371.5109217856</v>
      </c>
      <c r="J12" s="24">
        <f t="shared" si="1"/>
        <v>2607723.4499268206</v>
      </c>
      <c r="K12" s="5"/>
      <c r="L12" s="4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2"/>
      <c r="FW12" s="2"/>
      <c r="FX12" s="2"/>
    </row>
    <row r="13" spans="1:181" s="9" customFormat="1">
      <c r="A13" s="15" t="s">
        <v>63</v>
      </c>
      <c r="B13" s="16" t="s">
        <v>4</v>
      </c>
      <c r="C13" s="17">
        <v>797559.93779999996</v>
      </c>
      <c r="D13" s="17">
        <v>785118.47479999997</v>
      </c>
      <c r="E13" s="17">
        <v>835782.87975684158</v>
      </c>
      <c r="F13" s="17">
        <v>876019.55127527856</v>
      </c>
      <c r="G13" s="17">
        <v>1032469.4102644869</v>
      </c>
      <c r="H13" s="17">
        <v>1041139.9797817071</v>
      </c>
      <c r="I13" s="17">
        <v>1090305.8626741557</v>
      </c>
      <c r="J13" s="17">
        <v>1188363.8467226971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2"/>
      <c r="FW13" s="2"/>
      <c r="FX13" s="2"/>
      <c r="FY13" s="3"/>
    </row>
    <row r="14" spans="1:181" ht="25.5">
      <c r="A14" s="21" t="s">
        <v>64</v>
      </c>
      <c r="B14" s="19" t="s">
        <v>5</v>
      </c>
      <c r="C14" s="20">
        <v>616233.40800000005</v>
      </c>
      <c r="D14" s="20">
        <v>593349.06717608671</v>
      </c>
      <c r="E14" s="20">
        <v>545186.99840108328</v>
      </c>
      <c r="F14" s="20">
        <v>585441.67921675218</v>
      </c>
      <c r="G14" s="20">
        <v>658182.27227475203</v>
      </c>
      <c r="H14" s="20">
        <v>630465.80958003353</v>
      </c>
      <c r="I14" s="20">
        <v>739402.8064761092</v>
      </c>
      <c r="J14" s="17">
        <v>839266.78353873047</v>
      </c>
      <c r="K14" s="5"/>
      <c r="L14" s="4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4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4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4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2"/>
      <c r="FW14" s="2"/>
      <c r="FX14" s="2"/>
    </row>
    <row r="15" spans="1:181">
      <c r="A15" s="21" t="s">
        <v>65</v>
      </c>
      <c r="B15" s="19" t="s">
        <v>6</v>
      </c>
      <c r="C15" s="20">
        <v>652948.66553058894</v>
      </c>
      <c r="D15" s="20">
        <v>693613.74946853402</v>
      </c>
      <c r="E15" s="20">
        <v>790272.36978232511</v>
      </c>
      <c r="F15" s="20">
        <v>849300.45690085681</v>
      </c>
      <c r="G15" s="20">
        <v>855010.72909714654</v>
      </c>
      <c r="H15" s="20">
        <v>980036.3698754966</v>
      </c>
      <c r="I15" s="20">
        <v>1111312.8184531301</v>
      </c>
      <c r="J15" s="17">
        <v>1227642.9276329388</v>
      </c>
      <c r="K15" s="5"/>
      <c r="L15" s="4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4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4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4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2"/>
      <c r="FW15" s="2"/>
      <c r="FX15" s="2"/>
    </row>
    <row r="16" spans="1:181">
      <c r="A16" s="22"/>
      <c r="B16" s="23" t="s">
        <v>29</v>
      </c>
      <c r="C16" s="24">
        <f>+C13+C14+C15</f>
        <v>2066742.011330589</v>
      </c>
      <c r="D16" s="24">
        <f t="shared" ref="D16:J16" si="2">+D13+D14+D15</f>
        <v>2072081.2914446208</v>
      </c>
      <c r="E16" s="24">
        <f t="shared" si="2"/>
        <v>2171242.2479402497</v>
      </c>
      <c r="F16" s="24">
        <f t="shared" si="2"/>
        <v>2310761.6873928877</v>
      </c>
      <c r="G16" s="24">
        <f t="shared" si="2"/>
        <v>2545662.4116363856</v>
      </c>
      <c r="H16" s="24">
        <f t="shared" si="2"/>
        <v>2651642.1592372372</v>
      </c>
      <c r="I16" s="24">
        <f t="shared" si="2"/>
        <v>2941021.4876033952</v>
      </c>
      <c r="J16" s="24">
        <f t="shared" si="2"/>
        <v>3255273.5578943668</v>
      </c>
      <c r="K16" s="5"/>
      <c r="L16" s="4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4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4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4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2"/>
      <c r="FW16" s="2"/>
      <c r="FX16" s="2"/>
    </row>
    <row r="17" spans="1:181" s="9" customFormat="1" ht="25.5">
      <c r="A17" s="15" t="s">
        <v>66</v>
      </c>
      <c r="B17" s="16" t="s">
        <v>7</v>
      </c>
      <c r="C17" s="17">
        <f>C18+C19</f>
        <v>667074.20150667301</v>
      </c>
      <c r="D17" s="17">
        <f t="shared" ref="D17:J17" si="3">D18+D19</f>
        <v>803871.34410750214</v>
      </c>
      <c r="E17" s="17">
        <f t="shared" si="3"/>
        <v>904022.88139991451</v>
      </c>
      <c r="F17" s="17">
        <f t="shared" si="3"/>
        <v>910030.17985359416</v>
      </c>
      <c r="G17" s="17">
        <f t="shared" si="3"/>
        <v>1070665.5770853481</v>
      </c>
      <c r="H17" s="17">
        <f t="shared" si="3"/>
        <v>1207320.0328568125</v>
      </c>
      <c r="I17" s="17">
        <f t="shared" si="3"/>
        <v>1414089.8488934557</v>
      </c>
      <c r="J17" s="17">
        <f t="shared" si="3"/>
        <v>1587112.0699376748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2"/>
      <c r="FW17" s="2"/>
      <c r="FX17" s="2"/>
      <c r="FY17" s="3"/>
    </row>
    <row r="18" spans="1:181">
      <c r="A18" s="18">
        <v>6.1</v>
      </c>
      <c r="B18" s="19" t="s">
        <v>8</v>
      </c>
      <c r="C18" s="20">
        <v>590434.27439999999</v>
      </c>
      <c r="D18" s="20">
        <v>725844.62496648205</v>
      </c>
      <c r="E18" s="20">
        <v>824585.85676332552</v>
      </c>
      <c r="F18" s="20">
        <v>830679.55075058527</v>
      </c>
      <c r="G18" s="20">
        <v>986432.91410532012</v>
      </c>
      <c r="H18" s="20">
        <v>1116078.09562392</v>
      </c>
      <c r="I18" s="20">
        <v>1304007.5006424</v>
      </c>
      <c r="J18" s="17">
        <v>1461955.9814496685</v>
      </c>
      <c r="K18" s="5"/>
      <c r="L18" s="4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2"/>
      <c r="FW18" s="2"/>
      <c r="FX18" s="2"/>
    </row>
    <row r="19" spans="1:181">
      <c r="A19" s="18">
        <v>6.2</v>
      </c>
      <c r="B19" s="19" t="s">
        <v>9</v>
      </c>
      <c r="C19" s="20">
        <v>76639.927106673029</v>
      </c>
      <c r="D19" s="20">
        <v>78026.719141020105</v>
      </c>
      <c r="E19" s="20">
        <v>79437.024636588976</v>
      </c>
      <c r="F19" s="20">
        <v>79350.629103008949</v>
      </c>
      <c r="G19" s="20">
        <v>84232.662980027861</v>
      </c>
      <c r="H19" s="20">
        <v>91241.937232892553</v>
      </c>
      <c r="I19" s="20">
        <v>110082.34825105565</v>
      </c>
      <c r="J19" s="17">
        <v>125156.08848800628</v>
      </c>
      <c r="K19" s="5"/>
      <c r="L19" s="4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2"/>
      <c r="FW19" s="2"/>
      <c r="FX19" s="2"/>
    </row>
    <row r="20" spans="1:181" s="9" customFormat="1" ht="25.5">
      <c r="A20" s="15" t="s">
        <v>67</v>
      </c>
      <c r="B20" s="25" t="s">
        <v>10</v>
      </c>
      <c r="C20" s="17">
        <f>SUM(C21:C27)</f>
        <v>471746.96453262144</v>
      </c>
      <c r="D20" s="17">
        <f t="shared" ref="D20:J20" si="4">SUM(D21:D27)</f>
        <v>555008.59603518574</v>
      </c>
      <c r="E20" s="17">
        <f t="shared" si="4"/>
        <v>634912.03576754348</v>
      </c>
      <c r="F20" s="17">
        <f t="shared" si="4"/>
        <v>711465.37263590761</v>
      </c>
      <c r="G20" s="17">
        <f t="shared" si="4"/>
        <v>800834.07103587058</v>
      </c>
      <c r="H20" s="17">
        <f t="shared" si="4"/>
        <v>863586.84711610246</v>
      </c>
      <c r="I20" s="17">
        <f t="shared" si="4"/>
        <v>926431.37874479603</v>
      </c>
      <c r="J20" s="17">
        <f t="shared" si="4"/>
        <v>985370.90526200202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2"/>
      <c r="FW20" s="2"/>
      <c r="FX20" s="2"/>
      <c r="FY20" s="3"/>
    </row>
    <row r="21" spans="1:181">
      <c r="A21" s="18">
        <v>7.1</v>
      </c>
      <c r="B21" s="19" t="s">
        <v>11</v>
      </c>
      <c r="C21" s="20">
        <v>12315</v>
      </c>
      <c r="D21" s="20">
        <v>14326</v>
      </c>
      <c r="E21" s="20">
        <v>15835</v>
      </c>
      <c r="F21" s="20">
        <v>17754</v>
      </c>
      <c r="G21" s="20">
        <v>19054</v>
      </c>
      <c r="H21" s="20">
        <v>18859</v>
      </c>
      <c r="I21" s="20">
        <v>21562</v>
      </c>
      <c r="J21" s="17">
        <v>23304</v>
      </c>
      <c r="K21" s="5"/>
      <c r="L21" s="4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2"/>
      <c r="FW21" s="2"/>
      <c r="FX21" s="2"/>
    </row>
    <row r="22" spans="1:181">
      <c r="A22" s="18">
        <v>7.2</v>
      </c>
      <c r="B22" s="19" t="s">
        <v>12</v>
      </c>
      <c r="C22" s="20">
        <v>344034.2451</v>
      </c>
      <c r="D22" s="20">
        <v>398201.4520435161</v>
      </c>
      <c r="E22" s="20">
        <v>437847.75279667112</v>
      </c>
      <c r="F22" s="20">
        <v>470180.53763860883</v>
      </c>
      <c r="G22" s="20">
        <v>502946.72778781719</v>
      </c>
      <c r="H22" s="20">
        <v>540398.19776834222</v>
      </c>
      <c r="I22" s="20">
        <v>584036.60748824186</v>
      </c>
      <c r="J22" s="17">
        <v>650957.80720497272</v>
      </c>
      <c r="K22" s="5"/>
      <c r="L22" s="4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2"/>
      <c r="FW22" s="2"/>
      <c r="FX22" s="2"/>
    </row>
    <row r="23" spans="1:181">
      <c r="A23" s="18">
        <v>7.3</v>
      </c>
      <c r="B23" s="19" t="s">
        <v>13</v>
      </c>
      <c r="C23" s="20">
        <v>0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17">
        <v>0</v>
      </c>
      <c r="K23" s="5"/>
      <c r="L23" s="4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2"/>
      <c r="FW23" s="2"/>
      <c r="FX23" s="2"/>
    </row>
    <row r="24" spans="1:181">
      <c r="A24" s="18">
        <v>7.4</v>
      </c>
      <c r="B24" s="19" t="s">
        <v>14</v>
      </c>
      <c r="C24" s="20">
        <v>7900.1354000000001</v>
      </c>
      <c r="D24" s="20">
        <v>15984.396699999999</v>
      </c>
      <c r="E24" s="20">
        <v>12637.729579046347</v>
      </c>
      <c r="F24" s="20">
        <v>20352.563435920245</v>
      </c>
      <c r="G24" s="20">
        <v>34859.859600000003</v>
      </c>
      <c r="H24" s="20">
        <v>32098.630400000002</v>
      </c>
      <c r="I24" s="20">
        <v>33506.014499999997</v>
      </c>
      <c r="J24" s="17">
        <v>24190.166000000001</v>
      </c>
      <c r="K24" s="5"/>
      <c r="L24" s="4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2"/>
      <c r="FW24" s="2"/>
      <c r="FX24" s="2"/>
    </row>
    <row r="25" spans="1:181">
      <c r="A25" s="18">
        <v>7.5</v>
      </c>
      <c r="B25" s="19" t="s">
        <v>15</v>
      </c>
      <c r="C25" s="20">
        <v>625.66549999999995</v>
      </c>
      <c r="D25" s="20">
        <v>724.88165280245482</v>
      </c>
      <c r="E25" s="20">
        <v>805.71889743486076</v>
      </c>
      <c r="F25" s="20">
        <v>864.65017141379008</v>
      </c>
      <c r="G25" s="20">
        <v>941.3226123835575</v>
      </c>
      <c r="H25" s="20">
        <v>13766.00812213479</v>
      </c>
      <c r="I25" s="20">
        <v>13414.12101833562</v>
      </c>
      <c r="J25" s="17">
        <v>13663.650770130402</v>
      </c>
      <c r="K25" s="5"/>
      <c r="L25" s="4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2"/>
      <c r="FW25" s="2"/>
      <c r="FX25" s="2"/>
    </row>
    <row r="26" spans="1:181">
      <c r="A26" s="18">
        <v>7.6</v>
      </c>
      <c r="B26" s="19" t="s">
        <v>16</v>
      </c>
      <c r="C26" s="20">
        <v>0</v>
      </c>
      <c r="D26" s="20">
        <v>1.9867999999999999</v>
      </c>
      <c r="E26" s="20">
        <v>1.9882</v>
      </c>
      <c r="F26" s="20">
        <v>1.9778583450842753</v>
      </c>
      <c r="G26" s="20">
        <v>1.982</v>
      </c>
      <c r="H26" s="20">
        <v>1.9958</v>
      </c>
      <c r="I26" s="20">
        <v>16.950700000000001</v>
      </c>
      <c r="J26" s="17">
        <v>0</v>
      </c>
      <c r="K26" s="5"/>
      <c r="L26" s="4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2"/>
      <c r="FW26" s="2"/>
      <c r="FX26" s="2"/>
    </row>
    <row r="27" spans="1:181" ht="25.5">
      <c r="A27" s="18">
        <v>7.7</v>
      </c>
      <c r="B27" s="19" t="s">
        <v>17</v>
      </c>
      <c r="C27" s="20">
        <v>106871.91853262141</v>
      </c>
      <c r="D27" s="20">
        <v>125769.8788388672</v>
      </c>
      <c r="E27" s="20">
        <v>167783.84629439106</v>
      </c>
      <c r="F27" s="20">
        <v>202311.64353161969</v>
      </c>
      <c r="G27" s="20">
        <v>243030.17903566983</v>
      </c>
      <c r="H27" s="20">
        <v>258463.01502562538</v>
      </c>
      <c r="I27" s="20">
        <v>273895.68503821851</v>
      </c>
      <c r="J27" s="17">
        <v>273255.28128689894</v>
      </c>
      <c r="K27" s="5"/>
      <c r="L27" s="4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2"/>
      <c r="FW27" s="2"/>
      <c r="FX27" s="2"/>
    </row>
    <row r="28" spans="1:181">
      <c r="A28" s="21" t="s">
        <v>68</v>
      </c>
      <c r="B28" s="19" t="s">
        <v>18</v>
      </c>
      <c r="C28" s="20">
        <v>226052</v>
      </c>
      <c r="D28" s="20">
        <v>266655</v>
      </c>
      <c r="E28" s="20">
        <v>324212</v>
      </c>
      <c r="F28" s="20">
        <v>375410</v>
      </c>
      <c r="G28" s="20">
        <v>454285</v>
      </c>
      <c r="H28" s="20">
        <v>471783.24915124499</v>
      </c>
      <c r="I28" s="20">
        <v>425275.29350272409</v>
      </c>
      <c r="J28" s="17">
        <v>476114.64152979926</v>
      </c>
      <c r="K28" s="5"/>
      <c r="L28" s="4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2"/>
      <c r="FW28" s="2"/>
      <c r="FX28" s="2"/>
    </row>
    <row r="29" spans="1:181" ht="25.5">
      <c r="A29" s="21" t="s">
        <v>69</v>
      </c>
      <c r="B29" s="19" t="s">
        <v>19</v>
      </c>
      <c r="C29" s="20">
        <v>948347.78235482844</v>
      </c>
      <c r="D29" s="20">
        <v>1056412.9772002641</v>
      </c>
      <c r="E29" s="20">
        <v>1200457.6028185347</v>
      </c>
      <c r="F29" s="20">
        <v>1310501.0603803375</v>
      </c>
      <c r="G29" s="20">
        <v>1369550.1817377645</v>
      </c>
      <c r="H29" s="20">
        <v>1485990.3159271488</v>
      </c>
      <c r="I29" s="20">
        <v>1644615.6231530416</v>
      </c>
      <c r="J29" s="17">
        <v>1827478.7896545045</v>
      </c>
      <c r="K29" s="5"/>
      <c r="L29" s="4"/>
      <c r="M29" s="6"/>
      <c r="N29" s="6"/>
      <c r="O29" s="6"/>
      <c r="P29" s="6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2"/>
      <c r="FW29" s="2"/>
      <c r="FX29" s="2"/>
    </row>
    <row r="30" spans="1:181">
      <c r="A30" s="21" t="s">
        <v>70</v>
      </c>
      <c r="B30" s="19" t="s">
        <v>44</v>
      </c>
      <c r="C30" s="20">
        <v>1127470</v>
      </c>
      <c r="D30" s="20">
        <v>1219248</v>
      </c>
      <c r="E30" s="20">
        <v>1216969</v>
      </c>
      <c r="F30" s="20">
        <v>1275552</v>
      </c>
      <c r="G30" s="20">
        <v>1635194</v>
      </c>
      <c r="H30" s="20">
        <v>1687337</v>
      </c>
      <c r="I30" s="20">
        <v>1892820.1748520653</v>
      </c>
      <c r="J30" s="17">
        <v>2636613.4351852811</v>
      </c>
      <c r="K30" s="5"/>
      <c r="L30" s="4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2"/>
      <c r="FW30" s="2"/>
      <c r="FX30" s="2"/>
    </row>
    <row r="31" spans="1:181">
      <c r="A31" s="21" t="s">
        <v>71</v>
      </c>
      <c r="B31" s="19" t="s">
        <v>20</v>
      </c>
      <c r="C31" s="20">
        <v>629362.03773837606</v>
      </c>
      <c r="D31" s="20">
        <v>690691.69108201645</v>
      </c>
      <c r="E31" s="20">
        <v>849346.34213705745</v>
      </c>
      <c r="F31" s="20">
        <v>867943.42857386603</v>
      </c>
      <c r="G31" s="20">
        <v>962962.15117616032</v>
      </c>
      <c r="H31" s="20">
        <v>1058646.0217165165</v>
      </c>
      <c r="I31" s="20">
        <v>1201317.2768344276</v>
      </c>
      <c r="J31" s="17">
        <v>1311048.7914762851</v>
      </c>
      <c r="K31" s="5"/>
      <c r="L31" s="4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2"/>
      <c r="FW31" s="2"/>
      <c r="FX31" s="2"/>
    </row>
    <row r="32" spans="1:181">
      <c r="A32" s="22"/>
      <c r="B32" s="23" t="s">
        <v>30</v>
      </c>
      <c r="C32" s="24">
        <f>C17+C20+C28+C29+C30+C31</f>
        <v>4070052.9861324988</v>
      </c>
      <c r="D32" s="24">
        <f t="shared" ref="D32:J32" si="5">D17+D20+D28+D29+D30+D31</f>
        <v>4591887.6084249681</v>
      </c>
      <c r="E32" s="24">
        <f t="shared" si="5"/>
        <v>5129919.8621230498</v>
      </c>
      <c r="F32" s="24">
        <f t="shared" si="5"/>
        <v>5450902.0414437056</v>
      </c>
      <c r="G32" s="24">
        <f t="shared" si="5"/>
        <v>6293490.9810351431</v>
      </c>
      <c r="H32" s="24">
        <f t="shared" si="5"/>
        <v>6774663.4667678252</v>
      </c>
      <c r="I32" s="24">
        <f t="shared" si="5"/>
        <v>7504549.595980511</v>
      </c>
      <c r="J32" s="24">
        <f t="shared" si="5"/>
        <v>8823738.6330455467</v>
      </c>
      <c r="K32" s="5"/>
      <c r="L32" s="4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2"/>
      <c r="FW32" s="2"/>
      <c r="FX32" s="2"/>
    </row>
    <row r="33" spans="1:181" s="9" customFormat="1">
      <c r="A33" s="26" t="s">
        <v>27</v>
      </c>
      <c r="B33" s="27" t="s">
        <v>31</v>
      </c>
      <c r="C33" s="28">
        <f>C6+C11+C13+C14+C15+C17+C20+C28+C29+C30+C31</f>
        <v>7476072.8082352234</v>
      </c>
      <c r="D33" s="28">
        <f>D6+D11+D13+D14+D15+D17+D20+D28+D29+D30+D31</f>
        <v>8308983.4069613582</v>
      </c>
      <c r="E33" s="28">
        <f>E6+E11+E13+E14+E15+E17+E20+E28+E29+E30+E31</f>
        <v>9062185.8294122517</v>
      </c>
      <c r="F33" s="28">
        <f>F6+F11+F13+F14+F15+F17+F20+F28+F29+F30+F31</f>
        <v>9311906.6966483369</v>
      </c>
      <c r="G33" s="28">
        <f t="shared" ref="G33:J33" si="6">G6+G11+G13+G14+G15+G17+G20+G28+G29+G30+G31</f>
        <v>11061385.243207287</v>
      </c>
      <c r="H33" s="28">
        <f t="shared" si="6"/>
        <v>11820041.621809948</v>
      </c>
      <c r="I33" s="28">
        <f t="shared" si="6"/>
        <v>12957942.594505692</v>
      </c>
      <c r="J33" s="28">
        <f t="shared" si="6"/>
        <v>14686735.640866734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2"/>
      <c r="FW33" s="2"/>
      <c r="FX33" s="2"/>
      <c r="FY33" s="3"/>
    </row>
    <row r="34" spans="1:181">
      <c r="A34" s="29" t="s">
        <v>33</v>
      </c>
      <c r="B34" s="30" t="s">
        <v>25</v>
      </c>
      <c r="C34" s="13">
        <v>551520</v>
      </c>
      <c r="D34" s="13">
        <v>658405</v>
      </c>
      <c r="E34" s="13">
        <v>748270</v>
      </c>
      <c r="F34" s="13">
        <v>758083</v>
      </c>
      <c r="G34" s="13">
        <v>885604</v>
      </c>
      <c r="H34" s="13">
        <v>958673</v>
      </c>
      <c r="I34" s="13">
        <v>1226904</v>
      </c>
      <c r="J34" s="14">
        <v>1280877</v>
      </c>
      <c r="K34" s="5"/>
      <c r="L34" s="4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</row>
    <row r="35" spans="1:181">
      <c r="A35" s="29" t="s">
        <v>34</v>
      </c>
      <c r="B35" s="30" t="s">
        <v>24</v>
      </c>
      <c r="C35" s="13">
        <v>202038</v>
      </c>
      <c r="D35" s="13">
        <v>253615</v>
      </c>
      <c r="E35" s="13">
        <v>248582</v>
      </c>
      <c r="F35" s="13">
        <v>233315</v>
      </c>
      <c r="G35" s="13">
        <v>230194</v>
      </c>
      <c r="H35" s="13">
        <v>293915</v>
      </c>
      <c r="I35" s="13">
        <v>260875</v>
      </c>
      <c r="J35" s="14">
        <v>371997</v>
      </c>
      <c r="K35" s="5"/>
      <c r="L35" s="4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</row>
    <row r="36" spans="1:181">
      <c r="A36" s="31" t="s">
        <v>35</v>
      </c>
      <c r="B36" s="32" t="s">
        <v>45</v>
      </c>
      <c r="C36" s="24">
        <f>C33+C34-C35</f>
        <v>7825554.8082352234</v>
      </c>
      <c r="D36" s="24">
        <f t="shared" ref="D36:J36" si="7">D33+D34-D35</f>
        <v>8713773.4069613591</v>
      </c>
      <c r="E36" s="24">
        <f t="shared" si="7"/>
        <v>9561873.8294122517</v>
      </c>
      <c r="F36" s="24">
        <f t="shared" si="7"/>
        <v>9836674.6966483369</v>
      </c>
      <c r="G36" s="24">
        <f t="shared" si="7"/>
        <v>11716795.243207287</v>
      </c>
      <c r="H36" s="24">
        <f t="shared" si="7"/>
        <v>12484799.621809948</v>
      </c>
      <c r="I36" s="24">
        <f t="shared" si="7"/>
        <v>13923971.594505692</v>
      </c>
      <c r="J36" s="24">
        <f t="shared" si="7"/>
        <v>15595615.640866734</v>
      </c>
      <c r="K36" s="5"/>
      <c r="L36" s="4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</row>
    <row r="37" spans="1:181">
      <c r="A37" s="29" t="s">
        <v>36</v>
      </c>
      <c r="B37" s="30" t="s">
        <v>32</v>
      </c>
      <c r="C37" s="13">
        <v>126520</v>
      </c>
      <c r="D37" s="13">
        <v>128450</v>
      </c>
      <c r="E37" s="13">
        <v>130410</v>
      </c>
      <c r="F37" s="13">
        <v>132390</v>
      </c>
      <c r="G37" s="13">
        <v>134410</v>
      </c>
      <c r="H37" s="13">
        <v>136460</v>
      </c>
      <c r="I37" s="13">
        <v>138540</v>
      </c>
      <c r="J37" s="14">
        <v>140640</v>
      </c>
      <c r="M37" s="2"/>
      <c r="N37" s="2"/>
      <c r="O37" s="2"/>
      <c r="P37" s="2"/>
    </row>
    <row r="38" spans="1:181">
      <c r="A38" s="31" t="s">
        <v>37</v>
      </c>
      <c r="B38" s="32" t="s">
        <v>48</v>
      </c>
      <c r="C38" s="24">
        <f>C36/C37*1000</f>
        <v>61852.314323705526</v>
      </c>
      <c r="D38" s="24">
        <f t="shared" ref="D38:J38" si="8">D36/D37*1000</f>
        <v>67837.862257386994</v>
      </c>
      <c r="E38" s="24">
        <f t="shared" si="8"/>
        <v>73321.630468616306</v>
      </c>
      <c r="F38" s="24">
        <f t="shared" si="8"/>
        <v>74300.737945829271</v>
      </c>
      <c r="G38" s="24">
        <f t="shared" si="8"/>
        <v>87172.050020142007</v>
      </c>
      <c r="H38" s="24">
        <f t="shared" si="8"/>
        <v>91490.543908910651</v>
      </c>
      <c r="I38" s="24">
        <f t="shared" si="8"/>
        <v>100505.06420171569</v>
      </c>
      <c r="J38" s="24">
        <f t="shared" si="8"/>
        <v>110890.32736679987</v>
      </c>
      <c r="L38" s="4"/>
      <c r="M38" s="4"/>
      <c r="N38" s="4"/>
      <c r="O38" s="4"/>
      <c r="P38" s="4"/>
      <c r="BQ38" s="5"/>
      <c r="BR38" s="5"/>
      <c r="BS38" s="5"/>
      <c r="BT38" s="5"/>
    </row>
    <row r="40" spans="1:181">
      <c r="B40" s="1" t="s">
        <v>60</v>
      </c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6" max="1048575" man="1"/>
    <brk id="28" max="1048575" man="1"/>
    <brk id="44" max="1048575" man="1"/>
    <brk id="108" max="95" man="1"/>
    <brk id="144" max="1048575" man="1"/>
    <brk id="168" max="1048575" man="1"/>
    <brk id="176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Y38"/>
  <sheetViews>
    <sheetView zoomScale="130" zoomScaleNormal="130" zoomScaleSheetLayoutView="100" workbookViewId="0">
      <pane xSplit="2" ySplit="5" topLeftCell="C36" activePane="bottomRight" state="frozen"/>
      <selection activeCell="A5" sqref="A5:J38"/>
      <selection pane="topRight" activeCell="A5" sqref="A5:J38"/>
      <selection pane="bottomLeft" activeCell="A5" sqref="A5:J38"/>
      <selection pane="bottomRight" activeCell="A5" sqref="A5:J38"/>
    </sheetView>
  </sheetViews>
  <sheetFormatPr defaultColWidth="8.85546875" defaultRowHeight="15"/>
  <cols>
    <col min="1" max="1" width="11" style="1" customWidth="1"/>
    <col min="2" max="2" width="36.140625" style="1" customWidth="1"/>
    <col min="3" max="5" width="11.140625" style="1" customWidth="1"/>
    <col min="6" max="9" width="11.140625" style="3" customWidth="1"/>
    <col min="10" max="10" width="11.85546875" style="2" customWidth="1"/>
    <col min="11" max="11" width="10.85546875" style="3" customWidth="1"/>
    <col min="12" max="12" width="10.85546875" style="2" customWidth="1"/>
    <col min="13" max="13" width="11" style="3" customWidth="1"/>
    <col min="14" max="16" width="11.42578125" style="3" customWidth="1"/>
    <col min="17" max="44" width="9.140625" style="3" customWidth="1"/>
    <col min="45" max="45" width="12.42578125" style="3" customWidth="1"/>
    <col min="46" max="67" width="9.140625" style="3" customWidth="1"/>
    <col min="68" max="68" width="12.140625" style="3" customWidth="1"/>
    <col min="69" max="72" width="9.140625" style="3" customWidth="1"/>
    <col min="73" max="77" width="9.140625" style="3" hidden="1" customWidth="1"/>
    <col min="78" max="78" width="9.140625" style="3" customWidth="1"/>
    <col min="79" max="83" width="9.140625" style="3" hidden="1" customWidth="1"/>
    <col min="84" max="84" width="9.140625" style="3" customWidth="1"/>
    <col min="85" max="89" width="9.140625" style="3" hidden="1" customWidth="1"/>
    <col min="90" max="90" width="9.140625" style="3" customWidth="1"/>
    <col min="91" max="95" width="9.140625" style="3" hidden="1" customWidth="1"/>
    <col min="96" max="96" width="9.140625" style="3" customWidth="1"/>
    <col min="97" max="101" width="9.140625" style="3" hidden="1" customWidth="1"/>
    <col min="102" max="102" width="9.140625" style="2" customWidth="1"/>
    <col min="103" max="107" width="9.140625" style="2" hidden="1" customWidth="1"/>
    <col min="108" max="108" width="9.140625" style="2" customWidth="1"/>
    <col min="109" max="113" width="9.140625" style="2" hidden="1" customWidth="1"/>
    <col min="114" max="114" width="9.140625" style="2" customWidth="1"/>
    <col min="115" max="119" width="9.140625" style="2" hidden="1" customWidth="1"/>
    <col min="120" max="120" width="9.140625" style="2" customWidth="1"/>
    <col min="121" max="150" width="9.140625" style="3" customWidth="1"/>
    <col min="151" max="151" width="9.140625" style="3" hidden="1" customWidth="1"/>
    <col min="152" max="159" width="9.140625" style="3" customWidth="1"/>
    <col min="160" max="160" width="9.140625" style="3" hidden="1" customWidth="1"/>
    <col min="161" max="165" width="9.140625" style="3" customWidth="1"/>
    <col min="166" max="166" width="9.140625" style="3" hidden="1" customWidth="1"/>
    <col min="167" max="176" width="9.140625" style="3" customWidth="1"/>
    <col min="177" max="177" width="9.140625" style="3"/>
    <col min="178" max="180" width="8.85546875" style="3"/>
    <col min="181" max="181" width="12.7109375" style="3" bestFit="1" customWidth="1"/>
    <col min="182" max="16384" width="8.85546875" style="1"/>
  </cols>
  <sheetData>
    <row r="1" spans="1:181" ht="18.75">
      <c r="A1" s="1" t="s">
        <v>43</v>
      </c>
      <c r="B1" s="10" t="s">
        <v>56</v>
      </c>
      <c r="H1" s="3" t="s">
        <v>61</v>
      </c>
      <c r="K1" s="4"/>
    </row>
    <row r="2" spans="1:181" ht="15.75">
      <c r="A2" s="8" t="s">
        <v>39</v>
      </c>
    </row>
    <row r="3" spans="1:181" ht="15.75">
      <c r="A3" s="8"/>
    </row>
    <row r="4" spans="1:181" ht="15.75">
      <c r="A4" s="8"/>
      <c r="E4" s="7"/>
      <c r="F4" s="7" t="s">
        <v>47</v>
      </c>
      <c r="G4" s="7"/>
      <c r="H4" s="7"/>
      <c r="I4" s="7"/>
    </row>
    <row r="5" spans="1:181">
      <c r="A5" s="11" t="s">
        <v>0</v>
      </c>
      <c r="B5" s="12" t="s">
        <v>1</v>
      </c>
      <c r="C5" s="13" t="s">
        <v>21</v>
      </c>
      <c r="D5" s="13" t="s">
        <v>22</v>
      </c>
      <c r="E5" s="13" t="s">
        <v>23</v>
      </c>
      <c r="F5" s="13" t="s">
        <v>46</v>
      </c>
      <c r="G5" s="13" t="s">
        <v>55</v>
      </c>
      <c r="H5" s="13" t="s">
        <v>57</v>
      </c>
      <c r="I5" s="13" t="s">
        <v>58</v>
      </c>
      <c r="J5" s="14" t="s">
        <v>59</v>
      </c>
    </row>
    <row r="6" spans="1:181" s="9" customFormat="1">
      <c r="A6" s="15" t="s">
        <v>26</v>
      </c>
      <c r="B6" s="16" t="s">
        <v>2</v>
      </c>
      <c r="C6" s="17">
        <f>SUM(C7:C10)</f>
        <v>1306347.2539721353</v>
      </c>
      <c r="D6" s="17">
        <f t="shared" ref="D6:J6" si="0">SUM(D7:D10)</f>
        <v>1249071.4500304828</v>
      </c>
      <c r="E6" s="17">
        <f t="shared" si="0"/>
        <v>1300874.4384261521</v>
      </c>
      <c r="F6" s="17">
        <f t="shared" si="0"/>
        <v>1159250.4676835833</v>
      </c>
      <c r="G6" s="17">
        <f t="shared" si="0"/>
        <v>1454647.4528495595</v>
      </c>
      <c r="H6" s="17">
        <f t="shared" si="0"/>
        <v>1536670.9518796774</v>
      </c>
      <c r="I6" s="17">
        <f t="shared" si="0"/>
        <v>1550837.3653009557</v>
      </c>
      <c r="J6" s="17">
        <f t="shared" si="0"/>
        <v>1584038.1182928095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2"/>
      <c r="FW6" s="2"/>
      <c r="FX6" s="2"/>
      <c r="FY6" s="3"/>
    </row>
    <row r="7" spans="1:181">
      <c r="A7" s="18">
        <v>1.1000000000000001</v>
      </c>
      <c r="B7" s="19" t="s">
        <v>49</v>
      </c>
      <c r="C7" s="20">
        <v>795338.608600365</v>
      </c>
      <c r="D7" s="20">
        <v>733200.6928224063</v>
      </c>
      <c r="E7" s="20">
        <v>790322.25369110133</v>
      </c>
      <c r="F7" s="20">
        <v>579991.41918520257</v>
      </c>
      <c r="G7" s="20">
        <v>805942.71432213311</v>
      </c>
      <c r="H7" s="20">
        <v>800015.53324905317</v>
      </c>
      <c r="I7" s="20">
        <v>791712.34088047221</v>
      </c>
      <c r="J7" s="17">
        <v>803100.02608137089</v>
      </c>
      <c r="K7" s="5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2"/>
      <c r="FW7" s="2"/>
      <c r="FX7" s="2"/>
    </row>
    <row r="8" spans="1:181">
      <c r="A8" s="18">
        <v>1.2</v>
      </c>
      <c r="B8" s="19" t="s">
        <v>50</v>
      </c>
      <c r="C8" s="20">
        <v>344125.10016853822</v>
      </c>
      <c r="D8" s="20">
        <v>342586.17346518958</v>
      </c>
      <c r="E8" s="20">
        <v>332148.17330534861</v>
      </c>
      <c r="F8" s="20">
        <v>396223.58417273004</v>
      </c>
      <c r="G8" s="20">
        <v>460479.43600057944</v>
      </c>
      <c r="H8" s="20">
        <v>498430.79181286629</v>
      </c>
      <c r="I8" s="20">
        <v>515275.65743934613</v>
      </c>
      <c r="J8" s="17">
        <v>535703.43608597317</v>
      </c>
      <c r="K8" s="5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2"/>
      <c r="FW8" s="2"/>
      <c r="FX8" s="2"/>
    </row>
    <row r="9" spans="1:181">
      <c r="A9" s="18">
        <v>1.3</v>
      </c>
      <c r="B9" s="19" t="s">
        <v>51</v>
      </c>
      <c r="C9" s="20">
        <v>134535.62583128194</v>
      </c>
      <c r="D9" s="20">
        <v>140887.82400882049</v>
      </c>
      <c r="E9" s="20">
        <v>146093.2994627023</v>
      </c>
      <c r="F9" s="20">
        <v>150245.17047497127</v>
      </c>
      <c r="G9" s="20">
        <v>155771.81087717216</v>
      </c>
      <c r="H9" s="20">
        <v>205262.6164255277</v>
      </c>
      <c r="I9" s="20">
        <v>210369.97471115924</v>
      </c>
      <c r="J9" s="17">
        <v>211172.43729419145</v>
      </c>
      <c r="K9" s="5"/>
      <c r="L9" s="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2"/>
      <c r="FW9" s="2"/>
      <c r="FX9" s="2"/>
    </row>
    <row r="10" spans="1:181">
      <c r="A10" s="18">
        <v>1.4</v>
      </c>
      <c r="B10" s="19" t="s">
        <v>52</v>
      </c>
      <c r="C10" s="20">
        <v>32347.91937195</v>
      </c>
      <c r="D10" s="20">
        <v>32396.759734066516</v>
      </c>
      <c r="E10" s="20">
        <v>32310.711966999879</v>
      </c>
      <c r="F10" s="20">
        <v>32790.293850679438</v>
      </c>
      <c r="G10" s="20">
        <v>32453.491649674659</v>
      </c>
      <c r="H10" s="20">
        <v>32962.010392230288</v>
      </c>
      <c r="I10" s="20">
        <v>33479.392269978183</v>
      </c>
      <c r="J10" s="17">
        <v>34062.218831274004</v>
      </c>
      <c r="K10" s="5"/>
      <c r="L10" s="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2"/>
      <c r="FW10" s="2"/>
      <c r="FX10" s="2"/>
    </row>
    <row r="11" spans="1:181">
      <c r="A11" s="21" t="s">
        <v>62</v>
      </c>
      <c r="B11" s="19" t="s">
        <v>3</v>
      </c>
      <c r="C11" s="20">
        <v>32930.556799999998</v>
      </c>
      <c r="D11" s="20">
        <v>40570.992882450781</v>
      </c>
      <c r="E11" s="20">
        <v>35876.100986668098</v>
      </c>
      <c r="F11" s="20">
        <v>26955.087910212133</v>
      </c>
      <c r="G11" s="20">
        <v>93738.537533976385</v>
      </c>
      <c r="H11" s="20">
        <v>19880.521762405744</v>
      </c>
      <c r="I11" s="20">
        <v>16144.973754771579</v>
      </c>
      <c r="J11" s="17">
        <v>23563.630740599052</v>
      </c>
      <c r="K11" s="5"/>
      <c r="L11" s="4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2"/>
      <c r="FW11" s="2"/>
      <c r="FX11" s="2"/>
    </row>
    <row r="12" spans="1:181">
      <c r="A12" s="22"/>
      <c r="B12" s="23" t="s">
        <v>28</v>
      </c>
      <c r="C12" s="24">
        <f>C6+C11</f>
        <v>1339277.8107721352</v>
      </c>
      <c r="D12" s="24">
        <f t="shared" ref="D12:J12" si="1">D6+D11</f>
        <v>1289642.4429129336</v>
      </c>
      <c r="E12" s="24">
        <f t="shared" si="1"/>
        <v>1336750.5394128202</v>
      </c>
      <c r="F12" s="24">
        <f t="shared" si="1"/>
        <v>1186205.5555937954</v>
      </c>
      <c r="G12" s="24">
        <f t="shared" si="1"/>
        <v>1548385.9903835359</v>
      </c>
      <c r="H12" s="24">
        <f t="shared" si="1"/>
        <v>1556551.4736420831</v>
      </c>
      <c r="I12" s="24">
        <f t="shared" si="1"/>
        <v>1566982.3390557272</v>
      </c>
      <c r="J12" s="24">
        <f t="shared" si="1"/>
        <v>1607601.7490334085</v>
      </c>
      <c r="K12" s="5"/>
      <c r="L12" s="4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2"/>
      <c r="FW12" s="2"/>
      <c r="FX12" s="2"/>
    </row>
    <row r="13" spans="1:181" s="9" customFormat="1">
      <c r="A13" s="15" t="s">
        <v>63</v>
      </c>
      <c r="B13" s="16" t="s">
        <v>4</v>
      </c>
      <c r="C13" s="17">
        <v>797559.93779999996</v>
      </c>
      <c r="D13" s="17">
        <v>743850.69752752234</v>
      </c>
      <c r="E13" s="17">
        <v>760704.7038719689</v>
      </c>
      <c r="F13" s="17">
        <v>784303.64286740473</v>
      </c>
      <c r="G13" s="17">
        <v>907470.87136263063</v>
      </c>
      <c r="H13" s="17">
        <v>914074.58559777262</v>
      </c>
      <c r="I13" s="17">
        <v>942403.32442414842</v>
      </c>
      <c r="J13" s="17">
        <v>991948.09081673296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2"/>
      <c r="FW13" s="2"/>
      <c r="FX13" s="2"/>
      <c r="FY13" s="3"/>
    </row>
    <row r="14" spans="1:181" ht="25.5">
      <c r="A14" s="21" t="s">
        <v>64</v>
      </c>
      <c r="B14" s="19" t="s">
        <v>5</v>
      </c>
      <c r="C14" s="20">
        <v>616233.40800000005</v>
      </c>
      <c r="D14" s="20">
        <v>731523.25955399533</v>
      </c>
      <c r="E14" s="20">
        <v>755984.91575272405</v>
      </c>
      <c r="F14" s="20">
        <v>518607.42775677383</v>
      </c>
      <c r="G14" s="20">
        <v>884274.42522521783</v>
      </c>
      <c r="H14" s="20">
        <v>941674.41671916947</v>
      </c>
      <c r="I14" s="20">
        <v>1014502.2458405891</v>
      </c>
      <c r="J14" s="17">
        <v>1064396.3539651311</v>
      </c>
      <c r="K14" s="5"/>
      <c r="L14" s="4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4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4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4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2"/>
      <c r="FW14" s="2"/>
      <c r="FX14" s="2"/>
    </row>
    <row r="15" spans="1:181">
      <c r="A15" s="21" t="s">
        <v>65</v>
      </c>
      <c r="B15" s="19" t="s">
        <v>6</v>
      </c>
      <c r="C15" s="20">
        <v>652948.66553058894</v>
      </c>
      <c r="D15" s="20">
        <v>639992.68862808438</v>
      </c>
      <c r="E15" s="20">
        <v>707159.79546240775</v>
      </c>
      <c r="F15" s="20">
        <v>673345.95854495885</v>
      </c>
      <c r="G15" s="20">
        <v>689327.99907828099</v>
      </c>
      <c r="H15" s="20">
        <v>783664.53875512409</v>
      </c>
      <c r="I15" s="20">
        <v>830029.66735141026</v>
      </c>
      <c r="J15" s="17">
        <v>871603.72342900676</v>
      </c>
      <c r="K15" s="5"/>
      <c r="L15" s="4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4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4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4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2"/>
      <c r="FW15" s="2"/>
      <c r="FX15" s="2"/>
    </row>
    <row r="16" spans="1:181">
      <c r="A16" s="22"/>
      <c r="B16" s="23" t="s">
        <v>29</v>
      </c>
      <c r="C16" s="24">
        <f>+C13+C14+C15</f>
        <v>2066742.011330589</v>
      </c>
      <c r="D16" s="24">
        <f t="shared" ref="D16:J16" si="2">+D13+D14+D15</f>
        <v>2115366.6457096022</v>
      </c>
      <c r="E16" s="24">
        <f t="shared" si="2"/>
        <v>2223849.4150871006</v>
      </c>
      <c r="F16" s="24">
        <f t="shared" si="2"/>
        <v>1976257.0291691374</v>
      </c>
      <c r="G16" s="24">
        <f t="shared" si="2"/>
        <v>2481073.2956661293</v>
      </c>
      <c r="H16" s="24">
        <f t="shared" si="2"/>
        <v>2639413.5410720659</v>
      </c>
      <c r="I16" s="24">
        <f t="shared" si="2"/>
        <v>2786935.2376161478</v>
      </c>
      <c r="J16" s="24">
        <f t="shared" si="2"/>
        <v>2927948.1682108706</v>
      </c>
      <c r="K16" s="5"/>
      <c r="L16" s="4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4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4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4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2"/>
      <c r="FW16" s="2"/>
      <c r="FX16" s="2"/>
    </row>
    <row r="17" spans="1:181" s="9" customFormat="1">
      <c r="A17" s="15" t="s">
        <v>66</v>
      </c>
      <c r="B17" s="16" t="s">
        <v>7</v>
      </c>
      <c r="C17" s="17">
        <f>C18+C19</f>
        <v>667074.20150667301</v>
      </c>
      <c r="D17" s="17">
        <f t="shared" ref="D17:J17" si="3">D18+D19</f>
        <v>751709.40132935822</v>
      </c>
      <c r="E17" s="17">
        <f t="shared" si="3"/>
        <v>787473.29035801988</v>
      </c>
      <c r="F17" s="17">
        <f t="shared" si="3"/>
        <v>765735.15664710593</v>
      </c>
      <c r="G17" s="17">
        <f t="shared" si="3"/>
        <v>857054.2028445428</v>
      </c>
      <c r="H17" s="17">
        <f t="shared" si="3"/>
        <v>911019.18319023226</v>
      </c>
      <c r="I17" s="17">
        <f t="shared" si="3"/>
        <v>1011520.909216248</v>
      </c>
      <c r="J17" s="17">
        <f t="shared" si="3"/>
        <v>1069452.2954246695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2"/>
      <c r="FW17" s="2"/>
      <c r="FX17" s="2"/>
      <c r="FY17" s="3"/>
    </row>
    <row r="18" spans="1:181">
      <c r="A18" s="18">
        <v>6.1</v>
      </c>
      <c r="B18" s="19" t="s">
        <v>8</v>
      </c>
      <c r="C18" s="20">
        <v>590434.27439999999</v>
      </c>
      <c r="D18" s="20">
        <v>678745.71284471627</v>
      </c>
      <c r="E18" s="20">
        <v>718378.44057260908</v>
      </c>
      <c r="F18" s="20">
        <v>699083.60651933902</v>
      </c>
      <c r="G18" s="20">
        <v>789776.44411603187</v>
      </c>
      <c r="H18" s="20">
        <v>842416.82588070887</v>
      </c>
      <c r="I18" s="20">
        <v>933027.40697998018</v>
      </c>
      <c r="J18" s="17">
        <v>985357.43422329379</v>
      </c>
      <c r="K18" s="5"/>
      <c r="L18" s="4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2"/>
      <c r="FW18" s="2"/>
      <c r="FX18" s="2"/>
    </row>
    <row r="19" spans="1:181">
      <c r="A19" s="18">
        <v>6.2</v>
      </c>
      <c r="B19" s="19" t="s">
        <v>9</v>
      </c>
      <c r="C19" s="20">
        <v>76639.927106673029</v>
      </c>
      <c r="D19" s="20">
        <v>72963.688484641942</v>
      </c>
      <c r="E19" s="20">
        <v>69094.849785410785</v>
      </c>
      <c r="F19" s="20">
        <v>66651.550127766954</v>
      </c>
      <c r="G19" s="20">
        <v>67277.758728510933</v>
      </c>
      <c r="H19" s="20">
        <v>68602.357309523388</v>
      </c>
      <c r="I19" s="20">
        <v>78493.502236267799</v>
      </c>
      <c r="J19" s="17">
        <v>84094.861201375606</v>
      </c>
      <c r="K19" s="5"/>
      <c r="L19" s="4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2"/>
      <c r="FW19" s="2"/>
      <c r="FX19" s="2"/>
    </row>
    <row r="20" spans="1:181" s="9" customFormat="1" ht="25.5">
      <c r="A20" s="15" t="s">
        <v>67</v>
      </c>
      <c r="B20" s="25" t="s">
        <v>10</v>
      </c>
      <c r="C20" s="17">
        <f>SUM(C21:C27)</f>
        <v>471746.96453262144</v>
      </c>
      <c r="D20" s="17">
        <f t="shared" ref="D20:J20" si="4">SUM(D21:D27)</f>
        <v>518920.58436384867</v>
      </c>
      <c r="E20" s="17">
        <f t="shared" si="4"/>
        <v>579017.14192268765</v>
      </c>
      <c r="F20" s="17">
        <f t="shared" si="4"/>
        <v>644352.71152541623</v>
      </c>
      <c r="G20" s="17">
        <f t="shared" si="4"/>
        <v>717638.22655646328</v>
      </c>
      <c r="H20" s="17">
        <f t="shared" si="4"/>
        <v>744616.29359449237</v>
      </c>
      <c r="I20" s="17">
        <f t="shared" si="4"/>
        <v>776601.08257328405</v>
      </c>
      <c r="J20" s="17">
        <f t="shared" si="4"/>
        <v>796987.96885405737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2"/>
      <c r="FW20" s="2"/>
      <c r="FX20" s="2"/>
      <c r="FY20" s="3"/>
    </row>
    <row r="21" spans="1:181">
      <c r="A21" s="18">
        <v>7.1</v>
      </c>
      <c r="B21" s="19" t="s">
        <v>11</v>
      </c>
      <c r="C21" s="20">
        <v>12315</v>
      </c>
      <c r="D21" s="20">
        <v>13631</v>
      </c>
      <c r="E21" s="20">
        <v>14701</v>
      </c>
      <c r="F21" s="20">
        <v>15500</v>
      </c>
      <c r="G21" s="20">
        <v>16209</v>
      </c>
      <c r="H21" s="20">
        <v>14460</v>
      </c>
      <c r="I21" s="20">
        <v>16301</v>
      </c>
      <c r="J21" s="17">
        <v>17301.532003478085</v>
      </c>
      <c r="K21" s="5"/>
      <c r="L21" s="4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2"/>
      <c r="FW21" s="2"/>
      <c r="FX21" s="2"/>
    </row>
    <row r="22" spans="1:181">
      <c r="A22" s="18">
        <v>7.2</v>
      </c>
      <c r="B22" s="19" t="s">
        <v>12</v>
      </c>
      <c r="C22" s="20">
        <v>344034.2451</v>
      </c>
      <c r="D22" s="20">
        <v>377592.29580778751</v>
      </c>
      <c r="E22" s="20">
        <v>406862.41111715982</v>
      </c>
      <c r="F22" s="20">
        <v>437526.0814467087</v>
      </c>
      <c r="G22" s="20">
        <v>468433.02320261695</v>
      </c>
      <c r="H22" s="20">
        <v>487361.47054357408</v>
      </c>
      <c r="I22" s="20">
        <v>513613.96663472371</v>
      </c>
      <c r="J22" s="17">
        <v>550951.6410509015</v>
      </c>
      <c r="K22" s="5"/>
      <c r="L22" s="4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2"/>
      <c r="FW22" s="2"/>
      <c r="FX22" s="2"/>
    </row>
    <row r="23" spans="1:181">
      <c r="A23" s="18">
        <v>7.3</v>
      </c>
      <c r="B23" s="19" t="s">
        <v>13</v>
      </c>
      <c r="C23" s="20">
        <v>0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17">
        <v>0</v>
      </c>
      <c r="K23" s="5"/>
      <c r="L23" s="4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2"/>
      <c r="FW23" s="2"/>
      <c r="FX23" s="2"/>
    </row>
    <row r="24" spans="1:181">
      <c r="A24" s="18">
        <v>7.4</v>
      </c>
      <c r="B24" s="19" t="s">
        <v>14</v>
      </c>
      <c r="C24" s="20">
        <v>7900.1354000000001</v>
      </c>
      <c r="D24" s="20">
        <v>8573.3006585667717</v>
      </c>
      <c r="E24" s="20">
        <v>9305.9695779178801</v>
      </c>
      <c r="F24" s="20">
        <v>17433.504884156202</v>
      </c>
      <c r="G24" s="20">
        <v>29049.320950113655</v>
      </c>
      <c r="H24" s="20">
        <v>25464.379334470064</v>
      </c>
      <c r="I24" s="20">
        <v>25611.809372295644</v>
      </c>
      <c r="J24" s="17">
        <v>17688.993578419024</v>
      </c>
      <c r="K24" s="5"/>
      <c r="L24" s="4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2"/>
      <c r="FW24" s="2"/>
      <c r="FX24" s="2"/>
    </row>
    <row r="25" spans="1:181">
      <c r="A25" s="18">
        <v>7.5</v>
      </c>
      <c r="B25" s="19" t="s">
        <v>15</v>
      </c>
      <c r="C25" s="20">
        <v>625.66549999999995</v>
      </c>
      <c r="D25" s="20">
        <v>687.12170882522241</v>
      </c>
      <c r="E25" s="20">
        <v>740.24486463943913</v>
      </c>
      <c r="F25" s="20">
        <v>795.68567303933196</v>
      </c>
      <c r="G25" s="20">
        <v>850.65218777990503</v>
      </c>
      <c r="H25" s="20">
        <v>11009.252608834648</v>
      </c>
      <c r="I25" s="20">
        <v>10364.847666759242</v>
      </c>
      <c r="J25" s="17">
        <v>10109.253510647146</v>
      </c>
      <c r="K25" s="5"/>
      <c r="L25" s="4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2"/>
      <c r="FW25" s="2"/>
      <c r="FX25" s="2"/>
    </row>
    <row r="26" spans="1:181">
      <c r="A26" s="18">
        <v>7.6</v>
      </c>
      <c r="B26" s="19" t="s">
        <v>16</v>
      </c>
      <c r="C26" s="20">
        <v>0</v>
      </c>
      <c r="D26" s="20">
        <v>1.8608309995465413</v>
      </c>
      <c r="E26" s="20">
        <v>1.7373064866412746</v>
      </c>
      <c r="F26" s="20">
        <v>1.6897600540723217</v>
      </c>
      <c r="G26" s="20">
        <v>1.5926092642233398</v>
      </c>
      <c r="H26" s="20">
        <v>1.6056975516465128</v>
      </c>
      <c r="I26" s="20">
        <v>12.981913689183568</v>
      </c>
      <c r="J26" s="17">
        <v>0</v>
      </c>
      <c r="K26" s="5"/>
      <c r="L26" s="4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2"/>
      <c r="FW26" s="2"/>
      <c r="FX26" s="2"/>
    </row>
    <row r="27" spans="1:181" ht="25.5">
      <c r="A27" s="18">
        <v>7.7</v>
      </c>
      <c r="B27" s="19" t="s">
        <v>17</v>
      </c>
      <c r="C27" s="20">
        <v>106871.91853262141</v>
      </c>
      <c r="D27" s="20">
        <v>118435.00535766962</v>
      </c>
      <c r="E27" s="20">
        <v>147405.77905648382</v>
      </c>
      <c r="F27" s="20">
        <v>173095.74976145788</v>
      </c>
      <c r="G27" s="20">
        <v>203094.63760668851</v>
      </c>
      <c r="H27" s="20">
        <v>206319.58541006196</v>
      </c>
      <c r="I27" s="20">
        <v>210696.47698581623</v>
      </c>
      <c r="J27" s="17">
        <v>200936.54871061182</v>
      </c>
      <c r="K27" s="5"/>
      <c r="L27" s="4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2"/>
      <c r="FW27" s="2"/>
      <c r="FX27" s="2"/>
    </row>
    <row r="28" spans="1:181">
      <c r="A28" s="21" t="s">
        <v>68</v>
      </c>
      <c r="B28" s="19" t="s">
        <v>18</v>
      </c>
      <c r="C28" s="20">
        <v>226052</v>
      </c>
      <c r="D28" s="20">
        <v>258493</v>
      </c>
      <c r="E28" s="20">
        <v>313041</v>
      </c>
      <c r="F28" s="20">
        <v>356023</v>
      </c>
      <c r="G28" s="20">
        <v>420822</v>
      </c>
      <c r="H28" s="20">
        <v>438378</v>
      </c>
      <c r="I28" s="20">
        <v>367496.07122482033</v>
      </c>
      <c r="J28" s="17">
        <v>381757.25551815878</v>
      </c>
      <c r="K28" s="5"/>
      <c r="L28" s="4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2"/>
      <c r="FW28" s="2"/>
      <c r="FX28" s="2"/>
    </row>
    <row r="29" spans="1:181" ht="25.5">
      <c r="A29" s="21" t="s">
        <v>69</v>
      </c>
      <c r="B29" s="19" t="s">
        <v>19</v>
      </c>
      <c r="C29" s="20">
        <v>948347.78235482844</v>
      </c>
      <c r="D29" s="20">
        <v>985841.31501653988</v>
      </c>
      <c r="E29" s="20">
        <v>1037646.0616408807</v>
      </c>
      <c r="F29" s="20">
        <v>1069698.7824773982</v>
      </c>
      <c r="G29" s="20">
        <v>1064816.421021071</v>
      </c>
      <c r="H29" s="20">
        <v>1124014.1793308591</v>
      </c>
      <c r="I29" s="20">
        <v>1160703.0363733855</v>
      </c>
      <c r="J29" s="17">
        <v>1146312.676162102</v>
      </c>
      <c r="K29" s="5"/>
      <c r="L29" s="4"/>
      <c r="M29" s="6"/>
      <c r="N29" s="6"/>
      <c r="O29" s="6"/>
      <c r="P29" s="6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2"/>
      <c r="FW29" s="2"/>
      <c r="FX29" s="2"/>
    </row>
    <row r="30" spans="1:181">
      <c r="A30" s="21" t="s">
        <v>70</v>
      </c>
      <c r="B30" s="19" t="s">
        <v>44</v>
      </c>
      <c r="C30" s="20">
        <v>1127470</v>
      </c>
      <c r="D30" s="20">
        <v>1135766.2195121953</v>
      </c>
      <c r="E30" s="20">
        <v>1060599.4319096124</v>
      </c>
      <c r="F30" s="20">
        <v>1054918.7161670842</v>
      </c>
      <c r="G30" s="20">
        <v>1293913.417810308</v>
      </c>
      <c r="H30" s="20">
        <v>1280156.5928338761</v>
      </c>
      <c r="I30" s="20">
        <v>1353797.7821809074</v>
      </c>
      <c r="J30" s="17">
        <v>1792623.078186607</v>
      </c>
      <c r="K30" s="5"/>
      <c r="L30" s="4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2"/>
      <c r="FW30" s="2"/>
      <c r="FX30" s="2"/>
    </row>
    <row r="31" spans="1:181">
      <c r="A31" s="21" t="s">
        <v>71</v>
      </c>
      <c r="B31" s="19" t="s">
        <v>20</v>
      </c>
      <c r="C31" s="20">
        <v>629362.03773837606</v>
      </c>
      <c r="D31" s="20">
        <v>643986.66208986309</v>
      </c>
      <c r="E31" s="20">
        <v>735172.75980028359</v>
      </c>
      <c r="F31" s="20">
        <v>726986.33562943933</v>
      </c>
      <c r="G31" s="20">
        <v>755313.47360730637</v>
      </c>
      <c r="H31" s="20">
        <v>772612.43411440344</v>
      </c>
      <c r="I31" s="20">
        <v>827356.86356244714</v>
      </c>
      <c r="J31" s="17">
        <v>837593.28397339582</v>
      </c>
      <c r="K31" s="5"/>
      <c r="L31" s="4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2"/>
      <c r="FW31" s="2"/>
      <c r="FX31" s="2"/>
    </row>
    <row r="32" spans="1:181">
      <c r="A32" s="22"/>
      <c r="B32" s="23" t="s">
        <v>30</v>
      </c>
      <c r="C32" s="24">
        <f>C17+C20+C28+C29+C30+C31</f>
        <v>4070052.9861324988</v>
      </c>
      <c r="D32" s="24">
        <f t="shared" ref="D32:J32" si="5">D17+D20+D28+D29+D30+D31</f>
        <v>4294717.182311805</v>
      </c>
      <c r="E32" s="24">
        <f t="shared" si="5"/>
        <v>4512949.6856314838</v>
      </c>
      <c r="F32" s="24">
        <f t="shared" si="5"/>
        <v>4617714.702446443</v>
      </c>
      <c r="G32" s="24">
        <f t="shared" si="5"/>
        <v>5109557.7418396911</v>
      </c>
      <c r="H32" s="24">
        <f t="shared" si="5"/>
        <v>5270796.6830638638</v>
      </c>
      <c r="I32" s="24">
        <f t="shared" si="5"/>
        <v>5497475.7451310921</v>
      </c>
      <c r="J32" s="24">
        <f t="shared" si="5"/>
        <v>6024726.5581189906</v>
      </c>
      <c r="K32" s="5"/>
      <c r="L32" s="4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2"/>
      <c r="FW32" s="2"/>
      <c r="FX32" s="2"/>
    </row>
    <row r="33" spans="1:181" s="9" customFormat="1">
      <c r="A33" s="26" t="s">
        <v>27</v>
      </c>
      <c r="B33" s="27" t="s">
        <v>31</v>
      </c>
      <c r="C33" s="28">
        <f>C6+C11+C13+C14+C15+C17+C20+C28+C29+C30+C31</f>
        <v>7476072.8082352234</v>
      </c>
      <c r="D33" s="28">
        <f>D6+D11+D13+D14+D15+D17+D20+D28+D29+D30+D31</f>
        <v>7699726.2709343405</v>
      </c>
      <c r="E33" s="28">
        <f>E6+E11+E13+E14+E15+E17+E20+E28+E29+E30+E31</f>
        <v>8073549.6401314037</v>
      </c>
      <c r="F33" s="28">
        <f>F6+F11+F13+F14+F15+F17+F20+F28+F29+F30+F31</f>
        <v>7780177.2872093758</v>
      </c>
      <c r="G33" s="28">
        <f t="shared" ref="G33:J33" si="6">G6+G11+G13+G14+G15+G17+G20+G28+G29+G30+G31</f>
        <v>9139017.027889356</v>
      </c>
      <c r="H33" s="28">
        <f t="shared" si="6"/>
        <v>9466761.6977780145</v>
      </c>
      <c r="I33" s="28">
        <f t="shared" si="6"/>
        <v>9851393.32180297</v>
      </c>
      <c r="J33" s="28">
        <f t="shared" si="6"/>
        <v>10560276.475363271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2"/>
      <c r="FW33" s="2"/>
      <c r="FX33" s="2"/>
      <c r="FY33" s="3"/>
    </row>
    <row r="34" spans="1:181">
      <c r="A34" s="29" t="s">
        <v>33</v>
      </c>
      <c r="B34" s="30" t="s">
        <v>25</v>
      </c>
      <c r="C34" s="13">
        <v>551520</v>
      </c>
      <c r="D34" s="13">
        <v>613091</v>
      </c>
      <c r="E34" s="13">
        <v>655893</v>
      </c>
      <c r="F34" s="13">
        <v>655784</v>
      </c>
      <c r="G34" s="13">
        <v>758194</v>
      </c>
      <c r="H34" s="13">
        <v>797655</v>
      </c>
      <c r="I34" s="13">
        <v>987974</v>
      </c>
      <c r="J34" s="14">
        <v>1008007</v>
      </c>
      <c r="K34" s="5"/>
      <c r="L34" s="4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</row>
    <row r="35" spans="1:181">
      <c r="A35" s="29" t="s">
        <v>34</v>
      </c>
      <c r="B35" s="30" t="s">
        <v>24</v>
      </c>
      <c r="C35" s="13">
        <v>202038</v>
      </c>
      <c r="D35" s="13">
        <v>236160</v>
      </c>
      <c r="E35" s="13">
        <v>217893</v>
      </c>
      <c r="F35" s="13">
        <v>198750</v>
      </c>
      <c r="G35" s="13">
        <v>197077</v>
      </c>
      <c r="H35" s="13">
        <v>244549</v>
      </c>
      <c r="I35" s="13">
        <v>210071.99999999997</v>
      </c>
      <c r="J35" s="14">
        <v>292749</v>
      </c>
      <c r="K35" s="5"/>
      <c r="L35" s="4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</row>
    <row r="36" spans="1:181">
      <c r="A36" s="31" t="s">
        <v>35</v>
      </c>
      <c r="B36" s="32" t="s">
        <v>45</v>
      </c>
      <c r="C36" s="24">
        <f>C33+C34-C35</f>
        <v>7825554.8082352234</v>
      </c>
      <c r="D36" s="24">
        <f t="shared" ref="D36:J36" si="7">D33+D34-D35</f>
        <v>8076657.2709343405</v>
      </c>
      <c r="E36" s="24">
        <f t="shared" si="7"/>
        <v>8511549.6401314028</v>
      </c>
      <c r="F36" s="24">
        <f t="shared" si="7"/>
        <v>8237211.2872093767</v>
      </c>
      <c r="G36" s="24">
        <f t="shared" si="7"/>
        <v>9700134.027889356</v>
      </c>
      <c r="H36" s="24">
        <f t="shared" si="7"/>
        <v>10019867.697778014</v>
      </c>
      <c r="I36" s="24">
        <f t="shared" si="7"/>
        <v>10629295.32180297</v>
      </c>
      <c r="J36" s="24">
        <f t="shared" si="7"/>
        <v>11275534.475363271</v>
      </c>
      <c r="K36" s="5"/>
      <c r="L36" s="4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</row>
    <row r="37" spans="1:181">
      <c r="A37" s="29" t="s">
        <v>36</v>
      </c>
      <c r="B37" s="30" t="s">
        <v>32</v>
      </c>
      <c r="C37" s="13">
        <f>GSVA_cur!C37</f>
        <v>126520</v>
      </c>
      <c r="D37" s="13">
        <f>GSVA_cur!D37</f>
        <v>128450</v>
      </c>
      <c r="E37" s="13">
        <f>GSVA_cur!E37</f>
        <v>130410</v>
      </c>
      <c r="F37" s="13">
        <f>GSVA_cur!F37</f>
        <v>132390</v>
      </c>
      <c r="G37" s="13">
        <f>GSVA_cur!G37</f>
        <v>134410</v>
      </c>
      <c r="H37" s="13">
        <f>GSVA_cur!H37</f>
        <v>136460</v>
      </c>
      <c r="I37" s="13">
        <f>GSVA_cur!I37</f>
        <v>138540</v>
      </c>
      <c r="J37" s="13">
        <f>GSVA_cur!J37</f>
        <v>140640</v>
      </c>
      <c r="M37" s="2"/>
      <c r="N37" s="2"/>
      <c r="O37" s="2"/>
      <c r="P37" s="2"/>
    </row>
    <row r="38" spans="1:181">
      <c r="A38" s="31" t="s">
        <v>37</v>
      </c>
      <c r="B38" s="32" t="s">
        <v>48</v>
      </c>
      <c r="C38" s="24">
        <f>C36/C37*1000</f>
        <v>61852.314323705526</v>
      </c>
      <c r="D38" s="24">
        <f t="shared" ref="D38:J38" si="8">D36/D37*1000</f>
        <v>62877.830057877312</v>
      </c>
      <c r="E38" s="24">
        <f t="shared" si="8"/>
        <v>65267.614754477436</v>
      </c>
      <c r="F38" s="24">
        <f t="shared" si="8"/>
        <v>62219.286103250823</v>
      </c>
      <c r="G38" s="24">
        <f t="shared" si="8"/>
        <v>72168.246617731987</v>
      </c>
      <c r="H38" s="24">
        <f t="shared" si="8"/>
        <v>73427.141270540931</v>
      </c>
      <c r="I38" s="24">
        <f t="shared" si="8"/>
        <v>76723.656141208092</v>
      </c>
      <c r="J38" s="24">
        <f t="shared" si="8"/>
        <v>80173.026701957264</v>
      </c>
      <c r="L38" s="4"/>
      <c r="M38" s="4"/>
      <c r="N38" s="4"/>
      <c r="O38" s="4"/>
      <c r="P38" s="4"/>
      <c r="BQ38" s="5"/>
      <c r="BR38" s="5"/>
      <c r="BS38" s="5"/>
      <c r="BT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6" max="1048575" man="1"/>
    <brk id="28" max="1048575" man="1"/>
    <brk id="44" max="1048575" man="1"/>
    <brk id="108" max="95" man="1"/>
    <brk id="144" max="1048575" man="1"/>
    <brk id="168" max="1048575" man="1"/>
    <brk id="176" max="9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Y38"/>
  <sheetViews>
    <sheetView zoomScale="130" zoomScaleNormal="130" zoomScaleSheetLayoutView="100" workbookViewId="0">
      <pane xSplit="2" ySplit="5" topLeftCell="C30" activePane="bottomRight" state="frozen"/>
      <selection activeCell="A5" sqref="A5:J38"/>
      <selection pane="topRight" activeCell="A5" sqref="A5:J38"/>
      <selection pane="bottomLeft" activeCell="A5" sqref="A5:J38"/>
      <selection pane="bottomRight" activeCell="A5" sqref="A5:J38"/>
    </sheetView>
  </sheetViews>
  <sheetFormatPr defaultColWidth="8.85546875" defaultRowHeight="15"/>
  <cols>
    <col min="1" max="1" width="11" style="1" customWidth="1"/>
    <col min="2" max="2" width="37.28515625" style="1" customWidth="1"/>
    <col min="3" max="5" width="11.28515625" style="1" customWidth="1"/>
    <col min="6" max="9" width="11.28515625" style="3" customWidth="1"/>
    <col min="10" max="10" width="11.85546875" style="2" customWidth="1"/>
    <col min="11" max="11" width="10.85546875" style="3" customWidth="1"/>
    <col min="12" max="12" width="10.85546875" style="2" customWidth="1"/>
    <col min="13" max="13" width="11" style="3" customWidth="1"/>
    <col min="14" max="16" width="11.42578125" style="3" customWidth="1"/>
    <col min="17" max="44" width="9.140625" style="3" customWidth="1"/>
    <col min="45" max="45" width="12.42578125" style="3" customWidth="1"/>
    <col min="46" max="67" width="9.140625" style="3" customWidth="1"/>
    <col min="68" max="68" width="12.140625" style="3" customWidth="1"/>
    <col min="69" max="72" width="9.140625" style="3" customWidth="1"/>
    <col min="73" max="77" width="9.140625" style="3" hidden="1" customWidth="1"/>
    <col min="78" max="78" width="9.140625" style="3" customWidth="1"/>
    <col min="79" max="83" width="9.140625" style="3" hidden="1" customWidth="1"/>
    <col min="84" max="84" width="9.140625" style="3" customWidth="1"/>
    <col min="85" max="89" width="9.140625" style="3" hidden="1" customWidth="1"/>
    <col min="90" max="90" width="9.140625" style="3" customWidth="1"/>
    <col min="91" max="95" width="9.140625" style="3" hidden="1" customWidth="1"/>
    <col min="96" max="96" width="9.140625" style="3" customWidth="1"/>
    <col min="97" max="101" width="9.140625" style="3" hidden="1" customWidth="1"/>
    <col min="102" max="102" width="9.140625" style="2" customWidth="1"/>
    <col min="103" max="107" width="9.140625" style="2" hidden="1" customWidth="1"/>
    <col min="108" max="108" width="9.140625" style="2" customWidth="1"/>
    <col min="109" max="113" width="9.140625" style="2" hidden="1" customWidth="1"/>
    <col min="114" max="114" width="9.140625" style="2" customWidth="1"/>
    <col min="115" max="119" width="9.140625" style="2" hidden="1" customWidth="1"/>
    <col min="120" max="120" width="9.140625" style="2" customWidth="1"/>
    <col min="121" max="150" width="9.140625" style="3" customWidth="1"/>
    <col min="151" max="151" width="9.140625" style="3" hidden="1" customWidth="1"/>
    <col min="152" max="159" width="9.140625" style="3" customWidth="1"/>
    <col min="160" max="160" width="9.140625" style="3" hidden="1" customWidth="1"/>
    <col min="161" max="165" width="9.140625" style="3" customWidth="1"/>
    <col min="166" max="166" width="9.140625" style="3" hidden="1" customWidth="1"/>
    <col min="167" max="176" width="9.140625" style="3" customWidth="1"/>
    <col min="177" max="180" width="8.85546875" style="3"/>
    <col min="181" max="181" width="12.7109375" style="3" bestFit="1" customWidth="1"/>
    <col min="182" max="16384" width="8.85546875" style="1"/>
  </cols>
  <sheetData>
    <row r="1" spans="1:181" ht="18.75">
      <c r="A1" s="1" t="s">
        <v>43</v>
      </c>
      <c r="B1" s="10" t="s">
        <v>56</v>
      </c>
      <c r="H1" s="3" t="s">
        <v>61</v>
      </c>
      <c r="K1" s="4"/>
    </row>
    <row r="2" spans="1:181" ht="15.75">
      <c r="A2" s="8" t="s">
        <v>40</v>
      </c>
    </row>
    <row r="3" spans="1:181" ht="15.75">
      <c r="A3" s="8"/>
    </row>
    <row r="4" spans="1:181" ht="15.75">
      <c r="A4" s="8"/>
      <c r="E4" s="7"/>
      <c r="F4" s="7" t="s">
        <v>47</v>
      </c>
      <c r="G4" s="7"/>
      <c r="H4" s="7"/>
      <c r="I4" s="7"/>
    </row>
    <row r="5" spans="1:181">
      <c r="A5" s="11" t="s">
        <v>0</v>
      </c>
      <c r="B5" s="12" t="s">
        <v>1</v>
      </c>
      <c r="C5" s="13" t="s">
        <v>21</v>
      </c>
      <c r="D5" s="13" t="s">
        <v>22</v>
      </c>
      <c r="E5" s="13" t="s">
        <v>23</v>
      </c>
      <c r="F5" s="13" t="s">
        <v>46</v>
      </c>
      <c r="G5" s="13" t="s">
        <v>55</v>
      </c>
      <c r="H5" s="13" t="s">
        <v>57</v>
      </c>
      <c r="I5" s="13" t="s">
        <v>58</v>
      </c>
      <c r="J5" s="14" t="s">
        <v>59</v>
      </c>
    </row>
    <row r="6" spans="1:181" s="9" customFormat="1">
      <c r="A6" s="15" t="s">
        <v>26</v>
      </c>
      <c r="B6" s="16" t="s">
        <v>2</v>
      </c>
      <c r="C6" s="17">
        <f>SUM(C7:C10)</f>
        <v>1122697.2539721353</v>
      </c>
      <c r="D6" s="17">
        <f t="shared" ref="D6:J6" si="0">SUM(D7:D10)</f>
        <v>1357123.6538917683</v>
      </c>
      <c r="E6" s="17">
        <f t="shared" si="0"/>
        <v>1456664.3547527939</v>
      </c>
      <c r="F6" s="17">
        <f t="shared" si="0"/>
        <v>1229021.7915145112</v>
      </c>
      <c r="G6" s="17">
        <f t="shared" si="0"/>
        <v>1818814.7434536542</v>
      </c>
      <c r="H6" s="17">
        <f t="shared" si="0"/>
        <v>2034783.9151423739</v>
      </c>
      <c r="I6" s="17">
        <f t="shared" si="0"/>
        <v>2132659.1711392486</v>
      </c>
      <c r="J6" s="17">
        <f t="shared" si="0"/>
        <v>2196490.0556328301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2"/>
      <c r="FW6" s="2"/>
      <c r="FX6" s="2"/>
      <c r="FY6" s="3"/>
    </row>
    <row r="7" spans="1:181">
      <c r="A7" s="18">
        <v>1.1000000000000001</v>
      </c>
      <c r="B7" s="19" t="s">
        <v>49</v>
      </c>
      <c r="C7" s="20">
        <v>623141.608600365</v>
      </c>
      <c r="D7" s="20">
        <v>834921.64280526515</v>
      </c>
      <c r="E7" s="20">
        <v>944477.04837952135</v>
      </c>
      <c r="F7" s="20">
        <v>618538.44784542953</v>
      </c>
      <c r="G7" s="20">
        <v>1050869.5659851311</v>
      </c>
      <c r="H7" s="20">
        <v>1136183.3549383008</v>
      </c>
      <c r="I7" s="20">
        <v>1155083.4869915345</v>
      </c>
      <c r="J7" s="17">
        <v>1144822.67280808</v>
      </c>
      <c r="K7" s="5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2"/>
      <c r="FW7" s="2"/>
      <c r="FX7" s="2"/>
    </row>
    <row r="8" spans="1:181">
      <c r="A8" s="18">
        <v>1.2</v>
      </c>
      <c r="B8" s="19" t="s">
        <v>50</v>
      </c>
      <c r="C8" s="20">
        <v>337949.10016853822</v>
      </c>
      <c r="D8" s="20">
        <v>339243.60643596342</v>
      </c>
      <c r="E8" s="20">
        <v>338456.85545457795</v>
      </c>
      <c r="F8" s="20">
        <v>423296.38124629174</v>
      </c>
      <c r="G8" s="20">
        <v>571301.58733165183</v>
      </c>
      <c r="H8" s="20">
        <v>650876.91343977011</v>
      </c>
      <c r="I8" s="20">
        <v>724598.05344721803</v>
      </c>
      <c r="J8" s="17">
        <v>794508.83873266412</v>
      </c>
      <c r="K8" s="5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2"/>
      <c r="FW8" s="2"/>
      <c r="FX8" s="2"/>
    </row>
    <row r="9" spans="1:181">
      <c r="A9" s="18">
        <v>1.3</v>
      </c>
      <c r="B9" s="19" t="s">
        <v>51</v>
      </c>
      <c r="C9" s="20">
        <v>133060.62583128194</v>
      </c>
      <c r="D9" s="20">
        <v>152457.34266393329</v>
      </c>
      <c r="E9" s="20">
        <v>142968.44559138073</v>
      </c>
      <c r="F9" s="20">
        <v>154527.03369477225</v>
      </c>
      <c r="G9" s="20">
        <v>160805.58227218894</v>
      </c>
      <c r="H9" s="20">
        <v>211001.85545607633</v>
      </c>
      <c r="I9" s="20">
        <v>215334.44304430604</v>
      </c>
      <c r="J9" s="17">
        <v>217530.84912788245</v>
      </c>
      <c r="K9" s="5"/>
      <c r="L9" s="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2"/>
      <c r="FW9" s="2"/>
      <c r="FX9" s="2"/>
    </row>
    <row r="10" spans="1:181">
      <c r="A10" s="18">
        <v>1.4</v>
      </c>
      <c r="B10" s="19" t="s">
        <v>52</v>
      </c>
      <c r="C10" s="20">
        <v>28545.91937195</v>
      </c>
      <c r="D10" s="20">
        <v>30501.061986606248</v>
      </c>
      <c r="E10" s="20">
        <v>30762.005327313724</v>
      </c>
      <c r="F10" s="20">
        <v>32659.928728017789</v>
      </c>
      <c r="G10" s="20">
        <v>35838.007864682499</v>
      </c>
      <c r="H10" s="20">
        <v>36721.791308226449</v>
      </c>
      <c r="I10" s="20">
        <v>37643.187656189926</v>
      </c>
      <c r="J10" s="17">
        <v>39627.694964203401</v>
      </c>
      <c r="K10" s="5"/>
      <c r="L10" s="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2"/>
      <c r="FW10" s="2"/>
      <c r="FX10" s="2"/>
    </row>
    <row r="11" spans="1:181">
      <c r="A11" s="21" t="s">
        <v>62</v>
      </c>
      <c r="B11" s="19" t="s">
        <v>3</v>
      </c>
      <c r="C11" s="20">
        <v>28796.556799999998</v>
      </c>
      <c r="D11" s="20">
        <v>66414.853199999998</v>
      </c>
      <c r="E11" s="20">
        <v>50244.364596158266</v>
      </c>
      <c r="F11" s="20">
        <v>34971.176297233527</v>
      </c>
      <c r="G11" s="20">
        <v>84365.107082103932</v>
      </c>
      <c r="H11" s="20">
        <v>24994.462070824644</v>
      </c>
      <c r="I11" s="20">
        <v>22376.433014405502</v>
      </c>
      <c r="J11" s="17">
        <v>25756.633515003639</v>
      </c>
      <c r="K11" s="5"/>
      <c r="L11" s="4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2"/>
      <c r="FW11" s="2"/>
      <c r="FX11" s="2"/>
    </row>
    <row r="12" spans="1:181">
      <c r="A12" s="22"/>
      <c r="B12" s="23" t="s">
        <v>28</v>
      </c>
      <c r="C12" s="24">
        <f>C6+C11</f>
        <v>1151493.8107721352</v>
      </c>
      <c r="D12" s="24">
        <f t="shared" ref="D12:J12" si="1">D6+D11</f>
        <v>1423538.5070917683</v>
      </c>
      <c r="E12" s="24">
        <f t="shared" si="1"/>
        <v>1506908.7193489522</v>
      </c>
      <c r="F12" s="24">
        <f t="shared" si="1"/>
        <v>1263992.9678117447</v>
      </c>
      <c r="G12" s="24">
        <f t="shared" si="1"/>
        <v>1903179.8505357581</v>
      </c>
      <c r="H12" s="24">
        <f t="shared" si="1"/>
        <v>2059778.3772131985</v>
      </c>
      <c r="I12" s="24">
        <f t="shared" si="1"/>
        <v>2155035.6041536541</v>
      </c>
      <c r="J12" s="24">
        <f t="shared" si="1"/>
        <v>2222246.6891478337</v>
      </c>
      <c r="K12" s="5"/>
      <c r="L12" s="4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2"/>
      <c r="FW12" s="2"/>
      <c r="FX12" s="2"/>
    </row>
    <row r="13" spans="1:181" s="9" customFormat="1">
      <c r="A13" s="15" t="s">
        <v>63</v>
      </c>
      <c r="B13" s="16" t="s">
        <v>4</v>
      </c>
      <c r="C13" s="17">
        <v>624271.93779999996</v>
      </c>
      <c r="D13" s="17">
        <v>613841.47479999997</v>
      </c>
      <c r="E13" s="17">
        <v>656383.87975684158</v>
      </c>
      <c r="F13" s="17">
        <v>680053.55127527856</v>
      </c>
      <c r="G13" s="17">
        <v>854723.41026448691</v>
      </c>
      <c r="H13" s="17">
        <v>850124.74729039066</v>
      </c>
      <c r="I13" s="17">
        <v>894724.77497905772</v>
      </c>
      <c r="J13" s="17">
        <v>973999.2928915252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2"/>
      <c r="FW13" s="2"/>
      <c r="FX13" s="2"/>
      <c r="FY13" s="3"/>
    </row>
    <row r="14" spans="1:181" ht="25.5">
      <c r="A14" s="21" t="s">
        <v>64</v>
      </c>
      <c r="B14" s="19" t="s">
        <v>5</v>
      </c>
      <c r="C14" s="20">
        <v>430202.40800000005</v>
      </c>
      <c r="D14" s="20">
        <v>417526.06717608671</v>
      </c>
      <c r="E14" s="20">
        <v>362548.99840108328</v>
      </c>
      <c r="F14" s="20">
        <v>381119.67921675218</v>
      </c>
      <c r="G14" s="20">
        <v>447508.27227475203</v>
      </c>
      <c r="H14" s="20">
        <v>419929.9149058545</v>
      </c>
      <c r="I14" s="20">
        <v>531327.46598984068</v>
      </c>
      <c r="J14" s="17">
        <v>603015.21383472788</v>
      </c>
      <c r="K14" s="5"/>
      <c r="L14" s="4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4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4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4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2"/>
      <c r="FW14" s="2"/>
      <c r="FX14" s="2"/>
    </row>
    <row r="15" spans="1:181">
      <c r="A15" s="21" t="s">
        <v>65</v>
      </c>
      <c r="B15" s="19" t="s">
        <v>6</v>
      </c>
      <c r="C15" s="20">
        <v>623413.66553058894</v>
      </c>
      <c r="D15" s="20">
        <v>660050.74946853402</v>
      </c>
      <c r="E15" s="20">
        <v>742379.36978232511</v>
      </c>
      <c r="F15" s="20">
        <v>799343.45690085681</v>
      </c>
      <c r="G15" s="20">
        <v>804196.72909714654</v>
      </c>
      <c r="H15" s="20">
        <v>919932.40407285222</v>
      </c>
      <c r="I15" s="20">
        <v>1041328.3678196112</v>
      </c>
      <c r="J15" s="17">
        <v>1152015.2671450949</v>
      </c>
      <c r="K15" s="5"/>
      <c r="L15" s="4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4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4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4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2"/>
      <c r="FW15" s="2"/>
      <c r="FX15" s="2"/>
    </row>
    <row r="16" spans="1:181">
      <c r="A16" s="22"/>
      <c r="B16" s="23" t="s">
        <v>29</v>
      </c>
      <c r="C16" s="24">
        <f>+C13+C14+C15</f>
        <v>1677888.011330589</v>
      </c>
      <c r="D16" s="24">
        <f t="shared" ref="D16:J16" si="2">+D13+D14+D15</f>
        <v>1691418.2914446206</v>
      </c>
      <c r="E16" s="24">
        <f t="shared" si="2"/>
        <v>1761312.24794025</v>
      </c>
      <c r="F16" s="24">
        <f t="shared" si="2"/>
        <v>1860516.6873928877</v>
      </c>
      <c r="G16" s="24">
        <f t="shared" si="2"/>
        <v>2106428.4116363856</v>
      </c>
      <c r="H16" s="24">
        <f t="shared" si="2"/>
        <v>2189987.0662690974</v>
      </c>
      <c r="I16" s="24">
        <f t="shared" si="2"/>
        <v>2467380.6087885099</v>
      </c>
      <c r="J16" s="24">
        <f t="shared" si="2"/>
        <v>2729029.7738713482</v>
      </c>
      <c r="K16" s="5"/>
      <c r="L16" s="4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4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4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4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2"/>
      <c r="FW16" s="2"/>
      <c r="FX16" s="2"/>
    </row>
    <row r="17" spans="1:181" s="9" customFormat="1">
      <c r="A17" s="15" t="s">
        <v>66</v>
      </c>
      <c r="B17" s="16" t="s">
        <v>7</v>
      </c>
      <c r="C17" s="17">
        <f>C18+C19</f>
        <v>584477.20150667301</v>
      </c>
      <c r="D17" s="17">
        <f t="shared" ref="D17:J17" si="3">D18+D19</f>
        <v>704960.34410750214</v>
      </c>
      <c r="E17" s="17">
        <f t="shared" si="3"/>
        <v>788409.88139991451</v>
      </c>
      <c r="F17" s="17">
        <f t="shared" si="3"/>
        <v>781370.17985359416</v>
      </c>
      <c r="G17" s="17">
        <f t="shared" si="3"/>
        <v>918115.57708534796</v>
      </c>
      <c r="H17" s="17">
        <f t="shared" si="3"/>
        <v>1033468.5059233954</v>
      </c>
      <c r="I17" s="17">
        <f t="shared" si="3"/>
        <v>1213666.4480729462</v>
      </c>
      <c r="J17" s="17">
        <f t="shared" si="3"/>
        <v>1351282.7944841385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2"/>
      <c r="FW17" s="2"/>
      <c r="FX17" s="2"/>
      <c r="FY17" s="3"/>
    </row>
    <row r="18" spans="1:181">
      <c r="A18" s="18">
        <v>6.1</v>
      </c>
      <c r="B18" s="19" t="s">
        <v>8</v>
      </c>
      <c r="C18" s="20">
        <v>517326.81551091722</v>
      </c>
      <c r="D18" s="20">
        <v>636534.291632273</v>
      </c>
      <c r="E18" s="20">
        <v>726278.85676332552</v>
      </c>
      <c r="F18" s="20">
        <v>719481.55075058527</v>
      </c>
      <c r="G18" s="20">
        <v>852657.91410532012</v>
      </c>
      <c r="H18" s="20">
        <v>963173.61653274926</v>
      </c>
      <c r="I18" s="20">
        <v>1129257.2561131781</v>
      </c>
      <c r="J18" s="17">
        <v>1253590.2158176873</v>
      </c>
      <c r="K18" s="5"/>
      <c r="L18" s="4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2"/>
      <c r="FW18" s="2"/>
      <c r="FX18" s="2"/>
    </row>
    <row r="19" spans="1:181">
      <c r="A19" s="18">
        <v>6.2</v>
      </c>
      <c r="B19" s="19" t="s">
        <v>9</v>
      </c>
      <c r="C19" s="20">
        <v>67150.385995755772</v>
      </c>
      <c r="D19" s="20">
        <v>68426.052475229182</v>
      </c>
      <c r="E19" s="20">
        <v>62131.024636588976</v>
      </c>
      <c r="F19" s="20">
        <v>61888.629103008949</v>
      </c>
      <c r="G19" s="20">
        <v>65457.662980027861</v>
      </c>
      <c r="H19" s="20">
        <v>70294.889390646102</v>
      </c>
      <c r="I19" s="20">
        <v>84409.191959767952</v>
      </c>
      <c r="J19" s="17">
        <v>97692.578666451154</v>
      </c>
      <c r="K19" s="5"/>
      <c r="L19" s="4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2"/>
      <c r="FW19" s="2"/>
      <c r="FX19" s="2"/>
    </row>
    <row r="20" spans="1:181" s="9" customFormat="1" ht="25.5">
      <c r="A20" s="15" t="s">
        <v>67</v>
      </c>
      <c r="B20" s="25" t="s">
        <v>10</v>
      </c>
      <c r="C20" s="17">
        <f>SUM(C21:C27)</f>
        <v>328522.94906111585</v>
      </c>
      <c r="D20" s="17">
        <f t="shared" ref="D20:J20" si="4">SUM(D21:D27)</f>
        <v>392170.11188717128</v>
      </c>
      <c r="E20" s="17">
        <f t="shared" si="4"/>
        <v>423236.55127837381</v>
      </c>
      <c r="F20" s="17">
        <f t="shared" si="4"/>
        <v>486752.89066681633</v>
      </c>
      <c r="G20" s="17">
        <f t="shared" si="4"/>
        <v>569395.07103587058</v>
      </c>
      <c r="H20" s="17">
        <f t="shared" si="4"/>
        <v>586229.84669135488</v>
      </c>
      <c r="I20" s="17">
        <f t="shared" si="4"/>
        <v>542441.72460111091</v>
      </c>
      <c r="J20" s="17">
        <f t="shared" si="4"/>
        <v>565980.09365443513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2"/>
      <c r="FW20" s="2"/>
      <c r="FX20" s="2"/>
      <c r="FY20" s="3"/>
    </row>
    <row r="21" spans="1:181">
      <c r="A21" s="18">
        <v>7.1</v>
      </c>
      <c r="B21" s="19" t="s">
        <v>11</v>
      </c>
      <c r="C21" s="20">
        <v>7807</v>
      </c>
      <c r="D21" s="20">
        <v>9245</v>
      </c>
      <c r="E21" s="20">
        <v>9274</v>
      </c>
      <c r="F21" s="20">
        <v>9783</v>
      </c>
      <c r="G21" s="20">
        <v>10937</v>
      </c>
      <c r="H21" s="20">
        <v>8895.0047718973819</v>
      </c>
      <c r="I21" s="20">
        <v>9800.6845521118994</v>
      </c>
      <c r="J21" s="17">
        <v>9686.8293401062001</v>
      </c>
      <c r="K21" s="5"/>
      <c r="L21" s="4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2"/>
      <c r="FW21" s="2"/>
      <c r="FX21" s="2"/>
    </row>
    <row r="22" spans="1:181">
      <c r="A22" s="18">
        <v>7.2</v>
      </c>
      <c r="B22" s="19" t="s">
        <v>12</v>
      </c>
      <c r="C22" s="20">
        <v>228322.77258549779</v>
      </c>
      <c r="D22" s="20">
        <v>268435.4520435161</v>
      </c>
      <c r="E22" s="20">
        <v>280516.75279667112</v>
      </c>
      <c r="F22" s="20">
        <v>308103.53763860883</v>
      </c>
      <c r="G22" s="20">
        <v>340619.72778781719</v>
      </c>
      <c r="H22" s="20">
        <v>344273.71903199051</v>
      </c>
      <c r="I22" s="20">
        <v>333785.35999814386</v>
      </c>
      <c r="J22" s="17">
        <v>343472.70585985371</v>
      </c>
      <c r="K22" s="5"/>
      <c r="L22" s="4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2"/>
      <c r="FW22" s="2"/>
      <c r="FX22" s="2"/>
    </row>
    <row r="23" spans="1:181">
      <c r="A23" s="18">
        <v>7.3</v>
      </c>
      <c r="B23" s="19" t="s">
        <v>13</v>
      </c>
      <c r="C23" s="20">
        <v>0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17">
        <v>0</v>
      </c>
      <c r="K23" s="5"/>
      <c r="L23" s="4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2"/>
      <c r="FW23" s="2"/>
      <c r="FX23" s="2"/>
    </row>
    <row r="24" spans="1:181">
      <c r="A24" s="18">
        <v>7.4</v>
      </c>
      <c r="B24" s="19" t="s">
        <v>14</v>
      </c>
      <c r="C24" s="20">
        <v>5243.0269486822108</v>
      </c>
      <c r="D24" s="20">
        <v>10771.396699999999</v>
      </c>
      <c r="E24" s="20">
        <v>6174.7295790463468</v>
      </c>
      <c r="F24" s="20">
        <v>13594.563435920245</v>
      </c>
      <c r="G24" s="20">
        <v>28727.859600000003</v>
      </c>
      <c r="H24" s="20">
        <v>27045.678399658653</v>
      </c>
      <c r="I24" s="20">
        <v>28141.855418190236</v>
      </c>
      <c r="J24" s="17">
        <v>18743.118015527463</v>
      </c>
      <c r="K24" s="5"/>
      <c r="L24" s="4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2"/>
      <c r="FW24" s="2"/>
      <c r="FX24" s="2"/>
    </row>
    <row r="25" spans="1:181">
      <c r="A25" s="18">
        <v>7.5</v>
      </c>
      <c r="B25" s="19" t="s">
        <v>15</v>
      </c>
      <c r="C25" s="20">
        <v>415.23099431444291</v>
      </c>
      <c r="D25" s="20">
        <v>488.88165280245482</v>
      </c>
      <c r="E25" s="20">
        <v>695.71889743486076</v>
      </c>
      <c r="F25" s="20">
        <v>762.65017141379008</v>
      </c>
      <c r="G25" s="20">
        <v>823.3226123835575</v>
      </c>
      <c r="H25" s="20">
        <v>11966.116445797921</v>
      </c>
      <c r="I25" s="20">
        <v>11563.741282379829</v>
      </c>
      <c r="J25" s="17">
        <v>11597.950232491132</v>
      </c>
      <c r="K25" s="5"/>
      <c r="L25" s="4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2"/>
      <c r="FW25" s="2"/>
      <c r="FX25" s="2"/>
    </row>
    <row r="26" spans="1:181">
      <c r="A26" s="18">
        <v>7.6</v>
      </c>
      <c r="B26" s="19" t="s">
        <v>16</v>
      </c>
      <c r="C26" s="20">
        <v>0</v>
      </c>
      <c r="D26" s="20">
        <v>1.5026519855595668</v>
      </c>
      <c r="E26" s="20">
        <v>1.5037108303249096</v>
      </c>
      <c r="F26" s="20">
        <v>1.4958892537731252</v>
      </c>
      <c r="G26" s="20">
        <v>1.982</v>
      </c>
      <c r="H26" s="20">
        <v>1.6765751679991312</v>
      </c>
      <c r="I26" s="20">
        <v>14.253793811078241</v>
      </c>
      <c r="J26" s="17">
        <v>0</v>
      </c>
      <c r="K26" s="5"/>
      <c r="L26" s="4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2"/>
      <c r="FW26" s="2"/>
      <c r="FX26" s="2"/>
    </row>
    <row r="27" spans="1:181" ht="25.5">
      <c r="A27" s="18">
        <v>7.7</v>
      </c>
      <c r="B27" s="19" t="s">
        <v>17</v>
      </c>
      <c r="C27" s="20">
        <v>86734.918532621406</v>
      </c>
      <c r="D27" s="20">
        <v>103227.8788388672</v>
      </c>
      <c r="E27" s="20">
        <v>126573.84629439106</v>
      </c>
      <c r="F27" s="20">
        <v>154507.64353161969</v>
      </c>
      <c r="G27" s="20">
        <v>188285.17903566983</v>
      </c>
      <c r="H27" s="20">
        <v>194047.65146684239</v>
      </c>
      <c r="I27" s="20">
        <v>159135.82955647394</v>
      </c>
      <c r="J27" s="17">
        <v>182479.49020645663</v>
      </c>
      <c r="K27" s="5"/>
      <c r="L27" s="4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2"/>
      <c r="FW27" s="2"/>
      <c r="FX27" s="2"/>
    </row>
    <row r="28" spans="1:181">
      <c r="A28" s="21" t="s">
        <v>68</v>
      </c>
      <c r="B28" s="19" t="s">
        <v>18</v>
      </c>
      <c r="C28" s="20">
        <v>222483</v>
      </c>
      <c r="D28" s="20">
        <v>262015</v>
      </c>
      <c r="E28" s="20">
        <v>318831</v>
      </c>
      <c r="F28" s="20">
        <v>368511</v>
      </c>
      <c r="G28" s="20">
        <v>444951</v>
      </c>
      <c r="H28" s="20">
        <v>461373.70645782899</v>
      </c>
      <c r="I28" s="20">
        <v>416093.48201023386</v>
      </c>
      <c r="J28" s="17">
        <v>465439.73587723979</v>
      </c>
      <c r="K28" s="5"/>
      <c r="L28" s="4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2"/>
      <c r="FW28" s="2"/>
      <c r="FX28" s="2"/>
    </row>
    <row r="29" spans="1:181" ht="25.5">
      <c r="A29" s="21" t="s">
        <v>69</v>
      </c>
      <c r="B29" s="19" t="s">
        <v>19</v>
      </c>
      <c r="C29" s="20">
        <v>948347.78235482844</v>
      </c>
      <c r="D29" s="20">
        <v>819737.97720026411</v>
      </c>
      <c r="E29" s="20">
        <v>914832.60281853471</v>
      </c>
      <c r="F29" s="20">
        <v>988951.06038033753</v>
      </c>
      <c r="G29" s="20">
        <v>1032824.1817377645</v>
      </c>
      <c r="H29" s="20">
        <v>1106915.1193483486</v>
      </c>
      <c r="I29" s="20">
        <v>1212605.1365681856</v>
      </c>
      <c r="J29" s="17">
        <v>1320752.3274469385</v>
      </c>
      <c r="K29" s="5"/>
      <c r="L29" s="4"/>
      <c r="M29" s="6"/>
      <c r="N29" s="6"/>
      <c r="O29" s="6"/>
      <c r="P29" s="6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2"/>
      <c r="FW29" s="2"/>
      <c r="FX29" s="2"/>
    </row>
    <row r="30" spans="1:181">
      <c r="A30" s="21" t="s">
        <v>70</v>
      </c>
      <c r="B30" s="19" t="s">
        <v>44</v>
      </c>
      <c r="C30" s="20">
        <v>870047</v>
      </c>
      <c r="D30" s="20">
        <v>948044</v>
      </c>
      <c r="E30" s="20">
        <v>952268</v>
      </c>
      <c r="F30" s="20">
        <v>1008268</v>
      </c>
      <c r="G30" s="20">
        <v>1310164</v>
      </c>
      <c r="H30" s="20">
        <v>1365263</v>
      </c>
      <c r="I30" s="20">
        <v>1552042.7687263023</v>
      </c>
      <c r="J30" s="17">
        <v>2187899.1657987516</v>
      </c>
      <c r="K30" s="5"/>
      <c r="L30" s="4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2"/>
      <c r="FW30" s="2"/>
      <c r="FX30" s="2"/>
    </row>
    <row r="31" spans="1:181">
      <c r="A31" s="21" t="s">
        <v>71</v>
      </c>
      <c r="B31" s="19" t="s">
        <v>20</v>
      </c>
      <c r="C31" s="20">
        <v>594667.03773837606</v>
      </c>
      <c r="D31" s="20">
        <v>652933.69108201645</v>
      </c>
      <c r="E31" s="20">
        <v>803666.34213705745</v>
      </c>
      <c r="F31" s="20">
        <v>820563.42857386603</v>
      </c>
      <c r="G31" s="20">
        <v>900417.15117616032</v>
      </c>
      <c r="H31" s="20">
        <v>989696.81622932898</v>
      </c>
      <c r="I31" s="20">
        <v>1135072.4932638423</v>
      </c>
      <c r="J31" s="17">
        <v>1236165.7851673681</v>
      </c>
      <c r="K31" s="5"/>
      <c r="L31" s="4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2"/>
      <c r="FW31" s="2"/>
      <c r="FX31" s="2"/>
    </row>
    <row r="32" spans="1:181">
      <c r="A32" s="22"/>
      <c r="B32" s="23" t="s">
        <v>30</v>
      </c>
      <c r="C32" s="24">
        <f>C17+C20+C28+C29+C30+C31</f>
        <v>3548544.9706609938</v>
      </c>
      <c r="D32" s="24">
        <f t="shared" ref="D32:J32" si="5">D17+D20+D28+D29+D30+D31</f>
        <v>3779861.1242769542</v>
      </c>
      <c r="E32" s="24">
        <f t="shared" si="5"/>
        <v>4201244.3776338808</v>
      </c>
      <c r="F32" s="24">
        <f t="shared" si="5"/>
        <v>4454416.5594746144</v>
      </c>
      <c r="G32" s="24">
        <f t="shared" si="5"/>
        <v>5175866.9810351431</v>
      </c>
      <c r="H32" s="24">
        <f t="shared" si="5"/>
        <v>5542946.9946502559</v>
      </c>
      <c r="I32" s="24">
        <f t="shared" si="5"/>
        <v>6071922.053242621</v>
      </c>
      <c r="J32" s="24">
        <f t="shared" si="5"/>
        <v>7127519.902428871</v>
      </c>
      <c r="K32" s="5"/>
      <c r="L32" s="4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2"/>
      <c r="FW32" s="2"/>
      <c r="FX32" s="2"/>
    </row>
    <row r="33" spans="1:181" s="9" customFormat="1">
      <c r="A33" s="26" t="s">
        <v>27</v>
      </c>
      <c r="B33" s="27" t="s">
        <v>41</v>
      </c>
      <c r="C33" s="28">
        <f>C6+C11+C13+C14+C15+C17+C20+C28+C29+C30+C31</f>
        <v>6377926.7927637175</v>
      </c>
      <c r="D33" s="28">
        <f>D6+D11+D13+D14+D15+D17+D20+D28+D29+D30+D31</f>
        <v>6894817.9228133429</v>
      </c>
      <c r="E33" s="28">
        <f>E6+E11+E13+E14+E15+E17+E20+E28+E29+E30+E31</f>
        <v>7469465.3449230827</v>
      </c>
      <c r="F33" s="28">
        <f>F6+F11+F13+F14+F15+F17+F20+F28+F29+F30+F31</f>
        <v>7578926.2146792468</v>
      </c>
      <c r="G33" s="28">
        <f t="shared" ref="G33:J33" si="6">G6+G11+G13+G14+G15+G17+G20+G28+G29+G30+G31</f>
        <v>9185475.243207287</v>
      </c>
      <c r="H33" s="28">
        <f t="shared" si="6"/>
        <v>9792712.4381325524</v>
      </c>
      <c r="I33" s="28">
        <f t="shared" si="6"/>
        <v>10694338.266184786</v>
      </c>
      <c r="J33" s="28">
        <f t="shared" si="6"/>
        <v>12078796.365448054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2"/>
      <c r="FW33" s="2"/>
      <c r="FX33" s="2"/>
      <c r="FY33" s="3"/>
    </row>
    <row r="34" spans="1:181">
      <c r="A34" s="29" t="s">
        <v>33</v>
      </c>
      <c r="B34" s="30" t="s">
        <v>25</v>
      </c>
      <c r="C34" s="13">
        <f>GSVA_cur!C34</f>
        <v>551520</v>
      </c>
      <c r="D34" s="13">
        <f>GSVA_cur!D34</f>
        <v>658405</v>
      </c>
      <c r="E34" s="13">
        <f>GSVA_cur!E34</f>
        <v>748270</v>
      </c>
      <c r="F34" s="13">
        <f>GSVA_cur!F34</f>
        <v>758083</v>
      </c>
      <c r="G34" s="13">
        <f>GSVA_cur!G34</f>
        <v>885604</v>
      </c>
      <c r="H34" s="13">
        <f>GSVA_cur!H34</f>
        <v>958673</v>
      </c>
      <c r="I34" s="13">
        <f>GSVA_cur!I34</f>
        <v>1226904</v>
      </c>
      <c r="J34" s="13">
        <f>GSVA_cur!J34</f>
        <v>1280877</v>
      </c>
      <c r="K34" s="5"/>
      <c r="L34" s="4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</row>
    <row r="35" spans="1:181">
      <c r="A35" s="29" t="s">
        <v>34</v>
      </c>
      <c r="B35" s="30" t="s">
        <v>24</v>
      </c>
      <c r="C35" s="13">
        <f>GSVA_cur!C35</f>
        <v>202038</v>
      </c>
      <c r="D35" s="13">
        <f>GSVA_cur!D35</f>
        <v>253615</v>
      </c>
      <c r="E35" s="13">
        <f>GSVA_cur!E35</f>
        <v>248582</v>
      </c>
      <c r="F35" s="13">
        <f>GSVA_cur!F35</f>
        <v>233315</v>
      </c>
      <c r="G35" s="13">
        <f>GSVA_cur!G35</f>
        <v>230194</v>
      </c>
      <c r="H35" s="13">
        <f>GSVA_cur!H35</f>
        <v>293915</v>
      </c>
      <c r="I35" s="13">
        <f>GSVA_cur!I35</f>
        <v>260875</v>
      </c>
      <c r="J35" s="13">
        <f>GSVA_cur!J35</f>
        <v>371997</v>
      </c>
      <c r="K35" s="5"/>
      <c r="L35" s="4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</row>
    <row r="36" spans="1:181">
      <c r="A36" s="31" t="s">
        <v>35</v>
      </c>
      <c r="B36" s="32" t="s">
        <v>53</v>
      </c>
      <c r="C36" s="24">
        <f>C33+C34-C35</f>
        <v>6727408.7927637175</v>
      </c>
      <c r="D36" s="24">
        <f t="shared" ref="D36:J36" si="7">D33+D34-D35</f>
        <v>7299607.9228133429</v>
      </c>
      <c r="E36" s="24">
        <f t="shared" si="7"/>
        <v>7969153.3449230827</v>
      </c>
      <c r="F36" s="24">
        <f t="shared" si="7"/>
        <v>8103694.2146792468</v>
      </c>
      <c r="G36" s="24">
        <f t="shared" si="7"/>
        <v>9840885.243207287</v>
      </c>
      <c r="H36" s="24">
        <f t="shared" si="7"/>
        <v>10457470.438132552</v>
      </c>
      <c r="I36" s="24">
        <f t="shared" si="7"/>
        <v>11660367.266184786</v>
      </c>
      <c r="J36" s="24">
        <f t="shared" si="7"/>
        <v>12987676.365448054</v>
      </c>
      <c r="K36" s="5"/>
      <c r="L36" s="4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</row>
    <row r="37" spans="1:181">
      <c r="A37" s="29" t="s">
        <v>36</v>
      </c>
      <c r="B37" s="30" t="s">
        <v>32</v>
      </c>
      <c r="C37" s="13">
        <f>GSVA_cur!C37</f>
        <v>126520</v>
      </c>
      <c r="D37" s="13">
        <f>GSVA_cur!D37</f>
        <v>128450</v>
      </c>
      <c r="E37" s="13">
        <f>GSVA_cur!E37</f>
        <v>130410</v>
      </c>
      <c r="F37" s="13">
        <f>GSVA_cur!F37</f>
        <v>132390</v>
      </c>
      <c r="G37" s="13">
        <f>GSVA_cur!G37</f>
        <v>134410</v>
      </c>
      <c r="H37" s="13">
        <f>GSVA_cur!H37</f>
        <v>136460</v>
      </c>
      <c r="I37" s="13">
        <f>GSVA_cur!I37</f>
        <v>138540</v>
      </c>
      <c r="J37" s="13">
        <f>GSVA_cur!J37</f>
        <v>140640</v>
      </c>
      <c r="M37" s="2"/>
      <c r="N37" s="2"/>
      <c r="O37" s="2"/>
      <c r="P37" s="2"/>
    </row>
    <row r="38" spans="1:181">
      <c r="A38" s="31" t="s">
        <v>37</v>
      </c>
      <c r="B38" s="32" t="s">
        <v>54</v>
      </c>
      <c r="C38" s="24">
        <f t="shared" ref="C38:J38" si="8">C36/C37*1000</f>
        <v>53172.690426523215</v>
      </c>
      <c r="D38" s="24">
        <f t="shared" si="8"/>
        <v>56828.399554794414</v>
      </c>
      <c r="E38" s="24">
        <f t="shared" si="8"/>
        <v>61108.452917131224</v>
      </c>
      <c r="F38" s="24">
        <f t="shared" si="8"/>
        <v>61210.772827851397</v>
      </c>
      <c r="G38" s="24">
        <f t="shared" si="8"/>
        <v>73215.424769044621</v>
      </c>
      <c r="H38" s="24">
        <f t="shared" si="8"/>
        <v>76633.961879910246</v>
      </c>
      <c r="I38" s="24">
        <f t="shared" si="8"/>
        <v>84166.069483071929</v>
      </c>
      <c r="J38" s="24">
        <f t="shared" si="8"/>
        <v>92346.959367520292</v>
      </c>
      <c r="L38" s="4"/>
      <c r="M38" s="4"/>
      <c r="N38" s="4"/>
      <c r="O38" s="4"/>
      <c r="P38" s="4"/>
      <c r="BQ38" s="5"/>
      <c r="BR38" s="5"/>
      <c r="BS38" s="5"/>
      <c r="BT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6" max="1048575" man="1"/>
    <brk id="28" max="1048575" man="1"/>
    <brk id="44" max="1048575" man="1"/>
    <brk id="108" max="95" man="1"/>
    <brk id="144" max="1048575" man="1"/>
    <brk id="168" max="1048575" man="1"/>
    <brk id="176" max="9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Y38"/>
  <sheetViews>
    <sheetView zoomScale="145" zoomScaleNormal="145" zoomScaleSheetLayoutView="100" workbookViewId="0">
      <pane xSplit="2" ySplit="5" topLeftCell="C6" activePane="bottomRight" state="frozen"/>
      <selection activeCell="A5" sqref="A5:J38"/>
      <selection pane="topRight" activeCell="A5" sqref="A5:J38"/>
      <selection pane="bottomLeft" activeCell="A5" sqref="A5:J38"/>
      <selection pane="bottomRight" activeCell="A5" sqref="A5:J38"/>
    </sheetView>
  </sheetViews>
  <sheetFormatPr defaultColWidth="8.85546875" defaultRowHeight="15"/>
  <cols>
    <col min="1" max="1" width="11" style="1" customWidth="1"/>
    <col min="2" max="2" width="27" style="1" customWidth="1"/>
    <col min="3" max="5" width="10.85546875" style="1" customWidth="1"/>
    <col min="6" max="9" width="10.85546875" style="3" customWidth="1"/>
    <col min="10" max="10" width="11.85546875" style="2" customWidth="1"/>
    <col min="11" max="11" width="10.85546875" style="3" customWidth="1"/>
    <col min="12" max="12" width="10.85546875" style="2" customWidth="1"/>
    <col min="13" max="13" width="11" style="3" customWidth="1"/>
    <col min="14" max="16" width="11.42578125" style="3" customWidth="1"/>
    <col min="17" max="44" width="9.140625" style="3" customWidth="1"/>
    <col min="45" max="45" width="12.42578125" style="3" customWidth="1"/>
    <col min="46" max="67" width="9.140625" style="3" customWidth="1"/>
    <col min="68" max="68" width="12.140625" style="3" customWidth="1"/>
    <col min="69" max="72" width="9.140625" style="3" customWidth="1"/>
    <col min="73" max="77" width="9.140625" style="3" hidden="1" customWidth="1"/>
    <col min="78" max="78" width="9.140625" style="3" customWidth="1"/>
    <col min="79" max="83" width="9.140625" style="3" hidden="1" customWidth="1"/>
    <col min="84" max="84" width="9.140625" style="3" customWidth="1"/>
    <col min="85" max="89" width="9.140625" style="3" hidden="1" customWidth="1"/>
    <col min="90" max="90" width="9.140625" style="3" customWidth="1"/>
    <col min="91" max="95" width="9.140625" style="3" hidden="1" customWidth="1"/>
    <col min="96" max="96" width="9.140625" style="3" customWidth="1"/>
    <col min="97" max="101" width="9.140625" style="3" hidden="1" customWidth="1"/>
    <col min="102" max="102" width="9.140625" style="2" customWidth="1"/>
    <col min="103" max="107" width="9.140625" style="2" hidden="1" customWidth="1"/>
    <col min="108" max="108" width="9.140625" style="2" customWidth="1"/>
    <col min="109" max="113" width="9.140625" style="2" hidden="1" customWidth="1"/>
    <col min="114" max="114" width="9.140625" style="2" customWidth="1"/>
    <col min="115" max="119" width="9.140625" style="2" hidden="1" customWidth="1"/>
    <col min="120" max="120" width="9.140625" style="2" customWidth="1"/>
    <col min="121" max="150" width="9.140625" style="3" customWidth="1"/>
    <col min="151" max="151" width="9.140625" style="3" hidden="1" customWidth="1"/>
    <col min="152" max="159" width="9.140625" style="3" customWidth="1"/>
    <col min="160" max="160" width="9.140625" style="3" hidden="1" customWidth="1"/>
    <col min="161" max="165" width="9.140625" style="3" customWidth="1"/>
    <col min="166" max="166" width="9.140625" style="3" hidden="1" customWidth="1"/>
    <col min="167" max="176" width="9.140625" style="3" customWidth="1"/>
    <col min="177" max="180" width="8.85546875" style="3"/>
    <col min="181" max="181" width="12.7109375" style="3" bestFit="1" customWidth="1"/>
    <col min="182" max="16384" width="8.85546875" style="1"/>
  </cols>
  <sheetData>
    <row r="1" spans="1:181" ht="18.75">
      <c r="A1" s="1" t="s">
        <v>43</v>
      </c>
      <c r="B1" s="10" t="s">
        <v>56</v>
      </c>
      <c r="H1" s="3" t="s">
        <v>61</v>
      </c>
      <c r="K1" s="4"/>
    </row>
    <row r="2" spans="1:181" ht="15.75">
      <c r="A2" s="8" t="s">
        <v>42</v>
      </c>
    </row>
    <row r="3" spans="1:181" ht="15.75">
      <c r="A3" s="8"/>
    </row>
    <row r="4" spans="1:181" ht="15.75">
      <c r="A4" s="8"/>
      <c r="E4" s="7"/>
      <c r="F4" s="7" t="s">
        <v>47</v>
      </c>
      <c r="G4" s="7"/>
      <c r="H4" s="7"/>
      <c r="I4" s="7"/>
    </row>
    <row r="5" spans="1:181">
      <c r="A5" s="11" t="s">
        <v>0</v>
      </c>
      <c r="B5" s="12" t="s">
        <v>1</v>
      </c>
      <c r="C5" s="13" t="s">
        <v>21</v>
      </c>
      <c r="D5" s="13" t="s">
        <v>22</v>
      </c>
      <c r="E5" s="13" t="s">
        <v>23</v>
      </c>
      <c r="F5" s="13" t="s">
        <v>46</v>
      </c>
      <c r="G5" s="13" t="s">
        <v>55</v>
      </c>
      <c r="H5" s="13" t="s">
        <v>57</v>
      </c>
      <c r="I5" s="13" t="s">
        <v>58</v>
      </c>
      <c r="J5" s="14" t="s">
        <v>59</v>
      </c>
    </row>
    <row r="6" spans="1:181" s="9" customFormat="1" ht="25.5">
      <c r="A6" s="15" t="s">
        <v>26</v>
      </c>
      <c r="B6" s="16" t="s">
        <v>2</v>
      </c>
      <c r="C6" s="17">
        <f>SUM(C7:C10)</f>
        <v>1122697.2539721353</v>
      </c>
      <c r="D6" s="17">
        <f t="shared" ref="D6:J6" si="0">SUM(D7:D10)</f>
        <v>1053468.4500304828</v>
      </c>
      <c r="E6" s="17">
        <f t="shared" si="0"/>
        <v>1086987.4384261521</v>
      </c>
      <c r="F6" s="17">
        <f t="shared" si="0"/>
        <v>929877.46768358338</v>
      </c>
      <c r="G6" s="17">
        <f t="shared" si="0"/>
        <v>1216345.4528495595</v>
      </c>
      <c r="H6" s="17">
        <f t="shared" si="0"/>
        <v>1286204.3538022027</v>
      </c>
      <c r="I6" s="17">
        <f t="shared" si="0"/>
        <v>1288526.4393648161</v>
      </c>
      <c r="J6" s="17">
        <f t="shared" si="0"/>
        <v>1309553.3101266641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2"/>
      <c r="FW6" s="2"/>
      <c r="FX6" s="2"/>
      <c r="FY6" s="3"/>
    </row>
    <row r="7" spans="1:181">
      <c r="A7" s="18">
        <v>1.1000000000000001</v>
      </c>
      <c r="B7" s="19" t="s">
        <v>49</v>
      </c>
      <c r="C7" s="20">
        <v>623141.608600365</v>
      </c>
      <c r="D7" s="20">
        <v>548996.6928224063</v>
      </c>
      <c r="E7" s="20">
        <v>587352.25369110133</v>
      </c>
      <c r="F7" s="20">
        <v>361664.41918520257</v>
      </c>
      <c r="G7" s="20">
        <v>579599.71432213311</v>
      </c>
      <c r="H7" s="20">
        <v>561992.65328615729</v>
      </c>
      <c r="I7" s="20">
        <v>541411.44147052721</v>
      </c>
      <c r="J7" s="17">
        <v>540638.57597603882</v>
      </c>
      <c r="K7" s="5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2"/>
      <c r="FW7" s="2"/>
      <c r="FX7" s="2"/>
    </row>
    <row r="8" spans="1:181">
      <c r="A8" s="18">
        <v>1.2</v>
      </c>
      <c r="B8" s="19" t="s">
        <v>50</v>
      </c>
      <c r="C8" s="20">
        <v>337949.10016853822</v>
      </c>
      <c r="D8" s="20">
        <v>336493.17346518958</v>
      </c>
      <c r="E8" s="20">
        <v>325818.17330534861</v>
      </c>
      <c r="F8" s="20">
        <v>389499.58417273004</v>
      </c>
      <c r="G8" s="20">
        <v>452942.43600057944</v>
      </c>
      <c r="H8" s="20">
        <v>490689.48185818677</v>
      </c>
      <c r="I8" s="20">
        <v>507596.95168766635</v>
      </c>
      <c r="J8" s="17">
        <v>527905.65223433496</v>
      </c>
      <c r="K8" s="5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2"/>
      <c r="FW8" s="2"/>
      <c r="FX8" s="2"/>
    </row>
    <row r="9" spans="1:181">
      <c r="A9" s="18">
        <v>1.3</v>
      </c>
      <c r="B9" s="19" t="s">
        <v>51</v>
      </c>
      <c r="C9" s="20">
        <v>133060.62583128194</v>
      </c>
      <c r="D9" s="20">
        <v>139321.82400882049</v>
      </c>
      <c r="E9" s="20">
        <v>144685.2994627023</v>
      </c>
      <c r="F9" s="20">
        <v>148923.17047497127</v>
      </c>
      <c r="G9" s="20">
        <v>154430.81087717216</v>
      </c>
      <c r="H9" s="20">
        <v>203461.67991749081</v>
      </c>
      <c r="I9" s="20">
        <v>208682.51932315042</v>
      </c>
      <c r="J9" s="17">
        <v>209367.19209844904</v>
      </c>
      <c r="K9" s="5"/>
      <c r="L9" s="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2"/>
      <c r="FW9" s="2"/>
      <c r="FX9" s="2"/>
    </row>
    <row r="10" spans="1:181">
      <c r="A10" s="18">
        <v>1.4</v>
      </c>
      <c r="B10" s="19" t="s">
        <v>52</v>
      </c>
      <c r="C10" s="20">
        <v>28545.91937195</v>
      </c>
      <c r="D10" s="20">
        <v>28656.759734066516</v>
      </c>
      <c r="E10" s="20">
        <v>29131.711966999879</v>
      </c>
      <c r="F10" s="20">
        <v>29790.293850679438</v>
      </c>
      <c r="G10" s="20">
        <v>29372.491649674659</v>
      </c>
      <c r="H10" s="20">
        <v>30060.538740367927</v>
      </c>
      <c r="I10" s="20">
        <v>30835.526883472045</v>
      </c>
      <c r="J10" s="17">
        <v>31641.889817841293</v>
      </c>
      <c r="K10" s="5"/>
      <c r="L10" s="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2"/>
      <c r="FW10" s="2"/>
      <c r="FX10" s="2"/>
    </row>
    <row r="11" spans="1:181">
      <c r="A11" s="21" t="s">
        <v>62</v>
      </c>
      <c r="B11" s="19" t="s">
        <v>3</v>
      </c>
      <c r="C11" s="20">
        <v>28796.556799999998</v>
      </c>
      <c r="D11" s="20">
        <v>30411.992882450781</v>
      </c>
      <c r="E11" s="20">
        <v>31317.100986668098</v>
      </c>
      <c r="F11" s="20">
        <v>21595.087910212133</v>
      </c>
      <c r="G11" s="20">
        <v>79953.537533976385</v>
      </c>
      <c r="H11" s="20">
        <v>15952.042160823628</v>
      </c>
      <c r="I11" s="20">
        <v>12864.734423830429</v>
      </c>
      <c r="J11" s="17">
        <v>20014.728013607662</v>
      </c>
      <c r="K11" s="5"/>
      <c r="L11" s="4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2"/>
      <c r="FW11" s="2"/>
      <c r="FX11" s="2"/>
    </row>
    <row r="12" spans="1:181">
      <c r="A12" s="22"/>
      <c r="B12" s="23" t="s">
        <v>28</v>
      </c>
      <c r="C12" s="24">
        <f>C6+C11</f>
        <v>1151493.8107721352</v>
      </c>
      <c r="D12" s="24">
        <f t="shared" ref="D12:J12" si="1">D6+D11</f>
        <v>1083880.4429129336</v>
      </c>
      <c r="E12" s="24">
        <f t="shared" si="1"/>
        <v>1118304.5394128202</v>
      </c>
      <c r="F12" s="24">
        <f t="shared" si="1"/>
        <v>951472.55559379549</v>
      </c>
      <c r="G12" s="24">
        <f t="shared" si="1"/>
        <v>1296298.9903835359</v>
      </c>
      <c r="H12" s="24">
        <f t="shared" si="1"/>
        <v>1302156.3959630264</v>
      </c>
      <c r="I12" s="24">
        <f t="shared" si="1"/>
        <v>1301391.1737886465</v>
      </c>
      <c r="J12" s="24">
        <f t="shared" si="1"/>
        <v>1329568.0381402718</v>
      </c>
      <c r="K12" s="5"/>
      <c r="L12" s="4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2"/>
      <c r="FW12" s="2"/>
      <c r="FX12" s="2"/>
    </row>
    <row r="13" spans="1:181" s="9" customFormat="1">
      <c r="A13" s="15" t="s">
        <v>63</v>
      </c>
      <c r="B13" s="16" t="s">
        <v>4</v>
      </c>
      <c r="C13" s="17">
        <v>624271.93779999996</v>
      </c>
      <c r="D13" s="17">
        <v>580358.69752752234</v>
      </c>
      <c r="E13" s="17">
        <v>595587.7038719689</v>
      </c>
      <c r="F13" s="17">
        <v>609142.64286740473</v>
      </c>
      <c r="G13" s="17">
        <v>747145.87136263063</v>
      </c>
      <c r="H13" s="17">
        <v>742583.88635273115</v>
      </c>
      <c r="I13" s="17">
        <v>772611.56175614439</v>
      </c>
      <c r="J13" s="17">
        <v>813365.61734408792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2"/>
      <c r="FW13" s="2"/>
      <c r="FX13" s="2"/>
      <c r="FY13" s="3"/>
    </row>
    <row r="14" spans="1:181" ht="25.5">
      <c r="A14" s="21" t="s">
        <v>64</v>
      </c>
      <c r="B14" s="19" t="s">
        <v>5</v>
      </c>
      <c r="C14" s="20">
        <v>430202.40800000005</v>
      </c>
      <c r="D14" s="20">
        <v>562060.25955399533</v>
      </c>
      <c r="E14" s="20">
        <v>584674.91575272405</v>
      </c>
      <c r="F14" s="20">
        <v>335962.42775677383</v>
      </c>
      <c r="G14" s="20">
        <v>695556.42522521783</v>
      </c>
      <c r="H14" s="20">
        <v>753033.70224661147</v>
      </c>
      <c r="I14" s="20">
        <v>832391.41786495864</v>
      </c>
      <c r="J14" s="17">
        <v>873297.86943937419</v>
      </c>
      <c r="K14" s="5"/>
      <c r="L14" s="4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4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4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4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2"/>
      <c r="FW14" s="2"/>
      <c r="FX14" s="2"/>
    </row>
    <row r="15" spans="1:181">
      <c r="A15" s="21" t="s">
        <v>65</v>
      </c>
      <c r="B15" s="19" t="s">
        <v>6</v>
      </c>
      <c r="C15" s="20">
        <v>623413.66553058894</v>
      </c>
      <c r="D15" s="20">
        <v>606429.68862808438</v>
      </c>
      <c r="E15" s="20">
        <v>662093.79546240775</v>
      </c>
      <c r="F15" s="20">
        <v>627012.95854495885</v>
      </c>
      <c r="G15" s="20">
        <v>641944.99907828099</v>
      </c>
      <c r="H15" s="20">
        <v>726320.29312329704</v>
      </c>
      <c r="I15" s="20">
        <v>763584.16208961408</v>
      </c>
      <c r="J15" s="17">
        <v>801919.09676784091</v>
      </c>
      <c r="K15" s="5"/>
      <c r="L15" s="4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4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4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4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2"/>
      <c r="FW15" s="2"/>
      <c r="FX15" s="2"/>
    </row>
    <row r="16" spans="1:181">
      <c r="A16" s="22"/>
      <c r="B16" s="23" t="s">
        <v>29</v>
      </c>
      <c r="C16" s="24">
        <f>+C13+C14+C15</f>
        <v>1677888.011330589</v>
      </c>
      <c r="D16" s="24">
        <f t="shared" ref="D16:J16" si="2">+D13+D14+D15</f>
        <v>1748848.6457096022</v>
      </c>
      <c r="E16" s="24">
        <f t="shared" si="2"/>
        <v>1842356.4150871006</v>
      </c>
      <c r="F16" s="24">
        <f t="shared" si="2"/>
        <v>1572118.0291691374</v>
      </c>
      <c r="G16" s="24">
        <f t="shared" si="2"/>
        <v>2084647.2956661296</v>
      </c>
      <c r="H16" s="24">
        <f t="shared" si="2"/>
        <v>2221937.8817226398</v>
      </c>
      <c r="I16" s="24">
        <f t="shared" si="2"/>
        <v>2368587.1417107172</v>
      </c>
      <c r="J16" s="24">
        <f t="shared" si="2"/>
        <v>2488582.583551303</v>
      </c>
      <c r="K16" s="5"/>
      <c r="L16" s="4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4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4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4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2"/>
      <c r="FW16" s="2"/>
      <c r="FX16" s="2"/>
    </row>
    <row r="17" spans="1:181" s="9" customFormat="1" ht="25.5">
      <c r="A17" s="15" t="s">
        <v>66</v>
      </c>
      <c r="B17" s="16" t="s">
        <v>7</v>
      </c>
      <c r="C17" s="17">
        <f>C18+C19</f>
        <v>584477.20150667301</v>
      </c>
      <c r="D17" s="17">
        <f t="shared" ref="D17:J17" si="3">D18+D19</f>
        <v>658475.40132935822</v>
      </c>
      <c r="E17" s="17">
        <f t="shared" si="3"/>
        <v>682181.29035801988</v>
      </c>
      <c r="F17" s="17">
        <f t="shared" si="3"/>
        <v>652777.15664710593</v>
      </c>
      <c r="G17" s="17">
        <f t="shared" si="3"/>
        <v>720600.2028445428</v>
      </c>
      <c r="H17" s="17">
        <f t="shared" si="3"/>
        <v>757009.04148867051</v>
      </c>
      <c r="I17" s="17">
        <f t="shared" si="3"/>
        <v>841509.5044598924</v>
      </c>
      <c r="J17" s="17">
        <f t="shared" si="3"/>
        <v>881098.28569054138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2"/>
      <c r="FW17" s="2"/>
      <c r="FX17" s="2"/>
      <c r="FY17" s="3"/>
    </row>
    <row r="18" spans="1:181">
      <c r="A18" s="18">
        <v>6.1</v>
      </c>
      <c r="B18" s="19" t="s">
        <v>8</v>
      </c>
      <c r="C18" s="20">
        <v>517326.81551091722</v>
      </c>
      <c r="D18" s="20">
        <v>594561.34894098819</v>
      </c>
      <c r="E18" s="20">
        <v>628958.44057260908</v>
      </c>
      <c r="F18" s="20">
        <v>601470.60651933902</v>
      </c>
      <c r="G18" s="20">
        <v>670097.44411603187</v>
      </c>
      <c r="H18" s="20">
        <v>706919.70683934353</v>
      </c>
      <c r="I18" s="20">
        <v>784721.57486533315</v>
      </c>
      <c r="J18" s="17">
        <v>818869.08835176285</v>
      </c>
      <c r="K18" s="5"/>
      <c r="L18" s="4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2"/>
      <c r="FW18" s="2"/>
      <c r="FX18" s="2"/>
    </row>
    <row r="19" spans="1:181">
      <c r="A19" s="18">
        <v>6.2</v>
      </c>
      <c r="B19" s="19" t="s">
        <v>9</v>
      </c>
      <c r="C19" s="20">
        <v>67150.385995755772</v>
      </c>
      <c r="D19" s="20">
        <v>63914.052388370037</v>
      </c>
      <c r="E19" s="20">
        <v>53222.849785410785</v>
      </c>
      <c r="F19" s="20">
        <v>51306.550127766954</v>
      </c>
      <c r="G19" s="20">
        <v>50502.758728510933</v>
      </c>
      <c r="H19" s="20">
        <v>50089.334649326993</v>
      </c>
      <c r="I19" s="20">
        <v>56787.929594559304</v>
      </c>
      <c r="J19" s="17">
        <v>62229.197338778526</v>
      </c>
      <c r="K19" s="5"/>
      <c r="L19" s="4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2"/>
      <c r="FW19" s="2"/>
      <c r="FX19" s="2"/>
    </row>
    <row r="20" spans="1:181" s="9" customFormat="1" ht="38.25">
      <c r="A20" s="15" t="s">
        <v>67</v>
      </c>
      <c r="B20" s="25" t="s">
        <v>10</v>
      </c>
      <c r="C20" s="17">
        <f>SUM(C21:C27)</f>
        <v>328522.94906111585</v>
      </c>
      <c r="D20" s="17">
        <f t="shared" ref="D20:J20" si="4">SUM(D21:D27)</f>
        <v>362690.58436384867</v>
      </c>
      <c r="E20" s="17">
        <f t="shared" si="4"/>
        <v>381072.14192268759</v>
      </c>
      <c r="F20" s="17">
        <f t="shared" si="4"/>
        <v>438475.71152541623</v>
      </c>
      <c r="G20" s="17">
        <f t="shared" si="4"/>
        <v>506994.22655646328</v>
      </c>
      <c r="H20" s="17">
        <f t="shared" si="4"/>
        <v>495065.33762722922</v>
      </c>
      <c r="I20" s="17">
        <f t="shared" si="4"/>
        <v>440593.43650481669</v>
      </c>
      <c r="J20" s="17">
        <f t="shared" si="4"/>
        <v>434800.3871078681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2"/>
      <c r="FW20" s="2"/>
      <c r="FX20" s="2"/>
      <c r="FY20" s="3"/>
    </row>
    <row r="21" spans="1:181">
      <c r="A21" s="18">
        <v>7.1</v>
      </c>
      <c r="B21" s="19" t="s">
        <v>11</v>
      </c>
      <c r="C21" s="20">
        <v>7807</v>
      </c>
      <c r="D21" s="20">
        <v>8866</v>
      </c>
      <c r="E21" s="20">
        <v>8713</v>
      </c>
      <c r="F21" s="20">
        <v>8567</v>
      </c>
      <c r="G21" s="20">
        <v>9145</v>
      </c>
      <c r="H21" s="20">
        <v>5908.4291159271852</v>
      </c>
      <c r="I21" s="20">
        <v>6532.2916781611002</v>
      </c>
      <c r="J21" s="17">
        <v>6456.4053793219846</v>
      </c>
      <c r="K21" s="5"/>
      <c r="L21" s="4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2"/>
      <c r="FW21" s="2"/>
      <c r="FX21" s="2"/>
    </row>
    <row r="22" spans="1:181">
      <c r="A22" s="18">
        <v>7.2</v>
      </c>
      <c r="B22" s="19" t="s">
        <v>12</v>
      </c>
      <c r="C22" s="20">
        <v>228322.77258549779</v>
      </c>
      <c r="D22" s="20">
        <v>251242.29580778751</v>
      </c>
      <c r="E22" s="20">
        <v>261268.41111715982</v>
      </c>
      <c r="F22" s="20">
        <v>286581.0814467087</v>
      </c>
      <c r="G22" s="20">
        <v>317007.02320261695</v>
      </c>
      <c r="H22" s="20">
        <v>307523.48259821441</v>
      </c>
      <c r="I22" s="20">
        <v>289585.68955124775</v>
      </c>
      <c r="J22" s="17">
        <v>280322.01984630153</v>
      </c>
      <c r="K22" s="5"/>
      <c r="L22" s="4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2"/>
      <c r="FW22" s="2"/>
      <c r="FX22" s="2"/>
    </row>
    <row r="23" spans="1:181">
      <c r="A23" s="18">
        <v>7.3</v>
      </c>
      <c r="B23" s="19" t="s">
        <v>13</v>
      </c>
      <c r="C23" s="20">
        <v>0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17">
        <v>0</v>
      </c>
      <c r="K23" s="5"/>
      <c r="L23" s="4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2"/>
      <c r="FW23" s="2"/>
      <c r="FX23" s="2"/>
    </row>
    <row r="24" spans="1:181">
      <c r="A24" s="18">
        <v>7.4</v>
      </c>
      <c r="B24" s="19" t="s">
        <v>14</v>
      </c>
      <c r="C24" s="20">
        <v>5243.0269486822108</v>
      </c>
      <c r="D24" s="20">
        <v>5703.3006585667717</v>
      </c>
      <c r="E24" s="20">
        <v>3300.9695779178801</v>
      </c>
      <c r="F24" s="20">
        <v>11123.504884156202</v>
      </c>
      <c r="G24" s="20">
        <v>23383.320950113655</v>
      </c>
      <c r="H24" s="20">
        <v>20869.441653700371</v>
      </c>
      <c r="I24" s="20">
        <v>20859.547443443895</v>
      </c>
      <c r="J24" s="17">
        <v>12971.143952613083</v>
      </c>
      <c r="K24" s="5"/>
      <c r="L24" s="4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2"/>
      <c r="FW24" s="2"/>
      <c r="FX24" s="2"/>
    </row>
    <row r="25" spans="1:181">
      <c r="A25" s="18">
        <v>7.5</v>
      </c>
      <c r="B25" s="19" t="s">
        <v>15</v>
      </c>
      <c r="C25" s="20">
        <v>415.23099431444291</v>
      </c>
      <c r="D25" s="20">
        <v>457.12170882522241</v>
      </c>
      <c r="E25" s="20">
        <v>638.24486463943913</v>
      </c>
      <c r="F25" s="20">
        <v>705.68567303933196</v>
      </c>
      <c r="G25" s="20">
        <v>747.65218777990503</v>
      </c>
      <c r="H25" s="20">
        <v>9440.2266376548596</v>
      </c>
      <c r="I25" s="20">
        <v>8792.4770190543713</v>
      </c>
      <c r="J25" s="17">
        <v>8417.6564732515963</v>
      </c>
      <c r="K25" s="5"/>
      <c r="L25" s="4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2"/>
      <c r="FW25" s="2"/>
      <c r="FX25" s="2"/>
    </row>
    <row r="26" spans="1:181">
      <c r="A26" s="18">
        <v>7.6</v>
      </c>
      <c r="B26" s="19" t="s">
        <v>16</v>
      </c>
      <c r="C26" s="20">
        <v>0</v>
      </c>
      <c r="D26" s="20">
        <v>1.8608309995465413</v>
      </c>
      <c r="E26" s="20">
        <v>1.7373064866412746</v>
      </c>
      <c r="F26" s="20">
        <v>1.6897600540723217</v>
      </c>
      <c r="G26" s="20">
        <v>1.5926092642233398</v>
      </c>
      <c r="H26" s="20">
        <v>1.6056975516465128</v>
      </c>
      <c r="I26" s="20">
        <v>10.721182719895967</v>
      </c>
      <c r="J26" s="17">
        <v>0</v>
      </c>
      <c r="K26" s="5"/>
      <c r="L26" s="4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2"/>
      <c r="FW26" s="2"/>
      <c r="FX26" s="2"/>
    </row>
    <row r="27" spans="1:181" ht="25.5">
      <c r="A27" s="18">
        <v>7.7</v>
      </c>
      <c r="B27" s="19" t="s">
        <v>17</v>
      </c>
      <c r="C27" s="20">
        <v>86734.918532621406</v>
      </c>
      <c r="D27" s="20">
        <v>96420.005357669623</v>
      </c>
      <c r="E27" s="20">
        <v>107149.77905648382</v>
      </c>
      <c r="F27" s="20">
        <v>131496.74976145788</v>
      </c>
      <c r="G27" s="20">
        <v>156709.63760668851</v>
      </c>
      <c r="H27" s="20">
        <v>151322.15192418074</v>
      </c>
      <c r="I27" s="20">
        <v>114812.70963018962</v>
      </c>
      <c r="J27" s="17">
        <v>126633.16145637992</v>
      </c>
      <c r="K27" s="5"/>
      <c r="L27" s="4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2"/>
      <c r="FW27" s="2"/>
      <c r="FX27" s="2"/>
    </row>
    <row r="28" spans="1:181">
      <c r="A28" s="21" t="s">
        <v>68</v>
      </c>
      <c r="B28" s="19" t="s">
        <v>18</v>
      </c>
      <c r="C28" s="20">
        <v>222483</v>
      </c>
      <c r="D28" s="20">
        <v>253994</v>
      </c>
      <c r="E28" s="20">
        <v>307921</v>
      </c>
      <c r="F28" s="20">
        <v>349907</v>
      </c>
      <c r="G28" s="20">
        <v>412717</v>
      </c>
      <c r="H28" s="20">
        <v>429270.70803720457</v>
      </c>
      <c r="I28" s="20">
        <v>359669.61355113541</v>
      </c>
      <c r="J28" s="17">
        <v>373011.18267255428</v>
      </c>
      <c r="K28" s="5"/>
      <c r="L28" s="4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2"/>
      <c r="FW28" s="2"/>
      <c r="FX28" s="2"/>
    </row>
    <row r="29" spans="1:181" ht="38.25">
      <c r="A29" s="21" t="s">
        <v>69</v>
      </c>
      <c r="B29" s="19" t="s">
        <v>19</v>
      </c>
      <c r="C29" s="20">
        <v>948347.78235482844</v>
      </c>
      <c r="D29" s="20">
        <v>763555.31501653988</v>
      </c>
      <c r="E29" s="20">
        <v>777139.06164088065</v>
      </c>
      <c r="F29" s="20">
        <v>795046.78247739817</v>
      </c>
      <c r="G29" s="20">
        <v>779809.42102107103</v>
      </c>
      <c r="H29" s="20">
        <v>805436.50413012761</v>
      </c>
      <c r="I29" s="20">
        <v>811722.01630368095</v>
      </c>
      <c r="J29" s="17">
        <v>756059.33850309253</v>
      </c>
      <c r="K29" s="5"/>
      <c r="L29" s="4"/>
      <c r="M29" s="6"/>
      <c r="N29" s="6"/>
      <c r="O29" s="6"/>
      <c r="P29" s="6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2"/>
      <c r="FW29" s="2"/>
      <c r="FX29" s="2"/>
    </row>
    <row r="30" spans="1:181">
      <c r="A30" s="21" t="s">
        <v>70</v>
      </c>
      <c r="B30" s="19" t="s">
        <v>44</v>
      </c>
      <c r="C30" s="20">
        <v>870047</v>
      </c>
      <c r="D30" s="20">
        <v>875152.21951219521</v>
      </c>
      <c r="E30" s="20">
        <v>813714.43190961215</v>
      </c>
      <c r="F30" s="20">
        <v>813175.71616708417</v>
      </c>
      <c r="G30" s="20">
        <v>997956.41781030805</v>
      </c>
      <c r="H30" s="20">
        <v>987571.59283387614</v>
      </c>
      <c r="I30" s="20">
        <v>1053114.2067519554</v>
      </c>
      <c r="J30" s="17">
        <v>1411094.9243141902</v>
      </c>
      <c r="K30" s="5"/>
      <c r="L30" s="4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2"/>
      <c r="FW30" s="2"/>
      <c r="FX30" s="2"/>
    </row>
    <row r="31" spans="1:181">
      <c r="A31" s="21" t="s">
        <v>71</v>
      </c>
      <c r="B31" s="19" t="s">
        <v>20</v>
      </c>
      <c r="C31" s="20">
        <v>594667.03773837606</v>
      </c>
      <c r="D31" s="20">
        <v>608028.66208986309</v>
      </c>
      <c r="E31" s="20">
        <v>692893.75980028359</v>
      </c>
      <c r="F31" s="20">
        <v>685369.33562943933</v>
      </c>
      <c r="G31" s="20">
        <v>700090.47360730637</v>
      </c>
      <c r="H31" s="20">
        <v>712019.68220446538</v>
      </c>
      <c r="I31" s="20">
        <v>771268.90652710828</v>
      </c>
      <c r="J31" s="17">
        <v>777140.0430442465</v>
      </c>
      <c r="K31" s="5"/>
      <c r="L31" s="4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2"/>
      <c r="FW31" s="2"/>
      <c r="FX31" s="2"/>
    </row>
    <row r="32" spans="1:181">
      <c r="A32" s="22"/>
      <c r="B32" s="23" t="s">
        <v>30</v>
      </c>
      <c r="C32" s="24">
        <f>C17+C20+C28+C29+C30+C31</f>
        <v>3548544.9706609938</v>
      </c>
      <c r="D32" s="24">
        <f t="shared" ref="D32:J32" si="5">D17+D20+D28+D29+D30+D31</f>
        <v>3521896.182311805</v>
      </c>
      <c r="E32" s="24">
        <f t="shared" si="5"/>
        <v>3654921.6856314843</v>
      </c>
      <c r="F32" s="24">
        <f t="shared" si="5"/>
        <v>3734751.7024464435</v>
      </c>
      <c r="G32" s="24">
        <f t="shared" si="5"/>
        <v>4118167.7418396911</v>
      </c>
      <c r="H32" s="24">
        <f t="shared" si="5"/>
        <v>4186372.8663215735</v>
      </c>
      <c r="I32" s="24">
        <f t="shared" si="5"/>
        <v>4277877.6840985892</v>
      </c>
      <c r="J32" s="24">
        <f t="shared" si="5"/>
        <v>4633204.1613324927</v>
      </c>
      <c r="K32" s="5"/>
      <c r="L32" s="4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2"/>
      <c r="FW32" s="2"/>
      <c r="FX32" s="2"/>
    </row>
    <row r="33" spans="1:181" s="9" customFormat="1">
      <c r="A33" s="26" t="s">
        <v>27</v>
      </c>
      <c r="B33" s="27" t="s">
        <v>41</v>
      </c>
      <c r="C33" s="28">
        <f>C6+C11+C13+C14+C15+C17+C20+C28+C29+C30+C31</f>
        <v>6377926.7927637175</v>
      </c>
      <c r="D33" s="28">
        <f>D6+D11+D13+D14+D15+D17+D20+D28+D29+D30+D31</f>
        <v>6354625.2709343405</v>
      </c>
      <c r="E33" s="28">
        <f>E6+E11+E13+E14+E15+E17+E20+E28+E29+E30+E31</f>
        <v>6615582.6401314056</v>
      </c>
      <c r="F33" s="28">
        <f>F6+F11+F13+F14+F15+F17+F20+F28+F29+F30+F31</f>
        <v>6258342.2872093758</v>
      </c>
      <c r="G33" s="28">
        <f t="shared" ref="G33:J33" si="6">G6+G11+G13+G14+G15+G17+G20+G28+G29+G30+G31</f>
        <v>7499114.0278893569</v>
      </c>
      <c r="H33" s="28">
        <f t="shared" si="6"/>
        <v>7710467.1440072386</v>
      </c>
      <c r="I33" s="28">
        <f t="shared" si="6"/>
        <v>7947855.9995979536</v>
      </c>
      <c r="J33" s="28">
        <f t="shared" si="6"/>
        <v>8451354.7830240671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2"/>
      <c r="FW33" s="2"/>
      <c r="FX33" s="2"/>
      <c r="FY33" s="3"/>
    </row>
    <row r="34" spans="1:181">
      <c r="A34" s="29" t="s">
        <v>33</v>
      </c>
      <c r="B34" s="30" t="s">
        <v>25</v>
      </c>
      <c r="C34" s="13">
        <f>GSVA_const!C34</f>
        <v>551520</v>
      </c>
      <c r="D34" s="13">
        <f>GSVA_const!D34</f>
        <v>613091</v>
      </c>
      <c r="E34" s="13">
        <f>GSVA_const!E34</f>
        <v>655893</v>
      </c>
      <c r="F34" s="13">
        <f>GSVA_const!F34</f>
        <v>655784</v>
      </c>
      <c r="G34" s="13">
        <f>GSVA_const!G34</f>
        <v>758194</v>
      </c>
      <c r="H34" s="13">
        <f>GSVA_const!H34</f>
        <v>797655</v>
      </c>
      <c r="I34" s="13">
        <f>GSVA_const!I34</f>
        <v>987974</v>
      </c>
      <c r="J34" s="13">
        <f>GSVA_const!J34</f>
        <v>1008007</v>
      </c>
      <c r="K34" s="5"/>
      <c r="L34" s="4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</row>
    <row r="35" spans="1:181">
      <c r="A35" s="29" t="s">
        <v>34</v>
      </c>
      <c r="B35" s="30" t="s">
        <v>24</v>
      </c>
      <c r="C35" s="13">
        <f>GSVA_const!C35</f>
        <v>202038</v>
      </c>
      <c r="D35" s="13">
        <f>GSVA_const!D35</f>
        <v>236160</v>
      </c>
      <c r="E35" s="13">
        <f>GSVA_const!E35</f>
        <v>217893</v>
      </c>
      <c r="F35" s="13">
        <f>GSVA_const!F35</f>
        <v>198750</v>
      </c>
      <c r="G35" s="13">
        <f>GSVA_const!G35</f>
        <v>197077</v>
      </c>
      <c r="H35" s="13">
        <f>GSVA_const!H35</f>
        <v>244549</v>
      </c>
      <c r="I35" s="13">
        <f>GSVA_const!I35</f>
        <v>210071.99999999997</v>
      </c>
      <c r="J35" s="13">
        <f>GSVA_const!J35</f>
        <v>292749</v>
      </c>
      <c r="K35" s="5"/>
      <c r="L35" s="4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</row>
    <row r="36" spans="1:181">
      <c r="A36" s="31" t="s">
        <v>35</v>
      </c>
      <c r="B36" s="32" t="s">
        <v>53</v>
      </c>
      <c r="C36" s="24">
        <f>C33+C34-C35</f>
        <v>6727408.7927637175</v>
      </c>
      <c r="D36" s="24">
        <f t="shared" ref="D36:J36" si="7">D33+D34-D35</f>
        <v>6731556.2709343405</v>
      </c>
      <c r="E36" s="24">
        <f t="shared" si="7"/>
        <v>7053582.6401314056</v>
      </c>
      <c r="F36" s="24">
        <f t="shared" si="7"/>
        <v>6715376.2872093758</v>
      </c>
      <c r="G36" s="24">
        <f t="shared" si="7"/>
        <v>8060231.0278893569</v>
      </c>
      <c r="H36" s="24">
        <f t="shared" si="7"/>
        <v>8263573.1440072395</v>
      </c>
      <c r="I36" s="24">
        <f t="shared" si="7"/>
        <v>8725757.9995979536</v>
      </c>
      <c r="J36" s="24">
        <f t="shared" si="7"/>
        <v>9166612.7830240671</v>
      </c>
      <c r="K36" s="5"/>
      <c r="L36" s="4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</row>
    <row r="37" spans="1:181">
      <c r="A37" s="29" t="s">
        <v>36</v>
      </c>
      <c r="B37" s="30" t="s">
        <v>32</v>
      </c>
      <c r="C37" s="13">
        <f>GSVA_cur!C37</f>
        <v>126520</v>
      </c>
      <c r="D37" s="13">
        <f>GSVA_cur!D37</f>
        <v>128450</v>
      </c>
      <c r="E37" s="13">
        <f>GSVA_cur!E37</f>
        <v>130410</v>
      </c>
      <c r="F37" s="13">
        <f>GSVA_cur!F37</f>
        <v>132390</v>
      </c>
      <c r="G37" s="13">
        <f>GSVA_cur!G37</f>
        <v>134410</v>
      </c>
      <c r="H37" s="13">
        <f>GSVA_cur!H37</f>
        <v>136460</v>
      </c>
      <c r="I37" s="13">
        <f>GSVA_cur!I37</f>
        <v>138540</v>
      </c>
      <c r="J37" s="13">
        <f>GSVA_cur!J37</f>
        <v>140640</v>
      </c>
      <c r="M37" s="2"/>
      <c r="N37" s="2"/>
      <c r="O37" s="2"/>
      <c r="P37" s="2"/>
    </row>
    <row r="38" spans="1:181">
      <c r="A38" s="31" t="s">
        <v>37</v>
      </c>
      <c r="B38" s="32" t="s">
        <v>54</v>
      </c>
      <c r="C38" s="24">
        <f>C36/C37*1000</f>
        <v>53172.690426523215</v>
      </c>
      <c r="D38" s="24">
        <f t="shared" ref="D38:J38" si="8">D36/D37*1000</f>
        <v>52406.043370450301</v>
      </c>
      <c r="E38" s="24">
        <f t="shared" si="8"/>
        <v>54087.743578954112</v>
      </c>
      <c r="F38" s="24">
        <f t="shared" si="8"/>
        <v>50724.195839635737</v>
      </c>
      <c r="G38" s="24">
        <f t="shared" si="8"/>
        <v>59967.49518554689</v>
      </c>
      <c r="H38" s="24">
        <f t="shared" si="8"/>
        <v>60556.742957696319</v>
      </c>
      <c r="I38" s="24">
        <f t="shared" si="8"/>
        <v>62983.67258263284</v>
      </c>
      <c r="J38" s="24">
        <f t="shared" si="8"/>
        <v>65177.84970864666</v>
      </c>
      <c r="L38" s="4"/>
      <c r="M38" s="4"/>
      <c r="N38" s="4"/>
      <c r="O38" s="4"/>
      <c r="P38" s="4"/>
      <c r="BQ38" s="5"/>
      <c r="BR38" s="5"/>
      <c r="BS38" s="5"/>
      <c r="BT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6" max="1048575" man="1"/>
    <brk id="28" max="1048575" man="1"/>
    <brk id="44" max="1048575" man="1"/>
    <brk id="108" max="95" man="1"/>
    <brk id="144" max="1048575" man="1"/>
    <brk id="168" max="1048575" man="1"/>
    <brk id="176" max="9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GSVA_cur</vt:lpstr>
      <vt:lpstr>GSVA_const</vt:lpstr>
      <vt:lpstr>NSVA_cur</vt:lpstr>
      <vt:lpstr>NSVA_const</vt:lpstr>
      <vt:lpstr>GSVA_const!Print_Titles</vt:lpstr>
      <vt:lpstr>GSVA_cur!Print_Titles</vt:lpstr>
      <vt:lpstr>NSVA_const!Print_Titles</vt:lpstr>
      <vt:lpstr>NSVA_cur!Print_Titles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2020-08-27T07:55:44Z</dcterms:modified>
</cp:coreProperties>
</file>