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0" yWindow="0" windowWidth="20490" windowHeight="7755"/>
  </bookViews>
  <sheets>
    <sheet name="GSVA_cur" sheetId="10" r:id="rId1"/>
    <sheet name="GSVA_const" sheetId="1" r:id="rId2"/>
    <sheet name="NSVA_cur" sheetId="11" r:id="rId3"/>
    <sheet name="NSVA_const" sheetId="12" r:id="rId4"/>
  </sheet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45621"/>
</workbook>
</file>

<file path=xl/calcChain.xml><?xml version="1.0" encoding="utf-8"?>
<calcChain xmlns="http://schemas.openxmlformats.org/spreadsheetml/2006/main">
  <c r="K37" i="12"/>
  <c r="J37"/>
  <c r="I37"/>
  <c r="H37"/>
  <c r="G37"/>
  <c r="F37"/>
  <c r="E37"/>
  <c r="D37"/>
  <c r="C37"/>
  <c r="K35"/>
  <c r="J35"/>
  <c r="I35"/>
  <c r="H35"/>
  <c r="G35"/>
  <c r="F35"/>
  <c r="E35"/>
  <c r="D35"/>
  <c r="C35"/>
  <c r="K34"/>
  <c r="J34"/>
  <c r="I34"/>
  <c r="H34"/>
  <c r="G34"/>
  <c r="F34"/>
  <c r="E34"/>
  <c r="D34"/>
  <c r="C34"/>
  <c r="K20"/>
  <c r="J20"/>
  <c r="I20"/>
  <c r="H20"/>
  <c r="G20"/>
  <c r="F20"/>
  <c r="E20"/>
  <c r="D20"/>
  <c r="C20"/>
  <c r="K17"/>
  <c r="K32" s="1"/>
  <c r="J17"/>
  <c r="J32" s="1"/>
  <c r="I17"/>
  <c r="H17"/>
  <c r="G17"/>
  <c r="F17"/>
  <c r="F32" s="1"/>
  <c r="E17"/>
  <c r="D17"/>
  <c r="D32" s="1"/>
  <c r="C17"/>
  <c r="C32" s="1"/>
  <c r="K16"/>
  <c r="J16"/>
  <c r="I16"/>
  <c r="H16"/>
  <c r="G16"/>
  <c r="F16"/>
  <c r="E16"/>
  <c r="D16"/>
  <c r="C16"/>
  <c r="K6"/>
  <c r="K12" s="1"/>
  <c r="J6"/>
  <c r="J12" s="1"/>
  <c r="I6"/>
  <c r="H6"/>
  <c r="G6"/>
  <c r="G12" s="1"/>
  <c r="F6"/>
  <c r="E6"/>
  <c r="D6"/>
  <c r="D33" s="1"/>
  <c r="D36" s="1"/>
  <c r="D38" s="1"/>
  <c r="C6"/>
  <c r="C12" s="1"/>
  <c r="K37" i="11"/>
  <c r="J37"/>
  <c r="I37"/>
  <c r="H37"/>
  <c r="G37"/>
  <c r="F37"/>
  <c r="E37"/>
  <c r="D37"/>
  <c r="C37"/>
  <c r="K35"/>
  <c r="J35"/>
  <c r="I35"/>
  <c r="H35"/>
  <c r="G35"/>
  <c r="F35"/>
  <c r="E35"/>
  <c r="D35"/>
  <c r="C35"/>
  <c r="K34"/>
  <c r="J34"/>
  <c r="I34"/>
  <c r="H34"/>
  <c r="G34"/>
  <c r="F34"/>
  <c r="E34"/>
  <c r="D34"/>
  <c r="C34"/>
  <c r="K20"/>
  <c r="J20"/>
  <c r="J32" s="1"/>
  <c r="I20"/>
  <c r="H20"/>
  <c r="G20"/>
  <c r="F20"/>
  <c r="E20"/>
  <c r="D20"/>
  <c r="C20"/>
  <c r="K17"/>
  <c r="K32" s="1"/>
  <c r="J17"/>
  <c r="I17"/>
  <c r="H17"/>
  <c r="H32" s="1"/>
  <c r="G17"/>
  <c r="G32" s="1"/>
  <c r="F17"/>
  <c r="F32" s="1"/>
  <c r="E17"/>
  <c r="D17"/>
  <c r="D32" s="1"/>
  <c r="C17"/>
  <c r="C32" s="1"/>
  <c r="K16"/>
  <c r="J16"/>
  <c r="I16"/>
  <c r="H16"/>
  <c r="G16"/>
  <c r="F16"/>
  <c r="E16"/>
  <c r="D16"/>
  <c r="C16"/>
  <c r="J12"/>
  <c r="K6"/>
  <c r="K33" s="1"/>
  <c r="K36" s="1"/>
  <c r="K38" s="1"/>
  <c r="J6"/>
  <c r="J33" s="1"/>
  <c r="J36" s="1"/>
  <c r="J38" s="1"/>
  <c r="I6"/>
  <c r="I12" s="1"/>
  <c r="H6"/>
  <c r="H12" s="1"/>
  <c r="G6"/>
  <c r="F6"/>
  <c r="F12" s="1"/>
  <c r="E6"/>
  <c r="E12" s="1"/>
  <c r="D6"/>
  <c r="D12" s="1"/>
  <c r="C6"/>
  <c r="C33" s="1"/>
  <c r="C36" s="1"/>
  <c r="C38" s="1"/>
  <c r="K37" i="1"/>
  <c r="J37"/>
  <c r="I37"/>
  <c r="H37"/>
  <c r="G37"/>
  <c r="F37"/>
  <c r="E37"/>
  <c r="D37"/>
  <c r="C37"/>
  <c r="I32"/>
  <c r="K20"/>
  <c r="J20"/>
  <c r="I20"/>
  <c r="H20"/>
  <c r="G20"/>
  <c r="F20"/>
  <c r="E20"/>
  <c r="D20"/>
  <c r="C20"/>
  <c r="K17"/>
  <c r="J17"/>
  <c r="J32" s="1"/>
  <c r="I17"/>
  <c r="H17"/>
  <c r="H32" s="1"/>
  <c r="G17"/>
  <c r="F17"/>
  <c r="F32" s="1"/>
  <c r="E17"/>
  <c r="E32" s="1"/>
  <c r="D17"/>
  <c r="D32" s="1"/>
  <c r="C17"/>
  <c r="K16"/>
  <c r="J16"/>
  <c r="I16"/>
  <c r="H16"/>
  <c r="G16"/>
  <c r="F16"/>
  <c r="E16"/>
  <c r="D16"/>
  <c r="C16"/>
  <c r="H12"/>
  <c r="K6"/>
  <c r="K12" s="1"/>
  <c r="J6"/>
  <c r="J12" s="1"/>
  <c r="I6"/>
  <c r="I33" s="1"/>
  <c r="I36" s="1"/>
  <c r="I38" s="1"/>
  <c r="H6"/>
  <c r="H33" s="1"/>
  <c r="H36" s="1"/>
  <c r="H38" s="1"/>
  <c r="G6"/>
  <c r="G12" s="1"/>
  <c r="F6"/>
  <c r="F12" s="1"/>
  <c r="E6"/>
  <c r="E33" s="1"/>
  <c r="E36" s="1"/>
  <c r="E38" s="1"/>
  <c r="D6"/>
  <c r="D33" s="1"/>
  <c r="D36" s="1"/>
  <c r="D38" s="1"/>
  <c r="C6"/>
  <c r="C12" s="1"/>
  <c r="K20" i="10"/>
  <c r="J20"/>
  <c r="I20"/>
  <c r="H20"/>
  <c r="G20"/>
  <c r="F20"/>
  <c r="E20"/>
  <c r="D20"/>
  <c r="C20"/>
  <c r="K17"/>
  <c r="J17"/>
  <c r="I17"/>
  <c r="I32" s="1"/>
  <c r="H17"/>
  <c r="H32" s="1"/>
  <c r="G17"/>
  <c r="F17"/>
  <c r="E17"/>
  <c r="E32" s="1"/>
  <c r="D17"/>
  <c r="C17"/>
  <c r="K16"/>
  <c r="J16"/>
  <c r="I16"/>
  <c r="H16"/>
  <c r="G16"/>
  <c r="F16"/>
  <c r="E16"/>
  <c r="D16"/>
  <c r="C16"/>
  <c r="I12"/>
  <c r="K6"/>
  <c r="K33" s="1"/>
  <c r="K36" s="1"/>
  <c r="K38" s="1"/>
  <c r="J6"/>
  <c r="J33" s="1"/>
  <c r="J36" s="1"/>
  <c r="J38" s="1"/>
  <c r="I6"/>
  <c r="I33" s="1"/>
  <c r="I36" s="1"/>
  <c r="I38" s="1"/>
  <c r="H6"/>
  <c r="H12" s="1"/>
  <c r="G6"/>
  <c r="G33" s="1"/>
  <c r="G36" s="1"/>
  <c r="G38" s="1"/>
  <c r="F6"/>
  <c r="F33" s="1"/>
  <c r="F36" s="1"/>
  <c r="F38" s="1"/>
  <c r="E6"/>
  <c r="E33" s="1"/>
  <c r="E36" s="1"/>
  <c r="E38" s="1"/>
  <c r="D6"/>
  <c r="D12" s="1"/>
  <c r="C6"/>
  <c r="C33" s="1"/>
  <c r="C36" s="1"/>
  <c r="C38" s="1"/>
  <c r="H33" i="12" l="1"/>
  <c r="H36" s="1"/>
  <c r="H38" s="1"/>
  <c r="H32"/>
  <c r="I32" i="11"/>
  <c r="G33"/>
  <c r="G36" s="1"/>
  <c r="G38" s="1"/>
  <c r="D32" i="10"/>
  <c r="J32"/>
  <c r="F33" i="11"/>
  <c r="F36" s="1"/>
  <c r="F38" s="1"/>
  <c r="F33" i="12"/>
  <c r="F36" s="1"/>
  <c r="F38" s="1"/>
  <c r="H12"/>
  <c r="C32" i="10"/>
  <c r="K32"/>
  <c r="C33" i="1"/>
  <c r="C36" s="1"/>
  <c r="C38" s="1"/>
  <c r="K33"/>
  <c r="K36" s="1"/>
  <c r="K38" s="1"/>
  <c r="I32" i="12"/>
  <c r="C12" i="10"/>
  <c r="C12" i="11"/>
  <c r="E33"/>
  <c r="E36" s="1"/>
  <c r="E38" s="1"/>
  <c r="I33" i="12"/>
  <c r="I36" s="1"/>
  <c r="I38" s="1"/>
  <c r="E12" i="10"/>
  <c r="F32"/>
  <c r="D12" i="1"/>
  <c r="J33" i="12"/>
  <c r="J36" s="1"/>
  <c r="J38" s="1"/>
  <c r="G12" i="10"/>
  <c r="G32"/>
  <c r="E12" i="1"/>
  <c r="G32"/>
  <c r="G12" i="11"/>
  <c r="E32" i="12"/>
  <c r="D12"/>
  <c r="K12" i="10"/>
  <c r="I12" i="1"/>
  <c r="K12" i="11"/>
  <c r="E33" i="12"/>
  <c r="E36" s="1"/>
  <c r="E38" s="1"/>
  <c r="F12"/>
  <c r="G32"/>
  <c r="E12"/>
  <c r="I12"/>
  <c r="C33"/>
  <c r="C36" s="1"/>
  <c r="C38" s="1"/>
  <c r="G33"/>
  <c r="G36" s="1"/>
  <c r="G38" s="1"/>
  <c r="K33"/>
  <c r="K36" s="1"/>
  <c r="K38" s="1"/>
  <c r="I33" i="11"/>
  <c r="I36" s="1"/>
  <c r="I38" s="1"/>
  <c r="E32"/>
  <c r="D33"/>
  <c r="D36" s="1"/>
  <c r="D38" s="1"/>
  <c r="H33"/>
  <c r="H36" s="1"/>
  <c r="H38" s="1"/>
  <c r="G33" i="1"/>
  <c r="G36" s="1"/>
  <c r="G38" s="1"/>
  <c r="C32"/>
  <c r="K32"/>
  <c r="F33"/>
  <c r="F36" s="1"/>
  <c r="F38" s="1"/>
  <c r="J33"/>
  <c r="J36" s="1"/>
  <c r="J38" s="1"/>
  <c r="F12" i="10"/>
  <c r="J12"/>
  <c r="D33"/>
  <c r="D36" s="1"/>
  <c r="D38" s="1"/>
  <c r="H33"/>
  <c r="H36" s="1"/>
  <c r="H38" s="1"/>
</calcChain>
</file>

<file path=xl/sharedStrings.xml><?xml version="1.0" encoding="utf-8"?>
<sst xmlns="http://schemas.openxmlformats.org/spreadsheetml/2006/main" count="265" uniqueCount="73">
  <si>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</si>
  <si>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</si>
  <si>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</si>
  <si>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</si>
  <si>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</si>
  <si>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</si>
  <si>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</si>
  <si>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</si>
  <si>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</si>
  <si>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</si>
  <si>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</si>
  <si>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</si>
  <si>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</si>
  <si>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</si>
  <si>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</si>
  <si>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</si>
  <si>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</si>
  <si>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</si>
  <si>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</si>
  <si>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</si>
  <si>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</si>
  <si>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</si>
  <si>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</si>
  <si>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</si>
  <si>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</si>
  <si>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</si>
  <si>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</si>
  <si>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</si>
  <si>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</si>
  <si>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</si>
  <si>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</si>
  <si>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</si>
  <si>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</si>
  <si>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</si>
  <si>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</si>
  <si>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</si>
  <si>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</si>
  <si>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</si>
  <si>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</si>
  <si>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</si>
  <si>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</si>
  <si>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</si>
  <si>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</si>
  <si>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</si>
  <si>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</si>
  <si>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</si>
  <si>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</si>
  <si>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</si>
  <si>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</si>
  <si>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</si>
  <si>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</si>
  <si>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</si>
  <si>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</si>
  <si>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</si>
  <si>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</si>
  <si>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2015-16</t>
  </si>
  <si>
    <t>Jharkhand</t>
  </si>
  <si>
    <t>2016-17</t>
  </si>
  <si>
    <t>2017-18</t>
  </si>
  <si>
    <t>2018-19</t>
  </si>
  <si>
    <t>Source: Directorate of Economics and Statistics of the respective State/Uts.</t>
  </si>
  <si>
    <t>2019-20</t>
  </si>
  <si>
    <t>As on 31.07.2020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</si>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</sst>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</cellStyleXfs>
  <cellXfs count="32">
    <xf numFmtId="0" fontId="0" fillId="0" borderId="0" xfId="0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Protection="1"/>
    <xf numFmtId="0" fontId="11" fillId="0" borderId="0" xfId="0" applyFont="1" applyFill="1" applyProtection="1">
      <protection locked="0"/>
    </xf>
    <xf numFmtId="49" fontId="12" fillId="0" borderId="1" xfId="0" applyNumberFormat="1" applyFont="1" applyFill="1" applyBorder="1" applyAlignment="1" applyProtection="1">
      <alignment vertical="center" wrapText="1"/>
      <protection locked="0"/>
    </xf>
    <xf numFmtId="0" fontId="12" fillId="0" borderId="1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Protection="1">
      <protection locked="0"/>
    </xf>
    <xf numFmtId="49" fontId="4" fillId="0" borderId="1" xfId="0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1" fontId="4" fillId="0" borderId="1" xfId="0" applyNumberFormat="1" applyFont="1" applyFill="1" applyBorder="1" applyProtection="1"/>
    <xf numFmtId="49" fontId="4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1" fontId="4" fillId="0" borderId="1" xfId="0" applyNumberFormat="1" applyFont="1" applyFill="1" applyBorder="1" applyProtection="1">
      <protection locked="0"/>
    </xf>
    <xf numFmtId="49" fontId="4" fillId="0" borderId="1" xfId="0" applyNumberFormat="1" applyFont="1" applyFill="1" applyBorder="1" applyAlignment="1" applyProtection="1">
      <alignment vertical="center" wrapText="1"/>
      <protection locked="0"/>
    </xf>
    <xf numFmtId="49" fontId="4" fillId="3" borderId="1" xfId="0" applyNumberFormat="1" applyFont="1" applyFill="1" applyBorder="1" applyAlignment="1" applyProtection="1">
      <alignment vertical="center" wrapText="1"/>
      <protection locked="0"/>
    </xf>
    <xf numFmtId="0" fontId="13" fillId="3" borderId="1" xfId="0" applyFont="1" applyFill="1" applyBorder="1" applyAlignment="1" applyProtection="1">
      <alignment horizontal="left" vertical="center" wrapText="1"/>
      <protection locked="0"/>
    </xf>
    <xf numFmtId="1" fontId="4" fillId="3" borderId="1" xfId="0" applyNumberFormat="1" applyFont="1" applyFill="1" applyBorder="1" applyProtection="1"/>
    <xf numFmtId="1" fontId="4" fillId="3" borderId="1" xfId="0" applyNumberFormat="1" applyFont="1" applyFill="1" applyBorder="1" applyProtection="1">
      <protection locked="0"/>
    </xf>
    <xf numFmtId="0" fontId="4" fillId="0" borderId="1" xfId="0" applyFont="1" applyFill="1" applyBorder="1" applyAlignment="1" applyProtection="1">
      <alignment horizontal="left" vertical="top" wrapText="1"/>
    </xf>
    <xf numFmtId="49" fontId="4" fillId="3" borderId="1" xfId="0" applyNumberFormat="1" applyFont="1" applyFill="1" applyBorder="1" applyAlignment="1" applyProtection="1">
      <alignment vertical="center" wrapText="1"/>
    </xf>
    <xf numFmtId="0" fontId="12" fillId="3" borderId="1" xfId="0" applyFont="1" applyFill="1" applyBorder="1" applyAlignment="1" applyProtection="1">
      <alignment horizontal="left" vertical="center" wrapText="1"/>
    </xf>
    <xf numFmtId="49" fontId="4" fillId="0" borderId="1" xfId="0" quotePrefix="1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vertical="center" wrapText="1"/>
      <protection locked="0"/>
    </xf>
    <xf numFmtId="49" fontId="4" fillId="3" borderId="1" xfId="0" quotePrefix="1" applyNumberFormat="1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vertical="center" wrapText="1"/>
      <protection locked="0"/>
    </xf>
  </cellXfs>
  <cellStyles count="530">
    <cellStyle name="Comma 2" xfId="15"/>
    <cellStyle name="Comma 2 2" xfId="528"/>
    <cellStyle name="Normal" xfId="0" builtinId="0"/>
    <cellStyle name="Normal 2" xfId="2"/>
    <cellStyle name="Normal 2 2" xfId="8"/>
    <cellStyle name="Normal 2 2 2" xfId="10"/>
    <cellStyle name="Normal 2 2 3" xfId="18"/>
    <cellStyle name="Normal 2 3" xfId="5"/>
    <cellStyle name="Normal 2 3 2" xfId="529"/>
    <cellStyle name="Normal 2 4" xfId="9"/>
    <cellStyle name="Normal 2 4 2" xfId="17"/>
    <cellStyle name="Normal 3" xfId="1"/>
    <cellStyle name="Normal 3 2" xfId="6"/>
    <cellStyle name="Normal 3 2 2" xfId="11"/>
    <cellStyle name="Normal 3 3" xfId="16"/>
    <cellStyle name="Normal 4" xfId="3"/>
    <cellStyle name="Normal 5" xfId="4"/>
    <cellStyle name="Normal 5 2" xfId="12"/>
    <cellStyle name="Normal 6" xfId="14"/>
    <cellStyle name="Note 2" xfId="7"/>
    <cellStyle name="Note 2 2" xfId="13"/>
    <cellStyle name="style1405592468105" xfId="19"/>
    <cellStyle name="style1405593752700" xfId="20"/>
    <cellStyle name="style1406113848636" xfId="21"/>
    <cellStyle name="style1406113848741" xfId="22"/>
    <cellStyle name="style1406113848796" xfId="23"/>
    <cellStyle name="style1406113848827" xfId="24"/>
    <cellStyle name="style1406113848859" xfId="25"/>
    <cellStyle name="style1406113848891" xfId="26"/>
    <cellStyle name="style1406113848925" xfId="27"/>
    <cellStyle name="style1406113848965" xfId="28"/>
    <cellStyle name="style1406113848998" xfId="29"/>
    <cellStyle name="style1406113849028" xfId="30"/>
    <cellStyle name="style1406113849058" xfId="31"/>
    <cellStyle name="style1406113849090" xfId="32"/>
    <cellStyle name="style1406113849117" xfId="33"/>
    <cellStyle name="style1406113849144" xfId="34"/>
    <cellStyle name="style1406113849183" xfId="35"/>
    <cellStyle name="style1406113849217" xfId="36"/>
    <cellStyle name="style1406113849255" xfId="37"/>
    <cellStyle name="style1406113849284" xfId="38"/>
    <cellStyle name="style1406113849311" xfId="39"/>
    <cellStyle name="style1406113849339" xfId="40"/>
    <cellStyle name="style1406113849367" xfId="41"/>
    <cellStyle name="style1406113849389" xfId="42"/>
    <cellStyle name="style1406113849413" xfId="43"/>
    <cellStyle name="style1406113849558" xfId="44"/>
    <cellStyle name="style1406113849582" xfId="45"/>
    <cellStyle name="style1406113849605" xfId="46"/>
    <cellStyle name="style1406113849630" xfId="47"/>
    <cellStyle name="style1406113849653" xfId="48"/>
    <cellStyle name="style1406113849674" xfId="49"/>
    <cellStyle name="style1406113849701" xfId="50"/>
    <cellStyle name="style1406113849728" xfId="51"/>
    <cellStyle name="style1406113849754" xfId="52"/>
    <cellStyle name="style1406113849781" xfId="53"/>
    <cellStyle name="style1406113849808" xfId="54"/>
    <cellStyle name="style1406113849835" xfId="55"/>
    <cellStyle name="style1406113849856" xfId="56"/>
    <cellStyle name="style1406113849876" xfId="57"/>
    <cellStyle name="style1406113849898" xfId="58"/>
    <cellStyle name="style1406113849921" xfId="59"/>
    <cellStyle name="style1406113849947" xfId="60"/>
    <cellStyle name="style1406113849975" xfId="61"/>
    <cellStyle name="style1406113850004" xfId="62"/>
    <cellStyle name="style1406113850027" xfId="63"/>
    <cellStyle name="style1406113850054" xfId="64"/>
    <cellStyle name="style1406113850081" xfId="65"/>
    <cellStyle name="style1406113850103" xfId="66"/>
    <cellStyle name="style1406113850129" xfId="67"/>
    <cellStyle name="style1406113850156" xfId="68"/>
    <cellStyle name="style1406113850182" xfId="69"/>
    <cellStyle name="style1406113850203" xfId="70"/>
    <cellStyle name="style1406113850224" xfId="71"/>
    <cellStyle name="style1406113850258" xfId="72"/>
    <cellStyle name="style1406113850331" xfId="73"/>
    <cellStyle name="style1406113850358" xfId="74"/>
    <cellStyle name="style1406113850380" xfId="75"/>
    <cellStyle name="style1406113850409" xfId="76"/>
    <cellStyle name="style1406113850431" xfId="77"/>
    <cellStyle name="style1406113850452" xfId="78"/>
    <cellStyle name="style1406113850474" xfId="79"/>
    <cellStyle name="style1406113850501" xfId="80"/>
    <cellStyle name="style1406113850522" xfId="81"/>
    <cellStyle name="style1406113850542" xfId="82"/>
    <cellStyle name="style1406113850570" xfId="83"/>
    <cellStyle name="style1406113850591" xfId="84"/>
    <cellStyle name="style1406113850614" xfId="85"/>
    <cellStyle name="style1406113850636" xfId="86"/>
    <cellStyle name="style1406113850655" xfId="87"/>
    <cellStyle name="style1406113850674" xfId="88"/>
    <cellStyle name="style1406113850723" xfId="89"/>
    <cellStyle name="style1406113850767" xfId="90"/>
    <cellStyle name="style1406113850816" xfId="91"/>
    <cellStyle name="style1406114189185" xfId="92"/>
    <cellStyle name="style1406114189213" xfId="93"/>
    <cellStyle name="style1406114189239" xfId="94"/>
    <cellStyle name="style1406114189259" xfId="95"/>
    <cellStyle name="style1406114189283" xfId="96"/>
    <cellStyle name="style1406114189307" xfId="97"/>
    <cellStyle name="style1406114189331" xfId="98"/>
    <cellStyle name="style1406114189356" xfId="99"/>
    <cellStyle name="style1406114189382" xfId="100"/>
    <cellStyle name="style1406114189407" xfId="101"/>
    <cellStyle name="style1406114189432" xfId="102"/>
    <cellStyle name="style1406114189459" xfId="103"/>
    <cellStyle name="style1406114189481" xfId="104"/>
    <cellStyle name="style1406114189505" xfId="105"/>
    <cellStyle name="style1406114189535" xfId="106"/>
    <cellStyle name="style1406114189560" xfId="107"/>
    <cellStyle name="style1406114189585" xfId="108"/>
    <cellStyle name="style1406114189616" xfId="109"/>
    <cellStyle name="style1406114189644" xfId="110"/>
    <cellStyle name="style1406114189671" xfId="111"/>
    <cellStyle name="style1406114189696" xfId="112"/>
    <cellStyle name="style1406114189716" xfId="113"/>
    <cellStyle name="style1406114189736" xfId="114"/>
    <cellStyle name="style1406114189757" xfId="115"/>
    <cellStyle name="style1406114189778" xfId="116"/>
    <cellStyle name="style1406114189799" xfId="117"/>
    <cellStyle name="style1406114189820" xfId="118"/>
    <cellStyle name="style1406114189840" xfId="119"/>
    <cellStyle name="style1406114189860" xfId="120"/>
    <cellStyle name="style1406114189886" xfId="121"/>
    <cellStyle name="style1406114189911" xfId="122"/>
    <cellStyle name="style1406114189990" xfId="123"/>
    <cellStyle name="style1406114190017" xfId="124"/>
    <cellStyle name="style1406114190044" xfId="125"/>
    <cellStyle name="style1406114190069" xfId="126"/>
    <cellStyle name="style1406114190088" xfId="127"/>
    <cellStyle name="style1406114190108" xfId="128"/>
    <cellStyle name="style1406114190127" xfId="129"/>
    <cellStyle name="style1406114190148" xfId="130"/>
    <cellStyle name="style1406114190171" xfId="131"/>
    <cellStyle name="style1406114190195" xfId="132"/>
    <cellStyle name="style1406114190219" xfId="133"/>
    <cellStyle name="style1406114190238" xfId="134"/>
    <cellStyle name="style1406114190262" xfId="135"/>
    <cellStyle name="style1406114190285" xfId="136"/>
    <cellStyle name="style1406114190303" xfId="137"/>
    <cellStyle name="style1406114190327" xfId="138"/>
    <cellStyle name="style1406114190351" xfId="139"/>
    <cellStyle name="style1406114190375" xfId="140"/>
    <cellStyle name="style1406114190395" xfId="141"/>
    <cellStyle name="style1406114190415" xfId="142"/>
    <cellStyle name="style1406114190439" xfId="143"/>
    <cellStyle name="style1406114190464" xfId="144"/>
    <cellStyle name="style1406114190487" xfId="145"/>
    <cellStyle name="style1406114190507" xfId="146"/>
    <cellStyle name="style1406114190534" xfId="147"/>
    <cellStyle name="style1406114190553" xfId="148"/>
    <cellStyle name="style1406114190571" xfId="149"/>
    <cellStyle name="style1406114190588" xfId="150"/>
    <cellStyle name="style1406114190609" xfId="151"/>
    <cellStyle name="style1406114190628" xfId="152"/>
    <cellStyle name="style1406114190647" xfId="153"/>
    <cellStyle name="style1406114190666" xfId="154"/>
    <cellStyle name="style1406114190687" xfId="155"/>
    <cellStyle name="style1406114190844" xfId="156"/>
    <cellStyle name="style1406114190863" xfId="157"/>
    <cellStyle name="style1406114190881" xfId="158"/>
    <cellStyle name="style1406114190900" xfId="159"/>
    <cellStyle name="style1406114190959" xfId="160"/>
    <cellStyle name="style1406114191014" xfId="161"/>
    <cellStyle name="style1406114191303" xfId="162"/>
    <cellStyle name="style1406114191912" xfId="163"/>
    <cellStyle name="style1406114345186" xfId="164"/>
    <cellStyle name="style1406114345361" xfId="165"/>
    <cellStyle name="style1406114398523" xfId="166"/>
    <cellStyle name="style1406114398549" xfId="167"/>
    <cellStyle name="style1406114398571" xfId="168"/>
    <cellStyle name="style1406114398589" xfId="169"/>
    <cellStyle name="style1406114398610" xfId="170"/>
    <cellStyle name="style1406114398632" xfId="171"/>
    <cellStyle name="style1406114398654" xfId="172"/>
    <cellStyle name="style1406114398679" xfId="173"/>
    <cellStyle name="style1406114398703" xfId="174"/>
    <cellStyle name="style1406114398726" xfId="175"/>
    <cellStyle name="style1406114398750" xfId="176"/>
    <cellStyle name="style1406114398774" xfId="177"/>
    <cellStyle name="style1406114398792" xfId="178"/>
    <cellStyle name="style1406114398812" xfId="179"/>
    <cellStyle name="style1406114398835" xfId="180"/>
    <cellStyle name="style1406114398855" xfId="181"/>
    <cellStyle name="style1406114398880" xfId="182"/>
    <cellStyle name="style1406114398898" xfId="183"/>
    <cellStyle name="style1406114398922" xfId="184"/>
    <cellStyle name="style1406114398946" xfId="185"/>
    <cellStyle name="style1406114398972" xfId="186"/>
    <cellStyle name="style1406114398991" xfId="187"/>
    <cellStyle name="style1406114399009" xfId="188"/>
    <cellStyle name="style1406114399027" xfId="189"/>
    <cellStyle name="style1406114399044" xfId="190"/>
    <cellStyle name="style1406114399064" xfId="191"/>
    <cellStyle name="style1406114399083" xfId="192"/>
    <cellStyle name="style1406114399102" xfId="193"/>
    <cellStyle name="style1406114399120" xfId="194"/>
    <cellStyle name="style1406114399144" xfId="195"/>
    <cellStyle name="style1406114399167" xfId="196"/>
    <cellStyle name="style1406114399199" xfId="197"/>
    <cellStyle name="style1406114399226" xfId="198"/>
    <cellStyle name="style1406114399254" xfId="199"/>
    <cellStyle name="style1406114399277" xfId="200"/>
    <cellStyle name="style1406114399294" xfId="201"/>
    <cellStyle name="style1406114399311" xfId="202"/>
    <cellStyle name="style1406114399329" xfId="203"/>
    <cellStyle name="style1406114399348" xfId="204"/>
    <cellStyle name="style1406114399367" xfId="205"/>
    <cellStyle name="style1406114399389" xfId="206"/>
    <cellStyle name="style1406114399411" xfId="207"/>
    <cellStyle name="style1406114399490" xfId="208"/>
    <cellStyle name="style1406114399512" xfId="209"/>
    <cellStyle name="style1406114399534" xfId="210"/>
    <cellStyle name="style1406114399551" xfId="211"/>
    <cellStyle name="style1406114399576" xfId="212"/>
    <cellStyle name="style1406114399599" xfId="213"/>
    <cellStyle name="style1406114399622" xfId="214"/>
    <cellStyle name="style1406114399641" xfId="215"/>
    <cellStyle name="style1406114399662" xfId="216"/>
    <cellStyle name="style1406114399689" xfId="217"/>
    <cellStyle name="style1406114399716" xfId="218"/>
    <cellStyle name="style1406114399740" xfId="219"/>
    <cellStyle name="style1406114399758" xfId="220"/>
    <cellStyle name="style1406114399783" xfId="221"/>
    <cellStyle name="style1406114399802" xfId="222"/>
    <cellStyle name="style1406114399820" xfId="223"/>
    <cellStyle name="style1406114399839" xfId="224"/>
    <cellStyle name="style1406114399860" xfId="225"/>
    <cellStyle name="style1406114399878" xfId="226"/>
    <cellStyle name="style1406114399896" xfId="227"/>
    <cellStyle name="style1406114399914" xfId="228"/>
    <cellStyle name="style1406114399932" xfId="229"/>
    <cellStyle name="style1406114399951" xfId="230"/>
    <cellStyle name="style1406114399969" xfId="231"/>
    <cellStyle name="style1406114399987" xfId="232"/>
    <cellStyle name="style1406114400018" xfId="233"/>
    <cellStyle name="style1406114400104" xfId="234"/>
    <cellStyle name="style1406114400339" xfId="235"/>
    <cellStyle name="style1406114400806" xfId="236"/>
    <cellStyle name="style1406114440149" xfId="237"/>
    <cellStyle name="style1406114440175" xfId="238"/>
    <cellStyle name="style1406114440200" xfId="239"/>
    <cellStyle name="style1406114440219" xfId="240"/>
    <cellStyle name="style1406114440242" xfId="241"/>
    <cellStyle name="style1406114440265" xfId="242"/>
    <cellStyle name="style1406114440288" xfId="243"/>
    <cellStyle name="style1406114440311" xfId="244"/>
    <cellStyle name="style1406114440332" xfId="245"/>
    <cellStyle name="style1406114440354" xfId="246"/>
    <cellStyle name="style1406114440375" xfId="247"/>
    <cellStyle name="style1406114440396" xfId="248"/>
    <cellStyle name="style1406114440413" xfId="249"/>
    <cellStyle name="style1406114440430" xfId="250"/>
    <cellStyle name="style1406114440452" xfId="251"/>
    <cellStyle name="style1406114440470" xfId="252"/>
    <cellStyle name="style1406114440492" xfId="253"/>
    <cellStyle name="style1406114440509" xfId="254"/>
    <cellStyle name="style1406114440531" xfId="255"/>
    <cellStyle name="style1406114440552" xfId="256"/>
    <cellStyle name="style1406114440573" xfId="257"/>
    <cellStyle name="style1406114440590" xfId="258"/>
    <cellStyle name="style1406114440607" xfId="259"/>
    <cellStyle name="style1406114440624" xfId="260"/>
    <cellStyle name="style1406114440641" xfId="261"/>
    <cellStyle name="style1406114440657" xfId="262"/>
    <cellStyle name="style1406114440676" xfId="263"/>
    <cellStyle name="style1406114440693" xfId="264"/>
    <cellStyle name="style1406114440711" xfId="265"/>
    <cellStyle name="style1406114440733" xfId="266"/>
    <cellStyle name="style1406114440756" xfId="267"/>
    <cellStyle name="style1406114440778" xfId="268"/>
    <cellStyle name="style1406114440801" xfId="269"/>
    <cellStyle name="style1406114440831" xfId="270"/>
    <cellStyle name="style1406114440854" xfId="271"/>
    <cellStyle name="style1406114440871" xfId="272"/>
    <cellStyle name="style1406114440888" xfId="273"/>
    <cellStyle name="style1406114440905" xfId="274"/>
    <cellStyle name="style1406114440922" xfId="275"/>
    <cellStyle name="style1406114440941" xfId="276"/>
    <cellStyle name="style1406114440964" xfId="277"/>
    <cellStyle name="style1406114440986" xfId="278"/>
    <cellStyle name="style1406114441003" xfId="279"/>
    <cellStyle name="style1406114441024" xfId="280"/>
    <cellStyle name="style1406114441046" xfId="281"/>
    <cellStyle name="style1406114441063" xfId="282"/>
    <cellStyle name="style1406114441085" xfId="283"/>
    <cellStyle name="style1406114441106" xfId="284"/>
    <cellStyle name="style1406114441127" xfId="285"/>
    <cellStyle name="style1406114441144" xfId="286"/>
    <cellStyle name="style1406114441245" xfId="287"/>
    <cellStyle name="style1406114441267" xfId="288"/>
    <cellStyle name="style1406114441288" xfId="289"/>
    <cellStyle name="style1406114441309" xfId="290"/>
    <cellStyle name="style1406114441326" xfId="291"/>
    <cellStyle name="style1406114441350" xfId="292"/>
    <cellStyle name="style1406114441369" xfId="293"/>
    <cellStyle name="style1406114441387" xfId="294"/>
    <cellStyle name="style1406114441405" xfId="295"/>
    <cellStyle name="style1406114441425" xfId="296"/>
    <cellStyle name="style1406114441444" xfId="297"/>
    <cellStyle name="style1406114441462" xfId="298"/>
    <cellStyle name="style1406114441479" xfId="299"/>
    <cellStyle name="style1406114441496" xfId="300"/>
    <cellStyle name="style1406114441514" xfId="301"/>
    <cellStyle name="style1406114441532" xfId="302"/>
    <cellStyle name="style1406114441549" xfId="303"/>
    <cellStyle name="style1406114441566" xfId="304"/>
    <cellStyle name="style1406114441594" xfId="305"/>
    <cellStyle name="style1406114441626" xfId="306"/>
    <cellStyle name="style1406114442197" xfId="307"/>
    <cellStyle name="style1406114490232" xfId="308"/>
    <cellStyle name="style1406114490278" xfId="309"/>
    <cellStyle name="style1406114490860" xfId="310"/>
    <cellStyle name="style1406114491098" xfId="311"/>
    <cellStyle name="style1406114491204" xfId="312"/>
    <cellStyle name="style1406114491528" xfId="313"/>
    <cellStyle name="style1406114491549" xfId="314"/>
    <cellStyle name="style1406114491606" xfId="315"/>
    <cellStyle name="style1406114491677" xfId="316"/>
    <cellStyle name="style1406182998088" xfId="317"/>
    <cellStyle name="style1406182998186" xfId="318"/>
    <cellStyle name="style1406183036983" xfId="319"/>
    <cellStyle name="style1411446450504" xfId="320"/>
    <cellStyle name="style1411446450551" xfId="321"/>
    <cellStyle name="style1411446450598" xfId="322"/>
    <cellStyle name="style1411446450629" xfId="323"/>
    <cellStyle name="style1411446450660" xfId="324"/>
    <cellStyle name="style1411446450738" xfId="325"/>
    <cellStyle name="style1411446450769" xfId="326"/>
    <cellStyle name="style1411446450801" xfId="327"/>
    <cellStyle name="style1411446450847" xfId="328"/>
    <cellStyle name="style1411446450879" xfId="329"/>
    <cellStyle name="style1411446450910" xfId="330"/>
    <cellStyle name="style1411446450957" xfId="331"/>
    <cellStyle name="style1411446450988" xfId="332"/>
    <cellStyle name="style1411446451019" xfId="333"/>
    <cellStyle name="style1411446451050" xfId="334"/>
    <cellStyle name="style1411446451128" xfId="335"/>
    <cellStyle name="style1411446451159" xfId="336"/>
    <cellStyle name="style1411446451191" xfId="337"/>
    <cellStyle name="style1411446451206" xfId="338"/>
    <cellStyle name="style1411446451237" xfId="339"/>
    <cellStyle name="style1411446451269" xfId="340"/>
    <cellStyle name="style1411446451284" xfId="341"/>
    <cellStyle name="style1411446451315" xfId="342"/>
    <cellStyle name="style1411446451331" xfId="343"/>
    <cellStyle name="style1411446451362" xfId="344"/>
    <cellStyle name="style1411446451378" xfId="345"/>
    <cellStyle name="style1411446451409" xfId="346"/>
    <cellStyle name="style1411446451471" xfId="347"/>
    <cellStyle name="style1411446451518" xfId="348"/>
    <cellStyle name="style1411446451549" xfId="349"/>
    <cellStyle name="style1411446451581" xfId="350"/>
    <cellStyle name="style1411446451596" xfId="351"/>
    <cellStyle name="style1411446451627" xfId="352"/>
    <cellStyle name="style1411446451659" xfId="353"/>
    <cellStyle name="style1411446451690" xfId="354"/>
    <cellStyle name="style1411446451705" xfId="355"/>
    <cellStyle name="style1411446451721" xfId="356"/>
    <cellStyle name="style1411446451752" xfId="357"/>
    <cellStyle name="style1411446451815" xfId="358"/>
    <cellStyle name="style1411446451846" xfId="359"/>
    <cellStyle name="style1411446451877" xfId="360"/>
    <cellStyle name="style1411446451893" xfId="361"/>
    <cellStyle name="style1411446451924" xfId="362"/>
    <cellStyle name="style1411446451955" xfId="363"/>
    <cellStyle name="style1411446451971" xfId="364"/>
    <cellStyle name="style1411446452002" xfId="365"/>
    <cellStyle name="style1411446452033" xfId="366"/>
    <cellStyle name="style1411446452049" xfId="367"/>
    <cellStyle name="style1411446452111" xfId="368"/>
    <cellStyle name="style1411446452142" xfId="369"/>
    <cellStyle name="style1411446452158" xfId="370"/>
    <cellStyle name="style1411446452189" xfId="371"/>
    <cellStyle name="style1411446452220" xfId="372"/>
    <cellStyle name="style1411446452236" xfId="373"/>
    <cellStyle name="style1411446452267" xfId="374"/>
    <cellStyle name="style1411446452298" xfId="375"/>
    <cellStyle name="style1411446452314" xfId="376"/>
    <cellStyle name="style1411446452329" xfId="377"/>
    <cellStyle name="style1411446452361" xfId="378"/>
    <cellStyle name="style1411446452407" xfId="379"/>
    <cellStyle name="style1411446452439" xfId="380"/>
    <cellStyle name="style1411446452454" xfId="381"/>
    <cellStyle name="style1411446452485" xfId="382"/>
    <cellStyle name="style1411446452501" xfId="383"/>
    <cellStyle name="style1411446452532" xfId="384"/>
    <cellStyle name="style1411446452548" xfId="385"/>
    <cellStyle name="style1411446452563" xfId="386"/>
    <cellStyle name="style1411449801970" xfId="387"/>
    <cellStyle name="style1411449802014" xfId="388"/>
    <cellStyle name="style1411449802039" xfId="389"/>
    <cellStyle name="style1411449802064" xfId="390"/>
    <cellStyle name="style1411449802092" xfId="391"/>
    <cellStyle name="style1411449802118" xfId="392"/>
    <cellStyle name="style1411449802516" xfId="393"/>
    <cellStyle name="style1411449802578" xfId="394"/>
    <cellStyle name="style1411449802602" xfId="395"/>
    <cellStyle name="style1411449802628" xfId="396"/>
    <cellStyle name="style1411449802695" xfId="397"/>
    <cellStyle name="style1411449802719" xfId="398"/>
    <cellStyle name="style1411449802744" xfId="399"/>
    <cellStyle name="style1411449802916" xfId="400"/>
    <cellStyle name="style1411449802935" xfId="401"/>
    <cellStyle name="style1411449802987" xfId="402"/>
    <cellStyle name="style1411449803130" xfId="403"/>
    <cellStyle name="style1411449803296" xfId="404"/>
    <cellStyle name="style1411449803317" xfId="405"/>
    <cellStyle name="style1411449803337" xfId="406"/>
    <cellStyle name="style1411449803356" xfId="407"/>
    <cellStyle name="style1411449803379" xfId="408"/>
    <cellStyle name="style1411449803400" xfId="409"/>
    <cellStyle name="style1411449803420" xfId="410"/>
    <cellStyle name="style1411449803440" xfId="411"/>
    <cellStyle name="style1411449803461" xfId="412"/>
    <cellStyle name="style1411449803483" xfId="413"/>
    <cellStyle name="style1411449803510" xfId="414"/>
    <cellStyle name="style1411449803534" xfId="415"/>
    <cellStyle name="style1411449803554" xfId="416"/>
    <cellStyle name="style1411449803577" xfId="417"/>
    <cellStyle name="style1411451081406" xfId="418"/>
    <cellStyle name="style1411451081449" xfId="419"/>
    <cellStyle name="style1411451081472" xfId="420"/>
    <cellStyle name="style1411451081497" xfId="421"/>
    <cellStyle name="style1411451081522" xfId="422"/>
    <cellStyle name="style1411451081547" xfId="423"/>
    <cellStyle name="style1411451081953" xfId="424"/>
    <cellStyle name="style1411451082017" xfId="425"/>
    <cellStyle name="style1411451082043" xfId="426"/>
    <cellStyle name="style1411451082068" xfId="427"/>
    <cellStyle name="style1411451082091" xfId="428"/>
    <cellStyle name="style1411451082115" xfId="429"/>
    <cellStyle name="style1411451082188" xfId="430"/>
    <cellStyle name="style1411451082364" xfId="431"/>
    <cellStyle name="style1411451082383" xfId="432"/>
    <cellStyle name="style1411451082433" xfId="433"/>
    <cellStyle name="style1411451082533" xfId="434"/>
    <cellStyle name="style1411451082735" xfId="435"/>
    <cellStyle name="style1411451082754" xfId="436"/>
    <cellStyle name="style1411451082774" xfId="437"/>
    <cellStyle name="style1411451082793" xfId="438"/>
    <cellStyle name="style1411451082814" xfId="439"/>
    <cellStyle name="style1411451082834" xfId="440"/>
    <cellStyle name="style1411451082853" xfId="441"/>
    <cellStyle name="style1411451082873" xfId="442"/>
    <cellStyle name="style1411451082893" xfId="443"/>
    <cellStyle name="style1411451082912" xfId="444"/>
    <cellStyle name="style1411451082933" xfId="445"/>
    <cellStyle name="style1411451082954" xfId="446"/>
    <cellStyle name="style1411451082974" xfId="447"/>
    <cellStyle name="style1411451082993" xfId="448"/>
    <cellStyle name="style1411451083012" xfId="449"/>
    <cellStyle name="style1411542382001" xfId="450"/>
    <cellStyle name="style1411542382059" xfId="451"/>
    <cellStyle name="style1411542382094" xfId="452"/>
    <cellStyle name="style1411542382123" xfId="453"/>
    <cellStyle name="style1411542382156" xfId="454"/>
    <cellStyle name="style1411542382190" xfId="455"/>
    <cellStyle name="style1411542382225" xfId="456"/>
    <cellStyle name="style1411542382311" xfId="457"/>
    <cellStyle name="style1411542382346" xfId="458"/>
    <cellStyle name="style1411542382378" xfId="459"/>
    <cellStyle name="style1411542382409" xfId="460"/>
    <cellStyle name="style1411542382440" xfId="461"/>
    <cellStyle name="style1411542382466" xfId="462"/>
    <cellStyle name="style1411542382491" xfId="463"/>
    <cellStyle name="style1411542382523" xfId="464"/>
    <cellStyle name="style1411542382556" xfId="465"/>
    <cellStyle name="style1411542382585" xfId="466"/>
    <cellStyle name="style1411542382613" xfId="467"/>
    <cellStyle name="style1411542382701" xfId="468"/>
    <cellStyle name="style1411542382751" xfId="469"/>
    <cellStyle name="style1411542382774" xfId="470"/>
    <cellStyle name="style1411542382797" xfId="471"/>
    <cellStyle name="style1411542382821" xfId="472"/>
    <cellStyle name="style1411542382844" xfId="473"/>
    <cellStyle name="style1411542382872" xfId="474"/>
    <cellStyle name="style1411542382898" xfId="475"/>
    <cellStyle name="style1411542382921" xfId="476"/>
    <cellStyle name="style1411542382949" xfId="477"/>
    <cellStyle name="style1411542382977" xfId="478"/>
    <cellStyle name="style1411542383005" xfId="479"/>
    <cellStyle name="style1411542383036" xfId="480"/>
    <cellStyle name="style1411542383066" xfId="481"/>
    <cellStyle name="style1411542383094" xfId="482"/>
    <cellStyle name="style1411542383116" xfId="483"/>
    <cellStyle name="style1411542383137" xfId="484"/>
    <cellStyle name="style1411542383160" xfId="485"/>
    <cellStyle name="style1411542383184" xfId="486"/>
    <cellStyle name="style1411542383249" xfId="487"/>
    <cellStyle name="style1411542383276" xfId="488"/>
    <cellStyle name="style1411542383303" xfId="489"/>
    <cellStyle name="style1411542383332" xfId="490"/>
    <cellStyle name="style1411542383355" xfId="491"/>
    <cellStyle name="style1411542383382" xfId="492"/>
    <cellStyle name="style1411542383409" xfId="493"/>
    <cellStyle name="style1411542383430" xfId="494"/>
    <cellStyle name="style1411542383457" xfId="495"/>
    <cellStyle name="style1411542383483" xfId="496"/>
    <cellStyle name="style1411542383510" xfId="497"/>
    <cellStyle name="style1411542383530" xfId="498"/>
    <cellStyle name="style1411542383552" xfId="499"/>
    <cellStyle name="style1411542383579" xfId="500"/>
    <cellStyle name="style1411542383606" xfId="501"/>
    <cellStyle name="style1411542383632" xfId="502"/>
    <cellStyle name="style1411542383654" xfId="503"/>
    <cellStyle name="style1411542383684" xfId="504"/>
    <cellStyle name="style1411542383710" xfId="505"/>
    <cellStyle name="style1411542383732" xfId="506"/>
    <cellStyle name="style1411542383756" xfId="507"/>
    <cellStyle name="style1411542383790" xfId="508"/>
    <cellStyle name="style1411542383813" xfId="509"/>
    <cellStyle name="style1411542383835" xfId="510"/>
    <cellStyle name="style1411542383858" xfId="511"/>
    <cellStyle name="style1411542383881" xfId="512"/>
    <cellStyle name="style1411542383904" xfId="513"/>
    <cellStyle name="style1411542383967" xfId="514"/>
    <cellStyle name="style1411542383989" xfId="515"/>
    <cellStyle name="style1411542384009" xfId="516"/>
    <cellStyle name="style1411542384030" xfId="517"/>
    <cellStyle name="style1411542384052" xfId="518"/>
    <cellStyle name="style1411542384115" xfId="519"/>
    <cellStyle name="style1411542384148" xfId="520"/>
    <cellStyle name="style1411542384169" xfId="521"/>
    <cellStyle name="style1411542384188" xfId="522"/>
    <cellStyle name="style1411542384208" xfId="523"/>
    <cellStyle name="style1411542384227" xfId="524"/>
    <cellStyle name="style1411542384246" xfId="525"/>
    <cellStyle name="style1411542384273" xfId="526"/>
    <cellStyle name="style1411542384293" xfId="527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D40"/>
  <sheetViews>
    <sheetView tabSelected="1" zoomScaleSheetLayoutView="100" workbookViewId="0">
      <pane xSplit="2" ySplit="5" topLeftCell="C30" activePane="bottomRight" state="frozen"/>
      <selection activeCell="H1" sqref="H1:K1048576"/>
      <selection pane="topRight" activeCell="H1" sqref="H1:K1048576"/>
      <selection pane="bottomLeft" activeCell="H1" sqref="H1:K1048576"/>
      <selection pane="bottomRight" activeCell="B39" sqref="B39"/>
    </sheetView>
  </sheetViews>
  <sheetFormatPr defaultColWidth="8.85546875" defaultRowHeight="15"/>
  <cols>
    <col min="1" max="1" width="11" style="1" customWidth="1"/>
    <col min="2" max="2" width="44" style="1" customWidth="1"/>
    <col min="3" max="5" width="10.7109375" style="1" customWidth="1"/>
    <col min="6" max="6" width="10.7109375" style="3" customWidth="1"/>
    <col min="7" max="10" width="11.85546875" style="2" customWidth="1"/>
    <col min="11" max="11" width="10.42578125" style="3" customWidth="1"/>
    <col min="12" max="12" width="11.85546875" style="3" customWidth="1"/>
    <col min="13" max="13" width="11.28515625" style="3" customWidth="1"/>
    <col min="14" max="14" width="11.7109375" style="2" customWidth="1"/>
    <col min="15" max="15" width="9.140625" style="3" customWidth="1"/>
    <col min="16" max="16" width="10.85546875" style="3" customWidth="1"/>
    <col min="17" max="17" width="10.85546875" style="2" customWidth="1"/>
    <col min="18" max="18" width="11" style="3" customWidth="1"/>
    <col min="19" max="21" width="11.42578125" style="3" customWidth="1"/>
    <col min="22" max="49" width="9.140625" style="3" customWidth="1"/>
    <col min="50" max="50" width="12.42578125" style="3" customWidth="1"/>
    <col min="51" max="72" width="9.140625" style="3" customWidth="1"/>
    <col min="73" max="73" width="12.140625" style="3" customWidth="1"/>
    <col min="74" max="77" width="9.140625" style="3" customWidth="1"/>
    <col min="78" max="82" width="9.140625" style="3" hidden="1" customWidth="1"/>
    <col min="83" max="83" width="9.140625" style="3" customWidth="1"/>
    <col min="84" max="88" width="9.140625" style="3" hidden="1" customWidth="1"/>
    <col min="89" max="89" width="9.140625" style="3" customWidth="1"/>
    <col min="90" max="94" width="9.140625" style="3" hidden="1" customWidth="1"/>
    <col min="95" max="95" width="9.140625" style="3" customWidth="1"/>
    <col min="96" max="100" width="9.140625" style="3" hidden="1" customWidth="1"/>
    <col min="101" max="101" width="9.140625" style="3" customWidth="1"/>
    <col min="102" max="106" width="9.140625" style="3" hidden="1" customWidth="1"/>
    <col min="107" max="107" width="9.140625" style="2" customWidth="1"/>
    <col min="108" max="112" width="9.140625" style="2" hidden="1" customWidth="1"/>
    <col min="113" max="113" width="9.140625" style="2" customWidth="1"/>
    <col min="114" max="118" width="9.140625" style="2" hidden="1" customWidth="1"/>
    <col min="119" max="119" width="9.140625" style="2" customWidth="1"/>
    <col min="120" max="124" width="9.140625" style="2" hidden="1" customWidth="1"/>
    <col min="125" max="125" width="9.140625" style="2" customWidth="1"/>
    <col min="126" max="155" width="9.140625" style="3" customWidth="1"/>
    <col min="156" max="156" width="9.140625" style="3" hidden="1" customWidth="1"/>
    <col min="157" max="164" width="9.140625" style="3" customWidth="1"/>
    <col min="165" max="165" width="9.140625" style="3" hidden="1" customWidth="1"/>
    <col min="166" max="170" width="9.140625" style="3" customWidth="1"/>
    <col min="171" max="171" width="9.140625" style="3" hidden="1" customWidth="1"/>
    <col min="172" max="181" width="9.140625" style="3" customWidth="1"/>
    <col min="182" max="185" width="8.85546875" style="3"/>
    <col min="186" max="186" width="12.7109375" style="3" bestFit="1" customWidth="1"/>
    <col min="187" max="16384" width="8.85546875" style="1"/>
  </cols>
  <sheetData>
    <row r="1" spans="1:186" ht="18.75">
      <c r="A1" s="1" t="s">
        <v>43</v>
      </c>
      <c r="B1" s="10" t="s">
        <v>56</v>
      </c>
      <c r="H1" s="2" t="s">
        <v>62</v>
      </c>
      <c r="P1" s="4"/>
    </row>
    <row r="2" spans="1:186" ht="15.75">
      <c r="A2" s="8" t="s">
        <v>38</v>
      </c>
    </row>
    <row r="3" spans="1:186" ht="15.75">
      <c r="A3" s="8"/>
    </row>
    <row r="4" spans="1:186" ht="15.75">
      <c r="A4" s="8"/>
      <c r="E4" s="7"/>
      <c r="F4" s="7" t="s">
        <v>47</v>
      </c>
    </row>
    <row r="5" spans="1:186">
      <c r="A5" s="11" t="s">
        <v>0</v>
      </c>
      <c r="B5" s="12" t="s">
        <v>1</v>
      </c>
      <c r="C5" s="13" t="s">
        <v>21</v>
      </c>
      <c r="D5" s="13" t="s">
        <v>22</v>
      </c>
      <c r="E5" s="13" t="s">
        <v>23</v>
      </c>
      <c r="F5" s="13" t="s">
        <v>46</v>
      </c>
      <c r="G5" s="13" t="s">
        <v>55</v>
      </c>
      <c r="H5" s="13" t="s">
        <v>57</v>
      </c>
      <c r="I5" s="13" t="s">
        <v>58</v>
      </c>
      <c r="J5" s="13" t="s">
        <v>59</v>
      </c>
      <c r="K5" s="13" t="s">
        <v>61</v>
      </c>
    </row>
    <row r="6" spans="1:186" s="9" customFormat="1">
      <c r="A6" s="14" t="s">
        <v>26</v>
      </c>
      <c r="B6" s="15" t="s">
        <v>2</v>
      </c>
      <c r="C6" s="16">
        <f>SUM(C7:C10)</f>
        <v>2233546</v>
      </c>
      <c r="D6" s="16">
        <f>SUM(D7:D10)</f>
        <v>2550211</v>
      </c>
      <c r="E6" s="16">
        <f t="shared" ref="E6:K6" si="0">SUM(E7:E10)</f>
        <v>2844224</v>
      </c>
      <c r="F6" s="16">
        <f t="shared" si="0"/>
        <v>4016315</v>
      </c>
      <c r="G6" s="16">
        <f t="shared" si="0"/>
        <v>3146379</v>
      </c>
      <c r="H6" s="16">
        <f t="shared" si="0"/>
        <v>4033246</v>
      </c>
      <c r="I6" s="16">
        <f t="shared" si="0"/>
        <v>4592177</v>
      </c>
      <c r="J6" s="16">
        <f t="shared" si="0"/>
        <v>4572199</v>
      </c>
      <c r="K6" s="16">
        <f t="shared" si="0"/>
        <v>5090223.7646904681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2"/>
      <c r="GB6" s="2"/>
      <c r="GC6" s="2"/>
      <c r="GD6" s="3"/>
    </row>
    <row r="7" spans="1:186">
      <c r="A7" s="17">
        <v>1.1000000000000001</v>
      </c>
      <c r="B7" s="18" t="s">
        <v>49</v>
      </c>
      <c r="C7" s="19">
        <v>1342099</v>
      </c>
      <c r="D7" s="19">
        <v>1611776</v>
      </c>
      <c r="E7" s="19">
        <v>1812103</v>
      </c>
      <c r="F7" s="19">
        <v>2078016</v>
      </c>
      <c r="G7" s="19">
        <v>1671596</v>
      </c>
      <c r="H7" s="19">
        <v>2281657</v>
      </c>
      <c r="I7" s="19">
        <v>2587638</v>
      </c>
      <c r="J7" s="19">
        <v>2305138</v>
      </c>
      <c r="K7" s="19">
        <v>2490323.9260948263</v>
      </c>
      <c r="L7" s="5"/>
      <c r="M7" s="5"/>
      <c r="N7" s="4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2"/>
      <c r="GB7" s="2"/>
      <c r="GC7" s="2"/>
    </row>
    <row r="8" spans="1:186">
      <c r="A8" s="17">
        <v>1.2</v>
      </c>
      <c r="B8" s="18" t="s">
        <v>50</v>
      </c>
      <c r="C8" s="19">
        <v>477585</v>
      </c>
      <c r="D8" s="19">
        <v>459416</v>
      </c>
      <c r="E8" s="19">
        <v>493408</v>
      </c>
      <c r="F8" s="19">
        <v>560096</v>
      </c>
      <c r="G8" s="19">
        <v>627292</v>
      </c>
      <c r="H8" s="19">
        <v>668398</v>
      </c>
      <c r="I8" s="19">
        <v>940805</v>
      </c>
      <c r="J8" s="19">
        <v>1201211</v>
      </c>
      <c r="K8" s="19">
        <v>1370387.5029862432</v>
      </c>
      <c r="L8" s="5"/>
      <c r="M8" s="5"/>
      <c r="N8" s="4"/>
      <c r="O8" s="5"/>
      <c r="P8" s="5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2"/>
      <c r="GB8" s="2"/>
      <c r="GC8" s="2"/>
    </row>
    <row r="9" spans="1:186">
      <c r="A9" s="17">
        <v>1.3</v>
      </c>
      <c r="B9" s="18" t="s">
        <v>51</v>
      </c>
      <c r="C9" s="19">
        <v>357560</v>
      </c>
      <c r="D9" s="19">
        <v>399912</v>
      </c>
      <c r="E9" s="19">
        <v>438925</v>
      </c>
      <c r="F9" s="19">
        <v>1269256</v>
      </c>
      <c r="G9" s="19">
        <v>719292</v>
      </c>
      <c r="H9" s="19">
        <v>915319</v>
      </c>
      <c r="I9" s="19">
        <v>830342</v>
      </c>
      <c r="J9" s="19">
        <v>799126</v>
      </c>
      <c r="K9" s="19">
        <v>896417.75785109133</v>
      </c>
      <c r="L9" s="5"/>
      <c r="M9" s="5"/>
      <c r="N9" s="4"/>
      <c r="O9" s="5"/>
      <c r="P9" s="5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2"/>
      <c r="GB9" s="2"/>
      <c r="GC9" s="2"/>
    </row>
    <row r="10" spans="1:186">
      <c r="A10" s="17">
        <v>1.4</v>
      </c>
      <c r="B10" s="18" t="s">
        <v>52</v>
      </c>
      <c r="C10" s="19">
        <v>56302</v>
      </c>
      <c r="D10" s="19">
        <v>79107</v>
      </c>
      <c r="E10" s="19">
        <v>99788</v>
      </c>
      <c r="F10" s="19">
        <v>108947</v>
      </c>
      <c r="G10" s="19">
        <v>128199</v>
      </c>
      <c r="H10" s="19">
        <v>167872</v>
      </c>
      <c r="I10" s="19">
        <v>233392</v>
      </c>
      <c r="J10" s="19">
        <v>266724</v>
      </c>
      <c r="K10" s="19">
        <v>333094.5777583071</v>
      </c>
      <c r="L10" s="5"/>
      <c r="M10" s="5"/>
      <c r="N10" s="4"/>
      <c r="O10" s="5"/>
      <c r="P10" s="5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2"/>
      <c r="GB10" s="2"/>
      <c r="GC10" s="2"/>
    </row>
    <row r="11" spans="1:186">
      <c r="A11" s="20" t="s">
        <v>63</v>
      </c>
      <c r="B11" s="18" t="s">
        <v>3</v>
      </c>
      <c r="C11" s="19">
        <v>1620374</v>
      </c>
      <c r="D11" s="19">
        <v>1879069</v>
      </c>
      <c r="E11" s="19">
        <v>1858615</v>
      </c>
      <c r="F11" s="19">
        <v>2072180</v>
      </c>
      <c r="G11" s="19">
        <v>2017988</v>
      </c>
      <c r="H11" s="19">
        <v>1730740</v>
      </c>
      <c r="I11" s="19">
        <v>1912748</v>
      </c>
      <c r="J11" s="19">
        <v>2070758</v>
      </c>
      <c r="K11" s="19">
        <v>2144596.7586424816</v>
      </c>
      <c r="L11" s="5"/>
      <c r="M11" s="5"/>
      <c r="N11" s="4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2"/>
      <c r="GB11" s="2"/>
      <c r="GC11" s="2"/>
    </row>
    <row r="12" spans="1:186">
      <c r="A12" s="21"/>
      <c r="B12" s="22" t="s">
        <v>28</v>
      </c>
      <c r="C12" s="23">
        <f>C6+C11</f>
        <v>3853920</v>
      </c>
      <c r="D12" s="24">
        <f>D6+D11</f>
        <v>4429280</v>
      </c>
      <c r="E12" s="24">
        <f>E6+E11</f>
        <v>4702839</v>
      </c>
      <c r="F12" s="24">
        <f t="shared" ref="F12:K12" si="1">F6+F11</f>
        <v>6088495</v>
      </c>
      <c r="G12" s="24">
        <f t="shared" si="1"/>
        <v>5164367</v>
      </c>
      <c r="H12" s="24">
        <f t="shared" si="1"/>
        <v>5763986</v>
      </c>
      <c r="I12" s="24">
        <f t="shared" si="1"/>
        <v>6504925</v>
      </c>
      <c r="J12" s="24">
        <f t="shared" si="1"/>
        <v>6642957</v>
      </c>
      <c r="K12" s="24">
        <f t="shared" si="1"/>
        <v>7234820.5233329497</v>
      </c>
      <c r="L12" s="5"/>
      <c r="M12" s="5"/>
      <c r="N12" s="4"/>
      <c r="O12" s="5"/>
      <c r="P12" s="5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2"/>
      <c r="GB12" s="2"/>
      <c r="GC12" s="2"/>
    </row>
    <row r="13" spans="1:186" s="9" customFormat="1">
      <c r="A13" s="14" t="s">
        <v>64</v>
      </c>
      <c r="B13" s="15" t="s">
        <v>4</v>
      </c>
      <c r="C13" s="16">
        <v>3016583</v>
      </c>
      <c r="D13" s="16">
        <v>3797607</v>
      </c>
      <c r="E13" s="16">
        <v>3660373</v>
      </c>
      <c r="F13" s="16">
        <v>4065135</v>
      </c>
      <c r="G13" s="16">
        <v>2979923</v>
      </c>
      <c r="H13" s="16">
        <v>4155031</v>
      </c>
      <c r="I13" s="16">
        <v>4845268</v>
      </c>
      <c r="J13" s="16">
        <v>5331351</v>
      </c>
      <c r="K13" s="16">
        <v>5783210.3627187237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2"/>
      <c r="GB13" s="2"/>
      <c r="GC13" s="2"/>
      <c r="GD13" s="3"/>
    </row>
    <row r="14" spans="1:186" ht="25.5">
      <c r="A14" s="20" t="s">
        <v>65</v>
      </c>
      <c r="B14" s="18" t="s">
        <v>5</v>
      </c>
      <c r="C14" s="19">
        <v>241235</v>
      </c>
      <c r="D14" s="19">
        <v>302773</v>
      </c>
      <c r="E14" s="19">
        <v>335541</v>
      </c>
      <c r="F14" s="19">
        <v>354547</v>
      </c>
      <c r="G14" s="19">
        <v>429292</v>
      </c>
      <c r="H14" s="19">
        <v>205152</v>
      </c>
      <c r="I14" s="19">
        <v>311899</v>
      </c>
      <c r="J14" s="19">
        <v>464622</v>
      </c>
      <c r="K14" s="19">
        <v>510229.31344562449</v>
      </c>
      <c r="L14" s="5"/>
      <c r="M14" s="5"/>
      <c r="N14" s="4"/>
      <c r="O14" s="5"/>
      <c r="P14" s="5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4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4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4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2"/>
      <c r="GB14" s="2"/>
      <c r="GC14" s="2"/>
    </row>
    <row r="15" spans="1:186">
      <c r="A15" s="20" t="s">
        <v>66</v>
      </c>
      <c r="B15" s="18" t="s">
        <v>6</v>
      </c>
      <c r="C15" s="19">
        <v>1439526</v>
      </c>
      <c r="D15" s="19">
        <v>1455717</v>
      </c>
      <c r="E15" s="19">
        <v>1699296</v>
      </c>
      <c r="F15" s="19">
        <v>1750743</v>
      </c>
      <c r="G15" s="19">
        <v>1725906</v>
      </c>
      <c r="H15" s="19">
        <v>1886296</v>
      </c>
      <c r="I15" s="19">
        <v>2105866</v>
      </c>
      <c r="J15" s="19">
        <v>2358938</v>
      </c>
      <c r="K15" s="19">
        <v>2513342.8160135504</v>
      </c>
      <c r="L15" s="5"/>
      <c r="M15" s="5"/>
      <c r="N15" s="4"/>
      <c r="O15" s="5"/>
      <c r="P15" s="5"/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4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4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4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2"/>
      <c r="GB15" s="2"/>
      <c r="GC15" s="2"/>
    </row>
    <row r="16" spans="1:186">
      <c r="A16" s="21"/>
      <c r="B16" s="22" t="s">
        <v>29</v>
      </c>
      <c r="C16" s="24">
        <f>+C13+C14+C15</f>
        <v>4697344</v>
      </c>
      <c r="D16" s="24">
        <f t="shared" ref="D16:K16" si="2">+D13+D14+D15</f>
        <v>5556097</v>
      </c>
      <c r="E16" s="24">
        <f t="shared" si="2"/>
        <v>5695210</v>
      </c>
      <c r="F16" s="24">
        <f t="shared" si="2"/>
        <v>6170425</v>
      </c>
      <c r="G16" s="24">
        <f t="shared" si="2"/>
        <v>5135121</v>
      </c>
      <c r="H16" s="24">
        <f t="shared" si="2"/>
        <v>6246479</v>
      </c>
      <c r="I16" s="24">
        <f t="shared" si="2"/>
        <v>7263033</v>
      </c>
      <c r="J16" s="24">
        <f t="shared" si="2"/>
        <v>8154911</v>
      </c>
      <c r="K16" s="24">
        <f t="shared" si="2"/>
        <v>8806782.4921778999</v>
      </c>
      <c r="L16" s="5"/>
      <c r="M16" s="5"/>
      <c r="N16" s="4"/>
      <c r="O16" s="5"/>
      <c r="P16" s="5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4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4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4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2"/>
      <c r="GB16" s="2"/>
      <c r="GC16" s="2"/>
    </row>
    <row r="17" spans="1:186" s="9" customFormat="1">
      <c r="A17" s="14" t="s">
        <v>67</v>
      </c>
      <c r="B17" s="15" t="s">
        <v>7</v>
      </c>
      <c r="C17" s="16">
        <f>C18+C19</f>
        <v>1152143</v>
      </c>
      <c r="D17" s="16">
        <f t="shared" ref="D17:K17" si="3">D18+D19</f>
        <v>1383070</v>
      </c>
      <c r="E17" s="16">
        <f t="shared" si="3"/>
        <v>1595751</v>
      </c>
      <c r="F17" s="16">
        <f t="shared" si="3"/>
        <v>1802433</v>
      </c>
      <c r="G17" s="16">
        <f t="shared" si="3"/>
        <v>2016053</v>
      </c>
      <c r="H17" s="16">
        <f t="shared" si="3"/>
        <v>2386888</v>
      </c>
      <c r="I17" s="16">
        <f t="shared" si="3"/>
        <v>2771318</v>
      </c>
      <c r="J17" s="16">
        <f t="shared" si="3"/>
        <v>3193307</v>
      </c>
      <c r="K17" s="16">
        <f t="shared" si="3"/>
        <v>3694889.2388697946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2"/>
      <c r="GB17" s="2"/>
      <c r="GC17" s="2"/>
      <c r="GD17" s="3"/>
    </row>
    <row r="18" spans="1:186">
      <c r="A18" s="17">
        <v>6.1</v>
      </c>
      <c r="B18" s="18" t="s">
        <v>8</v>
      </c>
      <c r="C18" s="19">
        <v>1065983</v>
      </c>
      <c r="D18" s="19">
        <v>1272474</v>
      </c>
      <c r="E18" s="19">
        <v>1479141</v>
      </c>
      <c r="F18" s="19">
        <v>1658001</v>
      </c>
      <c r="G18" s="19">
        <v>1863574</v>
      </c>
      <c r="H18" s="19">
        <v>2224299</v>
      </c>
      <c r="I18" s="19">
        <v>2596592</v>
      </c>
      <c r="J18" s="19">
        <v>3000655</v>
      </c>
      <c r="K18" s="19">
        <v>3478767.9753472526</v>
      </c>
      <c r="L18" s="5"/>
      <c r="M18" s="5"/>
      <c r="N18" s="4"/>
      <c r="O18" s="5"/>
      <c r="P18" s="5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2"/>
      <c r="GB18" s="2"/>
      <c r="GC18" s="2"/>
    </row>
    <row r="19" spans="1:186">
      <c r="A19" s="17">
        <v>6.2</v>
      </c>
      <c r="B19" s="18" t="s">
        <v>9</v>
      </c>
      <c r="C19" s="19">
        <v>86160</v>
      </c>
      <c r="D19" s="19">
        <v>110596</v>
      </c>
      <c r="E19" s="19">
        <v>116610</v>
      </c>
      <c r="F19" s="19">
        <v>144432</v>
      </c>
      <c r="G19" s="19">
        <v>152479</v>
      </c>
      <c r="H19" s="19">
        <v>162589</v>
      </c>
      <c r="I19" s="19">
        <v>174726</v>
      </c>
      <c r="J19" s="19">
        <v>192652</v>
      </c>
      <c r="K19" s="19">
        <v>216121.26352254214</v>
      </c>
      <c r="L19" s="5"/>
      <c r="M19" s="5"/>
      <c r="N19" s="4"/>
      <c r="O19" s="5"/>
      <c r="P19" s="5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2"/>
      <c r="GB19" s="2"/>
      <c r="GC19" s="2"/>
    </row>
    <row r="20" spans="1:186" s="9" customFormat="1" ht="25.5">
      <c r="A20" s="14" t="s">
        <v>68</v>
      </c>
      <c r="B20" s="25" t="s">
        <v>10</v>
      </c>
      <c r="C20" s="16">
        <f>SUM(C21:C27)</f>
        <v>975954</v>
      </c>
      <c r="D20" s="16">
        <f t="shared" ref="D20:K20" si="4">SUM(D21:D27)</f>
        <v>1148809</v>
      </c>
      <c r="E20" s="16">
        <f t="shared" si="4"/>
        <v>1325607</v>
      </c>
      <c r="F20" s="16">
        <f t="shared" si="4"/>
        <v>1498718</v>
      </c>
      <c r="G20" s="16">
        <f t="shared" si="4"/>
        <v>1625466</v>
      </c>
      <c r="H20" s="16">
        <f t="shared" si="4"/>
        <v>1742163</v>
      </c>
      <c r="I20" s="16">
        <f t="shared" si="4"/>
        <v>1801522</v>
      </c>
      <c r="J20" s="16">
        <f t="shared" si="4"/>
        <v>1953023</v>
      </c>
      <c r="K20" s="16">
        <f t="shared" si="4"/>
        <v>2159150.6875559767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2"/>
      <c r="GB20" s="2"/>
      <c r="GC20" s="2"/>
      <c r="GD20" s="3"/>
    </row>
    <row r="21" spans="1:186">
      <c r="A21" s="17">
        <v>7.1</v>
      </c>
      <c r="B21" s="18" t="s">
        <v>11</v>
      </c>
      <c r="C21" s="19">
        <v>297906</v>
      </c>
      <c r="D21" s="19">
        <v>362089</v>
      </c>
      <c r="E21" s="19">
        <v>404019</v>
      </c>
      <c r="F21" s="19">
        <v>487006</v>
      </c>
      <c r="G21" s="19">
        <v>496364</v>
      </c>
      <c r="H21" s="19">
        <v>528174</v>
      </c>
      <c r="I21" s="19">
        <v>538624</v>
      </c>
      <c r="J21" s="19">
        <v>566238</v>
      </c>
      <c r="K21" s="19">
        <v>620647.04428737448</v>
      </c>
      <c r="L21" s="5"/>
      <c r="M21" s="5"/>
      <c r="N21" s="4"/>
      <c r="O21" s="5"/>
      <c r="P21" s="5"/>
      <c r="Q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2"/>
      <c r="GB21" s="2"/>
      <c r="GC21" s="2"/>
    </row>
    <row r="22" spans="1:186">
      <c r="A22" s="17">
        <v>7.2</v>
      </c>
      <c r="B22" s="18" t="s">
        <v>12</v>
      </c>
      <c r="C22" s="19">
        <v>458247</v>
      </c>
      <c r="D22" s="19">
        <v>530804</v>
      </c>
      <c r="E22" s="19">
        <v>608092</v>
      </c>
      <c r="F22" s="19">
        <v>650028</v>
      </c>
      <c r="G22" s="19">
        <v>696942</v>
      </c>
      <c r="H22" s="19">
        <v>760663</v>
      </c>
      <c r="I22" s="19">
        <v>802121</v>
      </c>
      <c r="J22" s="19">
        <v>882083</v>
      </c>
      <c r="K22" s="19">
        <v>968588.76392655238</v>
      </c>
      <c r="L22" s="5"/>
      <c r="M22" s="5"/>
      <c r="N22" s="4"/>
      <c r="O22" s="5"/>
      <c r="P22" s="5"/>
      <c r="Q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2"/>
      <c r="GB22" s="2"/>
      <c r="GC22" s="2"/>
    </row>
    <row r="23" spans="1:186">
      <c r="A23" s="17">
        <v>7.3</v>
      </c>
      <c r="B23" s="18" t="s">
        <v>13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5"/>
      <c r="M23" s="5"/>
      <c r="N23" s="4"/>
      <c r="O23" s="5"/>
      <c r="P23" s="5"/>
      <c r="Q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2"/>
      <c r="GB23" s="2"/>
      <c r="GC23" s="2"/>
    </row>
    <row r="24" spans="1:186">
      <c r="A24" s="17">
        <v>7.4</v>
      </c>
      <c r="B24" s="18" t="s">
        <v>14</v>
      </c>
      <c r="C24" s="19">
        <v>1373</v>
      </c>
      <c r="D24" s="19">
        <v>2448</v>
      </c>
      <c r="E24" s="19">
        <v>3362</v>
      </c>
      <c r="F24" s="19">
        <v>3917</v>
      </c>
      <c r="G24" s="19">
        <v>6725</v>
      </c>
      <c r="H24" s="19">
        <v>8691</v>
      </c>
      <c r="I24" s="19">
        <v>13020</v>
      </c>
      <c r="J24" s="19">
        <v>11143</v>
      </c>
      <c r="K24" s="19">
        <v>15028.188846794645</v>
      </c>
      <c r="L24" s="5"/>
      <c r="M24" s="5"/>
      <c r="N24" s="4"/>
      <c r="O24" s="5"/>
      <c r="P24" s="5"/>
      <c r="Q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2"/>
      <c r="GB24" s="2"/>
      <c r="GC24" s="2"/>
    </row>
    <row r="25" spans="1:186">
      <c r="A25" s="17">
        <v>7.5</v>
      </c>
      <c r="B25" s="18" t="s">
        <v>15</v>
      </c>
      <c r="C25" s="19">
        <v>22315</v>
      </c>
      <c r="D25" s="19">
        <v>26547</v>
      </c>
      <c r="E25" s="19">
        <v>27554</v>
      </c>
      <c r="F25" s="19">
        <v>26588</v>
      </c>
      <c r="G25" s="19">
        <v>26385</v>
      </c>
      <c r="H25" s="19">
        <v>40141</v>
      </c>
      <c r="I25" s="19">
        <v>40347</v>
      </c>
      <c r="J25" s="19">
        <v>37870</v>
      </c>
      <c r="K25" s="19">
        <v>40842.222247431411</v>
      </c>
      <c r="L25" s="5"/>
      <c r="M25" s="5"/>
      <c r="N25" s="4"/>
      <c r="O25" s="5"/>
      <c r="P25" s="5"/>
      <c r="Q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2"/>
      <c r="GB25" s="2"/>
      <c r="GC25" s="2"/>
    </row>
    <row r="26" spans="1:186">
      <c r="A26" s="17">
        <v>7.6</v>
      </c>
      <c r="B26" s="18" t="s">
        <v>16</v>
      </c>
      <c r="C26" s="19">
        <v>384</v>
      </c>
      <c r="D26" s="19">
        <v>388</v>
      </c>
      <c r="E26" s="19">
        <v>378</v>
      </c>
      <c r="F26" s="19">
        <v>301</v>
      </c>
      <c r="G26" s="19">
        <v>302</v>
      </c>
      <c r="H26" s="19">
        <v>327</v>
      </c>
      <c r="I26" s="19">
        <v>186</v>
      </c>
      <c r="J26" s="19">
        <v>422</v>
      </c>
      <c r="K26" s="19">
        <v>427.72724249016977</v>
      </c>
      <c r="L26" s="5"/>
      <c r="M26" s="5"/>
      <c r="N26" s="4"/>
      <c r="O26" s="5"/>
      <c r="P26" s="5"/>
      <c r="Q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2"/>
      <c r="GB26" s="2"/>
      <c r="GC26" s="2"/>
    </row>
    <row r="27" spans="1:186">
      <c r="A27" s="17">
        <v>7.7</v>
      </c>
      <c r="B27" s="18" t="s">
        <v>17</v>
      </c>
      <c r="C27" s="19">
        <v>195729</v>
      </c>
      <c r="D27" s="19">
        <v>226533</v>
      </c>
      <c r="E27" s="19">
        <v>282202</v>
      </c>
      <c r="F27" s="19">
        <v>330878</v>
      </c>
      <c r="G27" s="19">
        <v>398748</v>
      </c>
      <c r="H27" s="19">
        <v>404167</v>
      </c>
      <c r="I27" s="19">
        <v>407224</v>
      </c>
      <c r="J27" s="19">
        <v>455267</v>
      </c>
      <c r="K27" s="19">
        <v>513616.74100533349</v>
      </c>
      <c r="L27" s="5"/>
      <c r="M27" s="5"/>
      <c r="N27" s="4"/>
      <c r="O27" s="5"/>
      <c r="P27" s="5"/>
      <c r="Q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2"/>
      <c r="GB27" s="2"/>
      <c r="GC27" s="2"/>
    </row>
    <row r="28" spans="1:186">
      <c r="A28" s="20" t="s">
        <v>69</v>
      </c>
      <c r="B28" s="18" t="s">
        <v>18</v>
      </c>
      <c r="C28" s="19">
        <v>414386</v>
      </c>
      <c r="D28" s="19">
        <v>462493</v>
      </c>
      <c r="E28" s="19">
        <v>509609</v>
      </c>
      <c r="F28" s="19">
        <v>561609</v>
      </c>
      <c r="G28" s="19">
        <v>656232</v>
      </c>
      <c r="H28" s="19">
        <v>645520</v>
      </c>
      <c r="I28" s="19">
        <v>724719</v>
      </c>
      <c r="J28" s="19">
        <v>797749</v>
      </c>
      <c r="K28" s="19">
        <v>875998.94253231632</v>
      </c>
      <c r="L28" s="5"/>
      <c r="M28" s="5"/>
      <c r="N28" s="4"/>
      <c r="O28" s="5"/>
      <c r="P28" s="5"/>
      <c r="Q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2"/>
      <c r="GB28" s="2"/>
      <c r="GC28" s="2"/>
    </row>
    <row r="29" spans="1:186" ht="25.5">
      <c r="A29" s="20" t="s">
        <v>70</v>
      </c>
      <c r="B29" s="18" t="s">
        <v>19</v>
      </c>
      <c r="C29" s="19">
        <v>1101151</v>
      </c>
      <c r="D29" s="19">
        <v>1290003</v>
      </c>
      <c r="E29" s="19">
        <v>1450196</v>
      </c>
      <c r="F29" s="19">
        <v>1602263</v>
      </c>
      <c r="G29" s="19">
        <v>1729747</v>
      </c>
      <c r="H29" s="19">
        <v>1917845</v>
      </c>
      <c r="I29" s="19">
        <v>2147549</v>
      </c>
      <c r="J29" s="19">
        <v>2465018</v>
      </c>
      <c r="K29" s="19">
        <v>2765771.3199370936</v>
      </c>
      <c r="L29" s="5"/>
      <c r="M29" s="5"/>
      <c r="N29" s="4"/>
      <c r="O29" s="5"/>
      <c r="P29" s="5"/>
      <c r="Q29" s="4"/>
      <c r="R29" s="6"/>
      <c r="S29" s="6"/>
      <c r="T29" s="6"/>
      <c r="U29" s="6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2"/>
      <c r="GB29" s="2"/>
      <c r="GC29" s="2"/>
    </row>
    <row r="30" spans="1:186">
      <c r="A30" s="20" t="s">
        <v>71</v>
      </c>
      <c r="B30" s="18" t="s">
        <v>44</v>
      </c>
      <c r="C30" s="19">
        <v>981782</v>
      </c>
      <c r="D30" s="19">
        <v>927373</v>
      </c>
      <c r="E30" s="19">
        <v>928783</v>
      </c>
      <c r="F30" s="19">
        <v>1161608</v>
      </c>
      <c r="G30" s="19">
        <v>1131223</v>
      </c>
      <c r="H30" s="19">
        <v>1180297</v>
      </c>
      <c r="I30" s="19">
        <v>1875286</v>
      </c>
      <c r="J30" s="19">
        <v>2072374</v>
      </c>
      <c r="K30" s="19">
        <v>2305783.7464058497</v>
      </c>
      <c r="L30" s="5"/>
      <c r="M30" s="5"/>
      <c r="N30" s="4"/>
      <c r="O30" s="5"/>
      <c r="P30" s="5"/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2"/>
      <c r="GB30" s="2"/>
      <c r="GC30" s="2"/>
    </row>
    <row r="31" spans="1:186">
      <c r="A31" s="20" t="s">
        <v>72</v>
      </c>
      <c r="B31" s="18" t="s">
        <v>20</v>
      </c>
      <c r="C31" s="19">
        <v>736279</v>
      </c>
      <c r="D31" s="19">
        <v>885544</v>
      </c>
      <c r="E31" s="19">
        <v>1045235</v>
      </c>
      <c r="F31" s="19">
        <v>1194020</v>
      </c>
      <c r="G31" s="19">
        <v>1229313</v>
      </c>
      <c r="H31" s="19">
        <v>1303935</v>
      </c>
      <c r="I31" s="19">
        <v>1150929</v>
      </c>
      <c r="J31" s="19">
        <v>1349119</v>
      </c>
      <c r="K31" s="19">
        <v>1471034.3291852514</v>
      </c>
      <c r="L31" s="5"/>
      <c r="M31" s="5"/>
      <c r="N31" s="4"/>
      <c r="O31" s="5"/>
      <c r="P31" s="5"/>
      <c r="Q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2"/>
      <c r="GB31" s="2"/>
      <c r="GC31" s="2"/>
    </row>
    <row r="32" spans="1:186">
      <c r="A32" s="21"/>
      <c r="B32" s="22" t="s">
        <v>30</v>
      </c>
      <c r="C32" s="24">
        <f>C17+C20+C28+C29+C30+C31</f>
        <v>5361695</v>
      </c>
      <c r="D32" s="24">
        <f t="shared" ref="D32:K32" si="5">D17+D20+D28+D29+D30+D31</f>
        <v>6097292</v>
      </c>
      <c r="E32" s="24">
        <f t="shared" si="5"/>
        <v>6855181</v>
      </c>
      <c r="F32" s="24">
        <f t="shared" si="5"/>
        <v>7820651</v>
      </c>
      <c r="G32" s="24">
        <f t="shared" si="5"/>
        <v>8388034</v>
      </c>
      <c r="H32" s="24">
        <f t="shared" si="5"/>
        <v>9176648</v>
      </c>
      <c r="I32" s="24">
        <f t="shared" si="5"/>
        <v>10471323</v>
      </c>
      <c r="J32" s="24">
        <f t="shared" si="5"/>
        <v>11830590</v>
      </c>
      <c r="K32" s="24">
        <f t="shared" si="5"/>
        <v>13272628.264486281</v>
      </c>
      <c r="L32" s="5"/>
      <c r="M32" s="5"/>
      <c r="N32" s="4"/>
      <c r="O32" s="5"/>
      <c r="P32" s="5"/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2"/>
      <c r="GB32" s="2"/>
      <c r="GC32" s="2"/>
    </row>
    <row r="33" spans="1:186" s="9" customFormat="1">
      <c r="A33" s="26" t="s">
        <v>27</v>
      </c>
      <c r="B33" s="27" t="s">
        <v>31</v>
      </c>
      <c r="C33" s="23">
        <f t="shared" ref="C33:K33" si="6">C6+C11+C13+C14+C15+C17+C20+C28+C29+C30+C31</f>
        <v>13912959</v>
      </c>
      <c r="D33" s="23">
        <f t="shared" si="6"/>
        <v>16082669</v>
      </c>
      <c r="E33" s="23">
        <f t="shared" si="6"/>
        <v>17253230</v>
      </c>
      <c r="F33" s="23">
        <f t="shared" si="6"/>
        <v>20079571</v>
      </c>
      <c r="G33" s="23">
        <f t="shared" si="6"/>
        <v>18687522</v>
      </c>
      <c r="H33" s="23">
        <f t="shared" si="6"/>
        <v>21187113</v>
      </c>
      <c r="I33" s="23">
        <f t="shared" si="6"/>
        <v>24239281</v>
      </c>
      <c r="J33" s="23">
        <f t="shared" si="6"/>
        <v>26628458</v>
      </c>
      <c r="K33" s="23">
        <f t="shared" si="6"/>
        <v>29314231.279997133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2"/>
      <c r="GB33" s="2"/>
      <c r="GC33" s="2"/>
      <c r="GD33" s="3"/>
    </row>
    <row r="34" spans="1:186">
      <c r="A34" s="28" t="s">
        <v>33</v>
      </c>
      <c r="B34" s="29" t="s">
        <v>25</v>
      </c>
      <c r="C34" s="13">
        <v>1511500</v>
      </c>
      <c r="D34" s="13">
        <v>1822100</v>
      </c>
      <c r="E34" s="13">
        <v>1992669</v>
      </c>
      <c r="F34" s="13">
        <v>2147532</v>
      </c>
      <c r="G34" s="13">
        <v>2323997</v>
      </c>
      <c r="H34" s="13">
        <v>2911948</v>
      </c>
      <c r="I34" s="13">
        <v>3107749</v>
      </c>
      <c r="J34" s="13">
        <v>3782289</v>
      </c>
      <c r="K34" s="13">
        <v>4311827</v>
      </c>
      <c r="L34" s="5"/>
      <c r="M34" s="5"/>
      <c r="N34" s="4"/>
      <c r="O34" s="5"/>
      <c r="P34" s="5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</row>
    <row r="35" spans="1:186">
      <c r="A35" s="28" t="s">
        <v>34</v>
      </c>
      <c r="B35" s="29" t="s">
        <v>24</v>
      </c>
      <c r="C35" s="13">
        <v>332700</v>
      </c>
      <c r="D35" s="13">
        <v>432400</v>
      </c>
      <c r="E35" s="13">
        <v>389228</v>
      </c>
      <c r="F35" s="13">
        <v>374586</v>
      </c>
      <c r="G35" s="13">
        <v>350239</v>
      </c>
      <c r="H35" s="13">
        <v>474089</v>
      </c>
      <c r="I35" s="13">
        <v>365416</v>
      </c>
      <c r="J35" s="13">
        <v>690374</v>
      </c>
      <c r="K35" s="13">
        <v>766257</v>
      </c>
      <c r="L35" s="5"/>
      <c r="M35" s="5"/>
      <c r="N35" s="4"/>
      <c r="O35" s="5"/>
      <c r="P35" s="5"/>
      <c r="Q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</row>
    <row r="36" spans="1:186">
      <c r="A36" s="30" t="s">
        <v>35</v>
      </c>
      <c r="B36" s="31" t="s">
        <v>45</v>
      </c>
      <c r="C36" s="24">
        <f>C33+C34-C35</f>
        <v>15091759</v>
      </c>
      <c r="D36" s="24">
        <f t="shared" ref="D36:K36" si="7">D33+D34-D35</f>
        <v>17472369</v>
      </c>
      <c r="E36" s="24">
        <f t="shared" si="7"/>
        <v>18856671</v>
      </c>
      <c r="F36" s="24">
        <f t="shared" si="7"/>
        <v>21852517</v>
      </c>
      <c r="G36" s="24">
        <f t="shared" si="7"/>
        <v>20661280</v>
      </c>
      <c r="H36" s="24">
        <f t="shared" si="7"/>
        <v>23624972</v>
      </c>
      <c r="I36" s="24">
        <f t="shared" si="7"/>
        <v>26981614</v>
      </c>
      <c r="J36" s="24">
        <f t="shared" si="7"/>
        <v>29720373</v>
      </c>
      <c r="K36" s="24">
        <f t="shared" si="7"/>
        <v>32859801.279997133</v>
      </c>
      <c r="L36" s="5"/>
      <c r="M36" s="5"/>
      <c r="N36" s="4"/>
      <c r="O36" s="5"/>
      <c r="P36" s="5"/>
      <c r="Q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</row>
    <row r="37" spans="1:186">
      <c r="A37" s="28" t="s">
        <v>36</v>
      </c>
      <c r="B37" s="29" t="s">
        <v>32</v>
      </c>
      <c r="C37" s="13">
        <v>333020</v>
      </c>
      <c r="D37" s="13">
        <v>338480</v>
      </c>
      <c r="E37" s="13">
        <v>344020</v>
      </c>
      <c r="F37" s="13">
        <v>349660</v>
      </c>
      <c r="G37" s="13">
        <v>355380</v>
      </c>
      <c r="H37" s="13">
        <v>361210</v>
      </c>
      <c r="I37" s="13">
        <v>366460</v>
      </c>
      <c r="J37" s="13">
        <v>371800</v>
      </c>
      <c r="K37" s="13">
        <v>377150</v>
      </c>
      <c r="R37" s="2"/>
      <c r="S37" s="2"/>
      <c r="T37" s="2"/>
      <c r="U37" s="2"/>
    </row>
    <row r="38" spans="1:186">
      <c r="A38" s="30" t="s">
        <v>37</v>
      </c>
      <c r="B38" s="31" t="s">
        <v>48</v>
      </c>
      <c r="C38" s="24">
        <f>C36/C37*1000</f>
        <v>45317.875803255061</v>
      </c>
      <c r="D38" s="24">
        <f>D36/D37*1000</f>
        <v>51620.092767667215</v>
      </c>
      <c r="E38" s="24">
        <f t="shared" ref="E38:K38" si="8">E36/E37*1000</f>
        <v>54812.717283878847</v>
      </c>
      <c r="F38" s="24">
        <f t="shared" si="8"/>
        <v>62496.473717325403</v>
      </c>
      <c r="G38" s="24">
        <f t="shared" si="8"/>
        <v>58138.555911981544</v>
      </c>
      <c r="H38" s="24">
        <f t="shared" si="8"/>
        <v>65405.088452700642</v>
      </c>
      <c r="I38" s="24">
        <f t="shared" si="8"/>
        <v>73627.71925994652</v>
      </c>
      <c r="J38" s="24">
        <f t="shared" si="8"/>
        <v>79936.45239376009</v>
      </c>
      <c r="K38" s="24">
        <f t="shared" si="8"/>
        <v>87126.610844483977</v>
      </c>
      <c r="Q38" s="4"/>
      <c r="R38" s="4"/>
      <c r="S38" s="4"/>
      <c r="T38" s="4"/>
      <c r="U38" s="4"/>
      <c r="BV38" s="5"/>
      <c r="BW38" s="5"/>
      <c r="BX38" s="5"/>
      <c r="BY38" s="5"/>
    </row>
    <row r="40" spans="1:186">
      <c r="B40" s="1" t="s">
        <v>60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1" max="1048575" man="1"/>
    <brk id="33" max="1048575" man="1"/>
    <brk id="49" max="1048575" man="1"/>
    <brk id="113" max="95" man="1"/>
    <brk id="149" max="1048575" man="1"/>
    <brk id="173" max="1048575" man="1"/>
    <brk id="181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D38"/>
  <sheetViews>
    <sheetView zoomScaleSheetLayoutView="100" workbookViewId="0">
      <pane xSplit="2" ySplit="5" topLeftCell="C27" activePane="bottomRight" state="frozen"/>
      <selection activeCell="A5" sqref="A5:K38"/>
      <selection pane="topRight" activeCell="A5" sqref="A5:K38"/>
      <selection pane="bottomLeft" activeCell="A5" sqref="A5:K38"/>
      <selection pane="bottomRight" activeCell="A5" sqref="A5:K38"/>
    </sheetView>
  </sheetViews>
  <sheetFormatPr defaultColWidth="8.85546875" defaultRowHeight="15"/>
  <cols>
    <col min="1" max="1" width="11" style="1" customWidth="1"/>
    <col min="2" max="2" width="36.140625" style="1" customWidth="1"/>
    <col min="3" max="5" width="11.140625" style="1" customWidth="1"/>
    <col min="6" max="6" width="11.140625" style="3" customWidth="1"/>
    <col min="7" max="10" width="11.85546875" style="2" customWidth="1"/>
    <col min="11" max="11" width="10.42578125" style="3" customWidth="1"/>
    <col min="12" max="12" width="11.85546875" style="3" customWidth="1"/>
    <col min="13" max="13" width="11.28515625" style="3" customWidth="1"/>
    <col min="14" max="14" width="11.7109375" style="2" customWidth="1"/>
    <col min="15" max="15" width="9.140625" style="3" customWidth="1"/>
    <col min="16" max="16" width="10.85546875" style="3" customWidth="1"/>
    <col min="17" max="17" width="10.85546875" style="2" customWidth="1"/>
    <col min="18" max="18" width="11" style="3" customWidth="1"/>
    <col min="19" max="21" width="11.42578125" style="3" customWidth="1"/>
    <col min="22" max="49" width="9.140625" style="3" customWidth="1"/>
    <col min="50" max="50" width="12.42578125" style="3" customWidth="1"/>
    <col min="51" max="72" width="9.140625" style="3" customWidth="1"/>
    <col min="73" max="73" width="12.140625" style="3" customWidth="1"/>
    <col min="74" max="77" width="9.140625" style="3" customWidth="1"/>
    <col min="78" max="82" width="9.140625" style="3" hidden="1" customWidth="1"/>
    <col min="83" max="83" width="9.140625" style="3" customWidth="1"/>
    <col min="84" max="88" width="9.140625" style="3" hidden="1" customWidth="1"/>
    <col min="89" max="89" width="9.140625" style="3" customWidth="1"/>
    <col min="90" max="94" width="9.140625" style="3" hidden="1" customWidth="1"/>
    <col min="95" max="95" width="9.140625" style="3" customWidth="1"/>
    <col min="96" max="100" width="9.140625" style="3" hidden="1" customWidth="1"/>
    <col min="101" max="101" width="9.140625" style="3" customWidth="1"/>
    <col min="102" max="106" width="9.140625" style="3" hidden="1" customWidth="1"/>
    <col min="107" max="107" width="9.140625" style="2" customWidth="1"/>
    <col min="108" max="112" width="9.140625" style="2" hidden="1" customWidth="1"/>
    <col min="113" max="113" width="9.140625" style="2" customWidth="1"/>
    <col min="114" max="118" width="9.140625" style="2" hidden="1" customWidth="1"/>
    <col min="119" max="119" width="9.140625" style="2" customWidth="1"/>
    <col min="120" max="124" width="9.140625" style="2" hidden="1" customWidth="1"/>
    <col min="125" max="125" width="9.140625" style="2" customWidth="1"/>
    <col min="126" max="155" width="9.140625" style="3" customWidth="1"/>
    <col min="156" max="156" width="9.140625" style="3" hidden="1" customWidth="1"/>
    <col min="157" max="164" width="9.140625" style="3" customWidth="1"/>
    <col min="165" max="165" width="9.140625" style="3" hidden="1" customWidth="1"/>
    <col min="166" max="170" width="9.140625" style="3" customWidth="1"/>
    <col min="171" max="171" width="9.140625" style="3" hidden="1" customWidth="1"/>
    <col min="172" max="181" width="9.140625" style="3" customWidth="1"/>
    <col min="182" max="182" width="9.140625" style="3"/>
    <col min="183" max="185" width="8.85546875" style="3"/>
    <col min="186" max="186" width="12.7109375" style="3" bestFit="1" customWidth="1"/>
    <col min="187" max="16384" width="8.85546875" style="1"/>
  </cols>
  <sheetData>
    <row r="1" spans="1:186" ht="18.75">
      <c r="A1" s="1" t="s">
        <v>43</v>
      </c>
      <c r="B1" s="10" t="s">
        <v>56</v>
      </c>
      <c r="H1" s="2" t="s">
        <v>62</v>
      </c>
      <c r="P1" s="4"/>
    </row>
    <row r="2" spans="1:186" ht="15.75">
      <c r="A2" s="8" t="s">
        <v>39</v>
      </c>
    </row>
    <row r="3" spans="1:186" ht="15.75">
      <c r="A3" s="8"/>
    </row>
    <row r="4" spans="1:186" ht="15.75">
      <c r="A4" s="8"/>
      <c r="E4" s="7"/>
      <c r="F4" s="7" t="s">
        <v>47</v>
      </c>
    </row>
    <row r="5" spans="1:186">
      <c r="A5" s="11" t="s">
        <v>0</v>
      </c>
      <c r="B5" s="12" t="s">
        <v>1</v>
      </c>
      <c r="C5" s="13" t="s">
        <v>21</v>
      </c>
      <c r="D5" s="13" t="s">
        <v>22</v>
      </c>
      <c r="E5" s="13" t="s">
        <v>23</v>
      </c>
      <c r="F5" s="13" t="s">
        <v>46</v>
      </c>
      <c r="G5" s="13" t="s">
        <v>55</v>
      </c>
      <c r="H5" s="13" t="s">
        <v>57</v>
      </c>
      <c r="I5" s="13" t="s">
        <v>58</v>
      </c>
      <c r="J5" s="13" t="s">
        <v>59</v>
      </c>
      <c r="K5" s="13" t="s">
        <v>61</v>
      </c>
    </row>
    <row r="6" spans="1:186" s="9" customFormat="1">
      <c r="A6" s="14" t="s">
        <v>26</v>
      </c>
      <c r="B6" s="15" t="s">
        <v>2</v>
      </c>
      <c r="C6" s="16">
        <f>SUM(C7:C10)</f>
        <v>2233546</v>
      </c>
      <c r="D6" s="16">
        <f t="shared" ref="D6:K6" si="0">SUM(D7:D10)</f>
        <v>2364954</v>
      </c>
      <c r="E6" s="16">
        <f t="shared" si="0"/>
        <v>2321295</v>
      </c>
      <c r="F6" s="16">
        <f t="shared" si="0"/>
        <v>3033187</v>
      </c>
      <c r="G6" s="16">
        <f t="shared" si="0"/>
        <v>2171688</v>
      </c>
      <c r="H6" s="16">
        <f t="shared" si="0"/>
        <v>2680275</v>
      </c>
      <c r="I6" s="16">
        <f t="shared" si="0"/>
        <v>2739386</v>
      </c>
      <c r="J6" s="16">
        <f t="shared" si="0"/>
        <v>2581264</v>
      </c>
      <c r="K6" s="16">
        <f t="shared" si="0"/>
        <v>2644840.7842119755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2"/>
      <c r="GB6" s="2"/>
      <c r="GC6" s="2"/>
      <c r="GD6" s="3"/>
    </row>
    <row r="7" spans="1:186">
      <c r="A7" s="17">
        <v>1.1000000000000001</v>
      </c>
      <c r="B7" s="18" t="s">
        <v>49</v>
      </c>
      <c r="C7" s="19">
        <v>1342099</v>
      </c>
      <c r="D7" s="19">
        <v>1498008</v>
      </c>
      <c r="E7" s="19">
        <v>1430467</v>
      </c>
      <c r="F7" s="19">
        <v>1507393</v>
      </c>
      <c r="G7" s="19">
        <v>1133574</v>
      </c>
      <c r="H7" s="19">
        <v>1459455</v>
      </c>
      <c r="I7" s="19">
        <v>1564348</v>
      </c>
      <c r="J7" s="19">
        <v>1319225</v>
      </c>
      <c r="K7" s="19">
        <v>1315989.2665713893</v>
      </c>
      <c r="L7" s="5"/>
      <c r="M7" s="5"/>
      <c r="N7" s="4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2"/>
      <c r="GB7" s="2"/>
      <c r="GC7" s="2"/>
    </row>
    <row r="8" spans="1:186">
      <c r="A8" s="17">
        <v>1.2</v>
      </c>
      <c r="B8" s="18" t="s">
        <v>50</v>
      </c>
      <c r="C8" s="19">
        <v>477585</v>
      </c>
      <c r="D8" s="19">
        <v>445735</v>
      </c>
      <c r="E8" s="19">
        <v>461145</v>
      </c>
      <c r="F8" s="19">
        <v>475099</v>
      </c>
      <c r="G8" s="19">
        <v>493545</v>
      </c>
      <c r="H8" s="19">
        <v>528070</v>
      </c>
      <c r="I8" s="19">
        <v>515550</v>
      </c>
      <c r="J8" s="19">
        <v>622102</v>
      </c>
      <c r="K8" s="19">
        <v>646045.57694794214</v>
      </c>
      <c r="L8" s="5"/>
      <c r="M8" s="5"/>
      <c r="N8" s="4"/>
      <c r="O8" s="5"/>
      <c r="P8" s="5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2"/>
      <c r="GB8" s="2"/>
      <c r="GC8" s="2"/>
    </row>
    <row r="9" spans="1:186">
      <c r="A9" s="17">
        <v>1.3</v>
      </c>
      <c r="B9" s="18" t="s">
        <v>51</v>
      </c>
      <c r="C9" s="19">
        <v>357560</v>
      </c>
      <c r="D9" s="19">
        <v>361880</v>
      </c>
      <c r="E9" s="19">
        <v>365303</v>
      </c>
      <c r="F9" s="19">
        <v>985328</v>
      </c>
      <c r="G9" s="19">
        <v>473347</v>
      </c>
      <c r="H9" s="19">
        <v>603615</v>
      </c>
      <c r="I9" s="19">
        <v>542792</v>
      </c>
      <c r="J9" s="19">
        <v>511910</v>
      </c>
      <c r="K9" s="19">
        <v>538836.6654123076</v>
      </c>
      <c r="L9" s="5"/>
      <c r="M9" s="5"/>
      <c r="N9" s="4"/>
      <c r="O9" s="5"/>
      <c r="P9" s="5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2"/>
      <c r="GB9" s="2"/>
      <c r="GC9" s="2"/>
    </row>
    <row r="10" spans="1:186">
      <c r="A10" s="17">
        <v>1.4</v>
      </c>
      <c r="B10" s="18" t="s">
        <v>52</v>
      </c>
      <c r="C10" s="19">
        <v>56302</v>
      </c>
      <c r="D10" s="19">
        <v>59331</v>
      </c>
      <c r="E10" s="19">
        <v>64380</v>
      </c>
      <c r="F10" s="19">
        <v>65367</v>
      </c>
      <c r="G10" s="19">
        <v>71222</v>
      </c>
      <c r="H10" s="19">
        <v>89135</v>
      </c>
      <c r="I10" s="19">
        <v>116696</v>
      </c>
      <c r="J10" s="19">
        <v>128027</v>
      </c>
      <c r="K10" s="19">
        <v>143969.27528033647</v>
      </c>
      <c r="L10" s="5"/>
      <c r="M10" s="5"/>
      <c r="N10" s="4"/>
      <c r="O10" s="5"/>
      <c r="P10" s="5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2"/>
      <c r="GB10" s="2"/>
      <c r="GC10" s="2"/>
    </row>
    <row r="11" spans="1:186">
      <c r="A11" s="20" t="s">
        <v>63</v>
      </c>
      <c r="B11" s="18" t="s">
        <v>3</v>
      </c>
      <c r="C11" s="19">
        <v>1620374</v>
      </c>
      <c r="D11" s="19">
        <v>1730483</v>
      </c>
      <c r="E11" s="19">
        <v>1720631</v>
      </c>
      <c r="F11" s="19">
        <v>2017893</v>
      </c>
      <c r="G11" s="19">
        <v>1965121</v>
      </c>
      <c r="H11" s="19">
        <v>1685398</v>
      </c>
      <c r="I11" s="19">
        <v>1695332</v>
      </c>
      <c r="J11" s="19">
        <v>1835381</v>
      </c>
      <c r="K11" s="19">
        <v>1868341.9685950298</v>
      </c>
      <c r="L11" s="5"/>
      <c r="M11" s="5"/>
      <c r="N11" s="4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2"/>
      <c r="GB11" s="2"/>
      <c r="GC11" s="2"/>
    </row>
    <row r="12" spans="1:186">
      <c r="A12" s="21"/>
      <c r="B12" s="22" t="s">
        <v>28</v>
      </c>
      <c r="C12" s="24">
        <f>C6+C11</f>
        <v>3853920</v>
      </c>
      <c r="D12" s="24">
        <f t="shared" ref="D12:K12" si="1">D6+D11</f>
        <v>4095437</v>
      </c>
      <c r="E12" s="24">
        <f t="shared" si="1"/>
        <v>4041926</v>
      </c>
      <c r="F12" s="24">
        <f t="shared" si="1"/>
        <v>5051080</v>
      </c>
      <c r="G12" s="24">
        <f t="shared" si="1"/>
        <v>4136809</v>
      </c>
      <c r="H12" s="24">
        <f t="shared" si="1"/>
        <v>4365673</v>
      </c>
      <c r="I12" s="24">
        <f t="shared" si="1"/>
        <v>4434718</v>
      </c>
      <c r="J12" s="24">
        <f t="shared" si="1"/>
        <v>4416645</v>
      </c>
      <c r="K12" s="24">
        <f t="shared" si="1"/>
        <v>4513182.7528070053</v>
      </c>
      <c r="L12" s="5"/>
      <c r="M12" s="5"/>
      <c r="N12" s="4"/>
      <c r="O12" s="5"/>
      <c r="P12" s="5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2"/>
      <c r="GB12" s="2"/>
      <c r="GC12" s="2"/>
    </row>
    <row r="13" spans="1:186" s="9" customFormat="1">
      <c r="A13" s="14" t="s">
        <v>64</v>
      </c>
      <c r="B13" s="15" t="s">
        <v>4</v>
      </c>
      <c r="C13" s="16">
        <v>3016583</v>
      </c>
      <c r="D13" s="16">
        <v>3614824</v>
      </c>
      <c r="E13" s="16">
        <v>3356361</v>
      </c>
      <c r="F13" s="16">
        <v>3672018</v>
      </c>
      <c r="G13" s="16">
        <v>2726440</v>
      </c>
      <c r="H13" s="16">
        <v>3656754</v>
      </c>
      <c r="I13" s="16">
        <v>4168279</v>
      </c>
      <c r="J13" s="16">
        <v>4463996</v>
      </c>
      <c r="K13" s="16">
        <v>4721057.6015209658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2"/>
      <c r="GB13" s="2"/>
      <c r="GC13" s="2"/>
      <c r="GD13" s="3"/>
    </row>
    <row r="14" spans="1:186" ht="25.5">
      <c r="A14" s="20" t="s">
        <v>65</v>
      </c>
      <c r="B14" s="18" t="s">
        <v>5</v>
      </c>
      <c r="C14" s="19">
        <v>241235</v>
      </c>
      <c r="D14" s="19">
        <v>286345</v>
      </c>
      <c r="E14" s="19">
        <v>291006</v>
      </c>
      <c r="F14" s="19">
        <v>271008</v>
      </c>
      <c r="G14" s="19">
        <v>310277</v>
      </c>
      <c r="H14" s="19">
        <v>143062</v>
      </c>
      <c r="I14" s="19">
        <v>206112</v>
      </c>
      <c r="J14" s="19">
        <v>306956</v>
      </c>
      <c r="K14" s="19">
        <v>317705.03638694284</v>
      </c>
      <c r="L14" s="5"/>
      <c r="M14" s="5"/>
      <c r="N14" s="4"/>
      <c r="O14" s="5"/>
      <c r="P14" s="5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4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4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4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2"/>
      <c r="GB14" s="2"/>
      <c r="GC14" s="2"/>
    </row>
    <row r="15" spans="1:186">
      <c r="A15" s="20" t="s">
        <v>66</v>
      </c>
      <c r="B15" s="18" t="s">
        <v>6</v>
      </c>
      <c r="C15" s="19">
        <v>1439526</v>
      </c>
      <c r="D15" s="19">
        <v>1344315</v>
      </c>
      <c r="E15" s="19">
        <v>1484303</v>
      </c>
      <c r="F15" s="19">
        <v>1490431</v>
      </c>
      <c r="G15" s="19">
        <v>1514673</v>
      </c>
      <c r="H15" s="19">
        <v>1599270</v>
      </c>
      <c r="I15" s="19">
        <v>1691133</v>
      </c>
      <c r="J15" s="19">
        <v>1790445</v>
      </c>
      <c r="K15" s="19">
        <v>1847121.5728046484</v>
      </c>
      <c r="L15" s="5"/>
      <c r="M15" s="5"/>
      <c r="N15" s="4"/>
      <c r="O15" s="5"/>
      <c r="P15" s="5"/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4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4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4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2"/>
      <c r="GB15" s="2"/>
      <c r="GC15" s="2"/>
    </row>
    <row r="16" spans="1:186">
      <c r="A16" s="21"/>
      <c r="B16" s="22" t="s">
        <v>29</v>
      </c>
      <c r="C16" s="24">
        <f>+C13+C14+C15</f>
        <v>4697344</v>
      </c>
      <c r="D16" s="24">
        <f t="shared" ref="D16:K16" si="2">+D13+D14+D15</f>
        <v>5245484</v>
      </c>
      <c r="E16" s="24">
        <f t="shared" si="2"/>
        <v>5131670</v>
      </c>
      <c r="F16" s="24">
        <f t="shared" si="2"/>
        <v>5433457</v>
      </c>
      <c r="G16" s="24">
        <f t="shared" si="2"/>
        <v>4551390</v>
      </c>
      <c r="H16" s="24">
        <f t="shared" si="2"/>
        <v>5399086</v>
      </c>
      <c r="I16" s="24">
        <f t="shared" si="2"/>
        <v>6065524</v>
      </c>
      <c r="J16" s="24">
        <f t="shared" si="2"/>
        <v>6561397</v>
      </c>
      <c r="K16" s="24">
        <f t="shared" si="2"/>
        <v>6885884.2107125567</v>
      </c>
      <c r="L16" s="5"/>
      <c r="M16" s="5"/>
      <c r="N16" s="4"/>
      <c r="O16" s="5"/>
      <c r="P16" s="5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4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4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4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2"/>
      <c r="GB16" s="2"/>
      <c r="GC16" s="2"/>
    </row>
    <row r="17" spans="1:186" s="9" customFormat="1">
      <c r="A17" s="14" t="s">
        <v>67</v>
      </c>
      <c r="B17" s="15" t="s">
        <v>7</v>
      </c>
      <c r="C17" s="16">
        <f>C18+C19</f>
        <v>1152143</v>
      </c>
      <c r="D17" s="16">
        <f t="shared" ref="D17:K17" si="3">D18+D19</f>
        <v>1287305</v>
      </c>
      <c r="E17" s="16">
        <f t="shared" si="3"/>
        <v>1400566</v>
      </c>
      <c r="F17" s="16">
        <f t="shared" si="3"/>
        <v>1549332</v>
      </c>
      <c r="G17" s="16">
        <f t="shared" si="3"/>
        <v>1777188</v>
      </c>
      <c r="H17" s="16">
        <f t="shared" si="3"/>
        <v>2017464</v>
      </c>
      <c r="I17" s="16">
        <f t="shared" si="3"/>
        <v>2275871</v>
      </c>
      <c r="J17" s="16">
        <f t="shared" si="3"/>
        <v>2528179</v>
      </c>
      <c r="K17" s="16">
        <f t="shared" si="3"/>
        <v>2829294.5453802608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2"/>
      <c r="GB17" s="2"/>
      <c r="GC17" s="2"/>
      <c r="GD17" s="3"/>
    </row>
    <row r="18" spans="1:186">
      <c r="A18" s="17">
        <v>6.1</v>
      </c>
      <c r="B18" s="18" t="s">
        <v>8</v>
      </c>
      <c r="C18" s="19">
        <v>1065983</v>
      </c>
      <c r="D18" s="19">
        <v>1184361</v>
      </c>
      <c r="E18" s="19">
        <v>1298228</v>
      </c>
      <c r="F18" s="19">
        <v>1425181</v>
      </c>
      <c r="G18" s="19">
        <v>1642775</v>
      </c>
      <c r="H18" s="19">
        <v>1880039</v>
      </c>
      <c r="I18" s="19">
        <v>2132382</v>
      </c>
      <c r="J18" s="19">
        <v>2375654</v>
      </c>
      <c r="K18" s="19">
        <v>2663803.4410088672</v>
      </c>
      <c r="L18" s="5"/>
      <c r="M18" s="5"/>
      <c r="N18" s="4"/>
      <c r="O18" s="5"/>
      <c r="P18" s="5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2"/>
      <c r="GB18" s="2"/>
      <c r="GC18" s="2"/>
    </row>
    <row r="19" spans="1:186">
      <c r="A19" s="17">
        <v>6.2</v>
      </c>
      <c r="B19" s="18" t="s">
        <v>9</v>
      </c>
      <c r="C19" s="19">
        <v>86160</v>
      </c>
      <c r="D19" s="19">
        <v>102944</v>
      </c>
      <c r="E19" s="19">
        <v>102338</v>
      </c>
      <c r="F19" s="19">
        <v>124151</v>
      </c>
      <c r="G19" s="19">
        <v>134413</v>
      </c>
      <c r="H19" s="19">
        <v>137425</v>
      </c>
      <c r="I19" s="19">
        <v>143489</v>
      </c>
      <c r="J19" s="19">
        <v>152525</v>
      </c>
      <c r="K19" s="19">
        <v>165491.10437139357</v>
      </c>
      <c r="L19" s="5"/>
      <c r="M19" s="5"/>
      <c r="N19" s="4"/>
      <c r="O19" s="5"/>
      <c r="P19" s="5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2"/>
      <c r="GB19" s="2"/>
      <c r="GC19" s="2"/>
    </row>
    <row r="20" spans="1:186" s="9" customFormat="1" ht="25.5">
      <c r="A20" s="14" t="s">
        <v>68</v>
      </c>
      <c r="B20" s="25" t="s">
        <v>10</v>
      </c>
      <c r="C20" s="16">
        <f>SUM(C21:C27)</f>
        <v>975954</v>
      </c>
      <c r="D20" s="16">
        <f t="shared" ref="D20:K20" si="4">SUM(D21:D27)</f>
        <v>1076288</v>
      </c>
      <c r="E20" s="16">
        <f t="shared" si="4"/>
        <v>1180454</v>
      </c>
      <c r="F20" s="16">
        <f t="shared" si="4"/>
        <v>1291439</v>
      </c>
      <c r="G20" s="16">
        <f t="shared" si="4"/>
        <v>1396633</v>
      </c>
      <c r="H20" s="16">
        <f t="shared" si="4"/>
        <v>1402308</v>
      </c>
      <c r="I20" s="16">
        <f t="shared" si="4"/>
        <v>1440768</v>
      </c>
      <c r="J20" s="16">
        <f t="shared" si="4"/>
        <v>1510772</v>
      </c>
      <c r="K20" s="16">
        <f t="shared" si="4"/>
        <v>1610329.6546925858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2"/>
      <c r="GB20" s="2"/>
      <c r="GC20" s="2"/>
      <c r="GD20" s="3"/>
    </row>
    <row r="21" spans="1:186">
      <c r="A21" s="17">
        <v>7.1</v>
      </c>
      <c r="B21" s="18" t="s">
        <v>11</v>
      </c>
      <c r="C21" s="19">
        <v>297906</v>
      </c>
      <c r="D21" s="19">
        <v>345399</v>
      </c>
      <c r="E21" s="19">
        <v>374927</v>
      </c>
      <c r="F21" s="19">
        <v>421794</v>
      </c>
      <c r="G21" s="19">
        <v>422310</v>
      </c>
      <c r="H21" s="19">
        <v>381980</v>
      </c>
      <c r="I21" s="19">
        <v>407200</v>
      </c>
      <c r="J21" s="19">
        <v>420391</v>
      </c>
      <c r="K21" s="19">
        <v>441591.94904198893</v>
      </c>
      <c r="L21" s="5"/>
      <c r="M21" s="5"/>
      <c r="N21" s="4"/>
      <c r="O21" s="5"/>
      <c r="P21" s="5"/>
      <c r="Q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2"/>
      <c r="GB21" s="2"/>
      <c r="GC21" s="2"/>
    </row>
    <row r="22" spans="1:186">
      <c r="A22" s="17">
        <v>7.2</v>
      </c>
      <c r="B22" s="18" t="s">
        <v>12</v>
      </c>
      <c r="C22" s="19">
        <v>458247</v>
      </c>
      <c r="D22" s="19">
        <v>490939</v>
      </c>
      <c r="E22" s="19">
        <v>535722</v>
      </c>
      <c r="F22" s="19">
        <v>558749</v>
      </c>
      <c r="G22" s="19">
        <v>604233</v>
      </c>
      <c r="H22" s="19">
        <v>642934</v>
      </c>
      <c r="I22" s="19">
        <v>658721</v>
      </c>
      <c r="J22" s="19">
        <v>698355</v>
      </c>
      <c r="K22" s="19">
        <v>741678.62604265718</v>
      </c>
      <c r="L22" s="5"/>
      <c r="M22" s="5"/>
      <c r="N22" s="4"/>
      <c r="O22" s="5"/>
      <c r="P22" s="5"/>
      <c r="Q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2"/>
      <c r="GB22" s="2"/>
      <c r="GC22" s="2"/>
    </row>
    <row r="23" spans="1:186">
      <c r="A23" s="17">
        <v>7.3</v>
      </c>
      <c r="B23" s="18" t="s">
        <v>13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5"/>
      <c r="M23" s="5"/>
      <c r="N23" s="4"/>
      <c r="O23" s="5"/>
      <c r="P23" s="5"/>
      <c r="Q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2"/>
      <c r="GB23" s="2"/>
      <c r="GC23" s="2"/>
    </row>
    <row r="24" spans="1:186">
      <c r="A24" s="17">
        <v>7.4</v>
      </c>
      <c r="B24" s="18" t="s">
        <v>14</v>
      </c>
      <c r="C24" s="19">
        <v>1373</v>
      </c>
      <c r="D24" s="19">
        <v>1285</v>
      </c>
      <c r="E24" s="19">
        <v>2256</v>
      </c>
      <c r="F24" s="19">
        <v>3368</v>
      </c>
      <c r="G24" s="19">
        <v>5830</v>
      </c>
      <c r="H24" s="19">
        <v>7346</v>
      </c>
      <c r="I24" s="19">
        <v>11005</v>
      </c>
      <c r="J24" s="19">
        <v>9418</v>
      </c>
      <c r="K24" s="19">
        <v>12400.192342334716</v>
      </c>
      <c r="L24" s="5"/>
      <c r="M24" s="5"/>
      <c r="N24" s="4"/>
      <c r="O24" s="5"/>
      <c r="P24" s="5"/>
      <c r="Q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2"/>
      <c r="GB24" s="2"/>
      <c r="GC24" s="2"/>
    </row>
    <row r="25" spans="1:186">
      <c r="A25" s="17">
        <v>7.5</v>
      </c>
      <c r="B25" s="18" t="s">
        <v>15</v>
      </c>
      <c r="C25" s="19">
        <v>22315</v>
      </c>
      <c r="D25" s="19">
        <v>25425</v>
      </c>
      <c r="E25" s="19">
        <v>18495</v>
      </c>
      <c r="F25" s="19">
        <v>22854</v>
      </c>
      <c r="G25" s="19">
        <v>22875</v>
      </c>
      <c r="H25" s="19">
        <v>33928</v>
      </c>
      <c r="I25" s="19">
        <v>34102</v>
      </c>
      <c r="J25" s="19">
        <v>32009</v>
      </c>
      <c r="K25" s="19">
        <v>33701.891809633809</v>
      </c>
      <c r="L25" s="5"/>
      <c r="M25" s="5"/>
      <c r="N25" s="4"/>
      <c r="O25" s="5"/>
      <c r="P25" s="5"/>
      <c r="Q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2"/>
      <c r="GB25" s="2"/>
      <c r="GC25" s="2"/>
    </row>
    <row r="26" spans="1:186">
      <c r="A26" s="17">
        <v>7.6</v>
      </c>
      <c r="B26" s="18" t="s">
        <v>16</v>
      </c>
      <c r="C26" s="19">
        <v>384</v>
      </c>
      <c r="D26" s="19">
        <v>369</v>
      </c>
      <c r="E26" s="19">
        <v>332</v>
      </c>
      <c r="F26" s="19">
        <v>259</v>
      </c>
      <c r="G26" s="19">
        <v>261</v>
      </c>
      <c r="H26" s="19">
        <v>276</v>
      </c>
      <c r="I26" s="19">
        <v>153</v>
      </c>
      <c r="J26" s="19">
        <v>335</v>
      </c>
      <c r="K26" s="19">
        <v>328.5302157186116</v>
      </c>
      <c r="L26" s="5"/>
      <c r="M26" s="5"/>
      <c r="N26" s="4"/>
      <c r="O26" s="5"/>
      <c r="P26" s="5"/>
      <c r="Q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2"/>
      <c r="GB26" s="2"/>
      <c r="GC26" s="2"/>
    </row>
    <row r="27" spans="1:186" ht="25.5">
      <c r="A27" s="17">
        <v>7.7</v>
      </c>
      <c r="B27" s="18" t="s">
        <v>17</v>
      </c>
      <c r="C27" s="19">
        <v>195729</v>
      </c>
      <c r="D27" s="19">
        <v>212871</v>
      </c>
      <c r="E27" s="19">
        <v>248722</v>
      </c>
      <c r="F27" s="19">
        <v>284415</v>
      </c>
      <c r="G27" s="19">
        <v>341124</v>
      </c>
      <c r="H27" s="19">
        <v>335844</v>
      </c>
      <c r="I27" s="19">
        <v>329587</v>
      </c>
      <c r="J27" s="19">
        <v>350264</v>
      </c>
      <c r="K27" s="19">
        <v>380628.46524025261</v>
      </c>
      <c r="L27" s="5"/>
      <c r="M27" s="5"/>
      <c r="N27" s="4"/>
      <c r="O27" s="5"/>
      <c r="P27" s="5"/>
      <c r="Q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2"/>
      <c r="GB27" s="2"/>
      <c r="GC27" s="2"/>
    </row>
    <row r="28" spans="1:186">
      <c r="A28" s="20" t="s">
        <v>69</v>
      </c>
      <c r="B28" s="18" t="s">
        <v>18</v>
      </c>
      <c r="C28" s="19">
        <v>414386</v>
      </c>
      <c r="D28" s="19">
        <v>453306</v>
      </c>
      <c r="E28" s="19">
        <v>466489</v>
      </c>
      <c r="F28" s="19">
        <v>493239</v>
      </c>
      <c r="G28" s="19">
        <v>608198</v>
      </c>
      <c r="H28" s="19">
        <v>599813</v>
      </c>
      <c r="I28" s="19">
        <v>626257</v>
      </c>
      <c r="J28" s="19">
        <v>639650</v>
      </c>
      <c r="K28" s="19">
        <v>680575.49622041022</v>
      </c>
      <c r="L28" s="5"/>
      <c r="M28" s="5"/>
      <c r="N28" s="4"/>
      <c r="O28" s="5"/>
      <c r="P28" s="5"/>
      <c r="Q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2"/>
      <c r="GB28" s="2"/>
      <c r="GC28" s="2"/>
    </row>
    <row r="29" spans="1:186" ht="25.5">
      <c r="A29" s="20" t="s">
        <v>70</v>
      </c>
      <c r="B29" s="18" t="s">
        <v>19</v>
      </c>
      <c r="C29" s="19">
        <v>1101151</v>
      </c>
      <c r="D29" s="19">
        <v>1189599</v>
      </c>
      <c r="E29" s="19">
        <v>1249340</v>
      </c>
      <c r="F29" s="19">
        <v>1407205</v>
      </c>
      <c r="G29" s="19">
        <v>1511273</v>
      </c>
      <c r="H29" s="19">
        <v>1642899</v>
      </c>
      <c r="I29" s="19">
        <v>1747354</v>
      </c>
      <c r="J29" s="19">
        <v>1896577</v>
      </c>
      <c r="K29" s="19">
        <v>2049757.2097437247</v>
      </c>
      <c r="L29" s="5"/>
      <c r="M29" s="5"/>
      <c r="N29" s="4"/>
      <c r="O29" s="5"/>
      <c r="P29" s="5"/>
      <c r="Q29" s="4"/>
      <c r="R29" s="6"/>
      <c r="S29" s="6"/>
      <c r="T29" s="6"/>
      <c r="U29" s="6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2"/>
      <c r="GB29" s="2"/>
      <c r="GC29" s="2"/>
    </row>
    <row r="30" spans="1:186">
      <c r="A30" s="20" t="s">
        <v>71</v>
      </c>
      <c r="B30" s="18" t="s">
        <v>44</v>
      </c>
      <c r="C30" s="19">
        <v>981782</v>
      </c>
      <c r="D30" s="19">
        <v>859075</v>
      </c>
      <c r="E30" s="19">
        <v>801042</v>
      </c>
      <c r="F30" s="19">
        <v>936901</v>
      </c>
      <c r="G30" s="19">
        <v>846406</v>
      </c>
      <c r="H30" s="19">
        <v>876171</v>
      </c>
      <c r="I30" s="19">
        <v>1342419</v>
      </c>
      <c r="J30" s="19">
        <v>1431896</v>
      </c>
      <c r="K30" s="19">
        <v>1511211.4964729038</v>
      </c>
      <c r="L30" s="5"/>
      <c r="M30" s="5"/>
      <c r="N30" s="4"/>
      <c r="O30" s="5"/>
      <c r="P30" s="5"/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2"/>
      <c r="GB30" s="2"/>
      <c r="GC30" s="2"/>
    </row>
    <row r="31" spans="1:186">
      <c r="A31" s="20" t="s">
        <v>72</v>
      </c>
      <c r="B31" s="18" t="s">
        <v>20</v>
      </c>
      <c r="C31" s="19">
        <v>736279</v>
      </c>
      <c r="D31" s="19">
        <v>824103</v>
      </c>
      <c r="E31" s="19">
        <v>900892</v>
      </c>
      <c r="F31" s="19">
        <v>963043</v>
      </c>
      <c r="G31" s="19">
        <v>946223</v>
      </c>
      <c r="H31" s="19">
        <v>958619</v>
      </c>
      <c r="I31" s="19">
        <v>813785</v>
      </c>
      <c r="J31" s="19">
        <v>906752</v>
      </c>
      <c r="K31" s="19">
        <v>934134.4629989136</v>
      </c>
      <c r="L31" s="5"/>
      <c r="M31" s="5"/>
      <c r="N31" s="4"/>
      <c r="O31" s="5"/>
      <c r="P31" s="5"/>
      <c r="Q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2"/>
      <c r="GB31" s="2"/>
      <c r="GC31" s="2"/>
    </row>
    <row r="32" spans="1:186">
      <c r="A32" s="21"/>
      <c r="B32" s="22" t="s">
        <v>30</v>
      </c>
      <c r="C32" s="24">
        <f>C17+C20+C28+C29+C30+C31</f>
        <v>5361695</v>
      </c>
      <c r="D32" s="24">
        <f t="shared" ref="D32:K32" si="5">D17+D20+D28+D29+D30+D31</f>
        <v>5689676</v>
      </c>
      <c r="E32" s="24">
        <f t="shared" si="5"/>
        <v>5998783</v>
      </c>
      <c r="F32" s="24">
        <f t="shared" si="5"/>
        <v>6641159</v>
      </c>
      <c r="G32" s="24">
        <f t="shared" si="5"/>
        <v>7085921</v>
      </c>
      <c r="H32" s="24">
        <f t="shared" si="5"/>
        <v>7497274</v>
      </c>
      <c r="I32" s="24">
        <f t="shared" si="5"/>
        <v>8246454</v>
      </c>
      <c r="J32" s="24">
        <f t="shared" si="5"/>
        <v>8913826</v>
      </c>
      <c r="K32" s="24">
        <f t="shared" si="5"/>
        <v>9615302.8655087985</v>
      </c>
      <c r="L32" s="5"/>
      <c r="M32" s="5"/>
      <c r="N32" s="4"/>
      <c r="O32" s="5"/>
      <c r="P32" s="5"/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2"/>
      <c r="GB32" s="2"/>
      <c r="GC32" s="2"/>
    </row>
    <row r="33" spans="1:186" s="9" customFormat="1">
      <c r="A33" s="26" t="s">
        <v>27</v>
      </c>
      <c r="B33" s="27" t="s">
        <v>31</v>
      </c>
      <c r="C33" s="23">
        <f t="shared" ref="C33:K33" si="6">C6+C11+C13+C14+C15+C17+C20+C28+C29+C30+C31</f>
        <v>13912959</v>
      </c>
      <c r="D33" s="23">
        <f t="shared" si="6"/>
        <v>15030597</v>
      </c>
      <c r="E33" s="23">
        <f t="shared" si="6"/>
        <v>15172379</v>
      </c>
      <c r="F33" s="23">
        <f t="shared" si="6"/>
        <v>17125696</v>
      </c>
      <c r="G33" s="23">
        <f t="shared" si="6"/>
        <v>15774120</v>
      </c>
      <c r="H33" s="23">
        <f t="shared" si="6"/>
        <v>17262033</v>
      </c>
      <c r="I33" s="23">
        <f t="shared" si="6"/>
        <v>18746696</v>
      </c>
      <c r="J33" s="23">
        <f t="shared" si="6"/>
        <v>19891868</v>
      </c>
      <c r="K33" s="23">
        <f t="shared" si="6"/>
        <v>21014369.829028361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2"/>
      <c r="GB33" s="2"/>
      <c r="GC33" s="2"/>
      <c r="GD33" s="3"/>
    </row>
    <row r="34" spans="1:186">
      <c r="A34" s="28" t="s">
        <v>33</v>
      </c>
      <c r="B34" s="29" t="s">
        <v>25</v>
      </c>
      <c r="C34" s="13">
        <v>1511500</v>
      </c>
      <c r="D34" s="13">
        <v>1697187</v>
      </c>
      <c r="E34" s="13">
        <v>1751335</v>
      </c>
      <c r="F34" s="13">
        <v>1850523</v>
      </c>
      <c r="G34" s="13">
        <v>2018140</v>
      </c>
      <c r="H34" s="13">
        <v>2455063</v>
      </c>
      <c r="I34" s="13">
        <v>2620112</v>
      </c>
      <c r="J34" s="13">
        <v>3188810</v>
      </c>
      <c r="K34" s="13">
        <v>3635259</v>
      </c>
      <c r="L34" s="5"/>
      <c r="M34" s="5"/>
      <c r="N34" s="4"/>
      <c r="O34" s="5"/>
      <c r="P34" s="5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</row>
    <row r="35" spans="1:186">
      <c r="A35" s="28" t="s">
        <v>34</v>
      </c>
      <c r="B35" s="29" t="s">
        <v>24</v>
      </c>
      <c r="C35" s="13">
        <v>332700</v>
      </c>
      <c r="D35" s="13">
        <v>402757</v>
      </c>
      <c r="E35" s="13">
        <v>342088</v>
      </c>
      <c r="F35" s="13">
        <v>322780</v>
      </c>
      <c r="G35" s="13">
        <v>304145</v>
      </c>
      <c r="H35" s="13">
        <v>399704</v>
      </c>
      <c r="I35" s="13">
        <v>308078</v>
      </c>
      <c r="J35" s="13">
        <v>582046</v>
      </c>
      <c r="K35" s="13">
        <v>646022</v>
      </c>
      <c r="L35" s="5"/>
      <c r="M35" s="5"/>
      <c r="N35" s="4"/>
      <c r="O35" s="5"/>
      <c r="P35" s="5"/>
      <c r="Q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</row>
    <row r="36" spans="1:186">
      <c r="A36" s="30" t="s">
        <v>35</v>
      </c>
      <c r="B36" s="31" t="s">
        <v>45</v>
      </c>
      <c r="C36" s="24">
        <f>C33+C34-C35</f>
        <v>15091759</v>
      </c>
      <c r="D36" s="24">
        <f t="shared" ref="D36:K36" si="7">D33+D34-D35</f>
        <v>16325027</v>
      </c>
      <c r="E36" s="24">
        <f t="shared" si="7"/>
        <v>16581626</v>
      </c>
      <c r="F36" s="24">
        <f t="shared" si="7"/>
        <v>18653439</v>
      </c>
      <c r="G36" s="24">
        <f t="shared" si="7"/>
        <v>17488115</v>
      </c>
      <c r="H36" s="24">
        <f t="shared" si="7"/>
        <v>19317392</v>
      </c>
      <c r="I36" s="24">
        <f t="shared" si="7"/>
        <v>21058730</v>
      </c>
      <c r="J36" s="24">
        <f t="shared" si="7"/>
        <v>22498632</v>
      </c>
      <c r="K36" s="24">
        <f t="shared" si="7"/>
        <v>24003606.829028361</v>
      </c>
      <c r="L36" s="5"/>
      <c r="M36" s="5"/>
      <c r="N36" s="4"/>
      <c r="O36" s="5"/>
      <c r="P36" s="5"/>
      <c r="Q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</row>
    <row r="37" spans="1:186">
      <c r="A37" s="28" t="s">
        <v>36</v>
      </c>
      <c r="B37" s="29" t="s">
        <v>32</v>
      </c>
      <c r="C37" s="13">
        <f>GSVA_cur!C37</f>
        <v>333020</v>
      </c>
      <c r="D37" s="13">
        <f>GSVA_cur!D37</f>
        <v>338480</v>
      </c>
      <c r="E37" s="13">
        <f>GSVA_cur!E37</f>
        <v>344020</v>
      </c>
      <c r="F37" s="13">
        <f>GSVA_cur!F37</f>
        <v>349660</v>
      </c>
      <c r="G37" s="13">
        <f>GSVA_cur!G37</f>
        <v>355380</v>
      </c>
      <c r="H37" s="13">
        <f>GSVA_cur!H37</f>
        <v>361210</v>
      </c>
      <c r="I37" s="13">
        <f>GSVA_cur!I37</f>
        <v>366460</v>
      </c>
      <c r="J37" s="13">
        <f>GSVA_cur!J37</f>
        <v>371800</v>
      </c>
      <c r="K37" s="13">
        <f>GSVA_cur!K37</f>
        <v>377150</v>
      </c>
      <c r="R37" s="2"/>
      <c r="S37" s="2"/>
      <c r="T37" s="2"/>
      <c r="U37" s="2"/>
    </row>
    <row r="38" spans="1:186">
      <c r="A38" s="30" t="s">
        <v>37</v>
      </c>
      <c r="B38" s="31" t="s">
        <v>48</v>
      </c>
      <c r="C38" s="24">
        <f>C36/C37*1000</f>
        <v>45317.875803255061</v>
      </c>
      <c r="D38" s="24">
        <f t="shared" ref="D38:K38" si="8">D36/D37*1000</f>
        <v>48230.403568896239</v>
      </c>
      <c r="E38" s="24">
        <f t="shared" si="8"/>
        <v>48199.598860531369</v>
      </c>
      <c r="F38" s="24">
        <f t="shared" si="8"/>
        <v>53347.363152776983</v>
      </c>
      <c r="G38" s="24">
        <f t="shared" si="8"/>
        <v>49209.62068771456</v>
      </c>
      <c r="H38" s="24">
        <f t="shared" si="8"/>
        <v>53479.671105451125</v>
      </c>
      <c r="I38" s="24">
        <f t="shared" si="8"/>
        <v>57465.289526824206</v>
      </c>
      <c r="J38" s="24">
        <f t="shared" si="8"/>
        <v>60512.727272727272</v>
      </c>
      <c r="K38" s="24">
        <f t="shared" si="8"/>
        <v>63644.721805722816</v>
      </c>
      <c r="Q38" s="4"/>
      <c r="R38" s="4"/>
      <c r="S38" s="4"/>
      <c r="T38" s="4"/>
      <c r="U38" s="4"/>
      <c r="BV38" s="5"/>
      <c r="BW38" s="5"/>
      <c r="BX38" s="5"/>
      <c r="BY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1" max="1048575" man="1"/>
    <brk id="33" max="1048575" man="1"/>
    <brk id="49" max="1048575" man="1"/>
    <brk id="113" max="95" man="1"/>
    <brk id="149" max="1048575" man="1"/>
    <brk id="173" max="1048575" man="1"/>
    <brk id="181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D38"/>
  <sheetViews>
    <sheetView zoomScaleSheetLayoutView="100" workbookViewId="0">
      <pane xSplit="2" ySplit="5" topLeftCell="C12" activePane="bottomRight" state="frozen"/>
      <selection activeCell="A5" sqref="A5:K38"/>
      <selection pane="topRight" activeCell="A5" sqref="A5:K38"/>
      <selection pane="bottomLeft" activeCell="A5" sqref="A5:K38"/>
      <selection pane="bottomRight" activeCell="F23" sqref="F23:J23"/>
    </sheetView>
  </sheetViews>
  <sheetFormatPr defaultColWidth="8.85546875" defaultRowHeight="15"/>
  <cols>
    <col min="1" max="1" width="11" style="1" customWidth="1"/>
    <col min="2" max="2" width="37.28515625" style="1" customWidth="1"/>
    <col min="3" max="5" width="11.28515625" style="1" customWidth="1"/>
    <col min="6" max="6" width="11.28515625" style="3" customWidth="1"/>
    <col min="7" max="10" width="11.85546875" style="2" customWidth="1"/>
    <col min="11" max="11" width="10.42578125" style="3" customWidth="1"/>
    <col min="12" max="12" width="11.85546875" style="3" customWidth="1"/>
    <col min="13" max="13" width="11.28515625" style="3" customWidth="1"/>
    <col min="14" max="14" width="11.7109375" style="2" customWidth="1"/>
    <col min="15" max="15" width="9.140625" style="3" customWidth="1"/>
    <col min="16" max="16" width="10.85546875" style="3" customWidth="1"/>
    <col min="17" max="17" width="10.85546875" style="2" customWidth="1"/>
    <col min="18" max="18" width="11" style="3" customWidth="1"/>
    <col min="19" max="21" width="11.42578125" style="3" customWidth="1"/>
    <col min="22" max="49" width="9.140625" style="3" customWidth="1"/>
    <col min="50" max="50" width="12.42578125" style="3" customWidth="1"/>
    <col min="51" max="72" width="9.140625" style="3" customWidth="1"/>
    <col min="73" max="73" width="12.140625" style="3" customWidth="1"/>
    <col min="74" max="77" width="9.140625" style="3" customWidth="1"/>
    <col min="78" max="82" width="9.140625" style="3" hidden="1" customWidth="1"/>
    <col min="83" max="83" width="9.140625" style="3" customWidth="1"/>
    <col min="84" max="88" width="9.140625" style="3" hidden="1" customWidth="1"/>
    <col min="89" max="89" width="9.140625" style="3" customWidth="1"/>
    <col min="90" max="94" width="9.140625" style="3" hidden="1" customWidth="1"/>
    <col min="95" max="95" width="9.140625" style="3" customWidth="1"/>
    <col min="96" max="100" width="9.140625" style="3" hidden="1" customWidth="1"/>
    <col min="101" max="101" width="9.140625" style="3" customWidth="1"/>
    <col min="102" max="106" width="9.140625" style="3" hidden="1" customWidth="1"/>
    <col min="107" max="107" width="9.140625" style="2" customWidth="1"/>
    <col min="108" max="112" width="9.140625" style="2" hidden="1" customWidth="1"/>
    <col min="113" max="113" width="9.140625" style="2" customWidth="1"/>
    <col min="114" max="118" width="9.140625" style="2" hidden="1" customWidth="1"/>
    <col min="119" max="119" width="9.140625" style="2" customWidth="1"/>
    <col min="120" max="124" width="9.140625" style="2" hidden="1" customWidth="1"/>
    <col min="125" max="125" width="9.140625" style="2" customWidth="1"/>
    <col min="126" max="155" width="9.140625" style="3" customWidth="1"/>
    <col min="156" max="156" width="9.140625" style="3" hidden="1" customWidth="1"/>
    <col min="157" max="164" width="9.140625" style="3" customWidth="1"/>
    <col min="165" max="165" width="9.140625" style="3" hidden="1" customWidth="1"/>
    <col min="166" max="170" width="9.140625" style="3" customWidth="1"/>
    <col min="171" max="171" width="9.140625" style="3" hidden="1" customWidth="1"/>
    <col min="172" max="181" width="9.140625" style="3" customWidth="1"/>
    <col min="182" max="185" width="8.85546875" style="3"/>
    <col min="186" max="186" width="12.7109375" style="3" bestFit="1" customWidth="1"/>
    <col min="187" max="16384" width="8.85546875" style="1"/>
  </cols>
  <sheetData>
    <row r="1" spans="1:186" ht="18.75">
      <c r="A1" s="1" t="s">
        <v>43</v>
      </c>
      <c r="B1" s="10" t="s">
        <v>56</v>
      </c>
      <c r="H1" s="2" t="s">
        <v>62</v>
      </c>
      <c r="P1" s="4"/>
    </row>
    <row r="2" spans="1:186" ht="15.75">
      <c r="A2" s="8" t="s">
        <v>40</v>
      </c>
    </row>
    <row r="3" spans="1:186" ht="15.75">
      <c r="A3" s="8"/>
    </row>
    <row r="4" spans="1:186" ht="15.75">
      <c r="A4" s="8"/>
      <c r="E4" s="7"/>
      <c r="F4" s="7" t="s">
        <v>47</v>
      </c>
    </row>
    <row r="5" spans="1:186">
      <c r="A5" s="11" t="s">
        <v>0</v>
      </c>
      <c r="B5" s="12" t="s">
        <v>1</v>
      </c>
      <c r="C5" s="13" t="s">
        <v>21</v>
      </c>
      <c r="D5" s="13" t="s">
        <v>22</v>
      </c>
      <c r="E5" s="13" t="s">
        <v>23</v>
      </c>
      <c r="F5" s="13" t="s">
        <v>46</v>
      </c>
      <c r="G5" s="13" t="s">
        <v>55</v>
      </c>
      <c r="H5" s="13" t="s">
        <v>57</v>
      </c>
      <c r="I5" s="13" t="s">
        <v>58</v>
      </c>
      <c r="J5" s="13" t="s">
        <v>59</v>
      </c>
      <c r="K5" s="13" t="s">
        <v>61</v>
      </c>
    </row>
    <row r="6" spans="1:186" s="9" customFormat="1">
      <c r="A6" s="14" t="s">
        <v>26</v>
      </c>
      <c r="B6" s="15" t="s">
        <v>2</v>
      </c>
      <c r="C6" s="16">
        <f>SUM(C7:C10)</f>
        <v>2100329</v>
      </c>
      <c r="D6" s="16">
        <f t="shared" ref="D6:K6" si="0">SUM(D7:D10)</f>
        <v>2395965</v>
      </c>
      <c r="E6" s="16">
        <f t="shared" si="0"/>
        <v>2664249</v>
      </c>
      <c r="F6" s="16">
        <f t="shared" si="0"/>
        <v>3808844</v>
      </c>
      <c r="G6" s="16">
        <f t="shared" si="0"/>
        <v>2930847</v>
      </c>
      <c r="H6" s="16">
        <f t="shared" si="0"/>
        <v>3795654</v>
      </c>
      <c r="I6" s="16">
        <f t="shared" si="0"/>
        <v>4329403</v>
      </c>
      <c r="J6" s="16">
        <f t="shared" si="0"/>
        <v>4283548</v>
      </c>
      <c r="K6" s="16">
        <f t="shared" si="0"/>
        <v>4769627.0877083326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2"/>
      <c r="GB6" s="2"/>
      <c r="GC6" s="2"/>
      <c r="GD6" s="3"/>
    </row>
    <row r="7" spans="1:186">
      <c r="A7" s="17">
        <v>1.1000000000000001</v>
      </c>
      <c r="B7" s="18" t="s">
        <v>49</v>
      </c>
      <c r="C7" s="19">
        <v>1227605</v>
      </c>
      <c r="D7" s="19">
        <v>1479511</v>
      </c>
      <c r="E7" s="19">
        <v>1656232</v>
      </c>
      <c r="F7" s="19">
        <v>1903449</v>
      </c>
      <c r="G7" s="19">
        <v>1484104</v>
      </c>
      <c r="H7" s="19">
        <v>2074929</v>
      </c>
      <c r="I7" s="19">
        <v>2361998</v>
      </c>
      <c r="J7" s="19">
        <v>2058619</v>
      </c>
      <c r="K7" s="19">
        <v>2216408.8764810842</v>
      </c>
      <c r="L7" s="5"/>
      <c r="M7" s="5"/>
      <c r="N7" s="4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2"/>
      <c r="GB7" s="2"/>
      <c r="GC7" s="2"/>
    </row>
    <row r="8" spans="1:186">
      <c r="A8" s="17">
        <v>1.2</v>
      </c>
      <c r="B8" s="18" t="s">
        <v>50</v>
      </c>
      <c r="C8" s="19">
        <v>469404</v>
      </c>
      <c r="D8" s="19">
        <v>450789</v>
      </c>
      <c r="E8" s="19">
        <v>483948</v>
      </c>
      <c r="F8" s="19">
        <v>549966</v>
      </c>
      <c r="G8" s="19">
        <v>617456</v>
      </c>
      <c r="H8" s="19">
        <v>658392</v>
      </c>
      <c r="I8" s="19">
        <v>928606</v>
      </c>
      <c r="J8" s="19">
        <v>1186483</v>
      </c>
      <c r="K8" s="19">
        <v>1354541.1286182171</v>
      </c>
      <c r="L8" s="5"/>
      <c r="M8" s="5"/>
      <c r="N8" s="4"/>
      <c r="O8" s="5"/>
      <c r="P8" s="5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2"/>
      <c r="GB8" s="2"/>
      <c r="GC8" s="2"/>
    </row>
    <row r="9" spans="1:186">
      <c r="A9" s="17">
        <v>1.3</v>
      </c>
      <c r="B9" s="18" t="s">
        <v>51</v>
      </c>
      <c r="C9" s="19">
        <v>353636</v>
      </c>
      <c r="D9" s="19">
        <v>395436</v>
      </c>
      <c r="E9" s="19">
        <v>433972</v>
      </c>
      <c r="F9" s="19">
        <v>1256739</v>
      </c>
      <c r="G9" s="19">
        <v>712567</v>
      </c>
      <c r="H9" s="19">
        <v>908145</v>
      </c>
      <c r="I9" s="19">
        <v>822444</v>
      </c>
      <c r="J9" s="19">
        <v>790771</v>
      </c>
      <c r="K9" s="19">
        <v>887112.0655255866</v>
      </c>
      <c r="L9" s="5"/>
      <c r="M9" s="5"/>
      <c r="N9" s="4"/>
      <c r="O9" s="5"/>
      <c r="P9" s="5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2"/>
      <c r="GB9" s="2"/>
      <c r="GC9" s="2"/>
    </row>
    <row r="10" spans="1:186">
      <c r="A10" s="17">
        <v>1.4</v>
      </c>
      <c r="B10" s="18" t="s">
        <v>52</v>
      </c>
      <c r="C10" s="19">
        <v>49684</v>
      </c>
      <c r="D10" s="19">
        <v>70229</v>
      </c>
      <c r="E10" s="19">
        <v>90097</v>
      </c>
      <c r="F10" s="19">
        <v>98690</v>
      </c>
      <c r="G10" s="19">
        <v>116720</v>
      </c>
      <c r="H10" s="19">
        <v>154188</v>
      </c>
      <c r="I10" s="19">
        <v>216355</v>
      </c>
      <c r="J10" s="19">
        <v>247675</v>
      </c>
      <c r="K10" s="19">
        <v>311565.01708344475</v>
      </c>
      <c r="L10" s="5"/>
      <c r="M10" s="5"/>
      <c r="N10" s="4"/>
      <c r="O10" s="5"/>
      <c r="P10" s="5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2"/>
      <c r="GB10" s="2"/>
      <c r="GC10" s="2"/>
    </row>
    <row r="11" spans="1:186">
      <c r="A11" s="20" t="s">
        <v>63</v>
      </c>
      <c r="B11" s="18" t="s">
        <v>3</v>
      </c>
      <c r="C11" s="19">
        <v>1424784</v>
      </c>
      <c r="D11" s="19">
        <v>1651034</v>
      </c>
      <c r="E11" s="19">
        <v>1591597</v>
      </c>
      <c r="F11" s="19">
        <v>1759099</v>
      </c>
      <c r="G11" s="19">
        <v>1688420</v>
      </c>
      <c r="H11" s="19">
        <v>1453297</v>
      </c>
      <c r="I11" s="19">
        <v>1616470</v>
      </c>
      <c r="J11" s="19">
        <v>1753586</v>
      </c>
      <c r="K11" s="19">
        <v>1806382.2068224947</v>
      </c>
      <c r="L11" s="5"/>
      <c r="M11" s="5"/>
      <c r="N11" s="4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2"/>
      <c r="GB11" s="2"/>
      <c r="GC11" s="2"/>
    </row>
    <row r="12" spans="1:186">
      <c r="A12" s="21"/>
      <c r="B12" s="22" t="s">
        <v>28</v>
      </c>
      <c r="C12" s="24">
        <f>C6+C11</f>
        <v>3525113</v>
      </c>
      <c r="D12" s="24">
        <f t="shared" ref="D12:K12" si="1">D6+D11</f>
        <v>4046999</v>
      </c>
      <c r="E12" s="24">
        <f t="shared" si="1"/>
        <v>4255846</v>
      </c>
      <c r="F12" s="24">
        <f t="shared" si="1"/>
        <v>5567943</v>
      </c>
      <c r="G12" s="24">
        <f t="shared" si="1"/>
        <v>4619267</v>
      </c>
      <c r="H12" s="24">
        <f t="shared" si="1"/>
        <v>5248951</v>
      </c>
      <c r="I12" s="24">
        <f t="shared" si="1"/>
        <v>5945873</v>
      </c>
      <c r="J12" s="24">
        <f t="shared" si="1"/>
        <v>6037134</v>
      </c>
      <c r="K12" s="24">
        <f t="shared" si="1"/>
        <v>6576009.2945308276</v>
      </c>
      <c r="L12" s="5"/>
      <c r="M12" s="5"/>
      <c r="N12" s="4"/>
      <c r="O12" s="5"/>
      <c r="P12" s="5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2"/>
      <c r="GB12" s="2"/>
      <c r="GC12" s="2"/>
    </row>
    <row r="13" spans="1:186" s="9" customFormat="1">
      <c r="A13" s="14" t="s">
        <v>64</v>
      </c>
      <c r="B13" s="15" t="s">
        <v>4</v>
      </c>
      <c r="C13" s="16">
        <v>2740497</v>
      </c>
      <c r="D13" s="16">
        <v>3562247</v>
      </c>
      <c r="E13" s="16">
        <v>3390423</v>
      </c>
      <c r="F13" s="16">
        <v>3832136</v>
      </c>
      <c r="G13" s="16">
        <v>2749502</v>
      </c>
      <c r="H13" s="16">
        <v>3892196</v>
      </c>
      <c r="I13" s="16">
        <v>4557337</v>
      </c>
      <c r="J13" s="16">
        <v>5016913</v>
      </c>
      <c r="K13" s="16">
        <v>5469553.6885893084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2"/>
      <c r="GB13" s="2"/>
      <c r="GC13" s="2"/>
      <c r="GD13" s="3"/>
    </row>
    <row r="14" spans="1:186" ht="25.5">
      <c r="A14" s="20" t="s">
        <v>65</v>
      </c>
      <c r="B14" s="18" t="s">
        <v>5</v>
      </c>
      <c r="C14" s="19">
        <v>160289</v>
      </c>
      <c r="D14" s="19">
        <v>198000</v>
      </c>
      <c r="E14" s="19">
        <v>222036</v>
      </c>
      <c r="F14" s="19">
        <v>229621</v>
      </c>
      <c r="G14" s="19">
        <v>289078</v>
      </c>
      <c r="H14" s="19">
        <v>136650</v>
      </c>
      <c r="I14" s="19">
        <v>216421</v>
      </c>
      <c r="J14" s="19">
        <v>350466</v>
      </c>
      <c r="K14" s="19">
        <v>391904.71444838966</v>
      </c>
      <c r="L14" s="5"/>
      <c r="M14" s="5"/>
      <c r="N14" s="4"/>
      <c r="O14" s="5"/>
      <c r="P14" s="5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4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4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4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2"/>
      <c r="GB14" s="2"/>
      <c r="GC14" s="2"/>
    </row>
    <row r="15" spans="1:186">
      <c r="A15" s="20" t="s">
        <v>66</v>
      </c>
      <c r="B15" s="18" t="s">
        <v>6</v>
      </c>
      <c r="C15" s="19">
        <v>1371583</v>
      </c>
      <c r="D15" s="19">
        <v>1378972</v>
      </c>
      <c r="E15" s="19">
        <v>1596103</v>
      </c>
      <c r="F15" s="19">
        <v>1647815</v>
      </c>
      <c r="G15" s="19">
        <v>1623297</v>
      </c>
      <c r="H15" s="19">
        <v>1770612</v>
      </c>
      <c r="I15" s="19">
        <v>1970945</v>
      </c>
      <c r="J15" s="19">
        <v>2202590</v>
      </c>
      <c r="K15" s="19">
        <v>2356790.7784878775</v>
      </c>
      <c r="L15" s="5"/>
      <c r="M15" s="5"/>
      <c r="N15" s="4"/>
      <c r="O15" s="5"/>
      <c r="P15" s="5"/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4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4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4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2"/>
      <c r="GB15" s="2"/>
      <c r="GC15" s="2"/>
    </row>
    <row r="16" spans="1:186">
      <c r="A16" s="21"/>
      <c r="B16" s="22" t="s">
        <v>29</v>
      </c>
      <c r="C16" s="24">
        <f>+C13+C14+C15</f>
        <v>4272369</v>
      </c>
      <c r="D16" s="24">
        <f t="shared" ref="D16:K16" si="2">+D13+D14+D15</f>
        <v>5139219</v>
      </c>
      <c r="E16" s="24">
        <f t="shared" si="2"/>
        <v>5208562</v>
      </c>
      <c r="F16" s="24">
        <f t="shared" si="2"/>
        <v>5709572</v>
      </c>
      <c r="G16" s="24">
        <f t="shared" si="2"/>
        <v>4661877</v>
      </c>
      <c r="H16" s="24">
        <f t="shared" si="2"/>
        <v>5799458</v>
      </c>
      <c r="I16" s="24">
        <f t="shared" si="2"/>
        <v>6744703</v>
      </c>
      <c r="J16" s="24">
        <f t="shared" si="2"/>
        <v>7569969</v>
      </c>
      <c r="K16" s="24">
        <f t="shared" si="2"/>
        <v>8218249.181525575</v>
      </c>
      <c r="L16" s="5"/>
      <c r="M16" s="5"/>
      <c r="N16" s="4"/>
      <c r="O16" s="5"/>
      <c r="P16" s="5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4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4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4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2"/>
      <c r="GB16" s="2"/>
      <c r="GC16" s="2"/>
    </row>
    <row r="17" spans="1:186" s="9" customFormat="1">
      <c r="A17" s="14" t="s">
        <v>67</v>
      </c>
      <c r="B17" s="15" t="s">
        <v>7</v>
      </c>
      <c r="C17" s="16">
        <f>SUM(C18:C19)</f>
        <v>1098375</v>
      </c>
      <c r="D17" s="16">
        <f>D18+D19</f>
        <v>1314047</v>
      </c>
      <c r="E17" s="16">
        <f t="shared" ref="E17:K17" si="3">E18+E19</f>
        <v>1514561</v>
      </c>
      <c r="F17" s="16">
        <f t="shared" si="3"/>
        <v>1703297</v>
      </c>
      <c r="G17" s="16">
        <f t="shared" si="3"/>
        <v>1924352</v>
      </c>
      <c r="H17" s="16">
        <f t="shared" si="3"/>
        <v>2280058</v>
      </c>
      <c r="I17" s="16">
        <f t="shared" si="3"/>
        <v>2617779</v>
      </c>
      <c r="J17" s="16">
        <f t="shared" si="3"/>
        <v>3014369</v>
      </c>
      <c r="K17" s="16">
        <f t="shared" si="3"/>
        <v>3484478.4164575343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2"/>
      <c r="GB17" s="2"/>
      <c r="GC17" s="2"/>
      <c r="GD17" s="3"/>
    </row>
    <row r="18" spans="1:186">
      <c r="A18" s="17">
        <v>6.1</v>
      </c>
      <c r="B18" s="18" t="s">
        <v>8</v>
      </c>
      <c r="C18" s="19">
        <v>1016218</v>
      </c>
      <c r="D18" s="19">
        <v>1208962</v>
      </c>
      <c r="E18" s="19">
        <v>1418108</v>
      </c>
      <c r="F18" s="19">
        <v>1585491</v>
      </c>
      <c r="G18" s="19">
        <v>1793030</v>
      </c>
      <c r="H18" s="19">
        <v>2141529</v>
      </c>
      <c r="I18" s="19">
        <v>2476672</v>
      </c>
      <c r="J18" s="19">
        <v>2859290</v>
      </c>
      <c r="K18" s="19">
        <v>3314666.3760462771</v>
      </c>
      <c r="L18" s="5"/>
      <c r="M18" s="5"/>
      <c r="N18" s="4"/>
      <c r="O18" s="5"/>
      <c r="P18" s="5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2"/>
      <c r="GB18" s="2"/>
      <c r="GC18" s="2"/>
    </row>
    <row r="19" spans="1:186">
      <c r="A19" s="17">
        <v>6.2</v>
      </c>
      <c r="B19" s="18" t="s">
        <v>9</v>
      </c>
      <c r="C19" s="19">
        <v>82157</v>
      </c>
      <c r="D19" s="19">
        <v>105085</v>
      </c>
      <c r="E19" s="19">
        <v>96453</v>
      </c>
      <c r="F19" s="19">
        <v>117806</v>
      </c>
      <c r="G19" s="19">
        <v>131322</v>
      </c>
      <c r="H19" s="19">
        <v>138529</v>
      </c>
      <c r="I19" s="19">
        <v>141107</v>
      </c>
      <c r="J19" s="19">
        <v>155079</v>
      </c>
      <c r="K19" s="19">
        <v>169812.0404112571</v>
      </c>
      <c r="L19" s="5"/>
      <c r="M19" s="5"/>
      <c r="N19" s="4"/>
      <c r="O19" s="5"/>
      <c r="P19" s="5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2"/>
      <c r="GB19" s="2"/>
      <c r="GC19" s="2"/>
    </row>
    <row r="20" spans="1:186" s="9" customFormat="1" ht="25.5">
      <c r="A20" s="14" t="s">
        <v>68</v>
      </c>
      <c r="B20" s="25" t="s">
        <v>10</v>
      </c>
      <c r="C20" s="16">
        <f>SUM(C21:C27)</f>
        <v>813647</v>
      </c>
      <c r="D20" s="16">
        <f t="shared" ref="D20:F20" si="4">SUM(D21:D27)</f>
        <v>966004</v>
      </c>
      <c r="E20" s="16">
        <f t="shared" si="4"/>
        <v>1080797</v>
      </c>
      <c r="F20" s="16">
        <f t="shared" si="4"/>
        <v>1222987</v>
      </c>
      <c r="G20" s="16">
        <f>SUM(G21:G27)</f>
        <v>1325955</v>
      </c>
      <c r="H20" s="16">
        <f>SUM(H21:H27)</f>
        <v>1397864</v>
      </c>
      <c r="I20" s="16">
        <f>SUM(I21:I27)</f>
        <v>1379869</v>
      </c>
      <c r="J20" s="16">
        <f t="shared" ref="J20:K20" si="5">SUM(J21:J27)</f>
        <v>1448414</v>
      </c>
      <c r="K20" s="16">
        <f t="shared" si="5"/>
        <v>1574153.7824817561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2"/>
      <c r="GB20" s="2"/>
      <c r="GC20" s="2"/>
      <c r="GD20" s="3"/>
    </row>
    <row r="21" spans="1:186">
      <c r="A21" s="17">
        <v>7.1</v>
      </c>
      <c r="B21" s="18" t="s">
        <v>11</v>
      </c>
      <c r="C21" s="19">
        <v>237638</v>
      </c>
      <c r="D21" s="19">
        <v>293142</v>
      </c>
      <c r="E21" s="19">
        <v>321544</v>
      </c>
      <c r="F21" s="19">
        <v>384320</v>
      </c>
      <c r="G21" s="19">
        <v>384032</v>
      </c>
      <c r="H21" s="19">
        <v>403261</v>
      </c>
      <c r="I21" s="19">
        <v>389513</v>
      </c>
      <c r="J21" s="19">
        <v>393599</v>
      </c>
      <c r="K21" s="19">
        <v>423018.56621047441</v>
      </c>
      <c r="L21" s="5"/>
      <c r="M21" s="5"/>
      <c r="N21" s="4"/>
      <c r="O21" s="5"/>
      <c r="P21" s="5"/>
      <c r="Q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2"/>
      <c r="GB21" s="2"/>
      <c r="GC21" s="2"/>
    </row>
    <row r="22" spans="1:186">
      <c r="A22" s="17">
        <v>7.2</v>
      </c>
      <c r="B22" s="18" t="s">
        <v>12</v>
      </c>
      <c r="C22" s="19">
        <v>392312</v>
      </c>
      <c r="D22" s="19">
        <v>456846</v>
      </c>
      <c r="E22" s="19">
        <v>520538</v>
      </c>
      <c r="F22" s="19">
        <v>559493</v>
      </c>
      <c r="G22" s="19">
        <v>604998</v>
      </c>
      <c r="H22" s="19">
        <v>648673</v>
      </c>
      <c r="I22" s="19">
        <v>661863</v>
      </c>
      <c r="J22" s="19">
        <v>709660</v>
      </c>
      <c r="K22" s="19">
        <v>772368.28384739428</v>
      </c>
      <c r="L22" s="5"/>
      <c r="M22" s="5"/>
      <c r="N22" s="4"/>
      <c r="O22" s="5"/>
      <c r="P22" s="5"/>
      <c r="Q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2"/>
      <c r="GB22" s="2"/>
      <c r="GC22" s="2"/>
    </row>
    <row r="23" spans="1:186">
      <c r="A23" s="17">
        <v>7.3</v>
      </c>
      <c r="B23" s="18" t="s">
        <v>13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5"/>
      <c r="M23" s="5"/>
      <c r="N23" s="4"/>
      <c r="O23" s="5"/>
      <c r="P23" s="5"/>
      <c r="Q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2"/>
      <c r="GB23" s="2"/>
      <c r="GC23" s="2"/>
    </row>
    <row r="24" spans="1:186">
      <c r="A24" s="17">
        <v>7.4</v>
      </c>
      <c r="B24" s="18" t="s">
        <v>14</v>
      </c>
      <c r="C24" s="19">
        <v>1373</v>
      </c>
      <c r="D24" s="19">
        <v>2448</v>
      </c>
      <c r="E24" s="19">
        <v>1643</v>
      </c>
      <c r="F24" s="19">
        <v>2616</v>
      </c>
      <c r="G24" s="19">
        <v>5542</v>
      </c>
      <c r="H24" s="19">
        <v>7323</v>
      </c>
      <c r="I24" s="19">
        <v>10936</v>
      </c>
      <c r="J24" s="19">
        <v>8634</v>
      </c>
      <c r="K24" s="19">
        <v>11227.663872047293</v>
      </c>
      <c r="L24" s="5"/>
      <c r="M24" s="5"/>
      <c r="N24" s="4"/>
      <c r="O24" s="5"/>
      <c r="P24" s="5"/>
      <c r="Q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2"/>
      <c r="GB24" s="2"/>
      <c r="GC24" s="2"/>
    </row>
    <row r="25" spans="1:186">
      <c r="A25" s="17">
        <v>7.5</v>
      </c>
      <c r="B25" s="18" t="s">
        <v>15</v>
      </c>
      <c r="C25" s="19">
        <v>22315</v>
      </c>
      <c r="D25" s="19">
        <v>26547</v>
      </c>
      <c r="E25" s="19">
        <v>23837</v>
      </c>
      <c r="F25" s="19">
        <v>23438</v>
      </c>
      <c r="G25" s="19">
        <v>23095</v>
      </c>
      <c r="H25" s="19">
        <v>34893</v>
      </c>
      <c r="I25" s="19">
        <v>34781</v>
      </c>
      <c r="J25" s="19">
        <v>32144</v>
      </c>
      <c r="K25" s="19">
        <v>33864.386264512563</v>
      </c>
      <c r="L25" s="5"/>
      <c r="M25" s="5"/>
      <c r="N25" s="4"/>
      <c r="O25" s="5"/>
      <c r="P25" s="5"/>
      <c r="Q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2"/>
      <c r="GB25" s="2"/>
      <c r="GC25" s="2"/>
    </row>
    <row r="26" spans="1:186">
      <c r="A26" s="17">
        <v>7.6</v>
      </c>
      <c r="B26" s="18" t="s">
        <v>16</v>
      </c>
      <c r="C26" s="19">
        <v>329</v>
      </c>
      <c r="D26" s="19">
        <v>336</v>
      </c>
      <c r="E26" s="19">
        <v>320</v>
      </c>
      <c r="F26" s="19">
        <v>253</v>
      </c>
      <c r="G26" s="19">
        <v>254</v>
      </c>
      <c r="H26" s="19">
        <v>275</v>
      </c>
      <c r="I26" s="19">
        <v>157</v>
      </c>
      <c r="J26" s="19">
        <v>351</v>
      </c>
      <c r="K26" s="19">
        <v>354.26072315625106</v>
      </c>
      <c r="L26" s="5"/>
      <c r="M26" s="5"/>
      <c r="N26" s="4"/>
      <c r="O26" s="5"/>
      <c r="P26" s="5"/>
      <c r="Q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2"/>
      <c r="GB26" s="2"/>
      <c r="GC26" s="2"/>
    </row>
    <row r="27" spans="1:186" ht="25.5">
      <c r="A27" s="17">
        <v>7.7</v>
      </c>
      <c r="B27" s="18" t="s">
        <v>17</v>
      </c>
      <c r="C27" s="19">
        <v>159680</v>
      </c>
      <c r="D27" s="19">
        <v>186685</v>
      </c>
      <c r="E27" s="19">
        <v>212915</v>
      </c>
      <c r="F27" s="19">
        <v>252867</v>
      </c>
      <c r="G27" s="19">
        <v>308034</v>
      </c>
      <c r="H27" s="19">
        <v>303439</v>
      </c>
      <c r="I27" s="19">
        <v>282619</v>
      </c>
      <c r="J27" s="19">
        <v>304026</v>
      </c>
      <c r="K27" s="19">
        <v>333320.62156417116</v>
      </c>
      <c r="L27" s="5"/>
      <c r="M27" s="5"/>
      <c r="N27" s="4"/>
      <c r="O27" s="5"/>
      <c r="P27" s="5"/>
      <c r="Q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2"/>
      <c r="GB27" s="2"/>
      <c r="GC27" s="2"/>
    </row>
    <row r="28" spans="1:186">
      <c r="A28" s="20" t="s">
        <v>69</v>
      </c>
      <c r="B28" s="18" t="s">
        <v>18</v>
      </c>
      <c r="C28" s="19">
        <v>407843</v>
      </c>
      <c r="D28" s="19">
        <v>454300</v>
      </c>
      <c r="E28" s="19">
        <v>501096</v>
      </c>
      <c r="F28" s="19">
        <v>551249</v>
      </c>
      <c r="G28" s="19">
        <v>642815</v>
      </c>
      <c r="H28" s="19">
        <v>631277</v>
      </c>
      <c r="I28" s="19">
        <v>709073</v>
      </c>
      <c r="J28" s="19">
        <v>779863</v>
      </c>
      <c r="K28" s="19">
        <v>855531.9176013812</v>
      </c>
      <c r="L28" s="5"/>
      <c r="M28" s="5"/>
      <c r="N28" s="4"/>
      <c r="O28" s="5"/>
      <c r="P28" s="5"/>
      <c r="Q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2"/>
      <c r="GB28" s="2"/>
      <c r="GC28" s="2"/>
    </row>
    <row r="29" spans="1:186" ht="25.5">
      <c r="A29" s="20" t="s">
        <v>70</v>
      </c>
      <c r="B29" s="18" t="s">
        <v>19</v>
      </c>
      <c r="C29" s="19">
        <v>992301</v>
      </c>
      <c r="D29" s="19">
        <v>1163065</v>
      </c>
      <c r="E29" s="19">
        <v>1323500</v>
      </c>
      <c r="F29" s="19">
        <v>1457842</v>
      </c>
      <c r="G29" s="19">
        <v>1532901</v>
      </c>
      <c r="H29" s="19">
        <v>1699016</v>
      </c>
      <c r="I29" s="19">
        <v>1971889</v>
      </c>
      <c r="J29" s="19">
        <v>2269243</v>
      </c>
      <c r="K29" s="19">
        <v>2553881.0055753174</v>
      </c>
      <c r="L29" s="5"/>
      <c r="M29" s="5"/>
      <c r="N29" s="4"/>
      <c r="O29" s="5"/>
      <c r="P29" s="5"/>
      <c r="Q29" s="4"/>
      <c r="R29" s="6"/>
      <c r="S29" s="6"/>
      <c r="T29" s="6"/>
      <c r="U29" s="6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2"/>
      <c r="GB29" s="2"/>
      <c r="GC29" s="2"/>
    </row>
    <row r="30" spans="1:186">
      <c r="A30" s="20" t="s">
        <v>71</v>
      </c>
      <c r="B30" s="18" t="s">
        <v>44</v>
      </c>
      <c r="C30" s="19">
        <v>757532</v>
      </c>
      <c r="D30" s="19">
        <v>721118</v>
      </c>
      <c r="E30" s="19">
        <v>726761</v>
      </c>
      <c r="F30" s="19">
        <v>918200</v>
      </c>
      <c r="G30" s="19">
        <v>906368</v>
      </c>
      <c r="H30" s="19">
        <v>955005</v>
      </c>
      <c r="I30" s="19">
        <v>1537665</v>
      </c>
      <c r="J30" s="19">
        <v>1719685</v>
      </c>
      <c r="K30" s="19">
        <v>1933360.7239510461</v>
      </c>
      <c r="L30" s="5"/>
      <c r="M30" s="5"/>
      <c r="N30" s="4"/>
      <c r="O30" s="5"/>
      <c r="P30" s="5"/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2"/>
      <c r="GB30" s="2"/>
      <c r="GC30" s="2"/>
    </row>
    <row r="31" spans="1:186">
      <c r="A31" s="20" t="s">
        <v>72</v>
      </c>
      <c r="B31" s="18" t="s">
        <v>20</v>
      </c>
      <c r="C31" s="19">
        <v>692367</v>
      </c>
      <c r="D31" s="19">
        <v>835956</v>
      </c>
      <c r="E31" s="19">
        <v>988477</v>
      </c>
      <c r="F31" s="19">
        <v>1131712</v>
      </c>
      <c r="G31" s="19">
        <v>1160570</v>
      </c>
      <c r="H31" s="19">
        <v>1229572</v>
      </c>
      <c r="I31" s="19">
        <v>1080969</v>
      </c>
      <c r="J31" s="19">
        <v>1268373</v>
      </c>
      <c r="K31" s="19">
        <v>1382947.3606058944</v>
      </c>
      <c r="L31" s="5"/>
      <c r="M31" s="5"/>
      <c r="N31" s="4"/>
      <c r="O31" s="5"/>
      <c r="P31" s="5"/>
      <c r="Q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2"/>
      <c r="GB31" s="2"/>
      <c r="GC31" s="2"/>
    </row>
    <row r="32" spans="1:186">
      <c r="A32" s="21"/>
      <c r="B32" s="22" t="s">
        <v>30</v>
      </c>
      <c r="C32" s="24">
        <f>C17+C20+C28+C29+C30+C31</f>
        <v>4762065</v>
      </c>
      <c r="D32" s="24">
        <f>D17+D20+D28+D29+D30+D31</f>
        <v>5454490</v>
      </c>
      <c r="E32" s="24">
        <f t="shared" ref="E32:F32" si="6">E17+E20+E28+E29+E30+E31</f>
        <v>6135192</v>
      </c>
      <c r="F32" s="24">
        <f t="shared" si="6"/>
        <v>6985287</v>
      </c>
      <c r="G32" s="24">
        <f>G17+G20+G28+G29+G30+G31</f>
        <v>7492961</v>
      </c>
      <c r="H32" s="24">
        <f>H17+H20+H28+H29+H30+H31</f>
        <v>8192792</v>
      </c>
      <c r="I32" s="24">
        <f>I17+I20+I28+I29+I30+I31</f>
        <v>9297244</v>
      </c>
      <c r="J32" s="24">
        <f t="shared" ref="J32:K32" si="7">J17+J20+J28+J29+J30+J31</f>
        <v>10499947</v>
      </c>
      <c r="K32" s="24">
        <f t="shared" si="7"/>
        <v>11784353.206672927</v>
      </c>
      <c r="L32" s="5"/>
      <c r="M32" s="5"/>
      <c r="N32" s="4"/>
      <c r="O32" s="5"/>
      <c r="P32" s="5"/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2"/>
      <c r="GB32" s="2"/>
      <c r="GC32" s="2"/>
    </row>
    <row r="33" spans="1:186" s="9" customFormat="1">
      <c r="A33" s="26" t="s">
        <v>27</v>
      </c>
      <c r="B33" s="27" t="s">
        <v>41</v>
      </c>
      <c r="C33" s="23">
        <f t="shared" ref="C33:F33" si="8">C6+C11+C13+C14+C15+C17+C20+C28+C29+C30+C31</f>
        <v>12559547</v>
      </c>
      <c r="D33" s="23">
        <f t="shared" si="8"/>
        <v>14640708</v>
      </c>
      <c r="E33" s="23">
        <f t="shared" si="8"/>
        <v>15599600</v>
      </c>
      <c r="F33" s="23">
        <f t="shared" si="8"/>
        <v>18262802</v>
      </c>
      <c r="G33" s="23">
        <f>G6+G11+G13+G14+G15+G17+G20+G28+G29+G30+G31</f>
        <v>16774105</v>
      </c>
      <c r="H33" s="23">
        <f>H6+H11+H13+H14+H15+H17+H20+H28+H29+H30+H31</f>
        <v>19241201</v>
      </c>
      <c r="I33" s="23">
        <f>I6+I11+I13+I14+I15+I17+I20+I28+I29+I30+I31</f>
        <v>21987820</v>
      </c>
      <c r="J33" s="23">
        <f t="shared" ref="J33:K33" si="9">J6+J11+J13+J14+J15+J17+J20+J28+J29+J30+J31</f>
        <v>24107050</v>
      </c>
      <c r="K33" s="23">
        <f t="shared" si="9"/>
        <v>26578611.682729334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2"/>
      <c r="GB33" s="2"/>
      <c r="GC33" s="2"/>
      <c r="GD33" s="3"/>
    </row>
    <row r="34" spans="1:186">
      <c r="A34" s="28" t="s">
        <v>33</v>
      </c>
      <c r="B34" s="29" t="s">
        <v>25</v>
      </c>
      <c r="C34" s="13">
        <f>GSVA_cur!C34</f>
        <v>1511500</v>
      </c>
      <c r="D34" s="13">
        <f>GSVA_cur!D34</f>
        <v>1822100</v>
      </c>
      <c r="E34" s="13">
        <f>GSVA_cur!E34</f>
        <v>1992669</v>
      </c>
      <c r="F34" s="13">
        <f>GSVA_cur!F34</f>
        <v>2147532</v>
      </c>
      <c r="G34" s="13">
        <f>GSVA_cur!G34</f>
        <v>2323997</v>
      </c>
      <c r="H34" s="13">
        <f>GSVA_cur!H34</f>
        <v>2911948</v>
      </c>
      <c r="I34" s="13">
        <f>GSVA_cur!I34</f>
        <v>3107749</v>
      </c>
      <c r="J34" s="13">
        <f>GSVA_cur!J34</f>
        <v>3782289</v>
      </c>
      <c r="K34" s="13">
        <f>GSVA_cur!K34</f>
        <v>4311827</v>
      </c>
      <c r="L34" s="5"/>
      <c r="M34" s="5"/>
      <c r="N34" s="4"/>
      <c r="O34" s="5"/>
      <c r="P34" s="5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</row>
    <row r="35" spans="1:186">
      <c r="A35" s="28" t="s">
        <v>34</v>
      </c>
      <c r="B35" s="29" t="s">
        <v>24</v>
      </c>
      <c r="C35" s="13">
        <f>GSVA_cur!C35</f>
        <v>332700</v>
      </c>
      <c r="D35" s="13">
        <f>GSVA_cur!D35</f>
        <v>432400</v>
      </c>
      <c r="E35" s="13">
        <f>GSVA_cur!E35</f>
        <v>389228</v>
      </c>
      <c r="F35" s="13">
        <f>GSVA_cur!F35</f>
        <v>374586</v>
      </c>
      <c r="G35" s="13">
        <f>GSVA_cur!G35</f>
        <v>350239</v>
      </c>
      <c r="H35" s="13">
        <f>GSVA_cur!H35</f>
        <v>474089</v>
      </c>
      <c r="I35" s="13">
        <f>GSVA_cur!I35</f>
        <v>365416</v>
      </c>
      <c r="J35" s="13">
        <f>GSVA_cur!J35</f>
        <v>690374</v>
      </c>
      <c r="K35" s="13">
        <f>GSVA_cur!K35</f>
        <v>766257</v>
      </c>
      <c r="L35" s="5"/>
      <c r="M35" s="5"/>
      <c r="N35" s="4"/>
      <c r="O35" s="5"/>
      <c r="P35" s="5"/>
      <c r="Q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</row>
    <row r="36" spans="1:186">
      <c r="A36" s="30" t="s">
        <v>35</v>
      </c>
      <c r="B36" s="31" t="s">
        <v>53</v>
      </c>
      <c r="C36" s="24">
        <f>C33+C34-C35</f>
        <v>13738347</v>
      </c>
      <c r="D36" s="24">
        <f t="shared" ref="D36:K36" si="10">D33+D34-D35</f>
        <v>16030408</v>
      </c>
      <c r="E36" s="24">
        <f t="shared" si="10"/>
        <v>17203041</v>
      </c>
      <c r="F36" s="24">
        <f t="shared" si="10"/>
        <v>20035748</v>
      </c>
      <c r="G36" s="24">
        <f t="shared" si="10"/>
        <v>18747863</v>
      </c>
      <c r="H36" s="24">
        <f t="shared" si="10"/>
        <v>21679060</v>
      </c>
      <c r="I36" s="24">
        <f t="shared" si="10"/>
        <v>24730153</v>
      </c>
      <c r="J36" s="24">
        <f t="shared" si="10"/>
        <v>27198965</v>
      </c>
      <c r="K36" s="24">
        <f t="shared" si="10"/>
        <v>30124181.682729334</v>
      </c>
      <c r="L36" s="5"/>
      <c r="M36" s="5"/>
      <c r="N36" s="4"/>
      <c r="O36" s="5"/>
      <c r="P36" s="5"/>
      <c r="Q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</row>
    <row r="37" spans="1:186">
      <c r="A37" s="28" t="s">
        <v>36</v>
      </c>
      <c r="B37" s="29" t="s">
        <v>32</v>
      </c>
      <c r="C37" s="13">
        <f>GSVA_cur!C37</f>
        <v>333020</v>
      </c>
      <c r="D37" s="13">
        <f>GSVA_cur!D37</f>
        <v>338480</v>
      </c>
      <c r="E37" s="13">
        <f>GSVA_cur!E37</f>
        <v>344020</v>
      </c>
      <c r="F37" s="13">
        <f>GSVA_cur!F37</f>
        <v>349660</v>
      </c>
      <c r="G37" s="13">
        <f>GSVA_cur!G37</f>
        <v>355380</v>
      </c>
      <c r="H37" s="13">
        <f>GSVA_cur!H37</f>
        <v>361210</v>
      </c>
      <c r="I37" s="13">
        <f>GSVA_cur!I37</f>
        <v>366460</v>
      </c>
      <c r="J37" s="13">
        <f>GSVA_cur!J37</f>
        <v>371800</v>
      </c>
      <c r="K37" s="13">
        <f>GSVA_cur!K37</f>
        <v>377150</v>
      </c>
      <c r="R37" s="2"/>
      <c r="S37" s="2"/>
      <c r="T37" s="2"/>
      <c r="U37" s="2"/>
    </row>
    <row r="38" spans="1:186">
      <c r="A38" s="30" t="s">
        <v>37</v>
      </c>
      <c r="B38" s="31" t="s">
        <v>54</v>
      </c>
      <c r="C38" s="24">
        <f>C36/C37*1000</f>
        <v>41253.819590414991</v>
      </c>
      <c r="D38" s="24">
        <f t="shared" ref="D38:K38" si="11">D36/D37*1000</f>
        <v>47359.985818955327</v>
      </c>
      <c r="E38" s="24">
        <f t="shared" si="11"/>
        <v>50005.932794604967</v>
      </c>
      <c r="F38" s="24">
        <f t="shared" si="11"/>
        <v>57300.657781845228</v>
      </c>
      <c r="G38" s="24">
        <f t="shared" si="11"/>
        <v>52754.412178513143</v>
      </c>
      <c r="H38" s="24">
        <f t="shared" si="11"/>
        <v>60017.884333213369</v>
      </c>
      <c r="I38" s="24">
        <f t="shared" si="11"/>
        <v>67483.908202805207</v>
      </c>
      <c r="J38" s="24">
        <f t="shared" si="11"/>
        <v>73154.827864443243</v>
      </c>
      <c r="K38" s="24">
        <f t="shared" si="11"/>
        <v>79873.21140853595</v>
      </c>
      <c r="Q38" s="4"/>
      <c r="R38" s="4"/>
      <c r="S38" s="4"/>
      <c r="T38" s="4"/>
      <c r="U38" s="4"/>
      <c r="BV38" s="5"/>
      <c r="BW38" s="5"/>
      <c r="BX38" s="5"/>
      <c r="BY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1" max="1048575" man="1"/>
    <brk id="33" max="1048575" man="1"/>
    <brk id="49" max="1048575" man="1"/>
    <brk id="113" max="95" man="1"/>
    <brk id="149" max="1048575" man="1"/>
    <brk id="173" max="1048575" man="1"/>
    <brk id="181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D38"/>
  <sheetViews>
    <sheetView zoomScaleSheetLayoutView="100" workbookViewId="0">
      <pane xSplit="2" ySplit="5" topLeftCell="C9" activePane="bottomRight" state="frozen"/>
      <selection activeCell="A5" sqref="A5:K38"/>
      <selection pane="topRight" activeCell="A5" sqref="A5:K38"/>
      <selection pane="bottomLeft" activeCell="A5" sqref="A5:K38"/>
      <selection pane="bottomRight" activeCell="G23" sqref="G23:K23"/>
    </sheetView>
  </sheetViews>
  <sheetFormatPr defaultColWidth="8.85546875" defaultRowHeight="15"/>
  <cols>
    <col min="1" max="1" width="11" style="1" customWidth="1"/>
    <col min="2" max="2" width="36.85546875" style="1" customWidth="1"/>
    <col min="3" max="5" width="10.85546875" style="1" customWidth="1"/>
    <col min="6" max="6" width="10.85546875" style="3" customWidth="1"/>
    <col min="7" max="10" width="11.85546875" style="2" customWidth="1"/>
    <col min="11" max="11" width="10.42578125" style="3" customWidth="1"/>
    <col min="12" max="12" width="11.85546875" style="3" customWidth="1"/>
    <col min="13" max="13" width="11.28515625" style="3" customWidth="1"/>
    <col min="14" max="14" width="11.7109375" style="2" customWidth="1"/>
    <col min="15" max="15" width="9.140625" style="3" customWidth="1"/>
    <col min="16" max="16" width="10.85546875" style="3" customWidth="1"/>
    <col min="17" max="17" width="10.85546875" style="2" customWidth="1"/>
    <col min="18" max="18" width="11" style="3" customWidth="1"/>
    <col min="19" max="21" width="11.42578125" style="3" customWidth="1"/>
    <col min="22" max="49" width="9.140625" style="3" customWidth="1"/>
    <col min="50" max="50" width="12.42578125" style="3" customWidth="1"/>
    <col min="51" max="72" width="9.140625" style="3" customWidth="1"/>
    <col min="73" max="73" width="12.140625" style="3" customWidth="1"/>
    <col min="74" max="77" width="9.140625" style="3" customWidth="1"/>
    <col min="78" max="82" width="9.140625" style="3" hidden="1" customWidth="1"/>
    <col min="83" max="83" width="9.140625" style="3" customWidth="1"/>
    <col min="84" max="88" width="9.140625" style="3" hidden="1" customWidth="1"/>
    <col min="89" max="89" width="9.140625" style="3" customWidth="1"/>
    <col min="90" max="94" width="9.140625" style="3" hidden="1" customWidth="1"/>
    <col min="95" max="95" width="9.140625" style="3" customWidth="1"/>
    <col min="96" max="100" width="9.140625" style="3" hidden="1" customWidth="1"/>
    <col min="101" max="101" width="9.140625" style="3" customWidth="1"/>
    <col min="102" max="106" width="9.140625" style="3" hidden="1" customWidth="1"/>
    <col min="107" max="107" width="9.140625" style="2" customWidth="1"/>
    <col min="108" max="112" width="9.140625" style="2" hidden="1" customWidth="1"/>
    <col min="113" max="113" width="9.140625" style="2" customWidth="1"/>
    <col min="114" max="118" width="9.140625" style="2" hidden="1" customWidth="1"/>
    <col min="119" max="119" width="9.140625" style="2" customWidth="1"/>
    <col min="120" max="124" width="9.140625" style="2" hidden="1" customWidth="1"/>
    <col min="125" max="125" width="9.140625" style="2" customWidth="1"/>
    <col min="126" max="155" width="9.140625" style="3" customWidth="1"/>
    <col min="156" max="156" width="9.140625" style="3" hidden="1" customWidth="1"/>
    <col min="157" max="164" width="9.140625" style="3" customWidth="1"/>
    <col min="165" max="165" width="9.140625" style="3" hidden="1" customWidth="1"/>
    <col min="166" max="170" width="9.140625" style="3" customWidth="1"/>
    <col min="171" max="171" width="9.140625" style="3" hidden="1" customWidth="1"/>
    <col min="172" max="181" width="9.140625" style="3" customWidth="1"/>
    <col min="182" max="185" width="8.85546875" style="3"/>
    <col min="186" max="186" width="12.7109375" style="3" bestFit="1" customWidth="1"/>
    <col min="187" max="16384" width="8.85546875" style="1"/>
  </cols>
  <sheetData>
    <row r="1" spans="1:186" ht="18.75">
      <c r="A1" s="1" t="s">
        <v>43</v>
      </c>
      <c r="B1" s="10" t="s">
        <v>56</v>
      </c>
      <c r="H1" s="2" t="s">
        <v>62</v>
      </c>
      <c r="P1" s="4"/>
    </row>
    <row r="2" spans="1:186" ht="15.75">
      <c r="A2" s="8" t="s">
        <v>42</v>
      </c>
    </row>
    <row r="3" spans="1:186" ht="15.75">
      <c r="A3" s="8"/>
    </row>
    <row r="4" spans="1:186" ht="15.75">
      <c r="A4" s="8"/>
      <c r="E4" s="7"/>
      <c r="F4" s="7" t="s">
        <v>47</v>
      </c>
    </row>
    <row r="5" spans="1:186">
      <c r="A5" s="11" t="s">
        <v>0</v>
      </c>
      <c r="B5" s="12" t="s">
        <v>1</v>
      </c>
      <c r="C5" s="13" t="s">
        <v>21</v>
      </c>
      <c r="D5" s="13" t="s">
        <v>22</v>
      </c>
      <c r="E5" s="13" t="s">
        <v>23</v>
      </c>
      <c r="F5" s="13" t="s">
        <v>46</v>
      </c>
      <c r="G5" s="13" t="s">
        <v>55</v>
      </c>
      <c r="H5" s="13" t="s">
        <v>57</v>
      </c>
      <c r="I5" s="13" t="s">
        <v>58</v>
      </c>
      <c r="J5" s="13" t="s">
        <v>59</v>
      </c>
      <c r="K5" s="13" t="s">
        <v>61</v>
      </c>
    </row>
    <row r="6" spans="1:186" s="9" customFormat="1">
      <c r="A6" s="14" t="s">
        <v>26</v>
      </c>
      <c r="B6" s="15" t="s">
        <v>2</v>
      </c>
      <c r="C6" s="16">
        <f>SUM(C7:C10)</f>
        <v>2100329</v>
      </c>
      <c r="D6" s="16">
        <f t="shared" ref="D6:K6" si="0">SUM(D7:D10)</f>
        <v>2221943</v>
      </c>
      <c r="E6" s="16">
        <f t="shared" si="0"/>
        <v>2166800</v>
      </c>
      <c r="F6" s="16">
        <f t="shared" si="0"/>
        <v>2862595</v>
      </c>
      <c r="G6" s="16">
        <f t="shared" si="0"/>
        <v>2000791</v>
      </c>
      <c r="H6" s="16">
        <f t="shared" si="0"/>
        <v>2497845</v>
      </c>
      <c r="I6" s="16">
        <f t="shared" si="0"/>
        <v>2542362</v>
      </c>
      <c r="J6" s="16">
        <f t="shared" si="0"/>
        <v>2371507</v>
      </c>
      <c r="K6" s="16">
        <f t="shared" si="0"/>
        <v>2423515.208666076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2"/>
      <c r="GB6" s="2"/>
      <c r="GC6" s="2"/>
      <c r="GD6" s="3"/>
    </row>
    <row r="7" spans="1:186">
      <c r="A7" s="17">
        <v>1.1000000000000001</v>
      </c>
      <c r="B7" s="18" t="s">
        <v>49</v>
      </c>
      <c r="C7" s="19">
        <v>1227605</v>
      </c>
      <c r="D7" s="19">
        <v>1375517</v>
      </c>
      <c r="E7" s="19">
        <v>1297247</v>
      </c>
      <c r="F7" s="19">
        <v>1365336</v>
      </c>
      <c r="G7" s="19">
        <v>987460</v>
      </c>
      <c r="H7" s="19">
        <v>1304171</v>
      </c>
      <c r="I7" s="19">
        <v>1399025</v>
      </c>
      <c r="J7" s="19">
        <v>1143893</v>
      </c>
      <c r="K7" s="19">
        <v>1132409.5154977748</v>
      </c>
      <c r="L7" s="5"/>
      <c r="M7" s="5"/>
      <c r="N7" s="4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2"/>
      <c r="GB7" s="2"/>
      <c r="GC7" s="2"/>
    </row>
    <row r="8" spans="1:186">
      <c r="A8" s="17">
        <v>1.2</v>
      </c>
      <c r="B8" s="18" t="s">
        <v>50</v>
      </c>
      <c r="C8" s="19">
        <v>469404</v>
      </c>
      <c r="D8" s="19">
        <v>437744</v>
      </c>
      <c r="E8" s="19">
        <v>452760</v>
      </c>
      <c r="F8" s="19">
        <v>466378</v>
      </c>
      <c r="G8" s="19">
        <v>484733</v>
      </c>
      <c r="H8" s="19">
        <v>519298</v>
      </c>
      <c r="I8" s="19">
        <v>505490</v>
      </c>
      <c r="J8" s="19">
        <v>610693</v>
      </c>
      <c r="K8" s="19">
        <v>634085.91619902884</v>
      </c>
      <c r="L8" s="5"/>
      <c r="M8" s="5"/>
      <c r="N8" s="4"/>
      <c r="O8" s="5"/>
      <c r="P8" s="5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2"/>
      <c r="GB8" s="2"/>
      <c r="GC8" s="2"/>
    </row>
    <row r="9" spans="1:186">
      <c r="A9" s="17">
        <v>1.3</v>
      </c>
      <c r="B9" s="18" t="s">
        <v>51</v>
      </c>
      <c r="C9" s="19">
        <v>353636</v>
      </c>
      <c r="D9" s="19">
        <v>357726</v>
      </c>
      <c r="E9" s="19">
        <v>360916</v>
      </c>
      <c r="F9" s="19">
        <v>974577</v>
      </c>
      <c r="G9" s="19">
        <v>467405</v>
      </c>
      <c r="H9" s="19">
        <v>597424</v>
      </c>
      <c r="I9" s="19">
        <v>536347</v>
      </c>
      <c r="J9" s="19">
        <v>505475</v>
      </c>
      <c r="K9" s="19">
        <v>531940.42610737914</v>
      </c>
      <c r="L9" s="5"/>
      <c r="M9" s="5"/>
      <c r="N9" s="4"/>
      <c r="O9" s="5"/>
      <c r="P9" s="5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2"/>
      <c r="GB9" s="2"/>
      <c r="GC9" s="2"/>
    </row>
    <row r="10" spans="1:186">
      <c r="A10" s="17">
        <v>1.4</v>
      </c>
      <c r="B10" s="18" t="s">
        <v>52</v>
      </c>
      <c r="C10" s="19">
        <v>49684</v>
      </c>
      <c r="D10" s="19">
        <v>50956</v>
      </c>
      <c r="E10" s="19">
        <v>55877</v>
      </c>
      <c r="F10" s="19">
        <v>56304</v>
      </c>
      <c r="G10" s="19">
        <v>61193</v>
      </c>
      <c r="H10" s="19">
        <v>76952</v>
      </c>
      <c r="I10" s="19">
        <v>101500</v>
      </c>
      <c r="J10" s="19">
        <v>111446</v>
      </c>
      <c r="K10" s="19">
        <v>125079.35086189308</v>
      </c>
      <c r="L10" s="5"/>
      <c r="M10" s="5"/>
      <c r="N10" s="4"/>
      <c r="O10" s="5"/>
      <c r="P10" s="5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2"/>
      <c r="GB10" s="2"/>
      <c r="GC10" s="2"/>
    </row>
    <row r="11" spans="1:186">
      <c r="A11" s="20" t="s">
        <v>63</v>
      </c>
      <c r="B11" s="18" t="s">
        <v>3</v>
      </c>
      <c r="C11" s="19">
        <v>1424784</v>
      </c>
      <c r="D11" s="19">
        <v>1513376</v>
      </c>
      <c r="E11" s="19">
        <v>1476089</v>
      </c>
      <c r="F11" s="19">
        <v>1748278</v>
      </c>
      <c r="G11" s="19">
        <v>1689309</v>
      </c>
      <c r="H11" s="19">
        <v>1456978</v>
      </c>
      <c r="I11" s="19">
        <v>1457574</v>
      </c>
      <c r="J11" s="19">
        <v>1588875</v>
      </c>
      <c r="K11" s="19">
        <v>1613811.0662683812</v>
      </c>
      <c r="L11" s="5"/>
      <c r="M11" s="5"/>
      <c r="N11" s="4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2"/>
      <c r="GB11" s="2"/>
      <c r="GC11" s="2"/>
    </row>
    <row r="12" spans="1:186">
      <c r="A12" s="21"/>
      <c r="B12" s="22" t="s">
        <v>28</v>
      </c>
      <c r="C12" s="24">
        <f>C6+C11</f>
        <v>3525113</v>
      </c>
      <c r="D12" s="24">
        <f t="shared" ref="D12:K12" si="1">D6+D11</f>
        <v>3735319</v>
      </c>
      <c r="E12" s="24">
        <f t="shared" si="1"/>
        <v>3642889</v>
      </c>
      <c r="F12" s="24">
        <f t="shared" si="1"/>
        <v>4610873</v>
      </c>
      <c r="G12" s="24">
        <f t="shared" si="1"/>
        <v>3690100</v>
      </c>
      <c r="H12" s="24">
        <f t="shared" si="1"/>
        <v>3954823</v>
      </c>
      <c r="I12" s="24">
        <f t="shared" si="1"/>
        <v>3999936</v>
      </c>
      <c r="J12" s="24">
        <f t="shared" si="1"/>
        <v>3960382</v>
      </c>
      <c r="K12" s="24">
        <f t="shared" si="1"/>
        <v>4037326.2749344571</v>
      </c>
      <c r="L12" s="5"/>
      <c r="M12" s="5"/>
      <c r="N12" s="4"/>
      <c r="O12" s="5"/>
      <c r="P12" s="5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2"/>
      <c r="GB12" s="2"/>
      <c r="GC12" s="2"/>
    </row>
    <row r="13" spans="1:186" s="9" customFormat="1">
      <c r="A13" s="14" t="s">
        <v>64</v>
      </c>
      <c r="B13" s="15" t="s">
        <v>4</v>
      </c>
      <c r="C13" s="16">
        <v>2740497</v>
      </c>
      <c r="D13" s="16">
        <v>3388295</v>
      </c>
      <c r="E13" s="16">
        <v>3103621</v>
      </c>
      <c r="F13" s="16">
        <v>3462673</v>
      </c>
      <c r="G13" s="16">
        <v>2520129</v>
      </c>
      <c r="H13" s="16">
        <v>3421197</v>
      </c>
      <c r="I13" s="16">
        <v>3915907</v>
      </c>
      <c r="J13" s="16">
        <v>4197798</v>
      </c>
      <c r="K13" s="16">
        <v>4461465.7736668773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2"/>
      <c r="GB13" s="2"/>
      <c r="GC13" s="2"/>
      <c r="GD13" s="3"/>
    </row>
    <row r="14" spans="1:186" ht="25.5">
      <c r="A14" s="20" t="s">
        <v>65</v>
      </c>
      <c r="B14" s="18" t="s">
        <v>5</v>
      </c>
      <c r="C14" s="19">
        <v>160289</v>
      </c>
      <c r="D14" s="19">
        <v>185362</v>
      </c>
      <c r="E14" s="19">
        <v>184541</v>
      </c>
      <c r="F14" s="19">
        <v>159316</v>
      </c>
      <c r="G14" s="19">
        <v>184676</v>
      </c>
      <c r="H14" s="19">
        <v>81684</v>
      </c>
      <c r="I14" s="19">
        <v>122625</v>
      </c>
      <c r="J14" s="19">
        <v>210327</v>
      </c>
      <c r="K14" s="19">
        <v>218650.72838494254</v>
      </c>
      <c r="L14" s="5"/>
      <c r="M14" s="5"/>
      <c r="N14" s="4"/>
      <c r="O14" s="5"/>
      <c r="P14" s="5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4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4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4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2"/>
      <c r="GB14" s="2"/>
      <c r="GC14" s="2"/>
    </row>
    <row r="15" spans="1:186">
      <c r="A15" s="20" t="s">
        <v>66</v>
      </c>
      <c r="B15" s="18" t="s">
        <v>6</v>
      </c>
      <c r="C15" s="19">
        <v>1371583</v>
      </c>
      <c r="D15" s="19">
        <v>1271097</v>
      </c>
      <c r="E15" s="19">
        <v>1387201</v>
      </c>
      <c r="F15" s="19">
        <v>1394971</v>
      </c>
      <c r="G15" s="19">
        <v>1418993</v>
      </c>
      <c r="H15" s="19">
        <v>1488897</v>
      </c>
      <c r="I15" s="19">
        <v>1563035</v>
      </c>
      <c r="J15" s="19">
        <v>1646383</v>
      </c>
      <c r="K15" s="19">
        <v>1689898.8044039216</v>
      </c>
      <c r="L15" s="5"/>
      <c r="M15" s="5"/>
      <c r="N15" s="4"/>
      <c r="O15" s="5"/>
      <c r="P15" s="5"/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4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4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4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2"/>
      <c r="GB15" s="2"/>
      <c r="GC15" s="2"/>
    </row>
    <row r="16" spans="1:186">
      <c r="A16" s="21"/>
      <c r="B16" s="22" t="s">
        <v>29</v>
      </c>
      <c r="C16" s="24">
        <f>+C13+C14+C15</f>
        <v>4272369</v>
      </c>
      <c r="D16" s="24">
        <f t="shared" ref="D16:K16" si="2">+D13+D14+D15</f>
        <v>4844754</v>
      </c>
      <c r="E16" s="24">
        <f t="shared" si="2"/>
        <v>4675363</v>
      </c>
      <c r="F16" s="24">
        <f t="shared" si="2"/>
        <v>5016960</v>
      </c>
      <c r="G16" s="24">
        <f t="shared" si="2"/>
        <v>4123798</v>
      </c>
      <c r="H16" s="24">
        <f t="shared" si="2"/>
        <v>4991778</v>
      </c>
      <c r="I16" s="24">
        <f t="shared" si="2"/>
        <v>5601567</v>
      </c>
      <c r="J16" s="24">
        <f t="shared" si="2"/>
        <v>6054508</v>
      </c>
      <c r="K16" s="24">
        <f t="shared" si="2"/>
        <v>6370015.3064557416</v>
      </c>
      <c r="L16" s="5"/>
      <c r="M16" s="5"/>
      <c r="N16" s="4"/>
      <c r="O16" s="5"/>
      <c r="P16" s="5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4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4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4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2"/>
      <c r="GB16" s="2"/>
      <c r="GC16" s="2"/>
    </row>
    <row r="17" spans="1:186" s="9" customFormat="1">
      <c r="A17" s="14" t="s">
        <v>67</v>
      </c>
      <c r="B17" s="15" t="s">
        <v>7</v>
      </c>
      <c r="C17" s="16">
        <f>C18+C19</f>
        <v>1098375</v>
      </c>
      <c r="D17" s="16">
        <f t="shared" ref="D17:K17" si="3">D18+D19</f>
        <v>1222203</v>
      </c>
      <c r="E17" s="16">
        <f t="shared" si="3"/>
        <v>1326563</v>
      </c>
      <c r="F17" s="16">
        <f t="shared" si="3"/>
        <v>1462281</v>
      </c>
      <c r="G17" s="16">
        <f t="shared" si="3"/>
        <v>1695174</v>
      </c>
      <c r="H17" s="16">
        <f t="shared" si="3"/>
        <v>1922853</v>
      </c>
      <c r="I17" s="16">
        <f t="shared" si="3"/>
        <v>2145675</v>
      </c>
      <c r="J17" s="16">
        <f t="shared" si="3"/>
        <v>2383521</v>
      </c>
      <c r="K17" s="16">
        <f t="shared" si="3"/>
        <v>2664376.6925344174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2"/>
      <c r="GB17" s="2"/>
      <c r="GC17" s="2"/>
      <c r="GD17" s="3"/>
    </row>
    <row r="18" spans="1:186">
      <c r="A18" s="17">
        <v>6.1</v>
      </c>
      <c r="B18" s="18" t="s">
        <v>8</v>
      </c>
      <c r="C18" s="19">
        <v>1016218</v>
      </c>
      <c r="D18" s="19">
        <v>1124458</v>
      </c>
      <c r="E18" s="19">
        <v>1242713</v>
      </c>
      <c r="F18" s="19">
        <v>1361529</v>
      </c>
      <c r="G18" s="19">
        <v>1579664</v>
      </c>
      <c r="H18" s="19">
        <v>1806692</v>
      </c>
      <c r="I18" s="19">
        <v>2030610</v>
      </c>
      <c r="J18" s="19">
        <v>2261197</v>
      </c>
      <c r="K18" s="19">
        <v>2534895.4154235469</v>
      </c>
      <c r="L18" s="5"/>
      <c r="M18" s="5"/>
      <c r="N18" s="4"/>
      <c r="O18" s="5"/>
      <c r="P18" s="5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2"/>
      <c r="GB18" s="2"/>
      <c r="GC18" s="2"/>
    </row>
    <row r="19" spans="1:186">
      <c r="A19" s="17">
        <v>6.2</v>
      </c>
      <c r="B19" s="18" t="s">
        <v>9</v>
      </c>
      <c r="C19" s="19">
        <v>82157</v>
      </c>
      <c r="D19" s="19">
        <v>97745</v>
      </c>
      <c r="E19" s="19">
        <v>83850</v>
      </c>
      <c r="F19" s="19">
        <v>100752</v>
      </c>
      <c r="G19" s="19">
        <v>115510</v>
      </c>
      <c r="H19" s="19">
        <v>116161</v>
      </c>
      <c r="I19" s="19">
        <v>115065</v>
      </c>
      <c r="J19" s="19">
        <v>122324</v>
      </c>
      <c r="K19" s="19">
        <v>129481.27711087045</v>
      </c>
      <c r="L19" s="5"/>
      <c r="M19" s="5"/>
      <c r="N19" s="4"/>
      <c r="O19" s="5"/>
      <c r="P19" s="5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2"/>
      <c r="GB19" s="2"/>
      <c r="GC19" s="2"/>
    </row>
    <row r="20" spans="1:186" s="9" customFormat="1" ht="25.5">
      <c r="A20" s="14" t="s">
        <v>68</v>
      </c>
      <c r="B20" s="25" t="s">
        <v>10</v>
      </c>
      <c r="C20" s="16">
        <f>SUM(C21:C27)</f>
        <v>813647</v>
      </c>
      <c r="D20" s="16">
        <f t="shared" ref="D20:K20" si="4">SUM(D21:D27)</f>
        <v>901861</v>
      </c>
      <c r="E20" s="16">
        <f t="shared" si="4"/>
        <v>951326</v>
      </c>
      <c r="F20" s="16">
        <f t="shared" si="4"/>
        <v>1045884</v>
      </c>
      <c r="G20" s="16">
        <f t="shared" si="4"/>
        <v>1132224</v>
      </c>
      <c r="H20" s="16">
        <f t="shared" si="4"/>
        <v>1100545</v>
      </c>
      <c r="I20" s="16">
        <f t="shared" si="4"/>
        <v>1079444</v>
      </c>
      <c r="J20" s="16">
        <f t="shared" si="4"/>
        <v>1090807</v>
      </c>
      <c r="K20" s="16">
        <f t="shared" si="4"/>
        <v>1138791.8678481102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2"/>
      <c r="GB20" s="2"/>
      <c r="GC20" s="2"/>
      <c r="GD20" s="3"/>
    </row>
    <row r="21" spans="1:186">
      <c r="A21" s="17">
        <v>7.1</v>
      </c>
      <c r="B21" s="18" t="s">
        <v>11</v>
      </c>
      <c r="C21" s="19">
        <v>237638</v>
      </c>
      <c r="D21" s="19">
        <v>280740</v>
      </c>
      <c r="E21" s="19">
        <v>299653</v>
      </c>
      <c r="F21" s="19">
        <v>332481</v>
      </c>
      <c r="G21" s="19">
        <v>324557</v>
      </c>
      <c r="H21" s="19">
        <v>274773</v>
      </c>
      <c r="I21" s="19">
        <v>283352</v>
      </c>
      <c r="J21" s="19">
        <v>282896</v>
      </c>
      <c r="K21" s="19">
        <v>290029.81946812593</v>
      </c>
      <c r="L21" s="5"/>
      <c r="M21" s="5"/>
      <c r="N21" s="4"/>
      <c r="O21" s="5"/>
      <c r="P21" s="5"/>
      <c r="Q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2"/>
      <c r="GB21" s="2"/>
      <c r="GC21" s="2"/>
    </row>
    <row r="22" spans="1:186">
      <c r="A22" s="17">
        <v>7.2</v>
      </c>
      <c r="B22" s="18" t="s">
        <v>12</v>
      </c>
      <c r="C22" s="19">
        <v>392312</v>
      </c>
      <c r="D22" s="19">
        <v>420137</v>
      </c>
      <c r="E22" s="19">
        <v>454700</v>
      </c>
      <c r="F22" s="19">
        <v>474433</v>
      </c>
      <c r="G22" s="19">
        <v>518463</v>
      </c>
      <c r="H22" s="19">
        <v>540244</v>
      </c>
      <c r="I22" s="19">
        <v>533160</v>
      </c>
      <c r="J22" s="19">
        <v>546599</v>
      </c>
      <c r="K22" s="19">
        <v>573120.02278708457</v>
      </c>
      <c r="L22" s="5"/>
      <c r="M22" s="5"/>
      <c r="N22" s="4"/>
      <c r="O22" s="5"/>
      <c r="P22" s="5"/>
      <c r="Q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2"/>
      <c r="GB22" s="2"/>
      <c r="GC22" s="2"/>
    </row>
    <row r="23" spans="1:186">
      <c r="A23" s="17">
        <v>7.3</v>
      </c>
      <c r="B23" s="18" t="s">
        <v>13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5"/>
      <c r="M23" s="5"/>
      <c r="N23" s="4"/>
      <c r="O23" s="5"/>
      <c r="P23" s="5"/>
      <c r="Q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2"/>
      <c r="GB23" s="2"/>
      <c r="GC23" s="2"/>
    </row>
    <row r="24" spans="1:186">
      <c r="A24" s="17">
        <v>7.4</v>
      </c>
      <c r="B24" s="18" t="s">
        <v>14</v>
      </c>
      <c r="C24" s="19">
        <v>1373</v>
      </c>
      <c r="D24" s="19">
        <v>1285</v>
      </c>
      <c r="E24" s="19">
        <v>659</v>
      </c>
      <c r="F24" s="19">
        <v>2153</v>
      </c>
      <c r="G24" s="19">
        <v>4737</v>
      </c>
      <c r="H24" s="19">
        <v>6102</v>
      </c>
      <c r="I24" s="19">
        <v>9158</v>
      </c>
      <c r="J24" s="19">
        <v>7245</v>
      </c>
      <c r="K24" s="19">
        <v>9188.2710311060546</v>
      </c>
      <c r="L24" s="5"/>
      <c r="M24" s="5"/>
      <c r="N24" s="4"/>
      <c r="O24" s="5"/>
      <c r="P24" s="5"/>
      <c r="Q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2"/>
      <c r="GB24" s="2"/>
      <c r="GC24" s="2"/>
    </row>
    <row r="25" spans="1:186">
      <c r="A25" s="17">
        <v>7.5</v>
      </c>
      <c r="B25" s="18" t="s">
        <v>15</v>
      </c>
      <c r="C25" s="19">
        <v>22315</v>
      </c>
      <c r="D25" s="19">
        <v>25425</v>
      </c>
      <c r="E25" s="19">
        <v>14995</v>
      </c>
      <c r="F25" s="19">
        <v>20070</v>
      </c>
      <c r="G25" s="19">
        <v>19984</v>
      </c>
      <c r="H25" s="19">
        <v>29353</v>
      </c>
      <c r="I25" s="19">
        <v>29372</v>
      </c>
      <c r="J25" s="19">
        <v>27320</v>
      </c>
      <c r="K25" s="19">
        <v>28121.308457826206</v>
      </c>
      <c r="L25" s="5"/>
      <c r="M25" s="5"/>
      <c r="N25" s="4"/>
      <c r="O25" s="5"/>
      <c r="P25" s="5"/>
      <c r="Q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2"/>
      <c r="GB25" s="2"/>
      <c r="GC25" s="2"/>
    </row>
    <row r="26" spans="1:186">
      <c r="A26" s="17">
        <v>7.6</v>
      </c>
      <c r="B26" s="18" t="s">
        <v>16</v>
      </c>
      <c r="C26" s="19">
        <v>329</v>
      </c>
      <c r="D26" s="19">
        <v>320</v>
      </c>
      <c r="E26" s="19">
        <v>279</v>
      </c>
      <c r="F26" s="19">
        <v>218</v>
      </c>
      <c r="G26" s="19">
        <v>218</v>
      </c>
      <c r="H26" s="19">
        <v>230</v>
      </c>
      <c r="I26" s="19">
        <v>128</v>
      </c>
      <c r="J26" s="19">
        <v>279</v>
      </c>
      <c r="K26" s="19">
        <v>272.50647020323703</v>
      </c>
      <c r="L26" s="5"/>
      <c r="M26" s="5"/>
      <c r="N26" s="4"/>
      <c r="O26" s="5"/>
      <c r="P26" s="5"/>
      <c r="Q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2"/>
      <c r="GB26" s="2"/>
      <c r="GC26" s="2"/>
    </row>
    <row r="27" spans="1:186" ht="25.5">
      <c r="A27" s="17">
        <v>7.7</v>
      </c>
      <c r="B27" s="18" t="s">
        <v>17</v>
      </c>
      <c r="C27" s="19">
        <v>159680</v>
      </c>
      <c r="D27" s="19">
        <v>173954</v>
      </c>
      <c r="E27" s="19">
        <v>181040</v>
      </c>
      <c r="F27" s="19">
        <v>216529</v>
      </c>
      <c r="G27" s="19">
        <v>264265</v>
      </c>
      <c r="H27" s="19">
        <v>249843</v>
      </c>
      <c r="I27" s="19">
        <v>224274</v>
      </c>
      <c r="J27" s="19">
        <v>226468</v>
      </c>
      <c r="K27" s="19">
        <v>238059.93963376424</v>
      </c>
      <c r="L27" s="5"/>
      <c r="M27" s="5"/>
      <c r="N27" s="4"/>
      <c r="O27" s="5"/>
      <c r="P27" s="5"/>
      <c r="Q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2"/>
      <c r="GB27" s="2"/>
      <c r="GC27" s="2"/>
    </row>
    <row r="28" spans="1:186">
      <c r="A28" s="20" t="s">
        <v>69</v>
      </c>
      <c r="B28" s="18" t="s">
        <v>18</v>
      </c>
      <c r="C28" s="19">
        <v>407843</v>
      </c>
      <c r="D28" s="19">
        <v>445363</v>
      </c>
      <c r="E28" s="19">
        <v>458389</v>
      </c>
      <c r="F28" s="19">
        <v>484056</v>
      </c>
      <c r="G28" s="19">
        <v>596548</v>
      </c>
      <c r="H28" s="19">
        <v>587352</v>
      </c>
      <c r="I28" s="19">
        <v>612920</v>
      </c>
      <c r="J28" s="19">
        <v>624996</v>
      </c>
      <c r="K28" s="19">
        <v>664294.56401761284</v>
      </c>
      <c r="L28" s="5"/>
      <c r="M28" s="5"/>
      <c r="N28" s="4"/>
      <c r="O28" s="5"/>
      <c r="P28" s="5"/>
      <c r="Q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2"/>
      <c r="GB28" s="2"/>
      <c r="GC28" s="2"/>
    </row>
    <row r="29" spans="1:186" ht="25.5">
      <c r="A29" s="20" t="s">
        <v>70</v>
      </c>
      <c r="B29" s="18" t="s">
        <v>19</v>
      </c>
      <c r="C29" s="19">
        <v>992301</v>
      </c>
      <c r="D29" s="19">
        <v>1070974</v>
      </c>
      <c r="E29" s="19">
        <v>1136212</v>
      </c>
      <c r="F29" s="19">
        <v>1283995</v>
      </c>
      <c r="G29" s="19">
        <v>1344142</v>
      </c>
      <c r="H29" s="19">
        <v>1458926</v>
      </c>
      <c r="I29" s="19">
        <v>1606722</v>
      </c>
      <c r="J29" s="19">
        <v>1747858</v>
      </c>
      <c r="K29" s="19">
        <v>1895088.0454905657</v>
      </c>
      <c r="L29" s="5"/>
      <c r="M29" s="5"/>
      <c r="N29" s="4"/>
      <c r="O29" s="5"/>
      <c r="P29" s="5"/>
      <c r="Q29" s="4"/>
      <c r="R29" s="6"/>
      <c r="S29" s="6"/>
      <c r="T29" s="6"/>
      <c r="U29" s="6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2"/>
      <c r="GB29" s="2"/>
      <c r="GC29" s="2"/>
    </row>
    <row r="30" spans="1:186">
      <c r="A30" s="20" t="s">
        <v>71</v>
      </c>
      <c r="B30" s="18" t="s">
        <v>44</v>
      </c>
      <c r="C30" s="19">
        <v>757532</v>
      </c>
      <c r="D30" s="19">
        <v>660874</v>
      </c>
      <c r="E30" s="19">
        <v>612617</v>
      </c>
      <c r="F30" s="19">
        <v>716753</v>
      </c>
      <c r="G30" s="19">
        <v>641663</v>
      </c>
      <c r="H30" s="19">
        <v>671507</v>
      </c>
      <c r="I30" s="19">
        <v>1044521</v>
      </c>
      <c r="J30" s="19">
        <v>1132015</v>
      </c>
      <c r="K30" s="19">
        <v>1198874.6614749702</v>
      </c>
      <c r="L30" s="5"/>
      <c r="M30" s="5"/>
      <c r="N30" s="4"/>
      <c r="O30" s="5"/>
      <c r="P30" s="5"/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2"/>
      <c r="GB30" s="2"/>
      <c r="GC30" s="2"/>
    </row>
    <row r="31" spans="1:186">
      <c r="A31" s="20" t="s">
        <v>72</v>
      </c>
      <c r="B31" s="18" t="s">
        <v>20</v>
      </c>
      <c r="C31" s="19">
        <v>692367</v>
      </c>
      <c r="D31" s="19">
        <v>776851</v>
      </c>
      <c r="E31" s="19">
        <v>848327</v>
      </c>
      <c r="F31" s="19">
        <v>908255</v>
      </c>
      <c r="G31" s="19">
        <v>885468</v>
      </c>
      <c r="H31" s="19">
        <v>893169</v>
      </c>
      <c r="I31" s="19">
        <v>754488</v>
      </c>
      <c r="J31" s="19">
        <v>841407</v>
      </c>
      <c r="K31" s="19">
        <v>865170.69546879432</v>
      </c>
      <c r="L31" s="5"/>
      <c r="M31" s="5"/>
      <c r="N31" s="4"/>
      <c r="O31" s="5"/>
      <c r="P31" s="5"/>
      <c r="Q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2"/>
      <c r="GB31" s="2"/>
      <c r="GC31" s="2"/>
    </row>
    <row r="32" spans="1:186">
      <c r="A32" s="21"/>
      <c r="B32" s="22" t="s">
        <v>30</v>
      </c>
      <c r="C32" s="24">
        <f>C17+C20+C28+C29+C30+C31</f>
        <v>4762065</v>
      </c>
      <c r="D32" s="24">
        <f t="shared" ref="D32:K32" si="5">D17+D20+D28+D29+D30+D31</f>
        <v>5078126</v>
      </c>
      <c r="E32" s="24">
        <f t="shared" si="5"/>
        <v>5333434</v>
      </c>
      <c r="F32" s="24">
        <f t="shared" si="5"/>
        <v>5901224</v>
      </c>
      <c r="G32" s="24">
        <f t="shared" si="5"/>
        <v>6295219</v>
      </c>
      <c r="H32" s="24">
        <f t="shared" si="5"/>
        <v>6634352</v>
      </c>
      <c r="I32" s="24">
        <f t="shared" si="5"/>
        <v>7243770</v>
      </c>
      <c r="J32" s="24">
        <f t="shared" si="5"/>
        <v>7820604</v>
      </c>
      <c r="K32" s="24">
        <f t="shared" si="5"/>
        <v>8426596.5268344693</v>
      </c>
      <c r="L32" s="5"/>
      <c r="M32" s="5"/>
      <c r="N32" s="4"/>
      <c r="O32" s="5"/>
      <c r="P32" s="5"/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2"/>
      <c r="GB32" s="2"/>
      <c r="GC32" s="2"/>
    </row>
    <row r="33" spans="1:186" s="9" customFormat="1">
      <c r="A33" s="26" t="s">
        <v>27</v>
      </c>
      <c r="B33" s="27" t="s">
        <v>41</v>
      </c>
      <c r="C33" s="23">
        <f t="shared" ref="C33:K33" si="6">C6+C11+C13+C14+C15+C17+C20+C28+C29+C30+C31</f>
        <v>12559547</v>
      </c>
      <c r="D33" s="23">
        <f t="shared" si="6"/>
        <v>13658199</v>
      </c>
      <c r="E33" s="23">
        <f t="shared" si="6"/>
        <v>13651686</v>
      </c>
      <c r="F33" s="23">
        <f t="shared" si="6"/>
        <v>15529057</v>
      </c>
      <c r="G33" s="23">
        <f t="shared" si="6"/>
        <v>14109117</v>
      </c>
      <c r="H33" s="23">
        <f t="shared" si="6"/>
        <v>15580953</v>
      </c>
      <c r="I33" s="23">
        <f t="shared" si="6"/>
        <v>16845273</v>
      </c>
      <c r="J33" s="23">
        <f t="shared" si="6"/>
        <v>17835494</v>
      </c>
      <c r="K33" s="23">
        <f t="shared" si="6"/>
        <v>18833938.108224668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2"/>
      <c r="GB33" s="2"/>
      <c r="GC33" s="2"/>
      <c r="GD33" s="3"/>
    </row>
    <row r="34" spans="1:186">
      <c r="A34" s="28" t="s">
        <v>33</v>
      </c>
      <c r="B34" s="29" t="s">
        <v>25</v>
      </c>
      <c r="C34" s="13">
        <f>GSVA_const!C34</f>
        <v>1511500</v>
      </c>
      <c r="D34" s="13">
        <f>GSVA_const!D34</f>
        <v>1697187</v>
      </c>
      <c r="E34" s="13">
        <f>GSVA_const!E34</f>
        <v>1751335</v>
      </c>
      <c r="F34" s="13">
        <f>GSVA_const!F34</f>
        <v>1850523</v>
      </c>
      <c r="G34" s="13">
        <f>GSVA_const!G34</f>
        <v>2018140</v>
      </c>
      <c r="H34" s="13">
        <f>GSVA_const!H34</f>
        <v>2455063</v>
      </c>
      <c r="I34" s="13">
        <f>GSVA_const!I34</f>
        <v>2620112</v>
      </c>
      <c r="J34" s="13">
        <f>GSVA_const!J34</f>
        <v>3188810</v>
      </c>
      <c r="K34" s="13">
        <f>GSVA_const!K34</f>
        <v>3635259</v>
      </c>
      <c r="L34" s="5"/>
      <c r="M34" s="5"/>
      <c r="N34" s="4"/>
      <c r="O34" s="5"/>
      <c r="P34" s="5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</row>
    <row r="35" spans="1:186">
      <c r="A35" s="28" t="s">
        <v>34</v>
      </c>
      <c r="B35" s="29" t="s">
        <v>24</v>
      </c>
      <c r="C35" s="13">
        <f>GSVA_const!C35</f>
        <v>332700</v>
      </c>
      <c r="D35" s="13">
        <f>GSVA_const!D35</f>
        <v>402757</v>
      </c>
      <c r="E35" s="13">
        <f>GSVA_const!E35</f>
        <v>342088</v>
      </c>
      <c r="F35" s="13">
        <f>GSVA_const!F35</f>
        <v>322780</v>
      </c>
      <c r="G35" s="13">
        <f>GSVA_const!G35</f>
        <v>304145</v>
      </c>
      <c r="H35" s="13">
        <f>GSVA_const!H35</f>
        <v>399704</v>
      </c>
      <c r="I35" s="13">
        <f>GSVA_const!I35</f>
        <v>308078</v>
      </c>
      <c r="J35" s="13">
        <f>GSVA_const!J35</f>
        <v>582046</v>
      </c>
      <c r="K35" s="13">
        <f>GSVA_const!K35</f>
        <v>646022</v>
      </c>
      <c r="L35" s="5"/>
      <c r="M35" s="5"/>
      <c r="N35" s="4"/>
      <c r="O35" s="5"/>
      <c r="P35" s="5"/>
      <c r="Q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</row>
    <row r="36" spans="1:186">
      <c r="A36" s="30" t="s">
        <v>35</v>
      </c>
      <c r="B36" s="31" t="s">
        <v>53</v>
      </c>
      <c r="C36" s="24">
        <f>C33+C34-C35</f>
        <v>13738347</v>
      </c>
      <c r="D36" s="24">
        <f t="shared" ref="D36:K36" si="7">D33+D34-D35</f>
        <v>14952629</v>
      </c>
      <c r="E36" s="24">
        <f t="shared" si="7"/>
        <v>15060933</v>
      </c>
      <c r="F36" s="24">
        <f t="shared" si="7"/>
        <v>17056800</v>
      </c>
      <c r="G36" s="24">
        <f t="shared" si="7"/>
        <v>15823112</v>
      </c>
      <c r="H36" s="24">
        <f t="shared" si="7"/>
        <v>17636312</v>
      </c>
      <c r="I36" s="24">
        <f t="shared" si="7"/>
        <v>19157307</v>
      </c>
      <c r="J36" s="24">
        <f t="shared" si="7"/>
        <v>20442258</v>
      </c>
      <c r="K36" s="24">
        <f t="shared" si="7"/>
        <v>21823175.108224668</v>
      </c>
      <c r="L36" s="5"/>
      <c r="M36" s="5"/>
      <c r="N36" s="4"/>
      <c r="O36" s="5"/>
      <c r="P36" s="5"/>
      <c r="Q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</row>
    <row r="37" spans="1:186">
      <c r="A37" s="28" t="s">
        <v>36</v>
      </c>
      <c r="B37" s="29" t="s">
        <v>32</v>
      </c>
      <c r="C37" s="13">
        <f>GSVA_cur!C37</f>
        <v>333020</v>
      </c>
      <c r="D37" s="13">
        <f>GSVA_cur!D37</f>
        <v>338480</v>
      </c>
      <c r="E37" s="13">
        <f>GSVA_cur!E37</f>
        <v>344020</v>
      </c>
      <c r="F37" s="13">
        <f>GSVA_cur!F37</f>
        <v>349660</v>
      </c>
      <c r="G37" s="13">
        <f>GSVA_cur!G37</f>
        <v>355380</v>
      </c>
      <c r="H37" s="13">
        <f>GSVA_cur!H37</f>
        <v>361210</v>
      </c>
      <c r="I37" s="13">
        <f>GSVA_cur!I37</f>
        <v>366460</v>
      </c>
      <c r="J37" s="13">
        <f>GSVA_cur!J37</f>
        <v>371800</v>
      </c>
      <c r="K37" s="13">
        <f>GSVA_cur!K37</f>
        <v>377150</v>
      </c>
      <c r="R37" s="2"/>
      <c r="S37" s="2"/>
      <c r="T37" s="2"/>
      <c r="U37" s="2"/>
    </row>
    <row r="38" spans="1:186">
      <c r="A38" s="30" t="s">
        <v>37</v>
      </c>
      <c r="B38" s="31" t="s">
        <v>54</v>
      </c>
      <c r="C38" s="24">
        <f>C36/C37*1000</f>
        <v>41253.819590414991</v>
      </c>
      <c r="D38" s="24">
        <f t="shared" ref="D38:K38" si="8">D36/D37*1000</f>
        <v>44175.812455684238</v>
      </c>
      <c r="E38" s="24">
        <f t="shared" si="8"/>
        <v>43779.236672286497</v>
      </c>
      <c r="F38" s="24">
        <f t="shared" si="8"/>
        <v>48781.101641594694</v>
      </c>
      <c r="G38" s="24">
        <f t="shared" si="8"/>
        <v>44524.486465192189</v>
      </c>
      <c r="H38" s="24">
        <f t="shared" si="8"/>
        <v>48825.647130478115</v>
      </c>
      <c r="I38" s="24">
        <f t="shared" si="8"/>
        <v>52276.665938983788</v>
      </c>
      <c r="J38" s="24">
        <f t="shared" si="8"/>
        <v>54981.866594943516</v>
      </c>
      <c r="K38" s="24">
        <f t="shared" si="8"/>
        <v>57863.383556210174</v>
      </c>
      <c r="Q38" s="4"/>
      <c r="R38" s="4"/>
      <c r="S38" s="4"/>
      <c r="T38" s="4"/>
      <c r="U38" s="4"/>
      <c r="BV38" s="5"/>
      <c r="BW38" s="5"/>
      <c r="BX38" s="5"/>
      <c r="BY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1" max="1048575" man="1"/>
    <brk id="33" max="1048575" man="1"/>
    <brk id="49" max="1048575" man="1"/>
    <brk id="113" max="95" man="1"/>
    <brk id="149" max="1048575" man="1"/>
    <brk id="173" max="1048575" man="1"/>
    <brk id="181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2020-08-27T07:55:59Z</dcterms:modified>
</cp:coreProperties>
</file>