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12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12" s="1"/>
  <c r="D6"/>
  <c r="D33" s="1"/>
  <c r="D36" s="1"/>
  <c r="D38" s="1"/>
  <c r="C6"/>
  <c r="C33" s="1"/>
  <c r="C36" s="1"/>
  <c r="C38" s="1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12" s="1"/>
  <c r="D6"/>
  <c r="D33" s="1"/>
  <c r="D36" s="1"/>
  <c r="D38" s="1"/>
  <c r="C6"/>
  <c r="C33" s="1"/>
  <c r="C36" s="1"/>
  <c r="C38" s="1"/>
  <c r="J12" i="12" l="1"/>
  <c r="E12"/>
  <c r="I12"/>
  <c r="F12"/>
  <c r="D12"/>
  <c r="H12"/>
  <c r="C12"/>
  <c r="G12"/>
  <c r="F12" i="11"/>
  <c r="J12"/>
  <c r="E12"/>
  <c r="I12"/>
  <c r="D12"/>
  <c r="H33"/>
  <c r="H36" s="1"/>
  <c r="H38" s="1"/>
  <c r="C12"/>
  <c r="G12"/>
  <c r="C12" i="1"/>
  <c r="F12"/>
  <c r="J12"/>
  <c r="I12"/>
  <c r="E33"/>
  <c r="E36" s="1"/>
  <c r="E38" s="1"/>
  <c r="D12"/>
  <c r="H12"/>
  <c r="G12"/>
  <c r="J12" i="10"/>
  <c r="I12"/>
  <c r="E33"/>
  <c r="E36" s="1"/>
  <c r="E38" s="1"/>
  <c r="D12"/>
  <c r="H12"/>
  <c r="F12"/>
  <c r="C12"/>
  <c r="G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<sst xmlns="http://schemas.openxmlformats.org/spreadsheetml/2006/main" count="261" uniqueCount="72">
  <si>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</si>
  <si>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</si>
  <si>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</si>
  <si>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</si>
  <si>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</si>
  <si>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</si>
  <si>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</si>
  <si>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</si>
  <si>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</si>
  <si>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</si>
  <si>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</si>
  <si>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</si>
  <si>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</si>
  <si>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</si>
  <si>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</si>
  <si>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</si>
  <si>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</si>
  <si>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</si>
  <si>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</si>
  <si>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</si>
  <si>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</si>
  <si>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</si>
  <si>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</si>
  <si>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</si>
  <si>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</si>
  <si>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</si>
  <si>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</si>
  <si>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</si>
  <si>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</si>
  <si>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</si>
  <si>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</si>
  <si>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</si>
  <si>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</si>
  <si>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</si>
  <si>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</si>
  <si>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</si>
  <si>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</si>
  <si>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</si>
  <si>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</si>
  <si>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</si>
  <si>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</si>
  <si>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</si>
  <si>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</si>
  <si>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</si>
  <si>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</si>
  <si>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</si>
  <si>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</si>
  <si>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</si>
  <si>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</si>
  <si>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</si>
  <si>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</si>
  <si>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</si>
  <si>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</si>
  <si>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</si>
  <si>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</si>
  <si>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</si>
  <si>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Manipur</t>
  </si>
  <si>
    <t>2016-17</t>
  </si>
  <si>
    <t>2017-18</t>
  </si>
  <si>
    <t>2018-19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</si>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</sst>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" fontId="4" fillId="0" borderId="1" xfId="0" applyNumberFormat="1" applyFont="1" applyFill="1" applyBorder="1" applyProtection="1"/>
    <xf numFmtId="2" fontId="4" fillId="0" borderId="1" xfId="0" applyNumberFormat="1" applyFont="1" applyFill="1" applyBorder="1" applyProtection="1"/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4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4" borderId="1" xfId="0" applyNumberFormat="1" applyFont="1" applyFill="1" applyBorder="1" applyProtection="1"/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1" fontId="4" fillId="0" borderId="1" xfId="0" applyNumberFormat="1" applyFont="1" applyFill="1" applyBorder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vertical="center"/>
    </xf>
    <xf numFmtId="1" fontId="4" fillId="0" borderId="1" xfId="0" applyNumberFormat="1" applyFont="1" applyFill="1" applyBorder="1" applyAlignment="1" applyProtection="1">
      <alignment horizontal="right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40"/>
  <sheetViews>
    <sheetView tabSelected="1" zoomScaleSheetLayoutView="100" workbookViewId="0">
      <pane xSplit="2" ySplit="5" topLeftCell="C30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defaultColWidth="8.85546875" defaultRowHeight="15"/>
  <cols>
    <col min="1" max="1" width="11" style="1" customWidth="1"/>
    <col min="2" max="2" width="44" style="1" customWidth="1"/>
    <col min="3" max="5" width="14.28515625" style="1" customWidth="1"/>
    <col min="6" max="7" width="14.28515625" style="3" customWidth="1"/>
    <col min="8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1" t="s">
        <v>56</v>
      </c>
      <c r="H1" s="2" t="s">
        <v>71</v>
      </c>
      <c r="P1" s="4"/>
    </row>
    <row r="2" spans="1:186" ht="15.75">
      <c r="A2" s="8" t="s">
        <v>38</v>
      </c>
    </row>
    <row r="3" spans="1:186" ht="15.75">
      <c r="A3" s="8"/>
      <c r="C3" s="10"/>
      <c r="D3" s="10"/>
      <c r="E3" s="10"/>
      <c r="F3" s="10"/>
      <c r="G3" s="10"/>
    </row>
    <row r="4" spans="1:186" ht="15.75">
      <c r="A4" s="8"/>
      <c r="E4" s="7"/>
      <c r="F4" s="7" t="s">
        <v>47</v>
      </c>
      <c r="G4" s="7"/>
    </row>
    <row r="5" spans="1:186">
      <c r="A5" s="14" t="s">
        <v>0</v>
      </c>
      <c r="B5" s="15" t="s">
        <v>1</v>
      </c>
      <c r="C5" s="16" t="s">
        <v>21</v>
      </c>
      <c r="D5" s="16" t="s">
        <v>22</v>
      </c>
      <c r="E5" s="16" t="s">
        <v>23</v>
      </c>
      <c r="F5" s="16" t="s">
        <v>46</v>
      </c>
      <c r="G5" s="16" t="s">
        <v>55</v>
      </c>
      <c r="H5" s="17" t="s">
        <v>57</v>
      </c>
      <c r="I5" s="17" t="s">
        <v>58</v>
      </c>
      <c r="J5" s="17" t="s">
        <v>59</v>
      </c>
    </row>
    <row r="6" spans="1:186" s="9" customFormat="1">
      <c r="A6" s="18" t="s">
        <v>26</v>
      </c>
      <c r="B6" s="19" t="s">
        <v>2</v>
      </c>
      <c r="C6" s="12">
        <f>C7+C8+C9+C10</f>
        <v>251622.58</v>
      </c>
      <c r="D6" s="12">
        <f t="shared" ref="D6:J6" si="0">D7+D8+D9+D10</f>
        <v>297164.76</v>
      </c>
      <c r="E6" s="12">
        <f t="shared" si="0"/>
        <v>348747.66</v>
      </c>
      <c r="F6" s="12">
        <f t="shared" si="0"/>
        <v>400433</v>
      </c>
      <c r="G6" s="12">
        <f t="shared" si="0"/>
        <v>397568</v>
      </c>
      <c r="H6" s="12">
        <f t="shared" si="0"/>
        <v>419897</v>
      </c>
      <c r="I6" s="12">
        <f t="shared" si="0"/>
        <v>673554</v>
      </c>
      <c r="J6" s="12">
        <f t="shared" si="0"/>
        <v>668619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0">
        <v>1.1000000000000001</v>
      </c>
      <c r="B7" s="21" t="s">
        <v>49</v>
      </c>
      <c r="C7" s="22">
        <v>137771.57999999999</v>
      </c>
      <c r="D7" s="22">
        <v>168582.76</v>
      </c>
      <c r="E7" s="22">
        <v>205623.48</v>
      </c>
      <c r="F7" s="22">
        <v>248051</v>
      </c>
      <c r="G7" s="22">
        <v>235995</v>
      </c>
      <c r="H7" s="12">
        <v>224997</v>
      </c>
      <c r="I7" s="12">
        <v>450711</v>
      </c>
      <c r="J7" s="12">
        <v>438733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0">
        <v>1.2</v>
      </c>
      <c r="B8" s="21" t="s">
        <v>50</v>
      </c>
      <c r="C8" s="22">
        <v>52587</v>
      </c>
      <c r="D8" s="22">
        <v>58268</v>
      </c>
      <c r="E8" s="22">
        <v>67294.080000000002</v>
      </c>
      <c r="F8" s="22">
        <v>73744</v>
      </c>
      <c r="G8" s="22">
        <v>80879</v>
      </c>
      <c r="H8" s="12">
        <v>84455</v>
      </c>
      <c r="I8" s="12">
        <v>96785</v>
      </c>
      <c r="J8" s="12">
        <v>109920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0">
        <v>1.3</v>
      </c>
      <c r="B9" s="21" t="s">
        <v>51</v>
      </c>
      <c r="C9" s="22">
        <v>42183</v>
      </c>
      <c r="D9" s="22">
        <v>43885</v>
      </c>
      <c r="E9" s="22">
        <v>41994</v>
      </c>
      <c r="F9" s="22">
        <v>43083</v>
      </c>
      <c r="G9" s="22">
        <v>40811</v>
      </c>
      <c r="H9" s="12">
        <v>67973</v>
      </c>
      <c r="I9" s="12">
        <v>76918</v>
      </c>
      <c r="J9" s="12">
        <v>64146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0">
        <v>1.4</v>
      </c>
      <c r="B10" s="21" t="s">
        <v>52</v>
      </c>
      <c r="C10" s="22">
        <v>19081</v>
      </c>
      <c r="D10" s="22">
        <v>26429</v>
      </c>
      <c r="E10" s="22">
        <v>33836.1</v>
      </c>
      <c r="F10" s="22">
        <v>35555</v>
      </c>
      <c r="G10" s="22">
        <v>39883</v>
      </c>
      <c r="H10" s="12">
        <v>42472</v>
      </c>
      <c r="I10" s="12">
        <v>49140</v>
      </c>
      <c r="J10" s="12">
        <v>55820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3" t="s">
        <v>61</v>
      </c>
      <c r="B11" s="21" t="s">
        <v>3</v>
      </c>
      <c r="C11" s="22"/>
      <c r="D11" s="22"/>
      <c r="E11" s="22"/>
      <c r="F11" s="22"/>
      <c r="G11" s="22"/>
      <c r="H11" s="12"/>
      <c r="I11" s="12"/>
      <c r="J11" s="12"/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4"/>
      <c r="B12" s="25" t="s">
        <v>28</v>
      </c>
      <c r="C12" s="22">
        <f>C6+C11</f>
        <v>251622.58</v>
      </c>
      <c r="D12" s="22">
        <f t="shared" ref="D12" si="1">D6+D11</f>
        <v>297164.76</v>
      </c>
      <c r="E12" s="22">
        <f>E6+E11</f>
        <v>348747.66</v>
      </c>
      <c r="F12" s="22">
        <f>F6+F11</f>
        <v>400433</v>
      </c>
      <c r="G12" s="22">
        <f t="shared" ref="G12:J12" si="2">G6+G11</f>
        <v>397568</v>
      </c>
      <c r="H12" s="22">
        <f t="shared" si="2"/>
        <v>419897</v>
      </c>
      <c r="I12" s="22">
        <f t="shared" si="2"/>
        <v>673554</v>
      </c>
      <c r="J12" s="22">
        <f t="shared" si="2"/>
        <v>668619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8" t="s">
        <v>62</v>
      </c>
      <c r="B13" s="19" t="s">
        <v>4</v>
      </c>
      <c r="C13" s="26">
        <v>40990</v>
      </c>
      <c r="D13" s="26">
        <v>30594</v>
      </c>
      <c r="E13" s="26">
        <v>46011</v>
      </c>
      <c r="F13" s="26">
        <v>47201</v>
      </c>
      <c r="G13" s="26">
        <v>59408</v>
      </c>
      <c r="H13" s="12">
        <v>60896</v>
      </c>
      <c r="I13" s="12">
        <v>61998</v>
      </c>
      <c r="J13" s="12">
        <v>65361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3" t="s">
        <v>63</v>
      </c>
      <c r="B14" s="21" t="s">
        <v>5</v>
      </c>
      <c r="C14" s="22">
        <v>54276</v>
      </c>
      <c r="D14" s="22">
        <v>55506</v>
      </c>
      <c r="E14" s="22">
        <v>48391</v>
      </c>
      <c r="F14" s="22">
        <v>27410</v>
      </c>
      <c r="G14" s="22">
        <v>33257</v>
      </c>
      <c r="H14" s="12">
        <v>39667</v>
      </c>
      <c r="I14" s="12">
        <v>59750</v>
      </c>
      <c r="J14" s="12">
        <v>53103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3" t="s">
        <v>64</v>
      </c>
      <c r="B15" s="21" t="s">
        <v>6</v>
      </c>
      <c r="C15" s="22">
        <v>100712</v>
      </c>
      <c r="D15" s="22">
        <v>106164</v>
      </c>
      <c r="E15" s="22">
        <v>120023</v>
      </c>
      <c r="F15" s="22">
        <v>191000</v>
      </c>
      <c r="G15" s="22">
        <v>202688</v>
      </c>
      <c r="H15" s="12">
        <v>191502</v>
      </c>
      <c r="I15" s="12">
        <v>211321</v>
      </c>
      <c r="J15" s="12">
        <v>220076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4"/>
      <c r="B16" s="25" t="s">
        <v>29</v>
      </c>
      <c r="C16" s="22">
        <f>+C13+C14+C15</f>
        <v>195978</v>
      </c>
      <c r="D16" s="22">
        <f t="shared" ref="D16" si="3">+D13+D14+D15</f>
        <v>192264</v>
      </c>
      <c r="E16" s="22">
        <f>+E13+E14+E15</f>
        <v>214425</v>
      </c>
      <c r="F16" s="22">
        <f>+F13+F14+F15</f>
        <v>265611</v>
      </c>
      <c r="G16" s="22">
        <f t="shared" ref="G16:J16" si="4">+G13+G14+G15</f>
        <v>295353</v>
      </c>
      <c r="H16" s="22">
        <f t="shared" si="4"/>
        <v>292065</v>
      </c>
      <c r="I16" s="22">
        <f t="shared" si="4"/>
        <v>333069</v>
      </c>
      <c r="J16" s="22">
        <f t="shared" si="4"/>
        <v>338540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8" t="s">
        <v>65</v>
      </c>
      <c r="B17" s="19" t="s">
        <v>7</v>
      </c>
      <c r="C17" s="26">
        <f>C18+C19</f>
        <v>156450</v>
      </c>
      <c r="D17" s="26">
        <f t="shared" ref="D17" si="5">D18+D19</f>
        <v>140653</v>
      </c>
      <c r="E17" s="26">
        <f>E18+E19</f>
        <v>217288</v>
      </c>
      <c r="F17" s="26">
        <f>F18+F19</f>
        <v>237568</v>
      </c>
      <c r="G17" s="26">
        <f t="shared" ref="G17:J17" si="6">G18+G19</f>
        <v>260508</v>
      </c>
      <c r="H17" s="26">
        <f t="shared" si="6"/>
        <v>286274</v>
      </c>
      <c r="I17" s="26">
        <f t="shared" si="6"/>
        <v>325480</v>
      </c>
      <c r="J17" s="26">
        <f t="shared" si="6"/>
        <v>366604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0">
        <v>6.1</v>
      </c>
      <c r="B18" s="21" t="s">
        <v>8</v>
      </c>
      <c r="C18" s="22">
        <v>149457</v>
      </c>
      <c r="D18" s="22">
        <v>132930</v>
      </c>
      <c r="E18" s="22">
        <v>208884</v>
      </c>
      <c r="F18" s="22">
        <v>228858</v>
      </c>
      <c r="G18" s="22">
        <v>250960</v>
      </c>
      <c r="H18" s="12">
        <v>275809</v>
      </c>
      <c r="I18" s="12">
        <v>313900</v>
      </c>
      <c r="J18" s="12">
        <v>353693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0">
        <v>6.2</v>
      </c>
      <c r="B19" s="21" t="s">
        <v>9</v>
      </c>
      <c r="C19" s="22">
        <v>6993</v>
      </c>
      <c r="D19" s="22">
        <v>7723</v>
      </c>
      <c r="E19" s="22">
        <v>8404</v>
      </c>
      <c r="F19" s="22">
        <v>8710</v>
      </c>
      <c r="G19" s="22">
        <v>9548</v>
      </c>
      <c r="H19" s="12">
        <v>10465</v>
      </c>
      <c r="I19" s="12">
        <v>11580</v>
      </c>
      <c r="J19" s="12">
        <v>12911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8" t="s">
        <v>66</v>
      </c>
      <c r="B20" s="27" t="s">
        <v>10</v>
      </c>
      <c r="C20" s="26">
        <f>SUM(C21:C27)</f>
        <v>70408</v>
      </c>
      <c r="D20" s="26">
        <f>SUM(D21:D27)</f>
        <v>87255</v>
      </c>
      <c r="E20" s="26">
        <f>SUM(E21:E27)</f>
        <v>98114</v>
      </c>
      <c r="F20" s="26">
        <f t="shared" ref="F20:J20" si="7">SUM(F21:F27)</f>
        <v>107959</v>
      </c>
      <c r="G20" s="26">
        <f t="shared" si="7"/>
        <v>124084</v>
      </c>
      <c r="H20" s="26">
        <f t="shared" si="7"/>
        <v>139817</v>
      </c>
      <c r="I20" s="26">
        <f t="shared" si="7"/>
        <v>147565</v>
      </c>
      <c r="J20" s="26">
        <f t="shared" si="7"/>
        <v>161034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0">
        <v>7.1</v>
      </c>
      <c r="B21" s="21" t="s">
        <v>11</v>
      </c>
      <c r="C21" s="22">
        <v>2</v>
      </c>
      <c r="D21" s="22">
        <v>3</v>
      </c>
      <c r="E21" s="22">
        <v>5</v>
      </c>
      <c r="F21" s="22">
        <v>6</v>
      </c>
      <c r="G21" s="22">
        <v>7</v>
      </c>
      <c r="H21" s="12">
        <v>6</v>
      </c>
      <c r="I21" s="12">
        <v>7</v>
      </c>
      <c r="J21" s="12">
        <v>8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0">
        <v>7.2</v>
      </c>
      <c r="B22" s="21" t="s">
        <v>12</v>
      </c>
      <c r="C22" s="22">
        <v>43561</v>
      </c>
      <c r="D22" s="22">
        <v>53400</v>
      </c>
      <c r="E22" s="22">
        <v>56436</v>
      </c>
      <c r="F22" s="22">
        <v>58935</v>
      </c>
      <c r="G22" s="22">
        <v>62770</v>
      </c>
      <c r="H22" s="12">
        <v>72410</v>
      </c>
      <c r="I22" s="12">
        <v>78738</v>
      </c>
      <c r="J22" s="12">
        <v>89467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0">
        <v>7.3</v>
      </c>
      <c r="B23" s="21" t="s">
        <v>13</v>
      </c>
      <c r="C23" s="22"/>
      <c r="D23" s="22"/>
      <c r="E23" s="22"/>
      <c r="F23" s="22"/>
      <c r="G23" s="22"/>
      <c r="H23" s="12"/>
      <c r="I23" s="12"/>
      <c r="J23" s="12"/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0">
        <v>7.4</v>
      </c>
      <c r="B24" s="21" t="s">
        <v>14</v>
      </c>
      <c r="C24" s="22">
        <v>1999</v>
      </c>
      <c r="D24" s="22">
        <v>3502</v>
      </c>
      <c r="E24" s="22">
        <v>2499</v>
      </c>
      <c r="F24" s="22">
        <v>3668</v>
      </c>
      <c r="G24" s="22">
        <v>6969</v>
      </c>
      <c r="H24" s="12">
        <v>7437</v>
      </c>
      <c r="I24" s="12">
        <v>7230</v>
      </c>
      <c r="J24" s="12">
        <v>6313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0">
        <v>7.5</v>
      </c>
      <c r="B25" s="21" t="s">
        <v>15</v>
      </c>
      <c r="C25" s="22">
        <v>1816</v>
      </c>
      <c r="D25" s="22">
        <v>2226</v>
      </c>
      <c r="E25" s="22">
        <v>2330</v>
      </c>
      <c r="F25" s="22">
        <v>2442</v>
      </c>
      <c r="G25" s="22">
        <v>2617</v>
      </c>
      <c r="H25" s="12">
        <v>8234</v>
      </c>
      <c r="I25" s="12">
        <v>8495</v>
      </c>
      <c r="J25" s="12">
        <v>9609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0">
        <v>7.6</v>
      </c>
      <c r="B26" s="21" t="s">
        <v>16</v>
      </c>
      <c r="C26" s="22"/>
      <c r="D26" s="22"/>
      <c r="E26" s="22"/>
      <c r="F26" s="22"/>
      <c r="G26" s="22"/>
      <c r="H26" s="12"/>
      <c r="I26" s="12"/>
      <c r="J26" s="12"/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>
      <c r="A27" s="20">
        <v>7.7</v>
      </c>
      <c r="B27" s="21" t="s">
        <v>17</v>
      </c>
      <c r="C27" s="22">
        <v>23030</v>
      </c>
      <c r="D27" s="22">
        <v>28124</v>
      </c>
      <c r="E27" s="22">
        <v>36844</v>
      </c>
      <c r="F27" s="22">
        <v>42908</v>
      </c>
      <c r="G27" s="22">
        <v>51721</v>
      </c>
      <c r="H27" s="12">
        <v>51730</v>
      </c>
      <c r="I27" s="12">
        <v>53095</v>
      </c>
      <c r="J27" s="12">
        <v>55637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3" t="s">
        <v>67</v>
      </c>
      <c r="B28" s="21" t="s">
        <v>18</v>
      </c>
      <c r="C28" s="22">
        <v>23399</v>
      </c>
      <c r="D28" s="22">
        <v>25250</v>
      </c>
      <c r="E28" s="22">
        <v>28230</v>
      </c>
      <c r="F28" s="22">
        <v>29609</v>
      </c>
      <c r="G28" s="22">
        <v>37875</v>
      </c>
      <c r="H28" s="12">
        <v>38515</v>
      </c>
      <c r="I28" s="12">
        <v>43542</v>
      </c>
      <c r="J28" s="12">
        <v>48312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3" t="s">
        <v>68</v>
      </c>
      <c r="B29" s="21" t="s">
        <v>19</v>
      </c>
      <c r="C29" s="22">
        <v>134847</v>
      </c>
      <c r="D29" s="22">
        <v>144304</v>
      </c>
      <c r="E29" s="22">
        <v>152279</v>
      </c>
      <c r="F29" s="22">
        <v>157980</v>
      </c>
      <c r="G29" s="22">
        <v>158360</v>
      </c>
      <c r="H29" s="12">
        <v>169921</v>
      </c>
      <c r="I29" s="12">
        <v>184563</v>
      </c>
      <c r="J29" s="12">
        <v>196623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3" t="s">
        <v>69</v>
      </c>
      <c r="B30" s="21" t="s">
        <v>44</v>
      </c>
      <c r="C30" s="22">
        <v>231790</v>
      </c>
      <c r="D30" s="22">
        <v>243900</v>
      </c>
      <c r="E30" s="22">
        <v>252574</v>
      </c>
      <c r="F30" s="22">
        <v>288789</v>
      </c>
      <c r="G30" s="22">
        <v>342238</v>
      </c>
      <c r="H30" s="12">
        <v>346247</v>
      </c>
      <c r="I30" s="12">
        <v>361787</v>
      </c>
      <c r="J30" s="12">
        <v>434232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3" t="s">
        <v>70</v>
      </c>
      <c r="B31" s="21" t="s">
        <v>20</v>
      </c>
      <c r="C31" s="22">
        <v>208417</v>
      </c>
      <c r="D31" s="22">
        <v>241678</v>
      </c>
      <c r="E31" s="22">
        <v>272290</v>
      </c>
      <c r="F31" s="22">
        <v>298681</v>
      </c>
      <c r="G31" s="22">
        <v>287332</v>
      </c>
      <c r="H31" s="12">
        <v>351098</v>
      </c>
      <c r="I31" s="12">
        <v>434413</v>
      </c>
      <c r="J31" s="12">
        <v>481762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4"/>
      <c r="B32" s="25" t="s">
        <v>30</v>
      </c>
      <c r="C32" s="22">
        <f>C17+C20+C28+C29+C30+C31</f>
        <v>825311</v>
      </c>
      <c r="D32" s="22">
        <f t="shared" ref="D32" si="8">D17+D20+D28+D29+D30+D31</f>
        <v>883040</v>
      </c>
      <c r="E32" s="22">
        <f>E17+E20+E28+E29+E30+E31</f>
        <v>1020775</v>
      </c>
      <c r="F32" s="22">
        <f t="shared" ref="F32:J32" si="9">F17+F20+F28+F29+F30+F31</f>
        <v>1120586</v>
      </c>
      <c r="G32" s="22">
        <f t="shared" si="9"/>
        <v>1210397</v>
      </c>
      <c r="H32" s="22">
        <f t="shared" si="9"/>
        <v>1331872</v>
      </c>
      <c r="I32" s="22">
        <f t="shared" si="9"/>
        <v>1497350</v>
      </c>
      <c r="J32" s="22">
        <f t="shared" si="9"/>
        <v>1688567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8" t="s">
        <v>27</v>
      </c>
      <c r="B33" s="29" t="s">
        <v>31</v>
      </c>
      <c r="C33" s="26">
        <f>C6+C11+C13+C14+C15+C17+C20+C28+C29+C30+C31</f>
        <v>1272911.58</v>
      </c>
      <c r="D33" s="26">
        <f>D6+D11+D13+D14+D15+D17+D20+D28+D29+D30+D31</f>
        <v>1372468.76</v>
      </c>
      <c r="E33" s="26">
        <f>E6+E11+E13+E14+E15+E17+E20+E28+E29+E30+E31</f>
        <v>1583947.66</v>
      </c>
      <c r="F33" s="26">
        <f>F6+F11+F13+F14+F15+F17+F20+F28+F29+F30+F31</f>
        <v>1786630</v>
      </c>
      <c r="G33" s="26">
        <f t="shared" ref="G33:J33" si="10">G6+G11+G13+G14+G15+G17+G20+G28+G29+G30+G31</f>
        <v>1903318</v>
      </c>
      <c r="H33" s="26">
        <f t="shared" si="10"/>
        <v>2043834</v>
      </c>
      <c r="I33" s="26">
        <f t="shared" si="10"/>
        <v>2503973</v>
      </c>
      <c r="J33" s="26">
        <f t="shared" si="10"/>
        <v>2695726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0" t="s">
        <v>33</v>
      </c>
      <c r="B34" s="31" t="s">
        <v>25</v>
      </c>
      <c r="C34" s="22">
        <v>48918.33</v>
      </c>
      <c r="D34" s="22">
        <v>46018.62</v>
      </c>
      <c r="E34" s="22">
        <v>77020.95</v>
      </c>
      <c r="F34" s="22">
        <v>76376</v>
      </c>
      <c r="G34" s="22">
        <v>97115</v>
      </c>
      <c r="H34" s="17">
        <v>113598</v>
      </c>
      <c r="I34" s="17">
        <v>100840</v>
      </c>
      <c r="J34" s="17">
        <v>141957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0" t="s">
        <v>34</v>
      </c>
      <c r="B35" s="31" t="s">
        <v>24</v>
      </c>
      <c r="C35" s="22">
        <v>30370</v>
      </c>
      <c r="D35" s="22">
        <v>44163</v>
      </c>
      <c r="E35" s="22">
        <v>42765</v>
      </c>
      <c r="F35" s="22">
        <v>50101</v>
      </c>
      <c r="G35" s="22">
        <v>47366</v>
      </c>
      <c r="H35" s="17">
        <v>28043</v>
      </c>
      <c r="I35" s="17">
        <v>25890</v>
      </c>
      <c r="J35" s="17">
        <v>50812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33" t="s">
        <v>45</v>
      </c>
      <c r="C36" s="22">
        <f>C33+C34-C35</f>
        <v>1291459.9100000001</v>
      </c>
      <c r="D36" s="22">
        <f>D33+D34-D35</f>
        <v>1374324.3800000001</v>
      </c>
      <c r="E36" s="22">
        <f>E33+E34-E35</f>
        <v>1618203.6099999999</v>
      </c>
      <c r="F36" s="22">
        <f>F33+F34-F35</f>
        <v>1812905</v>
      </c>
      <c r="G36" s="22">
        <f t="shared" ref="G36:J36" si="11">G33+G34-G35</f>
        <v>1953067</v>
      </c>
      <c r="H36" s="22">
        <f t="shared" si="11"/>
        <v>2129389</v>
      </c>
      <c r="I36" s="22">
        <f t="shared" si="11"/>
        <v>2578923</v>
      </c>
      <c r="J36" s="22">
        <f t="shared" si="11"/>
        <v>2786871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0" t="s">
        <v>36</v>
      </c>
      <c r="B37" s="31" t="s">
        <v>32</v>
      </c>
      <c r="C37" s="22">
        <v>28925</v>
      </c>
      <c r="D37" s="22">
        <v>29561</v>
      </c>
      <c r="E37" s="22">
        <v>30210</v>
      </c>
      <c r="F37" s="22">
        <v>30873</v>
      </c>
      <c r="G37" s="22">
        <v>31549</v>
      </c>
      <c r="H37" s="17">
        <v>32239</v>
      </c>
      <c r="I37" s="17">
        <v>32943</v>
      </c>
      <c r="J37" s="17">
        <v>33661</v>
      </c>
      <c r="R37" s="2"/>
      <c r="S37" s="2"/>
      <c r="T37" s="2"/>
      <c r="U37" s="2"/>
    </row>
    <row r="38" spans="1:186">
      <c r="A38" s="32" t="s">
        <v>37</v>
      </c>
      <c r="B38" s="33" t="s">
        <v>48</v>
      </c>
      <c r="C38" s="22">
        <f>C36/C37*1000</f>
        <v>44648.570786516859</v>
      </c>
      <c r="D38" s="22">
        <f>D36/D37*1000</f>
        <v>46491.13291160651</v>
      </c>
      <c r="E38" s="22">
        <f>E36/E37*1000</f>
        <v>53565.164184045017</v>
      </c>
      <c r="F38" s="22">
        <f>F36/F37*1000</f>
        <v>58721.374663945848</v>
      </c>
      <c r="G38" s="22">
        <f t="shared" ref="G38:J38" si="12">G36/G37*1000</f>
        <v>61905.829027861422</v>
      </c>
      <c r="H38" s="22">
        <f t="shared" si="12"/>
        <v>66050.094605912091</v>
      </c>
      <c r="I38" s="22">
        <f t="shared" si="12"/>
        <v>78284.400327839001</v>
      </c>
      <c r="J38" s="22">
        <f t="shared" si="12"/>
        <v>82792.281869225524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9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4.28515625" style="1" customWidth="1"/>
    <col min="3" max="5" width="14.28515625" style="1" customWidth="1"/>
    <col min="6" max="7" width="14.28515625" style="3" customWidth="1"/>
    <col min="8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1" t="s">
        <v>56</v>
      </c>
      <c r="H1" s="2" t="s">
        <v>71</v>
      </c>
      <c r="P1" s="4"/>
    </row>
    <row r="2" spans="1:186" ht="15.75">
      <c r="A2" s="8" t="s">
        <v>39</v>
      </c>
    </row>
    <row r="3" spans="1:186" ht="15.75">
      <c r="A3" s="8"/>
    </row>
    <row r="4" spans="1:186" ht="15.75">
      <c r="A4" s="8"/>
      <c r="E4" s="7"/>
      <c r="F4" s="7" t="s">
        <v>47</v>
      </c>
      <c r="G4" s="7"/>
    </row>
    <row r="5" spans="1:186">
      <c r="A5" s="14" t="s">
        <v>0</v>
      </c>
      <c r="B5" s="15" t="s">
        <v>1</v>
      </c>
      <c r="C5" s="16" t="s">
        <v>21</v>
      </c>
      <c r="D5" s="16" t="s">
        <v>22</v>
      </c>
      <c r="E5" s="16" t="s">
        <v>23</v>
      </c>
      <c r="F5" s="16" t="s">
        <v>46</v>
      </c>
      <c r="G5" s="16" t="s">
        <v>55</v>
      </c>
      <c r="H5" s="17" t="s">
        <v>57</v>
      </c>
      <c r="I5" s="17" t="s">
        <v>58</v>
      </c>
      <c r="J5" s="17" t="s">
        <v>59</v>
      </c>
    </row>
    <row r="6" spans="1:186" s="9" customFormat="1">
      <c r="A6" s="18" t="s">
        <v>26</v>
      </c>
      <c r="B6" s="19" t="s">
        <v>2</v>
      </c>
      <c r="C6" s="12">
        <f t="shared" ref="C6:J6" si="0">C7+C8+C9+C10</f>
        <v>251622.58</v>
      </c>
      <c r="D6" s="12">
        <f t="shared" si="0"/>
        <v>276425.26</v>
      </c>
      <c r="E6" s="12">
        <f t="shared" si="0"/>
        <v>288574.87</v>
      </c>
      <c r="F6" s="12">
        <f t="shared" si="0"/>
        <v>295331</v>
      </c>
      <c r="G6" s="12">
        <f t="shared" si="0"/>
        <v>273718</v>
      </c>
      <c r="H6" s="12">
        <f t="shared" si="0"/>
        <v>290342</v>
      </c>
      <c r="I6" s="12">
        <f t="shared" si="0"/>
        <v>427979</v>
      </c>
      <c r="J6" s="12">
        <f t="shared" si="0"/>
        <v>393326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0">
        <v>1.1000000000000001</v>
      </c>
      <c r="B7" s="21" t="s">
        <v>49</v>
      </c>
      <c r="C7" s="34">
        <v>137771.57999999999</v>
      </c>
      <c r="D7" s="34">
        <v>159419.26</v>
      </c>
      <c r="E7" s="34">
        <v>167469.15</v>
      </c>
      <c r="F7" s="34">
        <v>177112</v>
      </c>
      <c r="G7" s="34">
        <v>152555</v>
      </c>
      <c r="H7" s="34">
        <v>141966</v>
      </c>
      <c r="I7" s="12">
        <v>267660</v>
      </c>
      <c r="J7" s="12">
        <v>236886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0">
        <v>1.2</v>
      </c>
      <c r="B8" s="21" t="s">
        <v>50</v>
      </c>
      <c r="C8" s="34">
        <v>52587</v>
      </c>
      <c r="D8" s="34">
        <v>54292</v>
      </c>
      <c r="E8" s="34">
        <v>55877.72</v>
      </c>
      <c r="F8" s="34">
        <v>56120</v>
      </c>
      <c r="G8" s="34">
        <v>56995</v>
      </c>
      <c r="H8" s="34">
        <v>58930</v>
      </c>
      <c r="I8" s="12">
        <v>62829</v>
      </c>
      <c r="J8" s="12">
        <v>69767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0">
        <v>1.3</v>
      </c>
      <c r="B9" s="21" t="s">
        <v>51</v>
      </c>
      <c r="C9" s="34">
        <v>42183</v>
      </c>
      <c r="D9" s="34">
        <v>40439</v>
      </c>
      <c r="E9" s="34">
        <v>38993</v>
      </c>
      <c r="F9" s="34">
        <v>36178</v>
      </c>
      <c r="G9" s="34">
        <v>36806</v>
      </c>
      <c r="H9" s="34">
        <v>61910</v>
      </c>
      <c r="I9" s="12">
        <v>70391</v>
      </c>
      <c r="J9" s="12">
        <v>58713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0">
        <v>1.4</v>
      </c>
      <c r="B10" s="21" t="s">
        <v>52</v>
      </c>
      <c r="C10" s="34">
        <v>19081</v>
      </c>
      <c r="D10" s="34">
        <v>22275</v>
      </c>
      <c r="E10" s="34">
        <v>26235</v>
      </c>
      <c r="F10" s="34">
        <v>25921</v>
      </c>
      <c r="G10" s="34">
        <v>27362</v>
      </c>
      <c r="H10" s="34">
        <v>27536</v>
      </c>
      <c r="I10" s="12">
        <v>27099</v>
      </c>
      <c r="J10" s="12">
        <v>27960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3" t="s">
        <v>61</v>
      </c>
      <c r="B11" s="21" t="s">
        <v>3</v>
      </c>
      <c r="C11" s="34"/>
      <c r="D11" s="34"/>
      <c r="E11" s="34"/>
      <c r="F11" s="34"/>
      <c r="G11" s="34"/>
      <c r="H11" s="34"/>
      <c r="I11" s="12"/>
      <c r="J11" s="12"/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4"/>
      <c r="B12" s="25" t="s">
        <v>28</v>
      </c>
      <c r="C12" s="34">
        <f t="shared" ref="C12:J12" si="1">C6+C11</f>
        <v>251622.58</v>
      </c>
      <c r="D12" s="34">
        <f t="shared" si="1"/>
        <v>276425.26</v>
      </c>
      <c r="E12" s="34">
        <f t="shared" si="1"/>
        <v>288574.87</v>
      </c>
      <c r="F12" s="34">
        <f t="shared" si="1"/>
        <v>295331</v>
      </c>
      <c r="G12" s="34">
        <f t="shared" si="1"/>
        <v>273718</v>
      </c>
      <c r="H12" s="34">
        <f t="shared" si="1"/>
        <v>290342</v>
      </c>
      <c r="I12" s="34">
        <f t="shared" si="1"/>
        <v>427979</v>
      </c>
      <c r="J12" s="34">
        <f t="shared" si="1"/>
        <v>393326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8" t="s">
        <v>62</v>
      </c>
      <c r="B13" s="19" t="s">
        <v>4</v>
      </c>
      <c r="C13" s="12">
        <v>40990</v>
      </c>
      <c r="D13" s="12">
        <v>28894</v>
      </c>
      <c r="E13" s="12">
        <v>41278</v>
      </c>
      <c r="F13" s="12">
        <v>40523</v>
      </c>
      <c r="G13" s="12">
        <v>52135</v>
      </c>
      <c r="H13" s="12">
        <v>54581</v>
      </c>
      <c r="I13" s="12">
        <v>53275</v>
      </c>
      <c r="J13" s="12">
        <v>53470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3" t="s">
        <v>63</v>
      </c>
      <c r="B14" s="21" t="s">
        <v>5</v>
      </c>
      <c r="C14" s="35">
        <v>54276</v>
      </c>
      <c r="D14" s="35">
        <v>55762</v>
      </c>
      <c r="E14" s="35">
        <v>54234</v>
      </c>
      <c r="F14" s="35">
        <v>43057</v>
      </c>
      <c r="G14" s="35">
        <v>46224</v>
      </c>
      <c r="H14" s="36">
        <v>58536</v>
      </c>
      <c r="I14" s="36">
        <v>57022</v>
      </c>
      <c r="J14" s="36">
        <v>64923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3" t="s">
        <v>64</v>
      </c>
      <c r="B15" s="21" t="s">
        <v>6</v>
      </c>
      <c r="C15" s="34">
        <v>100712</v>
      </c>
      <c r="D15" s="34">
        <v>99017</v>
      </c>
      <c r="E15" s="34">
        <v>111497</v>
      </c>
      <c r="F15" s="34">
        <v>172786</v>
      </c>
      <c r="G15" s="34">
        <v>198602</v>
      </c>
      <c r="H15" s="12">
        <v>167221</v>
      </c>
      <c r="I15" s="12">
        <v>173285</v>
      </c>
      <c r="J15" s="12">
        <v>169451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4"/>
      <c r="B16" s="25" t="s">
        <v>29</v>
      </c>
      <c r="C16" s="34">
        <f t="shared" ref="C16:J16" si="2">+C13+C14+C15</f>
        <v>195978</v>
      </c>
      <c r="D16" s="34">
        <f t="shared" si="2"/>
        <v>183673</v>
      </c>
      <c r="E16" s="34">
        <f t="shared" si="2"/>
        <v>207009</v>
      </c>
      <c r="F16" s="34">
        <f t="shared" si="2"/>
        <v>256366</v>
      </c>
      <c r="G16" s="34">
        <f t="shared" si="2"/>
        <v>296961</v>
      </c>
      <c r="H16" s="34">
        <f t="shared" si="2"/>
        <v>280338</v>
      </c>
      <c r="I16" s="34">
        <f t="shared" si="2"/>
        <v>283582</v>
      </c>
      <c r="J16" s="34">
        <f t="shared" si="2"/>
        <v>287844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8" t="s">
        <v>65</v>
      </c>
      <c r="B17" s="19" t="s">
        <v>7</v>
      </c>
      <c r="C17" s="36">
        <f>C18+C19</f>
        <v>156450</v>
      </c>
      <c r="D17" s="36">
        <f t="shared" ref="D17:J17" si="3">D18+D19</f>
        <v>130915</v>
      </c>
      <c r="E17" s="36">
        <f t="shared" si="3"/>
        <v>190705</v>
      </c>
      <c r="F17" s="36">
        <f t="shared" si="3"/>
        <v>203972</v>
      </c>
      <c r="G17" s="36">
        <f t="shared" si="3"/>
        <v>237194</v>
      </c>
      <c r="H17" s="36">
        <f t="shared" si="3"/>
        <v>256129</v>
      </c>
      <c r="I17" s="36">
        <f t="shared" si="3"/>
        <v>283085</v>
      </c>
      <c r="J17" s="36">
        <f t="shared" si="3"/>
        <v>306212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0">
        <v>6.1</v>
      </c>
      <c r="B18" s="21" t="s">
        <v>8</v>
      </c>
      <c r="C18" s="34">
        <v>149457</v>
      </c>
      <c r="D18" s="34">
        <v>123727</v>
      </c>
      <c r="E18" s="34">
        <v>183334</v>
      </c>
      <c r="F18" s="34">
        <v>196506</v>
      </c>
      <c r="G18" s="34">
        <v>228505</v>
      </c>
      <c r="H18" s="34">
        <v>246773</v>
      </c>
      <c r="I18" s="12">
        <v>273017</v>
      </c>
      <c r="J18" s="12">
        <v>295425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0">
        <v>6.2</v>
      </c>
      <c r="B19" s="21" t="s">
        <v>9</v>
      </c>
      <c r="C19" s="34">
        <v>6993</v>
      </c>
      <c r="D19" s="34">
        <v>7188</v>
      </c>
      <c r="E19" s="34">
        <v>7371</v>
      </c>
      <c r="F19" s="34">
        <v>7466</v>
      </c>
      <c r="G19" s="34">
        <v>8689</v>
      </c>
      <c r="H19" s="34">
        <v>9356</v>
      </c>
      <c r="I19" s="12">
        <v>10068</v>
      </c>
      <c r="J19" s="12">
        <v>10787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8" t="s">
        <v>66</v>
      </c>
      <c r="B20" s="27" t="s">
        <v>10</v>
      </c>
      <c r="C20" s="36">
        <f>C21+C22+C23+C24+C25+C26+C27</f>
        <v>70408</v>
      </c>
      <c r="D20" s="36">
        <f t="shared" ref="D20:J20" si="4">D21+D22+D23+D24+D25+D26+D27</f>
        <v>80780</v>
      </c>
      <c r="E20" s="36">
        <f t="shared" si="4"/>
        <v>86841</v>
      </c>
      <c r="F20" s="36">
        <f t="shared" si="4"/>
        <v>95468</v>
      </c>
      <c r="G20" s="36">
        <f t="shared" si="4"/>
        <v>107764</v>
      </c>
      <c r="H20" s="36">
        <f t="shared" si="4"/>
        <v>121596</v>
      </c>
      <c r="I20" s="36">
        <f t="shared" si="4"/>
        <v>126003</v>
      </c>
      <c r="J20" s="36">
        <f t="shared" si="4"/>
        <v>129758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0">
        <v>7.1</v>
      </c>
      <c r="B21" s="21" t="s">
        <v>11</v>
      </c>
      <c r="C21" s="34">
        <v>2</v>
      </c>
      <c r="D21" s="34">
        <v>3</v>
      </c>
      <c r="E21" s="34">
        <v>5</v>
      </c>
      <c r="F21" s="34">
        <v>5</v>
      </c>
      <c r="G21" s="34">
        <v>6</v>
      </c>
      <c r="H21" s="34">
        <v>6</v>
      </c>
      <c r="I21" s="12">
        <v>5</v>
      </c>
      <c r="J21" s="12">
        <v>6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0">
        <v>7.2</v>
      </c>
      <c r="B22" s="21" t="s">
        <v>12</v>
      </c>
      <c r="C22" s="34">
        <v>43561</v>
      </c>
      <c r="D22" s="34">
        <v>49507</v>
      </c>
      <c r="E22" s="34">
        <v>50523</v>
      </c>
      <c r="F22" s="34">
        <v>53520</v>
      </c>
      <c r="G22" s="34">
        <v>56431</v>
      </c>
      <c r="H22" s="34">
        <v>64822</v>
      </c>
      <c r="I22" s="12">
        <v>69297</v>
      </c>
      <c r="J22" s="12">
        <v>74175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0">
        <v>7.3</v>
      </c>
      <c r="B23" s="21" t="s">
        <v>13</v>
      </c>
      <c r="C23" s="34"/>
      <c r="D23" s="34"/>
      <c r="E23" s="34"/>
      <c r="F23" s="34"/>
      <c r="G23" s="34"/>
      <c r="H23" s="34"/>
      <c r="I23" s="12"/>
      <c r="J23" s="12"/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0">
        <v>7.4</v>
      </c>
      <c r="B24" s="21" t="s">
        <v>14</v>
      </c>
      <c r="C24" s="34">
        <v>1999</v>
      </c>
      <c r="D24" s="34">
        <v>3230</v>
      </c>
      <c r="E24" s="34">
        <v>2169</v>
      </c>
      <c r="F24" s="34">
        <v>3128</v>
      </c>
      <c r="G24" s="34">
        <v>5806</v>
      </c>
      <c r="H24" s="34">
        <v>6082</v>
      </c>
      <c r="I24" s="12">
        <v>5767</v>
      </c>
      <c r="J24" s="12">
        <v>4754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0">
        <v>7.5</v>
      </c>
      <c r="B25" s="21" t="s">
        <v>15</v>
      </c>
      <c r="C25" s="34">
        <v>1816</v>
      </c>
      <c r="D25" s="34">
        <v>2064</v>
      </c>
      <c r="E25" s="34">
        <v>2106</v>
      </c>
      <c r="F25" s="34">
        <v>2231</v>
      </c>
      <c r="G25" s="34">
        <v>2352</v>
      </c>
      <c r="H25" s="34">
        <v>8284</v>
      </c>
      <c r="I25" s="12">
        <v>8507</v>
      </c>
      <c r="J25" s="12">
        <v>8817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0">
        <v>7.6</v>
      </c>
      <c r="B26" s="21" t="s">
        <v>16</v>
      </c>
      <c r="C26" s="34"/>
      <c r="D26" s="34"/>
      <c r="E26" s="34"/>
      <c r="F26" s="34"/>
      <c r="G26" s="34"/>
      <c r="H26" s="34"/>
      <c r="I26" s="12"/>
      <c r="J26" s="12"/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20">
        <v>7.7</v>
      </c>
      <c r="B27" s="21" t="s">
        <v>17</v>
      </c>
      <c r="C27" s="35">
        <v>23030</v>
      </c>
      <c r="D27" s="35">
        <v>25976</v>
      </c>
      <c r="E27" s="35">
        <v>32038</v>
      </c>
      <c r="F27" s="35">
        <v>36584</v>
      </c>
      <c r="G27" s="35">
        <v>43169</v>
      </c>
      <c r="H27" s="35">
        <v>42402</v>
      </c>
      <c r="I27" s="36">
        <v>42427</v>
      </c>
      <c r="J27" s="36">
        <v>42006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3" t="s">
        <v>67</v>
      </c>
      <c r="B28" s="21" t="s">
        <v>18</v>
      </c>
      <c r="C28" s="34">
        <v>23399</v>
      </c>
      <c r="D28" s="34">
        <v>24918</v>
      </c>
      <c r="E28" s="34">
        <v>27257</v>
      </c>
      <c r="F28" s="34">
        <v>28309</v>
      </c>
      <c r="G28" s="34">
        <v>35103</v>
      </c>
      <c r="H28" s="34">
        <v>35788</v>
      </c>
      <c r="I28" s="12">
        <v>37626</v>
      </c>
      <c r="J28" s="12">
        <v>38738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3" t="s">
        <v>68</v>
      </c>
      <c r="B29" s="21" t="s">
        <v>19</v>
      </c>
      <c r="C29" s="35">
        <v>134847</v>
      </c>
      <c r="D29" s="35">
        <v>136333</v>
      </c>
      <c r="E29" s="35">
        <v>137021</v>
      </c>
      <c r="F29" s="35">
        <v>138289</v>
      </c>
      <c r="G29" s="35">
        <v>132913</v>
      </c>
      <c r="H29" s="35">
        <v>129535</v>
      </c>
      <c r="I29" s="36">
        <v>126515</v>
      </c>
      <c r="J29" s="36">
        <v>135567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3" t="s">
        <v>69</v>
      </c>
      <c r="B30" s="21" t="s">
        <v>44</v>
      </c>
      <c r="C30" s="34">
        <v>231790</v>
      </c>
      <c r="D30" s="34">
        <v>233668</v>
      </c>
      <c r="E30" s="34">
        <v>216539</v>
      </c>
      <c r="F30" s="34">
        <v>234826</v>
      </c>
      <c r="G30" s="34">
        <v>281035</v>
      </c>
      <c r="H30" s="34">
        <v>263348</v>
      </c>
      <c r="I30" s="12">
        <v>249069</v>
      </c>
      <c r="J30" s="12">
        <v>276927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3" t="s">
        <v>70</v>
      </c>
      <c r="B31" s="21" t="s">
        <v>20</v>
      </c>
      <c r="C31" s="34">
        <v>208417</v>
      </c>
      <c r="D31" s="34">
        <v>230853</v>
      </c>
      <c r="E31" s="34">
        <v>227976</v>
      </c>
      <c r="F31" s="34">
        <v>249977</v>
      </c>
      <c r="G31" s="34">
        <v>233161</v>
      </c>
      <c r="H31" s="34">
        <v>257226</v>
      </c>
      <c r="I31" s="13">
        <v>281665</v>
      </c>
      <c r="J31" s="13">
        <v>289838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4"/>
      <c r="B32" s="25" t="s">
        <v>30</v>
      </c>
      <c r="C32" s="34">
        <f>C17+C20+C28+C29+C30+C31</f>
        <v>825311</v>
      </c>
      <c r="D32" s="34">
        <f t="shared" ref="D32:J32" si="5">D17+D20+D28+D29+D30+D31</f>
        <v>837467</v>
      </c>
      <c r="E32" s="34">
        <f t="shared" si="5"/>
        <v>886339</v>
      </c>
      <c r="F32" s="34">
        <f t="shared" si="5"/>
        <v>950841</v>
      </c>
      <c r="G32" s="34">
        <f t="shared" si="5"/>
        <v>1027170</v>
      </c>
      <c r="H32" s="34">
        <f t="shared" si="5"/>
        <v>1063622</v>
      </c>
      <c r="I32" s="34">
        <f t="shared" si="5"/>
        <v>1103963</v>
      </c>
      <c r="J32" s="34">
        <f t="shared" si="5"/>
        <v>1177040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8" t="s">
        <v>27</v>
      </c>
      <c r="B33" s="29" t="s">
        <v>31</v>
      </c>
      <c r="C33" s="12">
        <f t="shared" ref="C33:J33" si="6">C6+C11+C13+C14+C15+C17+C20+C28+C29+C30+C31</f>
        <v>1272911.58</v>
      </c>
      <c r="D33" s="12">
        <f t="shared" si="6"/>
        <v>1297565.26</v>
      </c>
      <c r="E33" s="12">
        <f t="shared" si="6"/>
        <v>1381922.87</v>
      </c>
      <c r="F33" s="12">
        <f t="shared" si="6"/>
        <v>1502538</v>
      </c>
      <c r="G33" s="12">
        <f t="shared" si="6"/>
        <v>1597849</v>
      </c>
      <c r="H33" s="12">
        <f t="shared" si="6"/>
        <v>1634302</v>
      </c>
      <c r="I33" s="12">
        <f t="shared" si="6"/>
        <v>1815524</v>
      </c>
      <c r="J33" s="12">
        <f t="shared" si="6"/>
        <v>1858210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0" t="s">
        <v>33</v>
      </c>
      <c r="B34" s="31" t="s">
        <v>25</v>
      </c>
      <c r="C34" s="16">
        <v>48918</v>
      </c>
      <c r="D34" s="16">
        <v>42553</v>
      </c>
      <c r="E34" s="16">
        <v>66521</v>
      </c>
      <c r="F34" s="16">
        <v>63808</v>
      </c>
      <c r="G34" s="34">
        <v>86905</v>
      </c>
      <c r="H34" s="37">
        <v>98110</v>
      </c>
      <c r="I34" s="37">
        <v>80121</v>
      </c>
      <c r="J34" s="37">
        <v>111876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0" t="s">
        <v>34</v>
      </c>
      <c r="B35" s="31" t="s">
        <v>24</v>
      </c>
      <c r="C35" s="16">
        <v>30370</v>
      </c>
      <c r="D35" s="16">
        <v>40837</v>
      </c>
      <c r="E35" s="16">
        <v>36935</v>
      </c>
      <c r="F35" s="16">
        <v>41856</v>
      </c>
      <c r="G35" s="34">
        <v>42386</v>
      </c>
      <c r="H35" s="37">
        <v>24220</v>
      </c>
      <c r="I35" s="37">
        <v>20571</v>
      </c>
      <c r="J35" s="37">
        <v>40045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33" t="s">
        <v>45</v>
      </c>
      <c r="C36" s="34">
        <f t="shared" ref="C36:J36" si="7">C33+C34-C35</f>
        <v>1291459.58</v>
      </c>
      <c r="D36" s="34">
        <f t="shared" si="7"/>
        <v>1299281.26</v>
      </c>
      <c r="E36" s="34">
        <f t="shared" si="7"/>
        <v>1411508.87</v>
      </c>
      <c r="F36" s="34">
        <f t="shared" si="7"/>
        <v>1524490</v>
      </c>
      <c r="G36" s="34">
        <f t="shared" si="7"/>
        <v>1642368</v>
      </c>
      <c r="H36" s="34">
        <f t="shared" si="7"/>
        <v>1708192</v>
      </c>
      <c r="I36" s="34">
        <f t="shared" si="7"/>
        <v>1875074</v>
      </c>
      <c r="J36" s="34">
        <f t="shared" si="7"/>
        <v>1930041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0" t="s">
        <v>36</v>
      </c>
      <c r="B37" s="31" t="s">
        <v>32</v>
      </c>
      <c r="C37" s="34">
        <f>GSVA_cur!C37</f>
        <v>28925</v>
      </c>
      <c r="D37" s="34">
        <f>GSVA_cur!D37</f>
        <v>29561</v>
      </c>
      <c r="E37" s="34">
        <f>GSVA_cur!E37</f>
        <v>30210</v>
      </c>
      <c r="F37" s="34">
        <f>GSVA_cur!F37</f>
        <v>30873</v>
      </c>
      <c r="G37" s="34">
        <f>GSVA_cur!G37</f>
        <v>31549</v>
      </c>
      <c r="H37" s="34">
        <f>GSVA_cur!H37</f>
        <v>32239</v>
      </c>
      <c r="I37" s="34">
        <f>GSVA_cur!I37</f>
        <v>32943</v>
      </c>
      <c r="J37" s="34">
        <f>GSVA_cur!J37</f>
        <v>33661</v>
      </c>
      <c r="R37" s="2"/>
      <c r="S37" s="2"/>
      <c r="T37" s="2"/>
      <c r="U37" s="2"/>
    </row>
    <row r="38" spans="1:186">
      <c r="A38" s="32" t="s">
        <v>37</v>
      </c>
      <c r="B38" s="33" t="s">
        <v>48</v>
      </c>
      <c r="C38" s="34">
        <f t="shared" ref="C38:J38" si="8">C36/C37*1000</f>
        <v>44648.559377700956</v>
      </c>
      <c r="D38" s="34">
        <f t="shared" si="8"/>
        <v>43952.547613409559</v>
      </c>
      <c r="E38" s="34">
        <f t="shared" si="8"/>
        <v>46723.233035418736</v>
      </c>
      <c r="F38" s="34">
        <f t="shared" si="8"/>
        <v>49379.392997117218</v>
      </c>
      <c r="G38" s="34">
        <f t="shared" si="8"/>
        <v>52057.688040825386</v>
      </c>
      <c r="H38" s="34">
        <f t="shared" si="8"/>
        <v>52985.266292378794</v>
      </c>
      <c r="I38" s="34">
        <f t="shared" si="8"/>
        <v>56918.738426979937</v>
      </c>
      <c r="J38" s="34">
        <f t="shared" si="8"/>
        <v>57337.601378449843</v>
      </c>
      <c r="Q38" s="4"/>
      <c r="R38" s="4"/>
      <c r="S38" s="4"/>
      <c r="T38" s="4"/>
      <c r="U38" s="4"/>
      <c r="BV38" s="5"/>
      <c r="BW38" s="5"/>
      <c r="BX38" s="5"/>
      <c r="BY38" s="5"/>
    </row>
    <row r="39" spans="1:186">
      <c r="H39" s="4"/>
      <c r="I39" s="4"/>
      <c r="J39" s="4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="115" zoomScaleNormal="115" zoomScaleSheetLayoutView="100" workbookViewId="0">
      <pane xSplit="2" ySplit="5" topLeftCell="C3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4.85546875" style="1" customWidth="1"/>
    <col min="3" max="5" width="14.28515625" style="1" customWidth="1"/>
    <col min="6" max="7" width="14.28515625" style="3" customWidth="1"/>
    <col min="8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1" t="s">
        <v>56</v>
      </c>
      <c r="H1" s="2" t="s">
        <v>71</v>
      </c>
      <c r="P1" s="4"/>
    </row>
    <row r="2" spans="1:186" ht="15.75">
      <c r="A2" s="8" t="s">
        <v>40</v>
      </c>
    </row>
    <row r="3" spans="1:186" ht="15.75">
      <c r="A3" s="8"/>
    </row>
    <row r="4" spans="1:186" ht="15.75">
      <c r="A4" s="8"/>
      <c r="E4" s="7"/>
      <c r="F4" s="7" t="s">
        <v>47</v>
      </c>
      <c r="G4" s="7"/>
    </row>
    <row r="5" spans="1:186">
      <c r="A5" s="14" t="s">
        <v>0</v>
      </c>
      <c r="B5" s="15" t="s">
        <v>1</v>
      </c>
      <c r="C5" s="16" t="s">
        <v>21</v>
      </c>
      <c r="D5" s="16" t="s">
        <v>22</v>
      </c>
      <c r="E5" s="16" t="s">
        <v>23</v>
      </c>
      <c r="F5" s="16" t="s">
        <v>46</v>
      </c>
      <c r="G5" s="16" t="s">
        <v>55</v>
      </c>
      <c r="H5" s="17" t="s">
        <v>57</v>
      </c>
      <c r="I5" s="17" t="s">
        <v>58</v>
      </c>
      <c r="J5" s="17" t="s">
        <v>59</v>
      </c>
    </row>
    <row r="6" spans="1:186" s="9" customFormat="1">
      <c r="A6" s="18" t="s">
        <v>26</v>
      </c>
      <c r="B6" s="19" t="s">
        <v>2</v>
      </c>
      <c r="C6" s="12">
        <f>C7+C8+C9+C10</f>
        <v>230736.58000000002</v>
      </c>
      <c r="D6" s="12">
        <f t="shared" ref="D6:J6" si="0">D7+D8+D9+D10</f>
        <v>271875.76</v>
      </c>
      <c r="E6" s="12">
        <f t="shared" si="0"/>
        <v>319883.65999999997</v>
      </c>
      <c r="F6" s="12">
        <f t="shared" si="0"/>
        <v>369191</v>
      </c>
      <c r="G6" s="12">
        <f t="shared" si="0"/>
        <v>364506</v>
      </c>
      <c r="H6" s="12">
        <f t="shared" si="0"/>
        <v>384484</v>
      </c>
      <c r="I6" s="12">
        <f t="shared" si="0"/>
        <v>636738</v>
      </c>
      <c r="J6" s="12">
        <f t="shared" si="0"/>
        <v>628064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0">
        <v>1.1000000000000001</v>
      </c>
      <c r="B7" s="21" t="s">
        <v>49</v>
      </c>
      <c r="C7" s="22">
        <v>120336.58</v>
      </c>
      <c r="D7" s="22">
        <v>147587.76</v>
      </c>
      <c r="E7" s="22">
        <v>181713.48</v>
      </c>
      <c r="F7" s="22">
        <v>221580</v>
      </c>
      <c r="G7" s="22">
        <v>207816</v>
      </c>
      <c r="H7" s="12">
        <v>194498</v>
      </c>
      <c r="I7" s="12">
        <v>418727</v>
      </c>
      <c r="J7" s="12">
        <v>404178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0">
        <v>1.2</v>
      </c>
      <c r="B8" s="21" t="s">
        <v>50</v>
      </c>
      <c r="C8" s="22">
        <v>51840</v>
      </c>
      <c r="D8" s="22">
        <v>57428</v>
      </c>
      <c r="E8" s="22">
        <v>66389.08</v>
      </c>
      <c r="F8" s="22">
        <v>72743</v>
      </c>
      <c r="G8" s="22">
        <v>79944</v>
      </c>
      <c r="H8" s="12">
        <v>83533</v>
      </c>
      <c r="I8" s="12">
        <v>95784</v>
      </c>
      <c r="J8" s="12">
        <v>108806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0">
        <v>1.3</v>
      </c>
      <c r="B9" s="21" t="s">
        <v>51</v>
      </c>
      <c r="C9" s="22">
        <v>41722</v>
      </c>
      <c r="D9" s="22">
        <v>43397</v>
      </c>
      <c r="E9" s="22">
        <v>41511</v>
      </c>
      <c r="F9" s="22">
        <v>42661</v>
      </c>
      <c r="G9" s="22">
        <v>40433</v>
      </c>
      <c r="H9" s="12">
        <v>67443</v>
      </c>
      <c r="I9" s="12">
        <v>76187</v>
      </c>
      <c r="J9" s="12">
        <v>63344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0">
        <v>1.4</v>
      </c>
      <c r="B10" s="21" t="s">
        <v>52</v>
      </c>
      <c r="C10" s="22">
        <v>16838</v>
      </c>
      <c r="D10" s="22">
        <v>23463</v>
      </c>
      <c r="E10" s="22">
        <v>30270.1</v>
      </c>
      <c r="F10" s="22">
        <v>32207</v>
      </c>
      <c r="G10" s="22">
        <v>36313</v>
      </c>
      <c r="H10" s="12">
        <v>39010</v>
      </c>
      <c r="I10" s="12">
        <v>46040</v>
      </c>
      <c r="J10" s="12">
        <v>51736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3" t="s">
        <v>61</v>
      </c>
      <c r="B11" s="21" t="s">
        <v>3</v>
      </c>
      <c r="C11" s="22"/>
      <c r="D11" s="22"/>
      <c r="E11" s="22"/>
      <c r="F11" s="22"/>
      <c r="G11" s="22"/>
      <c r="H11" s="12"/>
      <c r="I11" s="12"/>
      <c r="J11" s="12"/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4"/>
      <c r="B12" s="25" t="s">
        <v>28</v>
      </c>
      <c r="C12" s="22">
        <f>C6+C11</f>
        <v>230736.58000000002</v>
      </c>
      <c r="D12" s="22">
        <f t="shared" ref="D12:J12" si="1">D6+D11</f>
        <v>271875.76</v>
      </c>
      <c r="E12" s="22">
        <f t="shared" si="1"/>
        <v>319883.65999999997</v>
      </c>
      <c r="F12" s="22">
        <f t="shared" si="1"/>
        <v>369191</v>
      </c>
      <c r="G12" s="22">
        <f t="shared" si="1"/>
        <v>364506</v>
      </c>
      <c r="H12" s="22">
        <f t="shared" si="1"/>
        <v>384484</v>
      </c>
      <c r="I12" s="22">
        <f t="shared" si="1"/>
        <v>636738</v>
      </c>
      <c r="J12" s="22">
        <f t="shared" si="1"/>
        <v>628064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8" t="s">
        <v>62</v>
      </c>
      <c r="B13" s="19" t="s">
        <v>4</v>
      </c>
      <c r="C13" s="26">
        <v>32858</v>
      </c>
      <c r="D13" s="26">
        <v>21852</v>
      </c>
      <c r="E13" s="26">
        <v>36447</v>
      </c>
      <c r="F13" s="26">
        <v>37037</v>
      </c>
      <c r="G13" s="26">
        <v>49376</v>
      </c>
      <c r="H13" s="12">
        <v>50135</v>
      </c>
      <c r="I13" s="12">
        <v>50250</v>
      </c>
      <c r="J13" s="12">
        <v>52412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3" t="s">
        <v>63</v>
      </c>
      <c r="B14" s="21" t="s">
        <v>5</v>
      </c>
      <c r="C14" s="22">
        <v>39708</v>
      </c>
      <c r="D14" s="22">
        <v>40541</v>
      </c>
      <c r="E14" s="22">
        <v>32022</v>
      </c>
      <c r="F14" s="22">
        <v>17752</v>
      </c>
      <c r="G14" s="22">
        <v>22394</v>
      </c>
      <c r="H14" s="12">
        <v>26421</v>
      </c>
      <c r="I14" s="12">
        <v>46222</v>
      </c>
      <c r="J14" s="12">
        <v>40140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3" t="s">
        <v>64</v>
      </c>
      <c r="B15" s="21" t="s">
        <v>6</v>
      </c>
      <c r="C15" s="22">
        <v>95958</v>
      </c>
      <c r="D15" s="22">
        <v>100561</v>
      </c>
      <c r="E15" s="22">
        <v>112734</v>
      </c>
      <c r="F15" s="22">
        <v>179771</v>
      </c>
      <c r="G15" s="22">
        <v>190638</v>
      </c>
      <c r="H15" s="12">
        <v>179757</v>
      </c>
      <c r="I15" s="12">
        <v>202468</v>
      </c>
      <c r="J15" s="12">
        <v>205807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4"/>
      <c r="B16" s="25" t="s">
        <v>29</v>
      </c>
      <c r="C16" s="22">
        <f>+C13+C14+C15</f>
        <v>168524</v>
      </c>
      <c r="D16" s="22">
        <f t="shared" ref="D16:J16" si="2">+D13+D14+D15</f>
        <v>162954</v>
      </c>
      <c r="E16" s="22">
        <f t="shared" si="2"/>
        <v>181203</v>
      </c>
      <c r="F16" s="22">
        <f t="shared" si="2"/>
        <v>234560</v>
      </c>
      <c r="G16" s="22">
        <f t="shared" si="2"/>
        <v>262408</v>
      </c>
      <c r="H16" s="22">
        <f t="shared" si="2"/>
        <v>256313</v>
      </c>
      <c r="I16" s="22">
        <f t="shared" si="2"/>
        <v>298940</v>
      </c>
      <c r="J16" s="22">
        <f t="shared" si="2"/>
        <v>298359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8" t="s">
        <v>65</v>
      </c>
      <c r="B17" s="19" t="s">
        <v>7</v>
      </c>
      <c r="C17" s="26">
        <f>C18+C19</f>
        <v>153265</v>
      </c>
      <c r="D17" s="26">
        <f>D18+D19</f>
        <v>136691</v>
      </c>
      <c r="E17" s="26">
        <f>E18+E19</f>
        <v>212327</v>
      </c>
      <c r="F17" s="26">
        <f t="shared" ref="F17:J17" si="3">F18+F19</f>
        <v>231888</v>
      </c>
      <c r="G17" s="26">
        <f t="shared" si="3"/>
        <v>251028</v>
      </c>
      <c r="H17" s="26">
        <f t="shared" si="3"/>
        <v>275476</v>
      </c>
      <c r="I17" s="26">
        <f t="shared" si="3"/>
        <v>316197</v>
      </c>
      <c r="J17" s="26">
        <f t="shared" si="3"/>
        <v>355561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0">
        <v>6.1</v>
      </c>
      <c r="B18" s="21" t="s">
        <v>8</v>
      </c>
      <c r="C18" s="22">
        <v>146414</v>
      </c>
      <c r="D18" s="22">
        <v>129185</v>
      </c>
      <c r="E18" s="22">
        <v>204284</v>
      </c>
      <c r="F18" s="22">
        <v>223556</v>
      </c>
      <c r="G18" s="22">
        <v>242310</v>
      </c>
      <c r="H18" s="12">
        <v>265934</v>
      </c>
      <c r="I18" s="12">
        <v>305208</v>
      </c>
      <c r="J18" s="12">
        <v>343349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0">
        <v>6.2</v>
      </c>
      <c r="B19" s="21" t="s">
        <v>9</v>
      </c>
      <c r="C19" s="22">
        <v>6851</v>
      </c>
      <c r="D19" s="22">
        <v>7506</v>
      </c>
      <c r="E19" s="22">
        <v>8043</v>
      </c>
      <c r="F19" s="22">
        <v>8332</v>
      </c>
      <c r="G19" s="22">
        <v>8718</v>
      </c>
      <c r="H19" s="12">
        <v>9542</v>
      </c>
      <c r="I19" s="12">
        <v>10989</v>
      </c>
      <c r="J19" s="12">
        <v>12212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8" t="s">
        <v>66</v>
      </c>
      <c r="B20" s="27" t="s">
        <v>10</v>
      </c>
      <c r="C20" s="26">
        <f>SUM(C21:C27)</f>
        <v>59876</v>
      </c>
      <c r="D20" s="26">
        <f t="shared" ref="D20:J20" si="4">SUM(D21:D27)</f>
        <v>75298</v>
      </c>
      <c r="E20" s="26">
        <f t="shared" si="4"/>
        <v>81176</v>
      </c>
      <c r="F20" s="26">
        <f t="shared" si="4"/>
        <v>89899</v>
      </c>
      <c r="G20" s="26">
        <f t="shared" si="4"/>
        <v>103649</v>
      </c>
      <c r="H20" s="26">
        <f t="shared" si="4"/>
        <v>115922</v>
      </c>
      <c r="I20" s="26">
        <f t="shared" si="4"/>
        <v>119135</v>
      </c>
      <c r="J20" s="26">
        <f t="shared" si="4"/>
        <v>127584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0">
        <v>7.1</v>
      </c>
      <c r="B21" s="21" t="s">
        <v>11</v>
      </c>
      <c r="C21" s="22">
        <v>1</v>
      </c>
      <c r="D21" s="22">
        <v>2</v>
      </c>
      <c r="E21" s="22">
        <v>3</v>
      </c>
      <c r="F21" s="22">
        <v>3</v>
      </c>
      <c r="G21" s="22">
        <v>3</v>
      </c>
      <c r="H21" s="12">
        <v>2</v>
      </c>
      <c r="I21" s="12">
        <v>2</v>
      </c>
      <c r="J21" s="12">
        <v>2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0">
        <v>7.2</v>
      </c>
      <c r="B22" s="21" t="s">
        <v>12</v>
      </c>
      <c r="C22" s="22">
        <v>37865</v>
      </c>
      <c r="D22" s="22">
        <v>47178</v>
      </c>
      <c r="E22" s="22">
        <v>50141</v>
      </c>
      <c r="F22" s="22">
        <v>52482</v>
      </c>
      <c r="G22" s="22">
        <v>55634</v>
      </c>
      <c r="H22" s="12">
        <v>63645</v>
      </c>
      <c r="I22" s="12">
        <v>68866</v>
      </c>
      <c r="J22" s="12">
        <v>77341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0">
        <v>7.3</v>
      </c>
      <c r="B23" s="21" t="s">
        <v>13</v>
      </c>
      <c r="C23" s="22"/>
      <c r="D23" s="22"/>
      <c r="E23" s="22"/>
      <c r="F23" s="22"/>
      <c r="G23" s="22"/>
      <c r="H23" s="12"/>
      <c r="I23" s="12"/>
      <c r="J23" s="12"/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0">
        <v>7.4</v>
      </c>
      <c r="B24" s="21" t="s">
        <v>14</v>
      </c>
      <c r="C24" s="22">
        <v>1738</v>
      </c>
      <c r="D24" s="22">
        <v>3094</v>
      </c>
      <c r="E24" s="22">
        <v>1221</v>
      </c>
      <c r="F24" s="22">
        <v>2450</v>
      </c>
      <c r="G24" s="22">
        <v>5743</v>
      </c>
      <c r="H24" s="12">
        <v>6266</v>
      </c>
      <c r="I24" s="12">
        <v>6073</v>
      </c>
      <c r="J24" s="12">
        <v>4891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0">
        <v>7.5</v>
      </c>
      <c r="B25" s="21" t="s">
        <v>15</v>
      </c>
      <c r="C25" s="22">
        <v>1578</v>
      </c>
      <c r="D25" s="22">
        <v>1967</v>
      </c>
      <c r="E25" s="22">
        <v>2016</v>
      </c>
      <c r="F25" s="22">
        <v>2153</v>
      </c>
      <c r="G25" s="22">
        <v>2291</v>
      </c>
      <c r="H25" s="12">
        <v>7157</v>
      </c>
      <c r="I25" s="12">
        <v>7323</v>
      </c>
      <c r="J25" s="12">
        <v>8160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0">
        <v>7.6</v>
      </c>
      <c r="B26" s="21" t="s">
        <v>16</v>
      </c>
      <c r="C26" s="22"/>
      <c r="D26" s="22"/>
      <c r="E26" s="22"/>
      <c r="F26" s="22"/>
      <c r="G26" s="22"/>
      <c r="H26" s="12"/>
      <c r="I26" s="12"/>
      <c r="J26" s="12"/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20">
        <v>7.7</v>
      </c>
      <c r="B27" s="21" t="s">
        <v>17</v>
      </c>
      <c r="C27" s="22">
        <v>18694</v>
      </c>
      <c r="D27" s="22">
        <v>23057</v>
      </c>
      <c r="E27" s="22">
        <v>27795</v>
      </c>
      <c r="F27" s="22">
        <v>32811</v>
      </c>
      <c r="G27" s="22">
        <v>39978</v>
      </c>
      <c r="H27" s="12">
        <v>38852</v>
      </c>
      <c r="I27" s="12">
        <v>36871</v>
      </c>
      <c r="J27" s="12">
        <v>37190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3" t="s">
        <v>67</v>
      </c>
      <c r="B28" s="21" t="s">
        <v>18</v>
      </c>
      <c r="C28" s="22">
        <v>23030</v>
      </c>
      <c r="D28" s="22">
        <v>24803</v>
      </c>
      <c r="E28" s="22">
        <v>27751</v>
      </c>
      <c r="F28" s="22">
        <v>29063</v>
      </c>
      <c r="G28" s="22">
        <v>37101</v>
      </c>
      <c r="H28" s="12">
        <v>37665</v>
      </c>
      <c r="I28" s="12">
        <v>42602</v>
      </c>
      <c r="J28" s="12">
        <v>47229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3" t="s">
        <v>68</v>
      </c>
      <c r="B29" s="21" t="s">
        <v>19</v>
      </c>
      <c r="C29" s="22">
        <v>117031</v>
      </c>
      <c r="D29" s="22">
        <v>123175</v>
      </c>
      <c r="E29" s="22">
        <v>127423</v>
      </c>
      <c r="F29" s="22">
        <v>130344</v>
      </c>
      <c r="G29" s="22">
        <v>129982</v>
      </c>
      <c r="H29" s="12">
        <v>138935</v>
      </c>
      <c r="I29" s="12">
        <v>150184</v>
      </c>
      <c r="J29" s="12">
        <v>157632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3" t="s">
        <v>69</v>
      </c>
      <c r="B30" s="21" t="s">
        <v>44</v>
      </c>
      <c r="C30" s="22">
        <v>178868</v>
      </c>
      <c r="D30" s="22">
        <v>189647</v>
      </c>
      <c r="E30" s="22">
        <v>197636</v>
      </c>
      <c r="F30" s="22">
        <v>228275</v>
      </c>
      <c r="G30" s="22">
        <v>274211</v>
      </c>
      <c r="H30" s="12">
        <v>280156</v>
      </c>
      <c r="I30" s="12">
        <v>296652</v>
      </c>
      <c r="J30" s="12">
        <v>360332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3" t="s">
        <v>70</v>
      </c>
      <c r="B31" s="21" t="s">
        <v>20</v>
      </c>
      <c r="C31" s="22">
        <v>200228</v>
      </c>
      <c r="D31" s="22">
        <v>232510</v>
      </c>
      <c r="E31" s="22">
        <v>262307</v>
      </c>
      <c r="F31" s="22">
        <v>288040</v>
      </c>
      <c r="G31" s="22">
        <v>276676</v>
      </c>
      <c r="H31" s="12">
        <v>338721</v>
      </c>
      <c r="I31" s="12">
        <v>420267</v>
      </c>
      <c r="J31" s="12">
        <v>466267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4"/>
      <c r="B32" s="25" t="s">
        <v>30</v>
      </c>
      <c r="C32" s="22">
        <f>C17+C20+C28+C29+C30+C31</f>
        <v>732298</v>
      </c>
      <c r="D32" s="22">
        <f t="shared" ref="D32:J32" si="5">D17+D20+D28+D29+D30+D31</f>
        <v>782124</v>
      </c>
      <c r="E32" s="22">
        <f t="shared" si="5"/>
        <v>908620</v>
      </c>
      <c r="F32" s="22">
        <f t="shared" si="5"/>
        <v>997509</v>
      </c>
      <c r="G32" s="22">
        <f t="shared" si="5"/>
        <v>1072647</v>
      </c>
      <c r="H32" s="22">
        <f t="shared" si="5"/>
        <v>1186875</v>
      </c>
      <c r="I32" s="22">
        <f t="shared" si="5"/>
        <v>1345037</v>
      </c>
      <c r="J32" s="22">
        <f t="shared" si="5"/>
        <v>1514605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8" t="s">
        <v>27</v>
      </c>
      <c r="B33" s="29" t="s">
        <v>41</v>
      </c>
      <c r="C33" s="26">
        <f>C6+C11+C13+C14+C15+C17+C20+C28+C29+C30+C31</f>
        <v>1131558.58</v>
      </c>
      <c r="D33" s="26">
        <f t="shared" ref="D33:J33" si="6">D6+D11+D13+D14+D15+D17+D20+D28+D29+D30+D31</f>
        <v>1216953.76</v>
      </c>
      <c r="E33" s="26">
        <f t="shared" si="6"/>
        <v>1409706.66</v>
      </c>
      <c r="F33" s="26">
        <f t="shared" si="6"/>
        <v>1601260</v>
      </c>
      <c r="G33" s="26">
        <f t="shared" si="6"/>
        <v>1699561</v>
      </c>
      <c r="H33" s="26">
        <f t="shared" si="6"/>
        <v>1827672</v>
      </c>
      <c r="I33" s="26">
        <f t="shared" si="6"/>
        <v>2280715</v>
      </c>
      <c r="J33" s="26">
        <f t="shared" si="6"/>
        <v>2441028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0" t="s">
        <v>33</v>
      </c>
      <c r="B34" s="31" t="s">
        <v>25</v>
      </c>
      <c r="C34" s="22">
        <f>GSVA_cur!C34</f>
        <v>48918.33</v>
      </c>
      <c r="D34" s="22">
        <f>GSVA_cur!D34</f>
        <v>46018.62</v>
      </c>
      <c r="E34" s="22">
        <f>GSVA_cur!E34</f>
        <v>77020.95</v>
      </c>
      <c r="F34" s="22">
        <f>GSVA_cur!F34</f>
        <v>76376</v>
      </c>
      <c r="G34" s="22">
        <f>GSVA_cur!G34</f>
        <v>97115</v>
      </c>
      <c r="H34" s="22">
        <f>GSVA_cur!H34</f>
        <v>113598</v>
      </c>
      <c r="I34" s="22">
        <f>GSVA_cur!I34</f>
        <v>100840</v>
      </c>
      <c r="J34" s="22">
        <f>GSVA_cur!J34</f>
        <v>141957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0" t="s">
        <v>34</v>
      </c>
      <c r="B35" s="31" t="s">
        <v>24</v>
      </c>
      <c r="C35" s="22">
        <f>GSVA_cur!C35</f>
        <v>30370</v>
      </c>
      <c r="D35" s="22">
        <f>GSVA_cur!D35</f>
        <v>44163</v>
      </c>
      <c r="E35" s="22">
        <f>GSVA_cur!E35</f>
        <v>42765</v>
      </c>
      <c r="F35" s="22">
        <f>GSVA_cur!F35</f>
        <v>50101</v>
      </c>
      <c r="G35" s="22">
        <f>GSVA_cur!G35</f>
        <v>47366</v>
      </c>
      <c r="H35" s="22">
        <f>GSVA_cur!H35</f>
        <v>28043</v>
      </c>
      <c r="I35" s="22">
        <f>GSVA_cur!I35</f>
        <v>25890</v>
      </c>
      <c r="J35" s="22">
        <f>GSVA_cur!J35</f>
        <v>50812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33" t="s">
        <v>53</v>
      </c>
      <c r="C36" s="22">
        <f>C33+C34-C35</f>
        <v>1150106.9100000001</v>
      </c>
      <c r="D36" s="22">
        <f t="shared" ref="D36:J36" si="7">D33+D34-D35</f>
        <v>1218809.3800000001</v>
      </c>
      <c r="E36" s="22">
        <f t="shared" si="7"/>
        <v>1443962.6099999999</v>
      </c>
      <c r="F36" s="22">
        <f t="shared" si="7"/>
        <v>1627535</v>
      </c>
      <c r="G36" s="22">
        <f t="shared" si="7"/>
        <v>1749310</v>
      </c>
      <c r="H36" s="22">
        <f t="shared" si="7"/>
        <v>1913227</v>
      </c>
      <c r="I36" s="22">
        <f t="shared" si="7"/>
        <v>2355665</v>
      </c>
      <c r="J36" s="22">
        <f t="shared" si="7"/>
        <v>2532173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0" t="s">
        <v>36</v>
      </c>
      <c r="B37" s="31" t="s">
        <v>32</v>
      </c>
      <c r="C37" s="22">
        <f>GSVA_cur!C37</f>
        <v>28925</v>
      </c>
      <c r="D37" s="22">
        <f>GSVA_cur!D37</f>
        <v>29561</v>
      </c>
      <c r="E37" s="22">
        <f>GSVA_cur!E37</f>
        <v>30210</v>
      </c>
      <c r="F37" s="22">
        <f>GSVA_cur!F37</f>
        <v>30873</v>
      </c>
      <c r="G37" s="22">
        <f>GSVA_cur!G37</f>
        <v>31549</v>
      </c>
      <c r="H37" s="22">
        <f>GSVA_cur!H37</f>
        <v>32239</v>
      </c>
      <c r="I37" s="22">
        <f>GSVA_cur!I37</f>
        <v>32943</v>
      </c>
      <c r="J37" s="22">
        <f>GSVA_cur!J37</f>
        <v>33661</v>
      </c>
      <c r="R37" s="2"/>
      <c r="S37" s="2"/>
      <c r="T37" s="2"/>
      <c r="U37" s="2"/>
    </row>
    <row r="38" spans="1:186">
      <c r="A38" s="32" t="s">
        <v>37</v>
      </c>
      <c r="B38" s="33" t="s">
        <v>54</v>
      </c>
      <c r="C38" s="22">
        <f>C36/C37*1000</f>
        <v>39761.690924805538</v>
      </c>
      <c r="D38" s="22">
        <f t="shared" ref="D38:J38" si="8">D36/D37*1000</f>
        <v>41230.316295118573</v>
      </c>
      <c r="E38" s="22">
        <f t="shared" si="8"/>
        <v>47797.504468718966</v>
      </c>
      <c r="F38" s="22">
        <f t="shared" si="8"/>
        <v>52717.099083341433</v>
      </c>
      <c r="G38" s="22">
        <f t="shared" si="8"/>
        <v>55447.399283653998</v>
      </c>
      <c r="H38" s="22">
        <f t="shared" si="8"/>
        <v>59345.109959986352</v>
      </c>
      <c r="I38" s="22">
        <f t="shared" si="8"/>
        <v>71507.300488722947</v>
      </c>
      <c r="J38" s="22">
        <f t="shared" si="8"/>
        <v>75225.721160987494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D38"/>
  <sheetViews>
    <sheetView zoomScale="115" zoomScaleNormal="115"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11" style="1" customWidth="1"/>
    <col min="2" max="2" width="34.42578125" style="1" customWidth="1"/>
    <col min="3" max="5" width="14.28515625" style="1" customWidth="1"/>
    <col min="6" max="7" width="14.28515625" style="3" customWidth="1"/>
    <col min="8" max="10" width="14.28515625" style="2" customWidth="1"/>
    <col min="11" max="11" width="9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18.75">
      <c r="A1" s="1" t="s">
        <v>43</v>
      </c>
      <c r="B1" s="11" t="s">
        <v>56</v>
      </c>
      <c r="H1" s="2" t="s">
        <v>71</v>
      </c>
      <c r="P1" s="4"/>
    </row>
    <row r="2" spans="1:186" ht="15.75">
      <c r="A2" s="8" t="s">
        <v>42</v>
      </c>
    </row>
    <row r="3" spans="1:186" ht="15.75">
      <c r="A3" s="8"/>
    </row>
    <row r="4" spans="1:186" ht="15.75">
      <c r="A4" s="8"/>
      <c r="E4" s="7"/>
      <c r="F4" s="7" t="s">
        <v>47</v>
      </c>
      <c r="G4" s="7"/>
    </row>
    <row r="5" spans="1:186">
      <c r="A5" s="14" t="s">
        <v>0</v>
      </c>
      <c r="B5" s="15" t="s">
        <v>1</v>
      </c>
      <c r="C5" s="16" t="s">
        <v>21</v>
      </c>
      <c r="D5" s="16" t="s">
        <v>22</v>
      </c>
      <c r="E5" s="16" t="s">
        <v>23</v>
      </c>
      <c r="F5" s="16" t="s">
        <v>46</v>
      </c>
      <c r="G5" s="16" t="s">
        <v>55</v>
      </c>
      <c r="H5" s="17" t="s">
        <v>57</v>
      </c>
      <c r="I5" s="17" t="s">
        <v>58</v>
      </c>
      <c r="J5" s="17" t="s">
        <v>59</v>
      </c>
    </row>
    <row r="6" spans="1:186" s="9" customFormat="1">
      <c r="A6" s="18" t="s">
        <v>26</v>
      </c>
      <c r="B6" s="19" t="s">
        <v>2</v>
      </c>
      <c r="C6" s="12">
        <f>C7+C8+C9+C10</f>
        <v>230736.58000000002</v>
      </c>
      <c r="D6" s="12">
        <f t="shared" ref="D6:J6" si="0">D7+D8+D9+D10</f>
        <v>253024.26</v>
      </c>
      <c r="E6" s="12">
        <f t="shared" si="0"/>
        <v>263921.23</v>
      </c>
      <c r="F6" s="12">
        <f t="shared" si="0"/>
        <v>269800</v>
      </c>
      <c r="G6" s="12">
        <f t="shared" si="0"/>
        <v>247713</v>
      </c>
      <c r="H6" s="12">
        <f t="shared" si="0"/>
        <v>263369</v>
      </c>
      <c r="I6" s="12">
        <f t="shared" si="0"/>
        <v>400663</v>
      </c>
      <c r="J6" s="12">
        <f t="shared" si="0"/>
        <v>364028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>
      <c r="A7" s="20">
        <v>1.1000000000000001</v>
      </c>
      <c r="B7" s="21" t="s">
        <v>49</v>
      </c>
      <c r="C7" s="22">
        <v>120336.58</v>
      </c>
      <c r="D7" s="22">
        <v>140047.26</v>
      </c>
      <c r="E7" s="22">
        <v>147174.15</v>
      </c>
      <c r="F7" s="22">
        <v>155764</v>
      </c>
      <c r="G7" s="22">
        <v>130841</v>
      </c>
      <c r="H7" s="12">
        <v>119341</v>
      </c>
      <c r="I7" s="12">
        <v>244531</v>
      </c>
      <c r="J7" s="12">
        <v>212624</v>
      </c>
      <c r="K7" s="5"/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>
      <c r="A8" s="20">
        <v>1.2</v>
      </c>
      <c r="B8" s="21" t="s">
        <v>50</v>
      </c>
      <c r="C8" s="22">
        <v>51840</v>
      </c>
      <c r="D8" s="22">
        <v>53514</v>
      </c>
      <c r="E8" s="22">
        <v>55075.72</v>
      </c>
      <c r="F8" s="22">
        <v>55259</v>
      </c>
      <c r="G8" s="22">
        <v>56157</v>
      </c>
      <c r="H8" s="12">
        <v>58122</v>
      </c>
      <c r="I8" s="12">
        <v>62004</v>
      </c>
      <c r="J8" s="12">
        <v>68904</v>
      </c>
      <c r="K8" s="5"/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>
      <c r="A9" s="20">
        <v>1.3</v>
      </c>
      <c r="B9" s="21" t="s">
        <v>51</v>
      </c>
      <c r="C9" s="22">
        <v>41722</v>
      </c>
      <c r="D9" s="22">
        <v>39986</v>
      </c>
      <c r="E9" s="22">
        <v>38565</v>
      </c>
      <c r="F9" s="22">
        <v>35815</v>
      </c>
      <c r="G9" s="22">
        <v>36472</v>
      </c>
      <c r="H9" s="12">
        <v>61452</v>
      </c>
      <c r="I9" s="12">
        <v>69795</v>
      </c>
      <c r="J9" s="12">
        <v>58095</v>
      </c>
      <c r="K9" s="5"/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>
      <c r="A10" s="20">
        <v>1.4</v>
      </c>
      <c r="B10" s="21" t="s">
        <v>52</v>
      </c>
      <c r="C10" s="22">
        <v>16838</v>
      </c>
      <c r="D10" s="22">
        <v>19477</v>
      </c>
      <c r="E10" s="22">
        <v>23106.36</v>
      </c>
      <c r="F10" s="22">
        <v>22962</v>
      </c>
      <c r="G10" s="22">
        <v>24243</v>
      </c>
      <c r="H10" s="12">
        <v>24454</v>
      </c>
      <c r="I10" s="12">
        <v>24333</v>
      </c>
      <c r="J10" s="12">
        <v>24405</v>
      </c>
      <c r="K10" s="5"/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>
      <c r="A11" s="23" t="s">
        <v>61</v>
      </c>
      <c r="B11" s="21" t="s">
        <v>3</v>
      </c>
      <c r="C11" s="22"/>
      <c r="D11" s="22"/>
      <c r="E11" s="22"/>
      <c r="F11" s="22"/>
      <c r="G11" s="22"/>
      <c r="H11" s="12"/>
      <c r="I11" s="12"/>
      <c r="J11" s="12"/>
      <c r="K11" s="5"/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>
      <c r="A12" s="24"/>
      <c r="B12" s="25" t="s">
        <v>28</v>
      </c>
      <c r="C12" s="22">
        <f>C6+C11</f>
        <v>230736.58000000002</v>
      </c>
      <c r="D12" s="22">
        <f t="shared" ref="D12:J12" si="1">D6+D11</f>
        <v>253024.26</v>
      </c>
      <c r="E12" s="22">
        <f t="shared" si="1"/>
        <v>263921.23</v>
      </c>
      <c r="F12" s="22">
        <f t="shared" si="1"/>
        <v>269800</v>
      </c>
      <c r="G12" s="22">
        <f t="shared" si="1"/>
        <v>247713</v>
      </c>
      <c r="H12" s="22">
        <f t="shared" si="1"/>
        <v>263369</v>
      </c>
      <c r="I12" s="22">
        <f t="shared" si="1"/>
        <v>400663</v>
      </c>
      <c r="J12" s="22">
        <f t="shared" si="1"/>
        <v>364028</v>
      </c>
      <c r="K12" s="5"/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>
      <c r="A13" s="18" t="s">
        <v>62</v>
      </c>
      <c r="B13" s="19" t="s">
        <v>4</v>
      </c>
      <c r="C13" s="26">
        <v>32858</v>
      </c>
      <c r="D13" s="26">
        <v>20586</v>
      </c>
      <c r="E13" s="26">
        <v>32505</v>
      </c>
      <c r="F13" s="26">
        <v>31471</v>
      </c>
      <c r="G13" s="26">
        <v>43071</v>
      </c>
      <c r="H13" s="12">
        <v>44922</v>
      </c>
      <c r="I13" s="12">
        <v>43107</v>
      </c>
      <c r="J13" s="12">
        <v>42731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5.5">
      <c r="A14" s="23" t="s">
        <v>63</v>
      </c>
      <c r="B14" s="21" t="s">
        <v>5</v>
      </c>
      <c r="C14" s="22">
        <v>39708</v>
      </c>
      <c r="D14" s="22">
        <v>41338</v>
      </c>
      <c r="E14" s="22">
        <v>38880</v>
      </c>
      <c r="F14" s="22">
        <v>34424</v>
      </c>
      <c r="G14" s="22">
        <v>36493</v>
      </c>
      <c r="H14" s="12">
        <v>46667</v>
      </c>
      <c r="I14" s="12">
        <v>45193</v>
      </c>
      <c r="J14" s="12">
        <v>53950</v>
      </c>
      <c r="K14" s="5"/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>
      <c r="A15" s="23" t="s">
        <v>64</v>
      </c>
      <c r="B15" s="21" t="s">
        <v>6</v>
      </c>
      <c r="C15" s="22">
        <v>95958</v>
      </c>
      <c r="D15" s="22">
        <v>93671</v>
      </c>
      <c r="E15" s="22">
        <v>104639</v>
      </c>
      <c r="F15" s="22">
        <v>162372</v>
      </c>
      <c r="G15" s="22">
        <v>187366</v>
      </c>
      <c r="H15" s="12">
        <v>156016</v>
      </c>
      <c r="I15" s="12">
        <v>164880</v>
      </c>
      <c r="J15" s="12">
        <v>156303</v>
      </c>
      <c r="K15" s="5"/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>
      <c r="A16" s="24"/>
      <c r="B16" s="25" t="s">
        <v>29</v>
      </c>
      <c r="C16" s="22">
        <f>+C13+C14+C15</f>
        <v>168524</v>
      </c>
      <c r="D16" s="22">
        <f t="shared" ref="D16:J16" si="2">+D13+D14+D15</f>
        <v>155595</v>
      </c>
      <c r="E16" s="22">
        <f t="shared" si="2"/>
        <v>176024</v>
      </c>
      <c r="F16" s="22">
        <f t="shared" si="2"/>
        <v>228267</v>
      </c>
      <c r="G16" s="22">
        <f t="shared" si="2"/>
        <v>266930</v>
      </c>
      <c r="H16" s="22">
        <f t="shared" si="2"/>
        <v>247605</v>
      </c>
      <c r="I16" s="22">
        <f t="shared" si="2"/>
        <v>253180</v>
      </c>
      <c r="J16" s="22">
        <f t="shared" si="2"/>
        <v>252984</v>
      </c>
      <c r="K16" s="5"/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>
      <c r="A17" s="18" t="s">
        <v>65</v>
      </c>
      <c r="B17" s="19" t="s">
        <v>7</v>
      </c>
      <c r="C17" s="26">
        <f>C18+C19</f>
        <v>153265</v>
      </c>
      <c r="D17" s="26">
        <f t="shared" ref="D17:J17" si="3">D18+D19</f>
        <v>127182</v>
      </c>
      <c r="E17" s="26">
        <f t="shared" si="3"/>
        <v>186190</v>
      </c>
      <c r="F17" s="26">
        <f t="shared" si="3"/>
        <v>198985</v>
      </c>
      <c r="G17" s="26">
        <f t="shared" si="3"/>
        <v>228714</v>
      </c>
      <c r="H17" s="26">
        <f t="shared" si="3"/>
        <v>246562</v>
      </c>
      <c r="I17" s="26">
        <f t="shared" si="3"/>
        <v>275209</v>
      </c>
      <c r="J17" s="26">
        <f t="shared" si="3"/>
        <v>297275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>
      <c r="A18" s="20">
        <v>6.1</v>
      </c>
      <c r="B18" s="21" t="s">
        <v>8</v>
      </c>
      <c r="C18" s="22">
        <v>146414</v>
      </c>
      <c r="D18" s="22">
        <v>120199</v>
      </c>
      <c r="E18" s="22">
        <v>179150</v>
      </c>
      <c r="F18" s="22">
        <v>191851</v>
      </c>
      <c r="G18" s="22">
        <v>220767</v>
      </c>
      <c r="H18" s="12">
        <v>238022</v>
      </c>
      <c r="I18" s="12">
        <v>265640</v>
      </c>
      <c r="J18" s="12">
        <v>287050</v>
      </c>
      <c r="K18" s="5"/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>
      <c r="A19" s="20">
        <v>6.2</v>
      </c>
      <c r="B19" s="21" t="s">
        <v>9</v>
      </c>
      <c r="C19" s="22">
        <v>6851</v>
      </c>
      <c r="D19" s="22">
        <v>6983</v>
      </c>
      <c r="E19" s="22">
        <v>7040</v>
      </c>
      <c r="F19" s="22">
        <v>7134</v>
      </c>
      <c r="G19" s="22">
        <v>7947</v>
      </c>
      <c r="H19" s="12">
        <v>8540</v>
      </c>
      <c r="I19" s="12">
        <v>9569</v>
      </c>
      <c r="J19" s="12">
        <v>10225</v>
      </c>
      <c r="K19" s="5"/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5.5">
      <c r="A20" s="18" t="s">
        <v>66</v>
      </c>
      <c r="B20" s="27" t="s">
        <v>10</v>
      </c>
      <c r="C20" s="26">
        <f>SUM(C21:C27)</f>
        <v>59876</v>
      </c>
      <c r="D20" s="26">
        <f t="shared" ref="D20" si="4">SUM(D21:D27)</f>
        <v>69228</v>
      </c>
      <c r="E20" s="26">
        <f>SUM(E21:E27)</f>
        <v>70691</v>
      </c>
      <c r="F20" s="26">
        <f>SUM(F21:F27)</f>
        <v>79275</v>
      </c>
      <c r="G20" s="26">
        <f t="shared" ref="G20:J20" si="5">SUM(G21:G27)</f>
        <v>89735</v>
      </c>
      <c r="H20" s="26">
        <f t="shared" si="5"/>
        <v>100557</v>
      </c>
      <c r="I20" s="26">
        <f t="shared" si="5"/>
        <v>101429</v>
      </c>
      <c r="J20" s="26">
        <f t="shared" si="5"/>
        <v>101562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>
      <c r="A21" s="20">
        <v>7.1</v>
      </c>
      <c r="B21" s="21" t="s">
        <v>11</v>
      </c>
      <c r="C21" s="22">
        <v>1</v>
      </c>
      <c r="D21" s="22">
        <v>2</v>
      </c>
      <c r="E21" s="22">
        <v>3</v>
      </c>
      <c r="F21" s="22">
        <v>2</v>
      </c>
      <c r="G21" s="22">
        <v>3</v>
      </c>
      <c r="H21" s="12">
        <v>2</v>
      </c>
      <c r="I21" s="12">
        <v>1</v>
      </c>
      <c r="J21" s="12">
        <v>1</v>
      </c>
      <c r="K21" s="5"/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>
      <c r="A22" s="20">
        <v>7.2</v>
      </c>
      <c r="B22" s="21" t="s">
        <v>12</v>
      </c>
      <c r="C22" s="22">
        <v>37865</v>
      </c>
      <c r="D22" s="22">
        <v>43543</v>
      </c>
      <c r="E22" s="22">
        <v>44698</v>
      </c>
      <c r="F22" s="22">
        <v>47510</v>
      </c>
      <c r="G22" s="22">
        <v>49774</v>
      </c>
      <c r="H22" s="12">
        <v>56785</v>
      </c>
      <c r="I22" s="12">
        <v>60460</v>
      </c>
      <c r="J22" s="12">
        <v>63502</v>
      </c>
      <c r="K22" s="5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>
      <c r="A23" s="20">
        <v>7.3</v>
      </c>
      <c r="B23" s="21" t="s">
        <v>13</v>
      </c>
      <c r="C23" s="22"/>
      <c r="D23" s="22"/>
      <c r="E23" s="22"/>
      <c r="F23" s="22"/>
      <c r="G23" s="22"/>
      <c r="H23" s="12"/>
      <c r="I23" s="12"/>
      <c r="J23" s="12"/>
      <c r="K23" s="5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>
      <c r="A24" s="20">
        <v>7.4</v>
      </c>
      <c r="B24" s="21" t="s">
        <v>14</v>
      </c>
      <c r="C24" s="22">
        <v>1738</v>
      </c>
      <c r="D24" s="22">
        <v>2841</v>
      </c>
      <c r="E24" s="22">
        <v>981</v>
      </c>
      <c r="F24" s="22">
        <v>1991</v>
      </c>
      <c r="G24" s="22">
        <v>4673</v>
      </c>
      <c r="H24" s="12">
        <v>5017</v>
      </c>
      <c r="I24" s="12">
        <v>4742</v>
      </c>
      <c r="J24" s="12">
        <v>3523</v>
      </c>
      <c r="K24" s="5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>
      <c r="A25" s="20">
        <v>7.5</v>
      </c>
      <c r="B25" s="21" t="s">
        <v>15</v>
      </c>
      <c r="C25" s="22">
        <v>1578</v>
      </c>
      <c r="D25" s="22">
        <v>1815</v>
      </c>
      <c r="E25" s="22">
        <v>1810</v>
      </c>
      <c r="F25" s="22">
        <v>1975</v>
      </c>
      <c r="G25" s="22">
        <v>2065</v>
      </c>
      <c r="H25" s="12">
        <v>7346</v>
      </c>
      <c r="I25" s="12">
        <v>7511</v>
      </c>
      <c r="J25" s="12">
        <v>7630</v>
      </c>
      <c r="K25" s="5"/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>
      <c r="A26" s="20">
        <v>7.6</v>
      </c>
      <c r="B26" s="21" t="s">
        <v>16</v>
      </c>
      <c r="C26" s="22"/>
      <c r="D26" s="22"/>
      <c r="E26" s="22"/>
      <c r="F26" s="22"/>
      <c r="G26" s="22"/>
      <c r="H26" s="12"/>
      <c r="I26" s="12"/>
      <c r="J26" s="12"/>
      <c r="K26" s="5"/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5.5">
      <c r="A27" s="20">
        <v>7.7</v>
      </c>
      <c r="B27" s="21" t="s">
        <v>17</v>
      </c>
      <c r="C27" s="22">
        <v>18694</v>
      </c>
      <c r="D27" s="22">
        <v>21027</v>
      </c>
      <c r="E27" s="22">
        <v>23199</v>
      </c>
      <c r="F27" s="22">
        <v>27797</v>
      </c>
      <c r="G27" s="22">
        <v>33220</v>
      </c>
      <c r="H27" s="12">
        <v>31407</v>
      </c>
      <c r="I27" s="12">
        <v>28715</v>
      </c>
      <c r="J27" s="12">
        <v>26906</v>
      </c>
      <c r="K27" s="5"/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>
      <c r="A28" s="23" t="s">
        <v>67</v>
      </c>
      <c r="B28" s="21" t="s">
        <v>18</v>
      </c>
      <c r="C28" s="22">
        <v>23030</v>
      </c>
      <c r="D28" s="22">
        <v>24484</v>
      </c>
      <c r="E28" s="22">
        <v>26801</v>
      </c>
      <c r="F28" s="22">
        <v>27825</v>
      </c>
      <c r="G28" s="22">
        <v>34431</v>
      </c>
      <c r="H28" s="12">
        <v>35045</v>
      </c>
      <c r="I28" s="12">
        <v>36825</v>
      </c>
      <c r="J28" s="12">
        <v>37851</v>
      </c>
      <c r="K28" s="5"/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5.5">
      <c r="A29" s="23" t="s">
        <v>68</v>
      </c>
      <c r="B29" s="21" t="s">
        <v>19</v>
      </c>
      <c r="C29" s="22">
        <v>117031</v>
      </c>
      <c r="D29" s="22">
        <v>116631</v>
      </c>
      <c r="E29" s="22">
        <v>114708</v>
      </c>
      <c r="F29" s="22">
        <v>114707</v>
      </c>
      <c r="G29" s="22">
        <v>108656</v>
      </c>
      <c r="H29" s="12">
        <v>103464</v>
      </c>
      <c r="I29" s="12">
        <v>98940</v>
      </c>
      <c r="J29" s="12">
        <v>105853</v>
      </c>
      <c r="K29" s="5"/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>
      <c r="A30" s="23" t="s">
        <v>69</v>
      </c>
      <c r="B30" s="21" t="s">
        <v>44</v>
      </c>
      <c r="C30" s="22">
        <v>178868</v>
      </c>
      <c r="D30" s="22">
        <v>181533</v>
      </c>
      <c r="E30" s="22">
        <v>165299</v>
      </c>
      <c r="F30" s="22">
        <v>180095</v>
      </c>
      <c r="G30" s="22">
        <v>219093</v>
      </c>
      <c r="H30" s="12">
        <v>203309</v>
      </c>
      <c r="I30" s="12">
        <v>191597</v>
      </c>
      <c r="J30" s="12">
        <v>214092</v>
      </c>
      <c r="K30" s="5"/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>
      <c r="A31" s="23" t="s">
        <v>70</v>
      </c>
      <c r="B31" s="21" t="s">
        <v>20</v>
      </c>
      <c r="C31" s="22">
        <v>200228</v>
      </c>
      <c r="D31" s="22">
        <v>222114</v>
      </c>
      <c r="E31" s="22">
        <v>218726</v>
      </c>
      <c r="F31" s="22">
        <v>240611</v>
      </c>
      <c r="G31" s="22">
        <v>223725</v>
      </c>
      <c r="H31" s="12">
        <v>246294</v>
      </c>
      <c r="I31" s="12">
        <v>269643</v>
      </c>
      <c r="J31" s="12">
        <v>277283</v>
      </c>
      <c r="K31" s="5"/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>
      <c r="A32" s="24"/>
      <c r="B32" s="25" t="s">
        <v>30</v>
      </c>
      <c r="C32" s="22">
        <f>C17+C20+C28+C29+C30+C31</f>
        <v>732298</v>
      </c>
      <c r="D32" s="22">
        <f t="shared" ref="D32:J32" si="6">D17+D20+D28+D29+D30+D31</f>
        <v>741172</v>
      </c>
      <c r="E32" s="22">
        <f t="shared" si="6"/>
        <v>782415</v>
      </c>
      <c r="F32" s="22">
        <f t="shared" si="6"/>
        <v>841498</v>
      </c>
      <c r="G32" s="22">
        <f t="shared" si="6"/>
        <v>904354</v>
      </c>
      <c r="H32" s="22">
        <f t="shared" si="6"/>
        <v>935231</v>
      </c>
      <c r="I32" s="22">
        <f t="shared" si="6"/>
        <v>973643</v>
      </c>
      <c r="J32" s="22">
        <f t="shared" si="6"/>
        <v>1033916</v>
      </c>
      <c r="K32" s="5"/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>
      <c r="A33" s="28" t="s">
        <v>27</v>
      </c>
      <c r="B33" s="29" t="s">
        <v>41</v>
      </c>
      <c r="C33" s="26">
        <f>C6+C11+C13+C14+C15+C17+C20+C28+C29+C30+C31</f>
        <v>1131558.58</v>
      </c>
      <c r="D33" s="26">
        <f>D6+D11+D13+D14+D15+D17+D20+D28+D29+D30+D31</f>
        <v>1149791.26</v>
      </c>
      <c r="E33" s="26">
        <f>E6+E11+E13+E14+E15+E17+E20+E28+E29+E30+E31</f>
        <v>1222360.23</v>
      </c>
      <c r="F33" s="26">
        <f>F6+F11+F13+F14+F15+F17+F20+F28+F29+F30+F31</f>
        <v>1339565</v>
      </c>
      <c r="G33" s="26">
        <f t="shared" ref="G33:J33" si="7">G6+G11+G13+G14+G15+G17+G20+G28+G29+G30+G31</f>
        <v>1418997</v>
      </c>
      <c r="H33" s="26">
        <f t="shared" si="7"/>
        <v>1446205</v>
      </c>
      <c r="I33" s="26">
        <f t="shared" si="7"/>
        <v>1627486</v>
      </c>
      <c r="J33" s="26">
        <f t="shared" si="7"/>
        <v>1650928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>
      <c r="A34" s="30" t="s">
        <v>33</v>
      </c>
      <c r="B34" s="31" t="s">
        <v>25</v>
      </c>
      <c r="C34" s="22">
        <f>GSVA_const!C34</f>
        <v>48918</v>
      </c>
      <c r="D34" s="22">
        <f>GSVA_const!D34</f>
        <v>42553</v>
      </c>
      <c r="E34" s="22">
        <f>GSVA_const!E34</f>
        <v>66521</v>
      </c>
      <c r="F34" s="22">
        <f>GSVA_const!F34</f>
        <v>63808</v>
      </c>
      <c r="G34" s="22">
        <f>GSVA_const!G34</f>
        <v>86905</v>
      </c>
      <c r="H34" s="22">
        <f>GSVA_const!H34</f>
        <v>98110</v>
      </c>
      <c r="I34" s="22">
        <f>GSVA_const!I34</f>
        <v>80121</v>
      </c>
      <c r="J34" s="22">
        <f>GSVA_const!J34</f>
        <v>111876</v>
      </c>
      <c r="K34" s="5"/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>
      <c r="A35" s="30" t="s">
        <v>34</v>
      </c>
      <c r="B35" s="31" t="s">
        <v>24</v>
      </c>
      <c r="C35" s="22">
        <f>GSVA_const!C35</f>
        <v>30370</v>
      </c>
      <c r="D35" s="22">
        <f>GSVA_const!D35</f>
        <v>40837</v>
      </c>
      <c r="E35" s="22">
        <f>GSVA_const!E35</f>
        <v>36935</v>
      </c>
      <c r="F35" s="22">
        <f>GSVA_const!F35</f>
        <v>41856</v>
      </c>
      <c r="G35" s="22">
        <f>GSVA_const!G35</f>
        <v>42386</v>
      </c>
      <c r="H35" s="22">
        <f>GSVA_const!H35</f>
        <v>24220</v>
      </c>
      <c r="I35" s="22">
        <f>GSVA_const!I35</f>
        <v>20571</v>
      </c>
      <c r="J35" s="22">
        <f>GSVA_const!J35</f>
        <v>40045</v>
      </c>
      <c r="K35" s="5"/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>
      <c r="A36" s="32" t="s">
        <v>35</v>
      </c>
      <c r="B36" s="33" t="s">
        <v>53</v>
      </c>
      <c r="C36" s="22">
        <f>C33+C34-C35</f>
        <v>1150106.58</v>
      </c>
      <c r="D36" s="22">
        <f t="shared" ref="D36:J36" si="8">D33+D34-D35</f>
        <v>1151507.26</v>
      </c>
      <c r="E36" s="22">
        <f t="shared" si="8"/>
        <v>1251946.23</v>
      </c>
      <c r="F36" s="22">
        <f t="shared" si="8"/>
        <v>1361517</v>
      </c>
      <c r="G36" s="22">
        <f t="shared" si="8"/>
        <v>1463516</v>
      </c>
      <c r="H36" s="22">
        <f t="shared" si="8"/>
        <v>1520095</v>
      </c>
      <c r="I36" s="22">
        <f t="shared" si="8"/>
        <v>1687036</v>
      </c>
      <c r="J36" s="22">
        <f t="shared" si="8"/>
        <v>1722759</v>
      </c>
      <c r="K36" s="5"/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>
      <c r="A37" s="30" t="s">
        <v>36</v>
      </c>
      <c r="B37" s="31" t="s">
        <v>32</v>
      </c>
      <c r="C37" s="22">
        <f>GSVA_cur!C37</f>
        <v>28925</v>
      </c>
      <c r="D37" s="22">
        <f>GSVA_cur!D37</f>
        <v>29561</v>
      </c>
      <c r="E37" s="22">
        <f>GSVA_cur!E37</f>
        <v>30210</v>
      </c>
      <c r="F37" s="22">
        <f>GSVA_cur!F37</f>
        <v>30873</v>
      </c>
      <c r="G37" s="22">
        <f>GSVA_cur!G37</f>
        <v>31549</v>
      </c>
      <c r="H37" s="22">
        <f>GSVA_cur!H37</f>
        <v>32239</v>
      </c>
      <c r="I37" s="22">
        <f>GSVA_cur!I37</f>
        <v>32943</v>
      </c>
      <c r="J37" s="22">
        <f>GSVA_cur!J37</f>
        <v>33661</v>
      </c>
      <c r="R37" s="2"/>
      <c r="S37" s="2"/>
      <c r="T37" s="2"/>
      <c r="U37" s="2"/>
    </row>
    <row r="38" spans="1:186">
      <c r="A38" s="32" t="s">
        <v>37</v>
      </c>
      <c r="B38" s="33" t="s">
        <v>54</v>
      </c>
      <c r="C38" s="22">
        <f>C36/C37*1000</f>
        <v>39761.679515989636</v>
      </c>
      <c r="D38" s="22">
        <f t="shared" ref="D38:J38" si="9">D36/D37*1000</f>
        <v>38953.596292412301</v>
      </c>
      <c r="E38" s="22">
        <f t="shared" si="9"/>
        <v>41441.450844091356</v>
      </c>
      <c r="F38" s="22">
        <f t="shared" si="9"/>
        <v>44100.573316490132</v>
      </c>
      <c r="G38" s="22">
        <f t="shared" si="9"/>
        <v>46388.665250879581</v>
      </c>
      <c r="H38" s="22">
        <f t="shared" si="9"/>
        <v>47150.811129377456</v>
      </c>
      <c r="I38" s="22">
        <f t="shared" si="9"/>
        <v>51210.757975897766</v>
      </c>
      <c r="J38" s="22">
        <f t="shared" si="9"/>
        <v>51179.673806482278</v>
      </c>
      <c r="Q38" s="4"/>
      <c r="R38" s="4"/>
      <c r="S38" s="4"/>
      <c r="T38" s="4"/>
      <c r="U38" s="4"/>
      <c r="BV38" s="5"/>
      <c r="BW38" s="5"/>
      <c r="BX38" s="5"/>
      <c r="BY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2020-08-27T07:57:50Z</dcterms:modified>
</cp:coreProperties>
</file>