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externalReferences>
    <externalReference r:id="rId5"/>
  </externalReference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20" i="1"/>
  <c r="K20" i="11"/>
  <c r="K20" i="12"/>
  <c r="K20" i="10"/>
  <c r="K17" i="1"/>
  <c r="K17" i="11"/>
  <c r="K17" i="12"/>
  <c r="K17" i="10"/>
  <c r="K16" i="1"/>
  <c r="K16" i="11"/>
  <c r="K16" i="12"/>
  <c r="K16" i="10"/>
  <c r="K6" i="1"/>
  <c r="K6" i="11"/>
  <c r="K6" i="12"/>
  <c r="K12" s="1"/>
  <c r="K6" i="10"/>
  <c r="K12" s="1"/>
  <c r="K32" i="11" l="1"/>
  <c r="K32" i="12"/>
  <c r="K33"/>
  <c r="K33" i="11"/>
  <c r="K12"/>
  <c r="K32" i="1"/>
  <c r="K33"/>
  <c r="K12"/>
  <c r="K32" i="10"/>
  <c r="K33"/>
  <c r="K36" l="1"/>
  <c r="K36" i="11"/>
  <c r="K36" i="12"/>
  <c r="K38" s="1"/>
  <c r="K36" i="1"/>
  <c r="K38" i="11" l="1"/>
  <c r="K38" i="10"/>
  <c r="K38" i="1"/>
  <c r="D37"/>
  <c r="E37"/>
  <c r="F37"/>
  <c r="G37"/>
  <c r="D17"/>
  <c r="E17"/>
  <c r="F17"/>
  <c r="G17"/>
  <c r="H17"/>
  <c r="I17"/>
  <c r="J17"/>
  <c r="D16"/>
  <c r="E16"/>
  <c r="F16"/>
  <c r="G16"/>
  <c r="H16"/>
  <c r="I16"/>
  <c r="J16"/>
  <c r="D6"/>
  <c r="D12" s="1"/>
  <c r="E6"/>
  <c r="F6"/>
  <c r="G6"/>
  <c r="G12" s="1"/>
  <c r="H6"/>
  <c r="H12" s="1"/>
  <c r="I6"/>
  <c r="J6"/>
  <c r="J12" l="1"/>
  <c r="F12"/>
  <c r="E12"/>
  <c r="I12"/>
  <c r="C34" i="12"/>
  <c r="D20" i="1" l="1"/>
  <c r="E20"/>
  <c r="F20"/>
  <c r="G20"/>
  <c r="H20"/>
  <c r="I20"/>
  <c r="J20"/>
  <c r="G32" l="1"/>
  <c r="G33"/>
  <c r="E32"/>
  <c r="E33"/>
  <c r="F33"/>
  <c r="F32"/>
  <c r="D32"/>
  <c r="D33"/>
  <c r="I33"/>
  <c r="I32"/>
  <c r="J32"/>
  <c r="J33"/>
  <c r="H33"/>
  <c r="H32"/>
  <c r="D34" i="12"/>
  <c r="E34"/>
  <c r="F34"/>
  <c r="G34"/>
  <c r="D35"/>
  <c r="E35"/>
  <c r="F35"/>
  <c r="G35"/>
  <c r="C35"/>
  <c r="D34" i="11"/>
  <c r="E34"/>
  <c r="F34"/>
  <c r="G34"/>
  <c r="D35"/>
  <c r="E35"/>
  <c r="F35"/>
  <c r="G35"/>
  <c r="C35"/>
  <c r="C34"/>
  <c r="J20"/>
  <c r="J20" i="12"/>
  <c r="J20" i="10"/>
  <c r="J16" i="11"/>
  <c r="J17"/>
  <c r="J16" i="12"/>
  <c r="J17"/>
  <c r="J16" i="10"/>
  <c r="J17"/>
  <c r="J6" i="11"/>
  <c r="J6" i="12"/>
  <c r="J6" i="10"/>
  <c r="F36" i="1" l="1"/>
  <c r="E36"/>
  <c r="D36"/>
  <c r="G36"/>
  <c r="J32" i="12"/>
  <c r="J36" i="1"/>
  <c r="H36"/>
  <c r="I36"/>
  <c r="J12" i="10"/>
  <c r="J33" i="11"/>
  <c r="J33" i="12"/>
  <c r="J12"/>
  <c r="J32" i="11"/>
  <c r="J12"/>
  <c r="J32" i="10"/>
  <c r="J33"/>
  <c r="E38" i="1" l="1"/>
  <c r="F38"/>
  <c r="G38"/>
  <c r="D38"/>
  <c r="J36" i="12"/>
  <c r="J36" i="11"/>
  <c r="H38" i="1"/>
  <c r="I38"/>
  <c r="J38"/>
  <c r="J36" i="10"/>
  <c r="J38" s="1"/>
  <c r="J38" i="12" l="1"/>
  <c r="J38" i="11"/>
  <c r="F37" i="12" l="1"/>
  <c r="E37"/>
  <c r="D37"/>
  <c r="C37"/>
  <c r="I20"/>
  <c r="H20"/>
  <c r="G20"/>
  <c r="F20"/>
  <c r="E20"/>
  <c r="D20"/>
  <c r="C20"/>
  <c r="I17"/>
  <c r="H17"/>
  <c r="G17"/>
  <c r="F17"/>
  <c r="E17"/>
  <c r="D17"/>
  <c r="C17"/>
  <c r="I16"/>
  <c r="H16"/>
  <c r="G16"/>
  <c r="F16"/>
  <c r="E16"/>
  <c r="D16"/>
  <c r="C16"/>
  <c r="I6"/>
  <c r="H6"/>
  <c r="G6"/>
  <c r="F6"/>
  <c r="F12" s="1"/>
  <c r="E6"/>
  <c r="E12" s="1"/>
  <c r="D6"/>
  <c r="C6"/>
  <c r="F37" i="11"/>
  <c r="E37"/>
  <c r="D37"/>
  <c r="C37"/>
  <c r="I20"/>
  <c r="H20"/>
  <c r="G20"/>
  <c r="F20"/>
  <c r="E20"/>
  <c r="D20"/>
  <c r="C20"/>
  <c r="I17"/>
  <c r="H17"/>
  <c r="G17"/>
  <c r="F17"/>
  <c r="E17"/>
  <c r="D17"/>
  <c r="C17"/>
  <c r="I16"/>
  <c r="H16"/>
  <c r="G16"/>
  <c r="F16"/>
  <c r="E16"/>
  <c r="D16"/>
  <c r="C16"/>
  <c r="I6"/>
  <c r="H6"/>
  <c r="G6"/>
  <c r="F6"/>
  <c r="E6"/>
  <c r="D6"/>
  <c r="C6"/>
  <c r="C37" i="1"/>
  <c r="C20"/>
  <c r="C17"/>
  <c r="C16"/>
  <c r="C6"/>
  <c r="I20" i="10"/>
  <c r="H20"/>
  <c r="G20"/>
  <c r="F20"/>
  <c r="E20"/>
  <c r="D20"/>
  <c r="C20"/>
  <c r="I17"/>
  <c r="H17"/>
  <c r="G17"/>
  <c r="F17"/>
  <c r="E17"/>
  <c r="D17"/>
  <c r="C17"/>
  <c r="I16"/>
  <c r="H16"/>
  <c r="G16"/>
  <c r="F16"/>
  <c r="E16"/>
  <c r="D16"/>
  <c r="C16"/>
  <c r="I6"/>
  <c r="H6"/>
  <c r="G6"/>
  <c r="F6"/>
  <c r="E6"/>
  <c r="D6"/>
  <c r="C6"/>
  <c r="C12" s="1"/>
  <c r="C33" i="11" l="1"/>
  <c r="F32" i="12"/>
  <c r="D33" i="11"/>
  <c r="F32"/>
  <c r="C12" i="12"/>
  <c r="C33"/>
  <c r="D32" i="10"/>
  <c r="E33" i="11"/>
  <c r="D33" i="12"/>
  <c r="D32"/>
  <c r="C32" i="10"/>
  <c r="E33" i="12"/>
  <c r="E36" s="1"/>
  <c r="E32"/>
  <c r="G12" i="11"/>
  <c r="E32"/>
  <c r="C32" i="1"/>
  <c r="G12" i="12"/>
  <c r="C33" i="10"/>
  <c r="E32"/>
  <c r="C32" i="11"/>
  <c r="F32" i="10"/>
  <c r="D32" i="11"/>
  <c r="C32" i="12"/>
  <c r="H12"/>
  <c r="I12" i="11"/>
  <c r="H12"/>
  <c r="G32"/>
  <c r="C36" i="12"/>
  <c r="G32"/>
  <c r="I33"/>
  <c r="I32"/>
  <c r="H32"/>
  <c r="D36"/>
  <c r="I32" i="11"/>
  <c r="H32"/>
  <c r="I33"/>
  <c r="I32" i="10"/>
  <c r="G33"/>
  <c r="H32"/>
  <c r="I33"/>
  <c r="H33"/>
  <c r="G32"/>
  <c r="H12"/>
  <c r="G12"/>
  <c r="C36" i="11"/>
  <c r="I12" i="12"/>
  <c r="F33"/>
  <c r="G33"/>
  <c r="H33"/>
  <c r="D12"/>
  <c r="F33" i="11"/>
  <c r="G33"/>
  <c r="C12"/>
  <c r="H33"/>
  <c r="D12"/>
  <c r="E12"/>
  <c r="F12"/>
  <c r="C12" i="1"/>
  <c r="C33"/>
  <c r="D33" i="10"/>
  <c r="E33"/>
  <c r="I12"/>
  <c r="F33"/>
  <c r="D12"/>
  <c r="E12"/>
  <c r="F12"/>
  <c r="C36" i="1" l="1"/>
  <c r="F36" i="12"/>
  <c r="F38" s="1"/>
  <c r="G36" i="10"/>
  <c r="C36"/>
  <c r="F36"/>
  <c r="E36"/>
  <c r="E38" s="1"/>
  <c r="G36" i="11"/>
  <c r="G38" s="1"/>
  <c r="D36" i="10"/>
  <c r="D38" s="1"/>
  <c r="E36" i="11"/>
  <c r="D36"/>
  <c r="F36"/>
  <c r="F38" s="1"/>
  <c r="G36" i="12"/>
  <c r="G38" s="1"/>
  <c r="I36"/>
  <c r="I38" s="1"/>
  <c r="H36"/>
  <c r="H36" i="10"/>
  <c r="I36"/>
  <c r="D38" i="12"/>
  <c r="H36" i="11"/>
  <c r="C38" i="12"/>
  <c r="I36" i="11"/>
  <c r="E38" i="12"/>
  <c r="C38" i="11"/>
  <c r="C38" i="1"/>
  <c r="F38" i="10"/>
  <c r="G38" l="1"/>
  <c r="D38" i="11"/>
  <c r="C38" i="10"/>
  <c r="E38" i="11"/>
  <c r="H38" i="12"/>
  <c r="H38" i="10"/>
  <c r="I38"/>
  <c r="H38" i="11"/>
  <c r="I38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<sst xmlns="http://schemas.openxmlformats.org/spreadsheetml/2006/main" count="265" uniqueCount="73">
  <si>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</si>
  <si>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</si>
  <si>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</si>
  <si>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</si>
  <si>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</si>
  <si>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</si>
  <si>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</si>
  <si>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</si>
  <si>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</si>
  <si>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</si>
  <si>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</si>
  <si>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</si>
  <si>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</si>
  <si>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</si>
  <si>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</si>
  <si>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</si>
  <si>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</si>
  <si>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</si>
  <si>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</si>
  <si>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</si>
  <si>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</si>
  <si>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</si>
  <si>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</si>
  <si>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</si>
  <si>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</si>
  <si>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</si>
  <si>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</si>
  <si>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</si>
  <si>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</si>
  <si>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</si>
  <si>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</si>
  <si>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</si>
  <si>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</si>
  <si>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</si>
  <si>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</si>
  <si>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</si>
  <si>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</si>
  <si>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</si>
  <si>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</si>
  <si>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</si>
  <si>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</si>
  <si>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</si>
  <si>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</si>
  <si>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</si>
  <si>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</si>
  <si>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</si>
  <si>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</si>
  <si>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</si>
  <si>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</si>
  <si>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</si>
  <si>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</si>
  <si>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</si>
  <si>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</si>
  <si>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</si>
  <si>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</si>
  <si>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</si>
  <si>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Puducherry</t>
  </si>
  <si>
    <t>2016-17</t>
  </si>
  <si>
    <t>2017-18</t>
  </si>
  <si>
    <t>2018-19</t>
  </si>
  <si>
    <t>2019-20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</si>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</sst>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1" fontId="14" fillId="0" borderId="1" xfId="0" applyNumberFormat="1" applyFont="1" applyFill="1" applyBorder="1" applyProtection="1">
      <protection locked="0"/>
    </xf>
    <xf numFmtId="1" fontId="14" fillId="3" borderId="1" xfId="0" applyNumberFormat="1" applyFont="1" applyFill="1" applyBorder="1" applyProtection="1"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deep\Desktop\pud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VA_cur"/>
      <sheetName val="GSVA_const"/>
      <sheetName val="NSVA_cur"/>
      <sheetName val="NSVA_const"/>
    </sheetNames>
    <sheetDataSet>
      <sheetData sheetId="0">
        <row r="37">
          <cell r="C37">
            <v>12670</v>
          </cell>
          <cell r="D37">
            <v>13010</v>
          </cell>
          <cell r="E37">
            <v>13350</v>
          </cell>
          <cell r="F37">
            <v>13710</v>
          </cell>
          <cell r="G37">
            <v>14070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40"/>
  <sheetViews>
    <sheetView tabSelected="1" zoomScale="115" zoomScaleNormal="115" zoomScaleSheetLayoutView="100" workbookViewId="0">
      <pane xSplit="2" ySplit="5" topLeftCell="C36" activePane="bottomRight" state="frozen"/>
      <selection pane="topRight" activeCell="C1" sqref="C1"/>
      <selection pane="bottomLeft" activeCell="A5" sqref="A5"/>
      <selection pane="bottomRight" activeCell="H2" sqref="H2"/>
    </sheetView>
  </sheetViews>
  <sheetFormatPr defaultColWidth="8.85546875" defaultRowHeight="15"/>
  <cols>
    <col min="1" max="1" width="11" style="1" customWidth="1"/>
    <col min="2" max="2" width="33" style="1" customWidth="1"/>
    <col min="3" max="5" width="10.7109375" style="1" customWidth="1"/>
    <col min="6" max="6" width="10.7109375" style="3" customWidth="1"/>
    <col min="7" max="11" width="11.85546875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1" t="s">
        <v>56</v>
      </c>
      <c r="H1" s="2" t="s">
        <v>72</v>
      </c>
      <c r="N1" s="4"/>
    </row>
    <row r="2" spans="1:184" ht="15.75">
      <c r="A2" s="8" t="s">
        <v>38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2" t="s">
        <v>0</v>
      </c>
      <c r="B5" s="13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57</v>
      </c>
      <c r="I5" s="15" t="s">
        <v>58</v>
      </c>
      <c r="J5" s="15" t="s">
        <v>59</v>
      </c>
      <c r="K5" s="15" t="s">
        <v>60</v>
      </c>
    </row>
    <row r="6" spans="1:184" s="9" customFormat="1">
      <c r="A6" s="16" t="s">
        <v>26</v>
      </c>
      <c r="B6" s="17" t="s">
        <v>2</v>
      </c>
      <c r="C6" s="18">
        <f>SUM(C7:C10)</f>
        <v>75378</v>
      </c>
      <c r="D6" s="18">
        <f t="shared" ref="D6:K6" si="0">SUM(D7:D10)</f>
        <v>90421</v>
      </c>
      <c r="E6" s="18">
        <f t="shared" si="0"/>
        <v>97627</v>
      </c>
      <c r="F6" s="18">
        <f t="shared" si="0"/>
        <v>114680.3207</v>
      </c>
      <c r="G6" s="18">
        <f t="shared" si="0"/>
        <v>120037.8711</v>
      </c>
      <c r="H6" s="18">
        <f t="shared" si="0"/>
        <v>128812.1165</v>
      </c>
      <c r="I6" s="18">
        <f t="shared" si="0"/>
        <v>128371.7438</v>
      </c>
      <c r="J6" s="18">
        <f t="shared" si="0"/>
        <v>139944.46285191143</v>
      </c>
      <c r="K6" s="18">
        <f t="shared" si="0"/>
        <v>147344.05809999999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9">
        <v>1.1000000000000001</v>
      </c>
      <c r="B7" s="20" t="s">
        <v>49</v>
      </c>
      <c r="C7" s="21">
        <v>20453</v>
      </c>
      <c r="D7" s="21">
        <v>30492</v>
      </c>
      <c r="E7" s="21">
        <v>32407</v>
      </c>
      <c r="F7" s="21">
        <v>40210.178800000002</v>
      </c>
      <c r="G7" s="21">
        <v>37944.764999999999</v>
      </c>
      <c r="H7" s="21">
        <v>39341.322899999999</v>
      </c>
      <c r="I7" s="21">
        <v>39922.281900000002</v>
      </c>
      <c r="J7" s="21">
        <v>43913.265599999999</v>
      </c>
      <c r="K7" s="21">
        <v>45252.528299999998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9">
        <v>1.2</v>
      </c>
      <c r="B8" s="20" t="s">
        <v>50</v>
      </c>
      <c r="C8" s="21">
        <v>32214</v>
      </c>
      <c r="D8" s="21">
        <v>36707</v>
      </c>
      <c r="E8" s="21">
        <v>39975</v>
      </c>
      <c r="F8" s="21">
        <v>45630.750899999999</v>
      </c>
      <c r="G8" s="21">
        <v>48411.688499999997</v>
      </c>
      <c r="H8" s="21">
        <v>51499.237500000003</v>
      </c>
      <c r="I8" s="21">
        <v>52385.304600000003</v>
      </c>
      <c r="J8" s="21">
        <v>57899.181795488264</v>
      </c>
      <c r="K8" s="21">
        <v>61373.008800000003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9">
        <v>1.3</v>
      </c>
      <c r="B9" s="20" t="s">
        <v>51</v>
      </c>
      <c r="C9" s="21">
        <v>3319</v>
      </c>
      <c r="D9" s="21">
        <v>3388.0000000000005</v>
      </c>
      <c r="E9" s="21">
        <v>3331</v>
      </c>
      <c r="F9" s="21">
        <v>4174.8576999999996</v>
      </c>
      <c r="G9" s="21">
        <v>4245.1967999999997</v>
      </c>
      <c r="H9" s="21">
        <v>8330.4855000000007</v>
      </c>
      <c r="I9" s="21">
        <v>8084.9555</v>
      </c>
      <c r="J9" s="21">
        <v>8064.9655000000002</v>
      </c>
      <c r="K9" s="21">
        <v>8511.7420000000002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9">
        <v>1.4</v>
      </c>
      <c r="B10" s="20" t="s">
        <v>52</v>
      </c>
      <c r="C10" s="21">
        <v>19392</v>
      </c>
      <c r="D10" s="21">
        <v>19834</v>
      </c>
      <c r="E10" s="21">
        <v>21914</v>
      </c>
      <c r="F10" s="21">
        <v>24664.533299999999</v>
      </c>
      <c r="G10" s="21">
        <v>29436.220799999999</v>
      </c>
      <c r="H10" s="21">
        <v>29641.070599999999</v>
      </c>
      <c r="I10" s="21">
        <v>27979.201799999999</v>
      </c>
      <c r="J10" s="21">
        <v>30067.04995642315</v>
      </c>
      <c r="K10" s="21">
        <v>32206.778999999999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2" t="s">
        <v>62</v>
      </c>
      <c r="B11" s="20" t="s">
        <v>3</v>
      </c>
      <c r="C11" s="21">
        <v>25362</v>
      </c>
      <c r="D11" s="21">
        <v>36566</v>
      </c>
      <c r="E11" s="21">
        <v>43924</v>
      </c>
      <c r="F11" s="21">
        <v>33312.659399999997</v>
      </c>
      <c r="G11" s="21">
        <v>38307.724000000002</v>
      </c>
      <c r="H11" s="21">
        <v>52436.799599999998</v>
      </c>
      <c r="I11" s="21">
        <v>67513.857000000004</v>
      </c>
      <c r="J11" s="21">
        <v>82688.048999999999</v>
      </c>
      <c r="K11" s="21">
        <v>101272.74238570611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3"/>
      <c r="B12" s="24" t="s">
        <v>28</v>
      </c>
      <c r="C12" s="25">
        <f>C6+C11</f>
        <v>100740</v>
      </c>
      <c r="D12" s="25">
        <f t="shared" ref="D12:K12" si="1">D6+D11</f>
        <v>126987</v>
      </c>
      <c r="E12" s="25">
        <f t="shared" si="1"/>
        <v>141551</v>
      </c>
      <c r="F12" s="25">
        <f t="shared" si="1"/>
        <v>147992.98009999999</v>
      </c>
      <c r="G12" s="25">
        <f t="shared" si="1"/>
        <v>158345.59510000001</v>
      </c>
      <c r="H12" s="25">
        <f t="shared" si="1"/>
        <v>181248.9161</v>
      </c>
      <c r="I12" s="25">
        <f t="shared" si="1"/>
        <v>195885.60080000001</v>
      </c>
      <c r="J12" s="25">
        <f t="shared" si="1"/>
        <v>222632.51185191143</v>
      </c>
      <c r="K12" s="25">
        <f t="shared" si="1"/>
        <v>248616.8004857061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6" t="s">
        <v>63</v>
      </c>
      <c r="B13" s="17" t="s">
        <v>4</v>
      </c>
      <c r="C13" s="18">
        <v>427827.00000000006</v>
      </c>
      <c r="D13" s="18">
        <v>437889.99999999994</v>
      </c>
      <c r="E13" s="18">
        <v>580331</v>
      </c>
      <c r="F13" s="18">
        <v>472372.67820000002</v>
      </c>
      <c r="G13" s="18">
        <v>707212.54029999999</v>
      </c>
      <c r="H13" s="18">
        <v>769595.81220000004</v>
      </c>
      <c r="I13" s="18">
        <v>849425.12549999997</v>
      </c>
      <c r="J13" s="18">
        <v>934980.3236</v>
      </c>
      <c r="K13" s="18">
        <v>1000255.6782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2" t="s">
        <v>64</v>
      </c>
      <c r="B14" s="20" t="s">
        <v>5</v>
      </c>
      <c r="C14" s="21">
        <v>22711</v>
      </c>
      <c r="D14" s="21">
        <v>26802</v>
      </c>
      <c r="E14" s="21">
        <v>29739</v>
      </c>
      <c r="F14" s="21">
        <v>51148.154000000002</v>
      </c>
      <c r="G14" s="21">
        <v>21461.315200000001</v>
      </c>
      <c r="H14" s="21">
        <v>25897.918799999999</v>
      </c>
      <c r="I14" s="21">
        <v>25695.6188</v>
      </c>
      <c r="J14" s="21">
        <v>33228.113700000002</v>
      </c>
      <c r="K14" s="21">
        <v>37983.617599999998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2" t="s">
        <v>65</v>
      </c>
      <c r="B15" s="20" t="s">
        <v>6</v>
      </c>
      <c r="C15" s="21">
        <v>244130.00000000003</v>
      </c>
      <c r="D15" s="21">
        <v>245390</v>
      </c>
      <c r="E15" s="21">
        <v>297167</v>
      </c>
      <c r="F15" s="21">
        <v>319326.19199999998</v>
      </c>
      <c r="G15" s="21">
        <v>325189.1226</v>
      </c>
      <c r="H15" s="21">
        <v>358939.14559999999</v>
      </c>
      <c r="I15" s="21">
        <v>394649.12520000001</v>
      </c>
      <c r="J15" s="21">
        <v>433655.6532</v>
      </c>
      <c r="K15" s="21">
        <v>476371.07760000002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3"/>
      <c r="B16" s="24" t="s">
        <v>29</v>
      </c>
      <c r="C16" s="25">
        <f>+C13+C14+C15</f>
        <v>694668.00000000012</v>
      </c>
      <c r="D16" s="25">
        <f t="shared" ref="D16:I16" si="2">+D13+D14+D15</f>
        <v>710082</v>
      </c>
      <c r="E16" s="25">
        <f t="shared" si="2"/>
        <v>907237</v>
      </c>
      <c r="F16" s="25">
        <f t="shared" si="2"/>
        <v>842847.02419999999</v>
      </c>
      <c r="G16" s="25">
        <f t="shared" si="2"/>
        <v>1053862.9780999999</v>
      </c>
      <c r="H16" s="25">
        <f t="shared" si="2"/>
        <v>1154432.8766000001</v>
      </c>
      <c r="I16" s="25">
        <f t="shared" si="2"/>
        <v>1269769.8695</v>
      </c>
      <c r="J16" s="25">
        <f t="shared" ref="J16:K16" si="3">+J13+J14+J15</f>
        <v>1401864.0904999999</v>
      </c>
      <c r="K16" s="25">
        <f t="shared" si="3"/>
        <v>1514610.3733999999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16" t="s">
        <v>66</v>
      </c>
      <c r="B17" s="17" t="s">
        <v>7</v>
      </c>
      <c r="C17" s="18">
        <f>C18+C19</f>
        <v>147477</v>
      </c>
      <c r="D17" s="18">
        <f t="shared" ref="D17:I17" si="4">D18+D19</f>
        <v>188941</v>
      </c>
      <c r="E17" s="18">
        <f t="shared" si="4"/>
        <v>190310</v>
      </c>
      <c r="F17" s="18">
        <f t="shared" si="4"/>
        <v>202934.23699999999</v>
      </c>
      <c r="G17" s="18">
        <f t="shared" si="4"/>
        <v>224168.6262</v>
      </c>
      <c r="H17" s="18">
        <f t="shared" si="4"/>
        <v>249619.5545</v>
      </c>
      <c r="I17" s="18">
        <f t="shared" si="4"/>
        <v>281482.25270000001</v>
      </c>
      <c r="J17" s="18">
        <f t="shared" ref="J17:K17" si="5">J18+J19</f>
        <v>317217.55480000004</v>
      </c>
      <c r="K17" s="18">
        <f t="shared" si="5"/>
        <v>357513.09745561023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9">
        <v>6.1</v>
      </c>
      <c r="B18" s="20" t="s">
        <v>8</v>
      </c>
      <c r="C18" s="21">
        <v>127194</v>
      </c>
      <c r="D18" s="21">
        <v>166686</v>
      </c>
      <c r="E18" s="21">
        <v>166269</v>
      </c>
      <c r="F18" s="21">
        <v>177530.2402</v>
      </c>
      <c r="G18" s="21">
        <v>196346.1678</v>
      </c>
      <c r="H18" s="21">
        <v>219037.962</v>
      </c>
      <c r="I18" s="21">
        <v>247712.0148</v>
      </c>
      <c r="J18" s="21">
        <v>279995.75550000003</v>
      </c>
      <c r="K18" s="21">
        <v>316486.96233532787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9">
        <v>6.2</v>
      </c>
      <c r="B19" s="20" t="s">
        <v>9</v>
      </c>
      <c r="C19" s="21">
        <v>20283</v>
      </c>
      <c r="D19" s="21">
        <v>22255</v>
      </c>
      <c r="E19" s="21">
        <v>24041</v>
      </c>
      <c r="F19" s="21">
        <v>25403.996800000001</v>
      </c>
      <c r="G19" s="21">
        <v>27822.4584</v>
      </c>
      <c r="H19" s="21">
        <v>30581.592499999999</v>
      </c>
      <c r="I19" s="21">
        <v>33770.2379</v>
      </c>
      <c r="J19" s="21">
        <v>37221.799299999999</v>
      </c>
      <c r="K19" s="21">
        <v>41026.135120282364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5.5">
      <c r="A20" s="16" t="s">
        <v>67</v>
      </c>
      <c r="B20" s="26" t="s">
        <v>10</v>
      </c>
      <c r="C20" s="18">
        <f>SUM(C21:C27)</f>
        <v>67419</v>
      </c>
      <c r="D20" s="18">
        <f t="shared" ref="D20:K20" si="6">SUM(D21:D27)</f>
        <v>76048</v>
      </c>
      <c r="E20" s="18">
        <f t="shared" si="6"/>
        <v>83063</v>
      </c>
      <c r="F20" s="18">
        <f t="shared" si="6"/>
        <v>86773.6342</v>
      </c>
      <c r="G20" s="18">
        <f t="shared" si="6"/>
        <v>92789.600900000005</v>
      </c>
      <c r="H20" s="18">
        <f t="shared" si="6"/>
        <v>104378.9166</v>
      </c>
      <c r="I20" s="18">
        <f t="shared" si="6"/>
        <v>107791.4204</v>
      </c>
      <c r="J20" s="18">
        <f t="shared" si="6"/>
        <v>111992.58779999999</v>
      </c>
      <c r="K20" s="18">
        <f t="shared" si="6"/>
        <v>128346.1366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9">
        <v>7.1</v>
      </c>
      <c r="B21" s="20" t="s">
        <v>11</v>
      </c>
      <c r="C21" s="21">
        <v>200</v>
      </c>
      <c r="D21" s="21">
        <v>202.99999999999997</v>
      </c>
      <c r="E21" s="21">
        <v>225.99999999999997</v>
      </c>
      <c r="F21" s="21">
        <v>270</v>
      </c>
      <c r="G21" s="21">
        <v>307.67129999999997</v>
      </c>
      <c r="H21" s="21">
        <v>337</v>
      </c>
      <c r="I21" s="21">
        <v>405</v>
      </c>
      <c r="J21" s="21">
        <v>487</v>
      </c>
      <c r="K21" s="21">
        <v>578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9">
        <v>7.2</v>
      </c>
      <c r="B22" s="20" t="s">
        <v>12</v>
      </c>
      <c r="C22" s="21">
        <v>41200</v>
      </c>
      <c r="D22" s="21">
        <v>47180</v>
      </c>
      <c r="E22" s="21">
        <v>49118</v>
      </c>
      <c r="F22" s="21">
        <v>49858</v>
      </c>
      <c r="G22" s="21">
        <v>51580.999199999998</v>
      </c>
      <c r="H22" s="21">
        <v>57231.439599999998</v>
      </c>
      <c r="I22" s="21">
        <v>61041.012600000002</v>
      </c>
      <c r="J22" s="21">
        <v>65164.046399999999</v>
      </c>
      <c r="K22" s="21">
        <v>76127.254400000005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9">
        <v>7.3</v>
      </c>
      <c r="B23" s="20" t="s">
        <v>13</v>
      </c>
      <c r="C23" s="21">
        <v>3968</v>
      </c>
      <c r="D23" s="21">
        <v>3989</v>
      </c>
      <c r="E23" s="21">
        <v>3161</v>
      </c>
      <c r="F23" s="21">
        <v>2630</v>
      </c>
      <c r="G23" s="21">
        <v>2352.1188000000002</v>
      </c>
      <c r="H23" s="21">
        <v>5746.1364000000003</v>
      </c>
      <c r="I23" s="21">
        <v>4500.6334999999999</v>
      </c>
      <c r="J23" s="21">
        <v>3528.5360999999998</v>
      </c>
      <c r="K23" s="21">
        <v>5293.2970999999998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9">
        <v>7.4</v>
      </c>
      <c r="B24" s="20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9">
        <v>7.5</v>
      </c>
      <c r="B25" s="20" t="s">
        <v>15</v>
      </c>
      <c r="C25" s="21">
        <v>689</v>
      </c>
      <c r="D25" s="21">
        <v>793</v>
      </c>
      <c r="E25" s="21">
        <v>949</v>
      </c>
      <c r="F25" s="21">
        <v>500</v>
      </c>
      <c r="G25" s="21">
        <v>549.09059999999999</v>
      </c>
      <c r="H25" s="21">
        <v>2487.7228</v>
      </c>
      <c r="I25" s="21">
        <v>2668.8312999999998</v>
      </c>
      <c r="J25" s="21">
        <v>2866.0113000000001</v>
      </c>
      <c r="K25" s="21">
        <v>4849.6421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9">
        <v>7.6</v>
      </c>
      <c r="B26" s="20" t="s">
        <v>16</v>
      </c>
      <c r="C26" s="21">
        <v>51</v>
      </c>
      <c r="D26" s="21">
        <v>45</v>
      </c>
      <c r="E26" s="21">
        <v>28.999999999999996</v>
      </c>
      <c r="F26" s="21">
        <v>30.6342</v>
      </c>
      <c r="G26" s="21">
        <v>30.721</v>
      </c>
      <c r="H26" s="21">
        <v>181.61779999999999</v>
      </c>
      <c r="I26" s="21">
        <v>18.943000000000001</v>
      </c>
      <c r="J26" s="21">
        <v>1.994</v>
      </c>
      <c r="K26" s="21">
        <v>18.943000000000001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9">
        <v>7.7</v>
      </c>
      <c r="B27" s="20" t="s">
        <v>17</v>
      </c>
      <c r="C27" s="21">
        <v>21311</v>
      </c>
      <c r="D27" s="21">
        <v>23838</v>
      </c>
      <c r="E27" s="21">
        <v>29580</v>
      </c>
      <c r="F27" s="21">
        <v>33485</v>
      </c>
      <c r="G27" s="21">
        <v>37969</v>
      </c>
      <c r="H27" s="21">
        <v>38395</v>
      </c>
      <c r="I27" s="21">
        <v>39157</v>
      </c>
      <c r="J27" s="21">
        <v>39945</v>
      </c>
      <c r="K27" s="21">
        <v>41479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2" t="s">
        <v>68</v>
      </c>
      <c r="B28" s="20" t="s">
        <v>18</v>
      </c>
      <c r="C28" s="21">
        <v>59157.000000000007</v>
      </c>
      <c r="D28" s="21">
        <v>63963</v>
      </c>
      <c r="E28" s="21">
        <v>68944</v>
      </c>
      <c r="F28" s="21">
        <v>73148</v>
      </c>
      <c r="G28" s="21">
        <v>83634</v>
      </c>
      <c r="H28" s="21">
        <v>87792</v>
      </c>
      <c r="I28" s="21">
        <v>97650</v>
      </c>
      <c r="J28" s="21">
        <v>108615</v>
      </c>
      <c r="K28" s="21">
        <v>121613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2" t="s">
        <v>69</v>
      </c>
      <c r="B29" s="20" t="s">
        <v>19</v>
      </c>
      <c r="C29" s="21">
        <v>144860</v>
      </c>
      <c r="D29" s="21">
        <v>170936</v>
      </c>
      <c r="E29" s="21">
        <v>206980.00000000003</v>
      </c>
      <c r="F29" s="21">
        <v>239927.74400000001</v>
      </c>
      <c r="G29" s="21">
        <v>272710.84399999998</v>
      </c>
      <c r="H29" s="21">
        <v>313278.84899999999</v>
      </c>
      <c r="I29" s="21">
        <v>344995.74459999998</v>
      </c>
      <c r="J29" s="21">
        <v>380076.59450000001</v>
      </c>
      <c r="K29" s="21">
        <v>450378.82900000003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2" t="s">
        <v>70</v>
      </c>
      <c r="B30" s="20" t="s">
        <v>44</v>
      </c>
      <c r="C30" s="21">
        <v>80270</v>
      </c>
      <c r="D30" s="21">
        <v>87479</v>
      </c>
      <c r="E30" s="21">
        <v>74652</v>
      </c>
      <c r="F30" s="21">
        <v>97623</v>
      </c>
      <c r="G30" s="21">
        <v>108140</v>
      </c>
      <c r="H30" s="21">
        <v>112035</v>
      </c>
      <c r="I30" s="21">
        <v>116556</v>
      </c>
      <c r="J30" s="21">
        <v>121259</v>
      </c>
      <c r="K30" s="21">
        <v>126675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2" t="s">
        <v>71</v>
      </c>
      <c r="B31" s="20" t="s">
        <v>20</v>
      </c>
      <c r="C31" s="21">
        <v>186610</v>
      </c>
      <c r="D31" s="21">
        <v>222709</v>
      </c>
      <c r="E31" s="21">
        <v>246164</v>
      </c>
      <c r="F31" s="21">
        <v>288126.6666</v>
      </c>
      <c r="G31" s="21">
        <v>323953.14640000003</v>
      </c>
      <c r="H31" s="21">
        <v>371352.38</v>
      </c>
      <c r="I31" s="21">
        <v>426821.34149999998</v>
      </c>
      <c r="J31" s="21">
        <v>489925.80060000002</v>
      </c>
      <c r="K31" s="21">
        <v>555438.36990000005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3"/>
      <c r="B32" s="24" t="s">
        <v>30</v>
      </c>
      <c r="C32" s="25">
        <f>C17+C20+C28+C29+C30+C31</f>
        <v>685793</v>
      </c>
      <c r="D32" s="25">
        <f t="shared" ref="D32:I32" si="7">D17+D20+D28+D29+D30+D31</f>
        <v>810076</v>
      </c>
      <c r="E32" s="25">
        <f t="shared" si="7"/>
        <v>870113</v>
      </c>
      <c r="F32" s="25">
        <f t="shared" si="7"/>
        <v>988533.2818</v>
      </c>
      <c r="G32" s="25">
        <f t="shared" si="7"/>
        <v>1105396.2175</v>
      </c>
      <c r="H32" s="25">
        <f t="shared" si="7"/>
        <v>1238456.7001</v>
      </c>
      <c r="I32" s="25">
        <f t="shared" si="7"/>
        <v>1375296.7592</v>
      </c>
      <c r="J32" s="25">
        <f t="shared" ref="J32:K32" si="8">J17+J20+J28+J29+J30+J31</f>
        <v>1529086.5377</v>
      </c>
      <c r="K32" s="25">
        <f t="shared" si="8"/>
        <v>1739964.4329556103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7" t="s">
        <v>27</v>
      </c>
      <c r="B33" s="28" t="s">
        <v>31</v>
      </c>
      <c r="C33" s="29">
        <f t="shared" ref="C33:I33" si="9">C6+C11+C13+C14+C15+C17+C20+C28+C29+C30+C31</f>
        <v>1481201</v>
      </c>
      <c r="D33" s="29">
        <f t="shared" si="9"/>
        <v>1647145</v>
      </c>
      <c r="E33" s="29">
        <f t="shared" si="9"/>
        <v>1918901</v>
      </c>
      <c r="F33" s="29">
        <f t="shared" si="9"/>
        <v>1979373.2860999997</v>
      </c>
      <c r="G33" s="29">
        <f t="shared" si="9"/>
        <v>2317604.7907000002</v>
      </c>
      <c r="H33" s="29">
        <f t="shared" si="9"/>
        <v>2574138.4928000001</v>
      </c>
      <c r="I33" s="29">
        <f t="shared" si="9"/>
        <v>2840952.2295000004</v>
      </c>
      <c r="J33" s="29">
        <f t="shared" ref="J33:K33" si="10">J6+J11+J13+J14+J15+J17+J20+J28+J29+J30+J31</f>
        <v>3153583.1400519121</v>
      </c>
      <c r="K33" s="29">
        <f t="shared" si="10"/>
        <v>3503191.6068413164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0" t="s">
        <v>33</v>
      </c>
      <c r="B34" s="31" t="s">
        <v>25</v>
      </c>
      <c r="C34" s="14">
        <v>249800</v>
      </c>
      <c r="D34" s="14">
        <v>297500</v>
      </c>
      <c r="E34" s="14">
        <v>321410</v>
      </c>
      <c r="F34" s="14">
        <v>318095</v>
      </c>
      <c r="G34" s="14">
        <v>365547</v>
      </c>
      <c r="H34" s="14">
        <v>402401</v>
      </c>
      <c r="I34" s="14">
        <v>479763</v>
      </c>
      <c r="J34" s="14">
        <v>535426</v>
      </c>
      <c r="K34" s="14">
        <v>599948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0" t="s">
        <v>34</v>
      </c>
      <c r="B35" s="31" t="s">
        <v>24</v>
      </c>
      <c r="C35" s="14">
        <v>49200</v>
      </c>
      <c r="D35" s="14">
        <v>57100</v>
      </c>
      <c r="E35" s="14">
        <v>53299</v>
      </c>
      <c r="F35" s="14">
        <v>40072</v>
      </c>
      <c r="G35" s="14">
        <v>21498</v>
      </c>
      <c r="H35" s="14">
        <v>19273</v>
      </c>
      <c r="I35" s="14">
        <v>24504</v>
      </c>
      <c r="J35" s="21">
        <v>23365.903216342282</v>
      </c>
      <c r="K35" s="21">
        <v>22966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2" t="s">
        <v>35</v>
      </c>
      <c r="B36" s="33" t="s">
        <v>45</v>
      </c>
      <c r="C36" s="25">
        <f>C33+C34-C35</f>
        <v>1681801</v>
      </c>
      <c r="D36" s="25">
        <f t="shared" ref="D36:K36" si="11">D33+D34-D35</f>
        <v>1887545</v>
      </c>
      <c r="E36" s="25">
        <f t="shared" si="11"/>
        <v>2187012</v>
      </c>
      <c r="F36" s="25">
        <f t="shared" si="11"/>
        <v>2257396.2860999997</v>
      </c>
      <c r="G36" s="25">
        <f t="shared" si="11"/>
        <v>2661653.7907000002</v>
      </c>
      <c r="H36" s="25">
        <f t="shared" si="11"/>
        <v>2957266.4928000001</v>
      </c>
      <c r="I36" s="25">
        <f t="shared" si="11"/>
        <v>3296211.2295000004</v>
      </c>
      <c r="J36" s="25">
        <f t="shared" si="11"/>
        <v>3665643.2368355696</v>
      </c>
      <c r="K36" s="25">
        <f t="shared" si="11"/>
        <v>4080173.6068413164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0" t="s">
        <v>36</v>
      </c>
      <c r="B37" s="31" t="s">
        <v>32</v>
      </c>
      <c r="C37" s="14">
        <v>12670</v>
      </c>
      <c r="D37" s="14">
        <v>13010</v>
      </c>
      <c r="E37" s="14">
        <v>13350</v>
      </c>
      <c r="F37" s="14">
        <v>13710</v>
      </c>
      <c r="G37" s="14">
        <v>14070</v>
      </c>
      <c r="H37" s="14">
        <v>14450</v>
      </c>
      <c r="I37" s="14">
        <v>14840</v>
      </c>
      <c r="J37" s="14">
        <v>15240</v>
      </c>
      <c r="K37" s="14">
        <v>15650</v>
      </c>
      <c r="P37" s="2"/>
      <c r="Q37" s="2"/>
      <c r="R37" s="2"/>
      <c r="S37" s="2"/>
    </row>
    <row r="38" spans="1:184">
      <c r="A38" s="32" t="s">
        <v>37</v>
      </c>
      <c r="B38" s="33" t="s">
        <v>48</v>
      </c>
      <c r="C38" s="25">
        <f>C36/C37*1000</f>
        <v>132738.8318863457</v>
      </c>
      <c r="D38" s="25">
        <f t="shared" ref="D38:K38" si="12">D36/D37*1000</f>
        <v>145084.16602613375</v>
      </c>
      <c r="E38" s="25">
        <f t="shared" si="12"/>
        <v>163821.1235955056</v>
      </c>
      <c r="F38" s="25">
        <f t="shared" si="12"/>
        <v>164653.26667396058</v>
      </c>
      <c r="G38" s="25">
        <f t="shared" si="12"/>
        <v>189172.26657427152</v>
      </c>
      <c r="H38" s="25">
        <f t="shared" si="12"/>
        <v>204655.12060899654</v>
      </c>
      <c r="I38" s="25">
        <f t="shared" si="12"/>
        <v>222116.65966981134</v>
      </c>
      <c r="J38" s="25">
        <f t="shared" si="12"/>
        <v>240527.77144590352</v>
      </c>
      <c r="K38" s="25">
        <f t="shared" si="12"/>
        <v>260713.96848826305</v>
      </c>
      <c r="O38" s="4"/>
      <c r="P38" s="4"/>
      <c r="Q38" s="4"/>
      <c r="R38" s="4"/>
      <c r="S38" s="4"/>
      <c r="BT38" s="5"/>
      <c r="BU38" s="5"/>
      <c r="BV38" s="5"/>
      <c r="BW38" s="5"/>
    </row>
    <row r="40" spans="1:184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8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3" style="1" customWidth="1"/>
    <col min="3" max="5" width="11.140625" style="1" customWidth="1"/>
    <col min="6" max="6" width="11.140625" style="3" customWidth="1"/>
    <col min="7" max="11" width="11.85546875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0" width="9.140625" style="3"/>
    <col min="181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1" t="s">
        <v>56</v>
      </c>
      <c r="H1" s="2" t="s">
        <v>72</v>
      </c>
      <c r="N1" s="4"/>
    </row>
    <row r="2" spans="1:184" ht="15.75">
      <c r="A2" s="8" t="s">
        <v>39</v>
      </c>
      <c r="I2" s="4"/>
      <c r="J2" s="4"/>
      <c r="K2" s="4"/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2" t="s">
        <v>0</v>
      </c>
      <c r="B5" s="13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57</v>
      </c>
      <c r="I5" s="15" t="s">
        <v>58</v>
      </c>
      <c r="J5" s="15" t="s">
        <v>59</v>
      </c>
      <c r="K5" s="15" t="s">
        <v>60</v>
      </c>
    </row>
    <row r="6" spans="1:184" s="9" customFormat="1">
      <c r="A6" s="16" t="s">
        <v>26</v>
      </c>
      <c r="B6" s="17" t="s">
        <v>2</v>
      </c>
      <c r="C6" s="18">
        <f>SUM(C7:C10)</f>
        <v>75378</v>
      </c>
      <c r="D6" s="18">
        <f t="shared" ref="D6:K6" si="0">SUM(D7:D10)</f>
        <v>79263</v>
      </c>
      <c r="E6" s="18">
        <f t="shared" si="0"/>
        <v>80607</v>
      </c>
      <c r="F6" s="18">
        <f t="shared" si="0"/>
        <v>89146.734096109838</v>
      </c>
      <c r="G6" s="18">
        <f t="shared" si="0"/>
        <v>83166.328187156658</v>
      </c>
      <c r="H6" s="18">
        <f t="shared" si="0"/>
        <v>83792.347477604897</v>
      </c>
      <c r="I6" s="18">
        <f t="shared" si="0"/>
        <v>80886.438933333338</v>
      </c>
      <c r="J6" s="18">
        <f t="shared" si="0"/>
        <v>88204.592245844033</v>
      </c>
      <c r="K6" s="18">
        <f t="shared" si="0"/>
        <v>93134.904323439929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9">
        <v>1.1000000000000001</v>
      </c>
      <c r="B7" s="20" t="s">
        <v>49</v>
      </c>
      <c r="C7" s="21">
        <v>20453</v>
      </c>
      <c r="D7" s="21">
        <v>23323</v>
      </c>
      <c r="E7" s="21">
        <v>23707</v>
      </c>
      <c r="F7" s="21">
        <v>27093</v>
      </c>
      <c r="G7" s="21">
        <v>21441.432941845047</v>
      </c>
      <c r="H7" s="21">
        <v>20938.03196605375</v>
      </c>
      <c r="I7" s="21">
        <v>19199.139466666667</v>
      </c>
      <c r="J7" s="21">
        <v>21118.902755555555</v>
      </c>
      <c r="K7" s="21">
        <v>21778.792996055679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9">
        <v>1.2</v>
      </c>
      <c r="B8" s="20" t="s">
        <v>50</v>
      </c>
      <c r="C8" s="21">
        <v>32214</v>
      </c>
      <c r="D8" s="21">
        <v>33368</v>
      </c>
      <c r="E8" s="21">
        <v>33991</v>
      </c>
      <c r="F8" s="21">
        <v>36395</v>
      </c>
      <c r="G8" s="21">
        <v>34713.599071793898</v>
      </c>
      <c r="H8" s="21">
        <v>35403.707213578498</v>
      </c>
      <c r="I8" s="21">
        <v>35840.38186666667</v>
      </c>
      <c r="J8" s="21">
        <v>39612.948606462887</v>
      </c>
      <c r="K8" s="21">
        <v>41989.977442595249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9">
        <v>1.3</v>
      </c>
      <c r="B9" s="20" t="s">
        <v>51</v>
      </c>
      <c r="C9" s="21">
        <v>3319</v>
      </c>
      <c r="D9" s="21">
        <v>3082</v>
      </c>
      <c r="E9" s="21">
        <v>2879</v>
      </c>
      <c r="F9" s="21">
        <v>2899</v>
      </c>
      <c r="G9" s="21">
        <v>2600.9121992801665</v>
      </c>
      <c r="H9" s="21">
        <v>3998.1994342291373</v>
      </c>
      <c r="I9" s="21">
        <v>3927.4048888888888</v>
      </c>
      <c r="J9" s="21">
        <v>3917.4137777777778</v>
      </c>
      <c r="K9" s="21">
        <v>4134.4608760454303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9">
        <v>1.4</v>
      </c>
      <c r="B10" s="20" t="s">
        <v>52</v>
      </c>
      <c r="C10" s="21">
        <v>19392</v>
      </c>
      <c r="D10" s="21">
        <v>19490</v>
      </c>
      <c r="E10" s="21">
        <v>20030</v>
      </c>
      <c r="F10" s="21">
        <v>22759.734096109842</v>
      </c>
      <c r="G10" s="21">
        <v>24410.383974237546</v>
      </c>
      <c r="H10" s="21">
        <v>23452.408863743516</v>
      </c>
      <c r="I10" s="21">
        <v>21919.512711111111</v>
      </c>
      <c r="J10" s="21">
        <v>23555.327106047811</v>
      </c>
      <c r="K10" s="21">
        <v>25231.673008743579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2" t="s">
        <v>62</v>
      </c>
      <c r="B11" s="20" t="s">
        <v>3</v>
      </c>
      <c r="C11" s="21">
        <v>25362</v>
      </c>
      <c r="D11" s="21">
        <v>33443</v>
      </c>
      <c r="E11" s="21">
        <v>25097</v>
      </c>
      <c r="F11" s="21">
        <v>29144</v>
      </c>
      <c r="G11" s="21">
        <v>31891.28925932942</v>
      </c>
      <c r="H11" s="21">
        <v>41786.140594059405</v>
      </c>
      <c r="I11" s="21">
        <v>53827.983999999997</v>
      </c>
      <c r="J11" s="21">
        <v>50129.700596956041</v>
      </c>
      <c r="K11" s="21">
        <v>51403.663196547466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3"/>
      <c r="B12" s="24" t="s">
        <v>28</v>
      </c>
      <c r="C12" s="25">
        <f>C6+C11</f>
        <v>100740</v>
      </c>
      <c r="D12" s="25">
        <f t="shared" ref="D12:K12" si="1">D6+D11</f>
        <v>112706</v>
      </c>
      <c r="E12" s="25">
        <f t="shared" si="1"/>
        <v>105704</v>
      </c>
      <c r="F12" s="25">
        <f t="shared" si="1"/>
        <v>118290.73409610984</v>
      </c>
      <c r="G12" s="25">
        <f t="shared" si="1"/>
        <v>115057.61744648608</v>
      </c>
      <c r="H12" s="25">
        <f t="shared" si="1"/>
        <v>125578.48807166429</v>
      </c>
      <c r="I12" s="25">
        <f t="shared" si="1"/>
        <v>134714.42293333332</v>
      </c>
      <c r="J12" s="25">
        <f t="shared" si="1"/>
        <v>138334.29284280009</v>
      </c>
      <c r="K12" s="25">
        <f t="shared" si="1"/>
        <v>144538.56751998741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6" t="s">
        <v>63</v>
      </c>
      <c r="B13" s="17" t="s">
        <v>4</v>
      </c>
      <c r="C13" s="18">
        <v>427827.00000000006</v>
      </c>
      <c r="D13" s="18">
        <v>415760.00000000006</v>
      </c>
      <c r="E13" s="18">
        <v>543613</v>
      </c>
      <c r="F13" s="18">
        <v>418220</v>
      </c>
      <c r="G13" s="18">
        <v>485687.85309717752</v>
      </c>
      <c r="H13" s="18">
        <v>509381.63196605374</v>
      </c>
      <c r="I13" s="18">
        <v>556110.55599999998</v>
      </c>
      <c r="J13" s="18">
        <v>604662.73208888888</v>
      </c>
      <c r="K13" s="18">
        <v>637168.85744493396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2" t="s">
        <v>64</v>
      </c>
      <c r="B14" s="20" t="s">
        <v>5</v>
      </c>
      <c r="C14" s="21">
        <v>22711</v>
      </c>
      <c r="D14" s="21">
        <v>24241</v>
      </c>
      <c r="E14" s="21">
        <v>26536</v>
      </c>
      <c r="F14" s="21">
        <v>20532</v>
      </c>
      <c r="G14" s="21">
        <v>19931.469028225041</v>
      </c>
      <c r="H14" s="21">
        <v>22668.635360678923</v>
      </c>
      <c r="I14" s="21">
        <v>23408.772266666667</v>
      </c>
      <c r="J14" s="21">
        <v>30624.989955555557</v>
      </c>
      <c r="K14" s="21">
        <v>34785.931806167398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2" t="s">
        <v>65</v>
      </c>
      <c r="B15" s="20" t="s">
        <v>6</v>
      </c>
      <c r="C15" s="21">
        <v>244130.00000000003</v>
      </c>
      <c r="D15" s="21">
        <v>219651.00000000003</v>
      </c>
      <c r="E15" s="21">
        <v>264719</v>
      </c>
      <c r="F15" s="21">
        <v>230941</v>
      </c>
      <c r="G15" s="21">
        <v>232623.50464103051</v>
      </c>
      <c r="H15" s="21">
        <v>251994.13069306931</v>
      </c>
      <c r="I15" s="21">
        <v>293546.55573333334</v>
      </c>
      <c r="J15" s="21">
        <v>336513.80284444446</v>
      </c>
      <c r="K15" s="21">
        <v>384156.6313438823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3"/>
      <c r="B16" s="24" t="s">
        <v>29</v>
      </c>
      <c r="C16" s="25">
        <f>+C13+C14+C15</f>
        <v>694668.00000000012</v>
      </c>
      <c r="D16" s="25">
        <f t="shared" ref="D16:K16" si="2">+D13+D14+D15</f>
        <v>659652.00000000012</v>
      </c>
      <c r="E16" s="25">
        <f t="shared" si="2"/>
        <v>834868</v>
      </c>
      <c r="F16" s="25">
        <f t="shared" si="2"/>
        <v>669693</v>
      </c>
      <c r="G16" s="25">
        <f t="shared" si="2"/>
        <v>738242.82676643308</v>
      </c>
      <c r="H16" s="25">
        <f t="shared" si="2"/>
        <v>784044.39801980194</v>
      </c>
      <c r="I16" s="25">
        <f t="shared" si="2"/>
        <v>873065.88399999996</v>
      </c>
      <c r="J16" s="25">
        <f t="shared" si="2"/>
        <v>971801.52488888893</v>
      </c>
      <c r="K16" s="25">
        <f t="shared" si="2"/>
        <v>1056111.4205949837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16" t="s">
        <v>66</v>
      </c>
      <c r="B17" s="17" t="s">
        <v>7</v>
      </c>
      <c r="C17" s="18">
        <f>C18+C19</f>
        <v>147477</v>
      </c>
      <c r="D17" s="18">
        <f t="shared" ref="D17:K17" si="3">D18+D19</f>
        <v>174572</v>
      </c>
      <c r="E17" s="18">
        <f t="shared" si="3"/>
        <v>165482</v>
      </c>
      <c r="F17" s="18">
        <f t="shared" si="3"/>
        <v>174562</v>
      </c>
      <c r="G17" s="18">
        <f t="shared" si="3"/>
        <v>155361.69009282062</v>
      </c>
      <c r="H17" s="18">
        <f t="shared" si="3"/>
        <v>157346.66572371524</v>
      </c>
      <c r="I17" s="18">
        <f t="shared" si="3"/>
        <v>164631.11351111109</v>
      </c>
      <c r="J17" s="18">
        <f t="shared" si="3"/>
        <v>171609.60426666666</v>
      </c>
      <c r="K17" s="18">
        <f t="shared" si="3"/>
        <v>172096.28758750908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9">
        <v>6.1</v>
      </c>
      <c r="B18" s="20" t="s">
        <v>8</v>
      </c>
      <c r="C18" s="21">
        <v>127194</v>
      </c>
      <c r="D18" s="21">
        <v>154007</v>
      </c>
      <c r="E18" s="21">
        <v>144685</v>
      </c>
      <c r="F18" s="21">
        <v>152733</v>
      </c>
      <c r="G18" s="21">
        <v>136159.69009282062</v>
      </c>
      <c r="H18" s="21">
        <v>138199.6350777935</v>
      </c>
      <c r="I18" s="21">
        <v>145007.67982222221</v>
      </c>
      <c r="J18" s="21">
        <v>151635.33822222223</v>
      </c>
      <c r="K18" s="21">
        <v>151766.86148973083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9">
        <v>6.2</v>
      </c>
      <c r="B19" s="20" t="s">
        <v>9</v>
      </c>
      <c r="C19" s="21">
        <v>20283</v>
      </c>
      <c r="D19" s="21">
        <v>20565</v>
      </c>
      <c r="E19" s="21">
        <v>20797</v>
      </c>
      <c r="F19" s="21">
        <v>21829</v>
      </c>
      <c r="G19" s="21">
        <v>19202</v>
      </c>
      <c r="H19" s="21">
        <v>19147.030645921735</v>
      </c>
      <c r="I19" s="21">
        <v>19623.43368888889</v>
      </c>
      <c r="J19" s="21">
        <v>19974.266044444445</v>
      </c>
      <c r="K19" s="21">
        <v>20329.426097778261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5.5">
      <c r="A20" s="16" t="s">
        <v>67</v>
      </c>
      <c r="B20" s="26" t="s">
        <v>10</v>
      </c>
      <c r="C20" s="18">
        <f>SUM(C21:C27)</f>
        <v>67419</v>
      </c>
      <c r="D20" s="18">
        <f t="shared" ref="D20:K20" si="4">SUM(D21:D27)</f>
        <v>70566</v>
      </c>
      <c r="E20" s="18">
        <f t="shared" si="4"/>
        <v>73995</v>
      </c>
      <c r="F20" s="18">
        <f t="shared" si="4"/>
        <v>76307.513043478262</v>
      </c>
      <c r="G20" s="18">
        <f t="shared" si="4"/>
        <v>81108.421291911334</v>
      </c>
      <c r="H20" s="18">
        <f t="shared" si="4"/>
        <v>89136.895898161252</v>
      </c>
      <c r="I20" s="18">
        <f t="shared" si="4"/>
        <v>87952.818133333334</v>
      </c>
      <c r="J20" s="18">
        <f t="shared" si="4"/>
        <v>87279.300266666658</v>
      </c>
      <c r="K20" s="18">
        <f t="shared" si="4"/>
        <v>97744.031754086231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9">
        <v>7.1</v>
      </c>
      <c r="B21" s="20" t="s">
        <v>11</v>
      </c>
      <c r="C21" s="21">
        <v>200</v>
      </c>
      <c r="D21" s="21">
        <v>194</v>
      </c>
      <c r="E21" s="21">
        <v>209</v>
      </c>
      <c r="F21" s="21">
        <v>225</v>
      </c>
      <c r="G21" s="21">
        <v>263</v>
      </c>
      <c r="H21" s="21">
        <v>287</v>
      </c>
      <c r="I21" s="21">
        <v>345</v>
      </c>
      <c r="J21" s="21">
        <v>414</v>
      </c>
      <c r="K21" s="21">
        <v>491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9">
        <v>7.2</v>
      </c>
      <c r="B22" s="20" t="s">
        <v>12</v>
      </c>
      <c r="C22" s="21">
        <v>41200</v>
      </c>
      <c r="D22" s="21">
        <v>43633</v>
      </c>
      <c r="E22" s="21">
        <v>43689</v>
      </c>
      <c r="F22" s="21">
        <v>43679</v>
      </c>
      <c r="G22" s="21">
        <v>45158.267474900553</v>
      </c>
      <c r="H22" s="21">
        <v>48734.113719943423</v>
      </c>
      <c r="I22" s="21">
        <v>49561.011200000001</v>
      </c>
      <c r="J22" s="21">
        <v>50404.596799999999</v>
      </c>
      <c r="K22" s="21">
        <v>58884.672998499147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9">
        <v>7.3</v>
      </c>
      <c r="B23" s="20" t="s">
        <v>13</v>
      </c>
      <c r="C23" s="21">
        <v>3968</v>
      </c>
      <c r="D23" s="21">
        <v>3688.0000000000005</v>
      </c>
      <c r="E23" s="21">
        <v>2805</v>
      </c>
      <c r="F23" s="21">
        <v>2304</v>
      </c>
      <c r="G23" s="21">
        <v>2058.9094525478308</v>
      </c>
      <c r="H23" s="21">
        <v>4892.5213578500707</v>
      </c>
      <c r="I23" s="21">
        <v>3653.7853333333333</v>
      </c>
      <c r="J23" s="21">
        <v>2730.1432</v>
      </c>
      <c r="K23" s="21">
        <v>2880.7085333333334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9">
        <v>7.4</v>
      </c>
      <c r="B24" s="20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9">
        <v>7.5</v>
      </c>
      <c r="B25" s="20" t="s">
        <v>15</v>
      </c>
      <c r="C25" s="21">
        <v>689</v>
      </c>
      <c r="D25" s="21">
        <v>733</v>
      </c>
      <c r="E25" s="21">
        <v>843</v>
      </c>
      <c r="F25" s="21">
        <v>439</v>
      </c>
      <c r="G25" s="21">
        <v>480.50861905663953</v>
      </c>
      <c r="H25" s="21">
        <v>2118.621216407355</v>
      </c>
      <c r="I25" s="21">
        <v>2167.0722666666666</v>
      </c>
      <c r="J25" s="21">
        <v>2216.5655999999999</v>
      </c>
      <c r="K25" s="21">
        <v>3750.7004425180598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9">
        <v>7.6</v>
      </c>
      <c r="B26" s="20" t="s">
        <v>16</v>
      </c>
      <c r="C26" s="21">
        <v>51</v>
      </c>
      <c r="D26" s="21">
        <v>42</v>
      </c>
      <c r="E26" s="21">
        <v>26</v>
      </c>
      <c r="F26" s="21">
        <v>24.513043478260869</v>
      </c>
      <c r="G26" s="21">
        <v>26.735745406326956</v>
      </c>
      <c r="H26" s="21">
        <v>154.63960396039604</v>
      </c>
      <c r="I26" s="21">
        <v>14.949333333333334</v>
      </c>
      <c r="J26" s="21">
        <v>1.9946666666666666</v>
      </c>
      <c r="K26" s="21">
        <v>14.949779735682819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9">
        <v>7.7</v>
      </c>
      <c r="B27" s="20" t="s">
        <v>17</v>
      </c>
      <c r="C27" s="21">
        <v>21311</v>
      </c>
      <c r="D27" s="21">
        <v>22276</v>
      </c>
      <c r="E27" s="21">
        <v>26423</v>
      </c>
      <c r="F27" s="21">
        <v>29636</v>
      </c>
      <c r="G27" s="21">
        <v>33121</v>
      </c>
      <c r="H27" s="21">
        <v>32950</v>
      </c>
      <c r="I27" s="21">
        <v>32211</v>
      </c>
      <c r="J27" s="21">
        <v>31512</v>
      </c>
      <c r="K27" s="21">
        <v>31722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2" t="s">
        <v>68</v>
      </c>
      <c r="B28" s="20" t="s">
        <v>18</v>
      </c>
      <c r="C28" s="21">
        <v>59157.000000000007</v>
      </c>
      <c r="D28" s="21">
        <v>62691.999999999993</v>
      </c>
      <c r="E28" s="21">
        <v>63110</v>
      </c>
      <c r="F28" s="21">
        <v>66068</v>
      </c>
      <c r="G28" s="21">
        <v>77474</v>
      </c>
      <c r="H28" s="21">
        <v>81575</v>
      </c>
      <c r="I28" s="21">
        <v>84281</v>
      </c>
      <c r="J28" s="21">
        <v>87076.763236285624</v>
      </c>
      <c r="K28" s="21">
        <v>96497.273925833506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2" t="s">
        <v>69</v>
      </c>
      <c r="B29" s="20" t="s">
        <v>19</v>
      </c>
      <c r="C29" s="21">
        <v>144860</v>
      </c>
      <c r="D29" s="21">
        <v>150759</v>
      </c>
      <c r="E29" s="21">
        <v>166444</v>
      </c>
      <c r="F29" s="21">
        <v>178021</v>
      </c>
      <c r="G29" s="21">
        <v>186507.99261223717</v>
      </c>
      <c r="H29" s="21">
        <v>207130.82885431399</v>
      </c>
      <c r="I29" s="21">
        <v>222313.66186666666</v>
      </c>
      <c r="J29" s="21">
        <v>238681.41733333335</v>
      </c>
      <c r="K29" s="21">
        <v>272841.19295154186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2" t="s">
        <v>70</v>
      </c>
      <c r="B30" s="20" t="s">
        <v>44</v>
      </c>
      <c r="C30" s="21">
        <v>80270</v>
      </c>
      <c r="D30" s="21">
        <v>77618</v>
      </c>
      <c r="E30" s="21">
        <v>72843</v>
      </c>
      <c r="F30" s="21">
        <v>75714</v>
      </c>
      <c r="G30" s="21">
        <v>76913</v>
      </c>
      <c r="H30" s="21">
        <v>78687</v>
      </c>
      <c r="I30" s="21">
        <v>80008</v>
      </c>
      <c r="J30" s="21">
        <v>81351</v>
      </c>
      <c r="K30" s="21">
        <v>81984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2" t="s">
        <v>71</v>
      </c>
      <c r="B31" s="20" t="s">
        <v>20</v>
      </c>
      <c r="C31" s="21">
        <v>186610</v>
      </c>
      <c r="D31" s="21">
        <v>200078</v>
      </c>
      <c r="E31" s="21">
        <v>202068</v>
      </c>
      <c r="F31" s="21">
        <v>222982</v>
      </c>
      <c r="G31" s="21">
        <v>228983.3053608638</v>
      </c>
      <c r="H31" s="21">
        <v>258994.72937293729</v>
      </c>
      <c r="I31" s="21">
        <v>291339.08133333334</v>
      </c>
      <c r="J31" s="21">
        <v>326649.15608888888</v>
      </c>
      <c r="K31" s="21">
        <v>350411.3347136564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3"/>
      <c r="B32" s="24" t="s">
        <v>30</v>
      </c>
      <c r="C32" s="25">
        <f>C17+C20+C28+C29+C30+C31</f>
        <v>685793</v>
      </c>
      <c r="D32" s="25">
        <f t="shared" ref="D32:J32" si="5">D17+D20+D28+D29+D30+D31</f>
        <v>736285</v>
      </c>
      <c r="E32" s="25">
        <f t="shared" si="5"/>
        <v>743942</v>
      </c>
      <c r="F32" s="25">
        <f t="shared" si="5"/>
        <v>793654.51304347825</v>
      </c>
      <c r="G32" s="25">
        <f t="shared" si="5"/>
        <v>806348.40935783286</v>
      </c>
      <c r="H32" s="25">
        <f t="shared" si="5"/>
        <v>872871.11984912772</v>
      </c>
      <c r="I32" s="25">
        <f t="shared" si="5"/>
        <v>930525.6748444445</v>
      </c>
      <c r="J32" s="25">
        <f t="shared" si="5"/>
        <v>992647.2411918412</v>
      </c>
      <c r="K32" s="25">
        <f t="shared" ref="K32" si="6">K17+K20+K28+K29+K30+K31</f>
        <v>1071574.120932627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7" t="s">
        <v>27</v>
      </c>
      <c r="B33" s="28" t="s">
        <v>31</v>
      </c>
      <c r="C33" s="29">
        <f t="shared" ref="C33:J33" si="7">C6+C11+C13+C14+C15+C17+C20+C28+C29+C30+C31</f>
        <v>1481201</v>
      </c>
      <c r="D33" s="29">
        <f t="shared" si="7"/>
        <v>1508643</v>
      </c>
      <c r="E33" s="29">
        <f t="shared" si="7"/>
        <v>1684514</v>
      </c>
      <c r="F33" s="29">
        <f t="shared" si="7"/>
        <v>1581638.247139588</v>
      </c>
      <c r="G33" s="29">
        <f t="shared" si="7"/>
        <v>1659648.8535707518</v>
      </c>
      <c r="H33" s="29">
        <f t="shared" si="7"/>
        <v>1782494.005940594</v>
      </c>
      <c r="I33" s="29">
        <f t="shared" si="7"/>
        <v>1938305.9817777777</v>
      </c>
      <c r="J33" s="29">
        <f t="shared" si="7"/>
        <v>2102783.0589235299</v>
      </c>
      <c r="K33" s="29">
        <f t="shared" ref="K33" si="8">K6+K11+K13+K14+K15+K17+K20+K28+K29+K30+K31</f>
        <v>2272224.1090475977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0" t="s">
        <v>33</v>
      </c>
      <c r="B34" s="31" t="s">
        <v>25</v>
      </c>
      <c r="C34" s="14">
        <v>249800</v>
      </c>
      <c r="D34" s="14">
        <v>275200</v>
      </c>
      <c r="E34" s="14">
        <v>278733</v>
      </c>
      <c r="F34" s="14">
        <v>273767</v>
      </c>
      <c r="G34" s="14">
        <v>261770</v>
      </c>
      <c r="H34" s="14">
        <v>278648</v>
      </c>
      <c r="I34" s="14">
        <v>327330</v>
      </c>
      <c r="J34" s="21">
        <v>357018</v>
      </c>
      <c r="K34" s="21">
        <v>395467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0" t="s">
        <v>34</v>
      </c>
      <c r="B35" s="31" t="s">
        <v>24</v>
      </c>
      <c r="C35" s="14">
        <v>49200</v>
      </c>
      <c r="D35" s="14">
        <v>52800</v>
      </c>
      <c r="E35" s="14">
        <v>46222</v>
      </c>
      <c r="F35" s="14">
        <v>34740</v>
      </c>
      <c r="G35" s="14">
        <v>15395</v>
      </c>
      <c r="H35" s="14">
        <v>13346</v>
      </c>
      <c r="I35" s="14">
        <v>16718</v>
      </c>
      <c r="J35" s="21">
        <v>15580</v>
      </c>
      <c r="K35" s="21">
        <v>15138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2" t="s">
        <v>35</v>
      </c>
      <c r="B36" s="33" t="s">
        <v>45</v>
      </c>
      <c r="C36" s="25">
        <f>C33+C34-C35</f>
        <v>1681801</v>
      </c>
      <c r="D36" s="25">
        <f t="shared" ref="D36:K36" si="9">D33+D34-D35</f>
        <v>1731043</v>
      </c>
      <c r="E36" s="25">
        <f t="shared" si="9"/>
        <v>1917025</v>
      </c>
      <c r="F36" s="25">
        <f t="shared" si="9"/>
        <v>1820665.247139588</v>
      </c>
      <c r="G36" s="25">
        <f t="shared" si="9"/>
        <v>1906023.8535707518</v>
      </c>
      <c r="H36" s="25">
        <f t="shared" si="9"/>
        <v>2047796.005940594</v>
      </c>
      <c r="I36" s="25">
        <f t="shared" si="9"/>
        <v>2248917.9817777779</v>
      </c>
      <c r="J36" s="25">
        <f t="shared" si="9"/>
        <v>2444221.0589235299</v>
      </c>
      <c r="K36" s="25">
        <f t="shared" si="9"/>
        <v>2652553.1090475977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0" t="s">
        <v>36</v>
      </c>
      <c r="B37" s="31" t="s">
        <v>32</v>
      </c>
      <c r="C37" s="14">
        <f>[1]GSVA_cur!C37</f>
        <v>12670</v>
      </c>
      <c r="D37" s="14">
        <f>[1]GSVA_cur!D37</f>
        <v>13010</v>
      </c>
      <c r="E37" s="14">
        <f>[1]GSVA_cur!E37</f>
        <v>13350</v>
      </c>
      <c r="F37" s="14">
        <f>[1]GSVA_cur!F37</f>
        <v>13710</v>
      </c>
      <c r="G37" s="14">
        <f>[1]GSVA_cur!G37</f>
        <v>14070</v>
      </c>
      <c r="H37" s="14">
        <v>14450</v>
      </c>
      <c r="I37" s="14">
        <v>14840</v>
      </c>
      <c r="J37" s="14">
        <v>15240</v>
      </c>
      <c r="K37" s="14">
        <v>15650</v>
      </c>
      <c r="P37" s="2"/>
      <c r="Q37" s="2"/>
      <c r="R37" s="2"/>
      <c r="S37" s="2"/>
    </row>
    <row r="38" spans="1:184">
      <c r="A38" s="32" t="s">
        <v>37</v>
      </c>
      <c r="B38" s="33" t="s">
        <v>48</v>
      </c>
      <c r="C38" s="25">
        <f>C36/C37*1000</f>
        <v>132738.8318863457</v>
      </c>
      <c r="D38" s="25">
        <f t="shared" ref="D38:K38" si="10">D36/D37*1000</f>
        <v>133054.80399692545</v>
      </c>
      <c r="E38" s="25">
        <f t="shared" si="10"/>
        <v>143597.37827715356</v>
      </c>
      <c r="F38" s="25">
        <f t="shared" si="10"/>
        <v>132798.34041864245</v>
      </c>
      <c r="G38" s="25">
        <f t="shared" si="10"/>
        <v>135467.22484511387</v>
      </c>
      <c r="H38" s="25">
        <f t="shared" si="10"/>
        <v>141715.98657028333</v>
      </c>
      <c r="I38" s="25">
        <f t="shared" si="10"/>
        <v>151544.33839472898</v>
      </c>
      <c r="J38" s="25">
        <f t="shared" si="10"/>
        <v>160381.95924695078</v>
      </c>
      <c r="K38" s="25">
        <f t="shared" si="10"/>
        <v>169492.21144074108</v>
      </c>
      <c r="O38" s="4"/>
      <c r="P38" s="4"/>
      <c r="Q38" s="4"/>
      <c r="R38" s="4"/>
      <c r="S38" s="4"/>
      <c r="BT38" s="5"/>
      <c r="BU38" s="5"/>
      <c r="BV38" s="5"/>
      <c r="BW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="115" zoomScaleNormal="115" zoomScaleSheetLayoutView="100" workbookViewId="0">
      <pane xSplit="2" ySplit="5" topLeftCell="C3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3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1" t="s">
        <v>56</v>
      </c>
      <c r="H1" s="2" t="s">
        <v>72</v>
      </c>
      <c r="Q1" s="4"/>
    </row>
    <row r="2" spans="1:187" ht="15.75">
      <c r="A2" s="8" t="s">
        <v>40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12" t="s">
        <v>0</v>
      </c>
      <c r="B5" s="13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57</v>
      </c>
      <c r="I5" s="15" t="s">
        <v>58</v>
      </c>
      <c r="J5" s="15" t="s">
        <v>59</v>
      </c>
      <c r="K5" s="15" t="s">
        <v>60</v>
      </c>
    </row>
    <row r="6" spans="1:187" s="9" customFormat="1">
      <c r="A6" s="16" t="s">
        <v>26</v>
      </c>
      <c r="B6" s="17" t="s">
        <v>2</v>
      </c>
      <c r="C6" s="18">
        <f>SUM(C7:C10)</f>
        <v>63293</v>
      </c>
      <c r="D6" s="18">
        <f t="shared" ref="D6:K6" si="0">SUM(D7:D10)</f>
        <v>76814</v>
      </c>
      <c r="E6" s="18">
        <f t="shared" si="0"/>
        <v>81804</v>
      </c>
      <c r="F6" s="18">
        <f t="shared" si="0"/>
        <v>96954.320699999997</v>
      </c>
      <c r="G6" s="18">
        <f t="shared" si="0"/>
        <v>100882.60181837458</v>
      </c>
      <c r="H6" s="18">
        <f t="shared" si="0"/>
        <v>108451.1165</v>
      </c>
      <c r="I6" s="18">
        <f t="shared" si="0"/>
        <v>107215.7438</v>
      </c>
      <c r="J6" s="18">
        <f t="shared" si="0"/>
        <v>117872.46285191143</v>
      </c>
      <c r="K6" s="18">
        <f t="shared" si="0"/>
        <v>124455.05809999999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19">
        <v>1.1000000000000001</v>
      </c>
      <c r="B7" s="20" t="s">
        <v>49</v>
      </c>
      <c r="C7" s="21">
        <v>11067</v>
      </c>
      <c r="D7" s="21">
        <v>19590</v>
      </c>
      <c r="E7" s="21">
        <v>19414</v>
      </c>
      <c r="F7" s="21">
        <v>25375.178800000002</v>
      </c>
      <c r="G7" s="21">
        <v>21958.382751088575</v>
      </c>
      <c r="H7" s="21">
        <v>21955.322899999999</v>
      </c>
      <c r="I7" s="21">
        <v>21368.281900000002</v>
      </c>
      <c r="J7" s="21">
        <v>24775.265599999999</v>
      </c>
      <c r="K7" s="21">
        <v>25511.528299999998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19">
        <v>1.2</v>
      </c>
      <c r="B8" s="20" t="s">
        <v>50</v>
      </c>
      <c r="C8" s="21">
        <v>31830</v>
      </c>
      <c r="D8" s="21">
        <v>36266</v>
      </c>
      <c r="E8" s="21">
        <v>39492</v>
      </c>
      <c r="F8" s="21">
        <v>45102.750899999999</v>
      </c>
      <c r="G8" s="21">
        <v>47918.196308184473</v>
      </c>
      <c r="H8" s="21">
        <v>51005.237500000003</v>
      </c>
      <c r="I8" s="21">
        <v>51891.304600000003</v>
      </c>
      <c r="J8" s="21">
        <v>57356.181795488264</v>
      </c>
      <c r="K8" s="21">
        <v>60793.008800000003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19">
        <v>1.3</v>
      </c>
      <c r="B9" s="20" t="s">
        <v>51</v>
      </c>
      <c r="C9" s="21">
        <v>3283</v>
      </c>
      <c r="D9" s="21">
        <v>3350</v>
      </c>
      <c r="E9" s="21">
        <v>3293</v>
      </c>
      <c r="F9" s="21">
        <v>4133.8576999999996</v>
      </c>
      <c r="G9" s="21">
        <v>4205.5128325458991</v>
      </c>
      <c r="H9" s="21">
        <v>8265.4855000000007</v>
      </c>
      <c r="I9" s="21">
        <v>8014.9555</v>
      </c>
      <c r="J9" s="21">
        <v>7982.9655000000002</v>
      </c>
      <c r="K9" s="21">
        <v>8424.7420000000002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19">
        <v>1.4</v>
      </c>
      <c r="B10" s="20" t="s">
        <v>52</v>
      </c>
      <c r="C10" s="21">
        <v>17113</v>
      </c>
      <c r="D10" s="21">
        <v>17608</v>
      </c>
      <c r="E10" s="21">
        <v>19605</v>
      </c>
      <c r="F10" s="21">
        <v>22342.533299999999</v>
      </c>
      <c r="G10" s="21">
        <v>26800.509926555635</v>
      </c>
      <c r="H10" s="21">
        <v>27225.070599999999</v>
      </c>
      <c r="I10" s="21">
        <v>25941.201799999999</v>
      </c>
      <c r="J10" s="21">
        <v>27758.04995642315</v>
      </c>
      <c r="K10" s="21">
        <v>29725.778999999999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2" t="s">
        <v>62</v>
      </c>
      <c r="B11" s="20" t="s">
        <v>3</v>
      </c>
      <c r="C11" s="21">
        <v>22301</v>
      </c>
      <c r="D11" s="21">
        <v>32127.999999999996</v>
      </c>
      <c r="E11" s="21">
        <v>37614</v>
      </c>
      <c r="F11" s="21">
        <v>28279.659399999997</v>
      </c>
      <c r="G11" s="21">
        <v>32053.724000000002</v>
      </c>
      <c r="H11" s="21">
        <v>44030.799599999998</v>
      </c>
      <c r="I11" s="21">
        <v>57078.857000000004</v>
      </c>
      <c r="J11" s="21">
        <v>69777.048999999999</v>
      </c>
      <c r="K11" s="21">
        <v>85460.742385706108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3"/>
      <c r="B12" s="24" t="s">
        <v>28</v>
      </c>
      <c r="C12" s="25">
        <f>C6+C11</f>
        <v>85594</v>
      </c>
      <c r="D12" s="25">
        <f t="shared" ref="D12:K12" si="1">D6+D11</f>
        <v>108942</v>
      </c>
      <c r="E12" s="25">
        <f t="shared" si="1"/>
        <v>119418</v>
      </c>
      <c r="F12" s="25">
        <f t="shared" si="1"/>
        <v>125233.98009999999</v>
      </c>
      <c r="G12" s="25">
        <f t="shared" si="1"/>
        <v>132936.32581837458</v>
      </c>
      <c r="H12" s="25">
        <f t="shared" si="1"/>
        <v>152481.9161</v>
      </c>
      <c r="I12" s="25">
        <f t="shared" si="1"/>
        <v>164294.60080000001</v>
      </c>
      <c r="J12" s="25">
        <f t="shared" si="1"/>
        <v>187649.51185191143</v>
      </c>
      <c r="K12" s="25">
        <f t="shared" si="1"/>
        <v>209915.8004857061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6" t="s">
        <v>63</v>
      </c>
      <c r="B13" s="17" t="s">
        <v>4</v>
      </c>
      <c r="C13" s="18">
        <v>368161</v>
      </c>
      <c r="D13" s="18">
        <v>369736</v>
      </c>
      <c r="E13" s="18">
        <v>513276</v>
      </c>
      <c r="F13" s="18">
        <v>393467.67820000002</v>
      </c>
      <c r="G13" s="18">
        <v>637708.87966883148</v>
      </c>
      <c r="H13" s="18">
        <v>701068.81220000004</v>
      </c>
      <c r="I13" s="18">
        <v>773533.12549999997</v>
      </c>
      <c r="J13" s="18">
        <v>851431.3236</v>
      </c>
      <c r="K13" s="18">
        <v>908276.67819999997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5.5">
      <c r="A14" s="22" t="s">
        <v>64</v>
      </c>
      <c r="B14" s="20" t="s">
        <v>5</v>
      </c>
      <c r="C14" s="21">
        <v>16777</v>
      </c>
      <c r="D14" s="21">
        <v>20176</v>
      </c>
      <c r="E14" s="21">
        <v>19679</v>
      </c>
      <c r="F14" s="21">
        <v>33126.154000000002</v>
      </c>
      <c r="G14" s="21">
        <v>14363.299196999742</v>
      </c>
      <c r="H14" s="21">
        <v>17249.918799999999</v>
      </c>
      <c r="I14" s="21">
        <v>17704.6188</v>
      </c>
      <c r="J14" s="21">
        <v>23970.113700000002</v>
      </c>
      <c r="K14" s="21">
        <v>22074.617599999998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2" t="s">
        <v>65</v>
      </c>
      <c r="B15" s="20" t="s">
        <v>6</v>
      </c>
      <c r="C15" s="21">
        <v>232607.00000000003</v>
      </c>
      <c r="D15" s="21">
        <v>232469.99999999997</v>
      </c>
      <c r="E15" s="21">
        <v>279121</v>
      </c>
      <c r="F15" s="21">
        <v>300553.19199999998</v>
      </c>
      <c r="G15" s="21">
        <v>305853.32454796974</v>
      </c>
      <c r="H15" s="21">
        <v>336926.14559999999</v>
      </c>
      <c r="I15" s="21">
        <v>369551.12520000001</v>
      </c>
      <c r="J15" s="21">
        <v>405824.6532</v>
      </c>
      <c r="K15" s="21">
        <v>445996.07760000002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3"/>
      <c r="B16" s="24" t="s">
        <v>29</v>
      </c>
      <c r="C16" s="25">
        <f>+C13+C14+C15</f>
        <v>617545</v>
      </c>
      <c r="D16" s="25">
        <f t="shared" ref="D16:I16" si="2">+D13+D14+D15</f>
        <v>622382</v>
      </c>
      <c r="E16" s="25">
        <f t="shared" si="2"/>
        <v>812076</v>
      </c>
      <c r="F16" s="25">
        <f t="shared" si="2"/>
        <v>727147.02419999999</v>
      </c>
      <c r="G16" s="25">
        <f t="shared" si="2"/>
        <v>957925.50341380097</v>
      </c>
      <c r="H16" s="25">
        <f t="shared" si="2"/>
        <v>1055244.8766000001</v>
      </c>
      <c r="I16" s="25">
        <f t="shared" si="2"/>
        <v>1160788.8695</v>
      </c>
      <c r="J16" s="25">
        <f t="shared" ref="J16:K16" si="3">+J13+J14+J15</f>
        <v>1281226.0904999999</v>
      </c>
      <c r="K16" s="25">
        <f t="shared" si="3"/>
        <v>1376347.3733999999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6" t="s">
        <v>66</v>
      </c>
      <c r="B17" s="17" t="s">
        <v>7</v>
      </c>
      <c r="C17" s="18">
        <f>C18+C19</f>
        <v>142356</v>
      </c>
      <c r="D17" s="18">
        <f t="shared" ref="D17:I17" si="4">D18+D19</f>
        <v>182518</v>
      </c>
      <c r="E17" s="18">
        <f t="shared" si="4"/>
        <v>183167</v>
      </c>
      <c r="F17" s="18">
        <f t="shared" si="4"/>
        <v>194683.23699999999</v>
      </c>
      <c r="G17" s="18">
        <f t="shared" si="4"/>
        <v>215222.23418599079</v>
      </c>
      <c r="H17" s="18">
        <f t="shared" si="4"/>
        <v>239562.5545</v>
      </c>
      <c r="I17" s="18">
        <f t="shared" si="4"/>
        <v>269716.25270000001</v>
      </c>
      <c r="J17" s="18">
        <f t="shared" ref="J17:K17" si="5">J18+J19</f>
        <v>304179.55480000004</v>
      </c>
      <c r="K17" s="18">
        <f t="shared" si="5"/>
        <v>342999.09745561023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19">
        <v>6.1</v>
      </c>
      <c r="B18" s="20" t="s">
        <v>8</v>
      </c>
      <c r="C18" s="21">
        <v>122777</v>
      </c>
      <c r="D18" s="21">
        <v>161020</v>
      </c>
      <c r="E18" s="21">
        <v>159896</v>
      </c>
      <c r="F18" s="21">
        <v>170160.2402</v>
      </c>
      <c r="G18" s="21">
        <v>189103.17293441985</v>
      </c>
      <c r="H18" s="21">
        <v>210802.962</v>
      </c>
      <c r="I18" s="21">
        <v>237968.0148</v>
      </c>
      <c r="J18" s="21">
        <v>269189.75550000003</v>
      </c>
      <c r="K18" s="21">
        <v>304411.96233532787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19">
        <v>6.2</v>
      </c>
      <c r="B19" s="20" t="s">
        <v>9</v>
      </c>
      <c r="C19" s="21">
        <v>19579</v>
      </c>
      <c r="D19" s="21">
        <v>21498</v>
      </c>
      <c r="E19" s="21">
        <v>23271</v>
      </c>
      <c r="F19" s="21">
        <v>24522.996800000001</v>
      </c>
      <c r="G19" s="21">
        <v>26119.061251570925</v>
      </c>
      <c r="H19" s="21">
        <v>28759.592499999999</v>
      </c>
      <c r="I19" s="21">
        <v>31748.2379</v>
      </c>
      <c r="J19" s="21">
        <v>34989.799299999999</v>
      </c>
      <c r="K19" s="21">
        <v>38587.135120282364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5.5">
      <c r="A20" s="16" t="s">
        <v>67</v>
      </c>
      <c r="B20" s="26" t="s">
        <v>10</v>
      </c>
      <c r="C20" s="18">
        <f>SUM(C21:C27)</f>
        <v>58764</v>
      </c>
      <c r="D20" s="18">
        <f t="shared" ref="D20:K20" si="6">SUM(D21:D27)</f>
        <v>66478</v>
      </c>
      <c r="E20" s="18">
        <f t="shared" si="6"/>
        <v>69939</v>
      </c>
      <c r="F20" s="18">
        <f t="shared" si="6"/>
        <v>73416.6342</v>
      </c>
      <c r="G20" s="18">
        <f t="shared" si="6"/>
        <v>78029.269218270376</v>
      </c>
      <c r="H20" s="18">
        <f t="shared" si="6"/>
        <v>86217.916599999997</v>
      </c>
      <c r="I20" s="18">
        <f t="shared" si="6"/>
        <v>86879.420400000003</v>
      </c>
      <c r="J20" s="18">
        <f t="shared" si="6"/>
        <v>88224.587799999994</v>
      </c>
      <c r="K20" s="18">
        <f t="shared" si="6"/>
        <v>97224.136599999998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19">
        <v>7.1</v>
      </c>
      <c r="B21" s="20" t="s">
        <v>11</v>
      </c>
      <c r="C21" s="21">
        <v>163</v>
      </c>
      <c r="D21" s="21">
        <v>168</v>
      </c>
      <c r="E21" s="21">
        <v>183</v>
      </c>
      <c r="F21" s="21">
        <v>215</v>
      </c>
      <c r="G21" s="21">
        <v>240.67129999999997</v>
      </c>
      <c r="H21" s="21">
        <v>262</v>
      </c>
      <c r="I21" s="21">
        <v>319</v>
      </c>
      <c r="J21" s="21">
        <v>394</v>
      </c>
      <c r="K21" s="21">
        <v>466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19">
        <v>7.2</v>
      </c>
      <c r="B22" s="20" t="s">
        <v>12</v>
      </c>
      <c r="C22" s="21">
        <v>37096</v>
      </c>
      <c r="D22" s="21">
        <v>42460</v>
      </c>
      <c r="E22" s="21">
        <v>44836</v>
      </c>
      <c r="F22" s="21">
        <v>45480</v>
      </c>
      <c r="G22" s="21">
        <v>46521.90130377515</v>
      </c>
      <c r="H22" s="21">
        <v>50831.439599999998</v>
      </c>
      <c r="I22" s="21">
        <v>53328.012600000002</v>
      </c>
      <c r="J22" s="21">
        <v>56912.046399999999</v>
      </c>
      <c r="K22" s="21">
        <v>67340.254400000005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19">
        <v>7.3</v>
      </c>
      <c r="B23" s="20" t="s">
        <v>13</v>
      </c>
      <c r="C23" s="21">
        <v>3572.9999999999995</v>
      </c>
      <c r="D23" s="21">
        <v>3590</v>
      </c>
      <c r="E23" s="21">
        <v>1757</v>
      </c>
      <c r="F23" s="21">
        <v>1665</v>
      </c>
      <c r="G23" s="21">
        <v>1429.2302416869697</v>
      </c>
      <c r="H23" s="21">
        <v>3983.1364000000003</v>
      </c>
      <c r="I23" s="21">
        <v>3011.6334999999999</v>
      </c>
      <c r="J23" s="21">
        <v>1594.5360999999998</v>
      </c>
      <c r="K23" s="21">
        <v>2780.2970999999998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19">
        <v>7.4</v>
      </c>
      <c r="B24" s="20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19">
        <v>7.5</v>
      </c>
      <c r="B25" s="20" t="s">
        <v>15</v>
      </c>
      <c r="C25" s="21">
        <v>620</v>
      </c>
      <c r="D25" s="21">
        <v>714</v>
      </c>
      <c r="E25" s="21">
        <v>821.00000000000011</v>
      </c>
      <c r="F25" s="21">
        <v>441</v>
      </c>
      <c r="G25" s="21">
        <v>480.65878019826016</v>
      </c>
      <c r="H25" s="21">
        <v>2162.7228</v>
      </c>
      <c r="I25" s="21">
        <v>2314.8312999999998</v>
      </c>
      <c r="J25" s="21">
        <v>2372.0113000000001</v>
      </c>
      <c r="K25" s="21">
        <v>4159.6421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19">
        <v>7.6</v>
      </c>
      <c r="B26" s="20" t="s">
        <v>16</v>
      </c>
      <c r="C26" s="21">
        <v>44</v>
      </c>
      <c r="D26" s="21">
        <v>39</v>
      </c>
      <c r="E26" s="21">
        <v>25</v>
      </c>
      <c r="F26" s="21">
        <v>25.6342</v>
      </c>
      <c r="G26" s="21">
        <v>25.721</v>
      </c>
      <c r="H26" s="21">
        <v>152.61779999999999</v>
      </c>
      <c r="I26" s="21">
        <v>15.943000000000001</v>
      </c>
      <c r="J26" s="21">
        <v>1.994</v>
      </c>
      <c r="K26" s="21">
        <v>15.943000000000001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5.5">
      <c r="A27" s="19">
        <v>7.7</v>
      </c>
      <c r="B27" s="20" t="s">
        <v>17</v>
      </c>
      <c r="C27" s="21">
        <v>17268</v>
      </c>
      <c r="D27" s="21">
        <v>19507</v>
      </c>
      <c r="E27" s="21">
        <v>22317</v>
      </c>
      <c r="F27" s="21">
        <v>25590</v>
      </c>
      <c r="G27" s="21">
        <v>29331.086592610001</v>
      </c>
      <c r="H27" s="21">
        <v>28826</v>
      </c>
      <c r="I27" s="21">
        <v>27890</v>
      </c>
      <c r="J27" s="21">
        <v>26950</v>
      </c>
      <c r="K27" s="21">
        <v>22462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2" t="s">
        <v>68</v>
      </c>
      <c r="B28" s="20" t="s">
        <v>18</v>
      </c>
      <c r="C28" s="21">
        <v>58223</v>
      </c>
      <c r="D28" s="21">
        <v>62829.999999999993</v>
      </c>
      <c r="E28" s="21">
        <v>67792</v>
      </c>
      <c r="F28" s="21">
        <v>71799</v>
      </c>
      <c r="G28" s="21">
        <v>81950.173480789919</v>
      </c>
      <c r="H28" s="21">
        <v>85855</v>
      </c>
      <c r="I28" s="21">
        <v>95499</v>
      </c>
      <c r="J28" s="21">
        <v>106208</v>
      </c>
      <c r="K28" s="21">
        <v>118918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5.5">
      <c r="A29" s="22" t="s">
        <v>69</v>
      </c>
      <c r="B29" s="20" t="s">
        <v>19</v>
      </c>
      <c r="C29" s="21">
        <v>118582</v>
      </c>
      <c r="D29" s="21">
        <v>139827</v>
      </c>
      <c r="E29" s="21">
        <v>170405</v>
      </c>
      <c r="F29" s="21">
        <v>198243.74400000001</v>
      </c>
      <c r="G29" s="21">
        <v>227595.78375955159</v>
      </c>
      <c r="H29" s="21">
        <v>262958.84899999999</v>
      </c>
      <c r="I29" s="21">
        <v>288156.74459999998</v>
      </c>
      <c r="J29" s="21">
        <v>314809.59450000001</v>
      </c>
      <c r="K29" s="21">
        <v>375472.82900000003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2" t="s">
        <v>70</v>
      </c>
      <c r="B30" s="20" t="s">
        <v>44</v>
      </c>
      <c r="C30" s="21">
        <v>62484</v>
      </c>
      <c r="D30" s="21">
        <v>68606</v>
      </c>
      <c r="E30" s="21">
        <v>58414</v>
      </c>
      <c r="F30" s="21">
        <v>77167</v>
      </c>
      <c r="G30" s="21">
        <v>86644.799863214503</v>
      </c>
      <c r="H30" s="21">
        <v>90650</v>
      </c>
      <c r="I30" s="21">
        <v>95860</v>
      </c>
      <c r="J30" s="21">
        <v>99886</v>
      </c>
      <c r="K30" s="21">
        <v>89841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2" t="s">
        <v>71</v>
      </c>
      <c r="B31" s="20" t="s">
        <v>20</v>
      </c>
      <c r="C31" s="21">
        <v>171808</v>
      </c>
      <c r="D31" s="21">
        <v>206451.00000000003</v>
      </c>
      <c r="E31" s="21">
        <v>228441</v>
      </c>
      <c r="F31" s="21">
        <v>268566.6666</v>
      </c>
      <c r="G31" s="21">
        <v>305912.29251746048</v>
      </c>
      <c r="H31" s="21">
        <v>351202.38</v>
      </c>
      <c r="I31" s="21">
        <v>404718.34149999998</v>
      </c>
      <c r="J31" s="21">
        <v>465575.80060000002</v>
      </c>
      <c r="K31" s="21">
        <v>525715.36990000005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3"/>
      <c r="B32" s="24" t="s">
        <v>30</v>
      </c>
      <c r="C32" s="25">
        <f>C17+C20+C28+C29+C30+C31</f>
        <v>612217</v>
      </c>
      <c r="D32" s="25">
        <f t="shared" ref="D32:I32" si="7">D17+D20+D28+D29+D30+D31</f>
        <v>726710</v>
      </c>
      <c r="E32" s="25">
        <f t="shared" si="7"/>
        <v>778158</v>
      </c>
      <c r="F32" s="25">
        <f t="shared" si="7"/>
        <v>883876.2818</v>
      </c>
      <c r="G32" s="25">
        <f t="shared" si="7"/>
        <v>995354.5530252778</v>
      </c>
      <c r="H32" s="25">
        <f t="shared" si="7"/>
        <v>1116446.7001</v>
      </c>
      <c r="I32" s="25">
        <f t="shared" si="7"/>
        <v>1240829.7592</v>
      </c>
      <c r="J32" s="25">
        <f t="shared" ref="J32:K32" si="8">J17+J20+J28+J29+J30+J31</f>
        <v>1378883.5377</v>
      </c>
      <c r="K32" s="25">
        <f t="shared" si="8"/>
        <v>1550170.4329556103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27" t="s">
        <v>27</v>
      </c>
      <c r="B33" s="28" t="s">
        <v>41</v>
      </c>
      <c r="C33" s="29">
        <f t="shared" ref="C33:I33" si="9">C6+C11+C13+C14+C15+C17+C20+C28+C29+C30+C31</f>
        <v>1315356</v>
      </c>
      <c r="D33" s="29">
        <f t="shared" si="9"/>
        <v>1458034</v>
      </c>
      <c r="E33" s="29">
        <f t="shared" si="9"/>
        <v>1709652</v>
      </c>
      <c r="F33" s="29">
        <f t="shared" si="9"/>
        <v>1736257.2860999997</v>
      </c>
      <c r="G33" s="29">
        <f t="shared" si="9"/>
        <v>2086216.3822574534</v>
      </c>
      <c r="H33" s="29">
        <f t="shared" si="9"/>
        <v>2324173.4928000001</v>
      </c>
      <c r="I33" s="29">
        <f t="shared" si="9"/>
        <v>2565913.2295000004</v>
      </c>
      <c r="J33" s="29">
        <f t="shared" ref="J33:K33" si="10">J6+J11+J13+J14+J15+J17+J20+J28+J29+J30+J31</f>
        <v>2847759.1400519121</v>
      </c>
      <c r="K33" s="29">
        <f t="shared" si="10"/>
        <v>3136433.6068413164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0" t="s">
        <v>33</v>
      </c>
      <c r="B34" s="31" t="s">
        <v>25</v>
      </c>
      <c r="C34" s="14">
        <f>GSVA_cur!C34</f>
        <v>249800</v>
      </c>
      <c r="D34" s="14">
        <f>GSVA_cur!D34</f>
        <v>297500</v>
      </c>
      <c r="E34" s="14">
        <f>GSVA_cur!E34</f>
        <v>321410</v>
      </c>
      <c r="F34" s="14">
        <f>GSVA_cur!F34</f>
        <v>318095</v>
      </c>
      <c r="G34" s="14">
        <f>GSVA_cur!G34</f>
        <v>365547</v>
      </c>
      <c r="H34" s="14">
        <v>402401</v>
      </c>
      <c r="I34" s="14">
        <v>479763</v>
      </c>
      <c r="J34" s="14">
        <v>535426</v>
      </c>
      <c r="K34" s="14">
        <v>599948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0" t="s">
        <v>34</v>
      </c>
      <c r="B35" s="31" t="s">
        <v>24</v>
      </c>
      <c r="C35" s="14">
        <f>GSVA_cur!C35</f>
        <v>49200</v>
      </c>
      <c r="D35" s="14">
        <f>GSVA_cur!D35</f>
        <v>57100</v>
      </c>
      <c r="E35" s="14">
        <f>GSVA_cur!E35</f>
        <v>53299</v>
      </c>
      <c r="F35" s="14">
        <f>GSVA_cur!F35</f>
        <v>40072</v>
      </c>
      <c r="G35" s="14">
        <f>GSVA_cur!G35</f>
        <v>21498</v>
      </c>
      <c r="H35" s="14">
        <v>19273</v>
      </c>
      <c r="I35" s="14">
        <v>24504</v>
      </c>
      <c r="J35" s="21">
        <v>23365.903216342282</v>
      </c>
      <c r="K35" s="14">
        <v>22966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33" t="s">
        <v>53</v>
      </c>
      <c r="C36" s="25">
        <f>C33+C34-C35</f>
        <v>1515956</v>
      </c>
      <c r="D36" s="25">
        <f t="shared" ref="D36:K36" si="11">D33+D34-D35</f>
        <v>1698434</v>
      </c>
      <c r="E36" s="25">
        <f t="shared" si="11"/>
        <v>1977763</v>
      </c>
      <c r="F36" s="25">
        <f t="shared" si="11"/>
        <v>2014280.2860999997</v>
      </c>
      <c r="G36" s="25">
        <f t="shared" si="11"/>
        <v>2430265.3822574532</v>
      </c>
      <c r="H36" s="25">
        <f>H33+H34-H35</f>
        <v>2707301.4928000001</v>
      </c>
      <c r="I36" s="25">
        <f t="shared" si="11"/>
        <v>3021172.2295000004</v>
      </c>
      <c r="J36" s="25">
        <f t="shared" si="11"/>
        <v>3359819.2368355696</v>
      </c>
      <c r="K36" s="25">
        <f t="shared" si="11"/>
        <v>3713415.6068413164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0" t="s">
        <v>36</v>
      </c>
      <c r="B37" s="31" t="s">
        <v>32</v>
      </c>
      <c r="C37" s="21">
        <f>[1]GSVA_cur!C37</f>
        <v>12670</v>
      </c>
      <c r="D37" s="21">
        <f>[1]GSVA_cur!D37</f>
        <v>13010</v>
      </c>
      <c r="E37" s="21">
        <f>[1]GSVA_cur!E37</f>
        <v>13350</v>
      </c>
      <c r="F37" s="21">
        <f>[1]GSVA_cur!F37</f>
        <v>13710</v>
      </c>
      <c r="G37" s="21">
        <v>14070</v>
      </c>
      <c r="H37" s="21">
        <v>14450</v>
      </c>
      <c r="I37" s="21">
        <v>14840</v>
      </c>
      <c r="J37" s="21">
        <v>15240</v>
      </c>
      <c r="K37" s="21">
        <v>15650</v>
      </c>
      <c r="S37" s="2"/>
      <c r="T37" s="2"/>
      <c r="U37" s="2"/>
      <c r="V37" s="2"/>
    </row>
    <row r="38" spans="1:187">
      <c r="A38" s="32" t="s">
        <v>37</v>
      </c>
      <c r="B38" s="33" t="s">
        <v>54</v>
      </c>
      <c r="C38" s="25">
        <f>C36/C37*1000</f>
        <v>119649.25019731649</v>
      </c>
      <c r="D38" s="25">
        <f t="shared" ref="D38:K38" si="12">D36/D37*1000</f>
        <v>130548.34742505764</v>
      </c>
      <c r="E38" s="25">
        <f t="shared" si="12"/>
        <v>148147.04119850189</v>
      </c>
      <c r="F38" s="25">
        <f t="shared" si="12"/>
        <v>146920.51685630923</v>
      </c>
      <c r="G38" s="25">
        <f t="shared" si="12"/>
        <v>172726.75069349346</v>
      </c>
      <c r="H38" s="25">
        <f t="shared" si="12"/>
        <v>187356.50469204155</v>
      </c>
      <c r="I38" s="25">
        <f t="shared" si="12"/>
        <v>203583.03433288413</v>
      </c>
      <c r="J38" s="25">
        <f t="shared" si="12"/>
        <v>220460.57984485364</v>
      </c>
      <c r="K38" s="25">
        <f t="shared" si="12"/>
        <v>237278.95251382212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B39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3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11.7109375" style="2" customWidth="1"/>
    <col min="13" max="13" width="9.140625" style="3" customWidth="1"/>
    <col min="14" max="14" width="10.85546875" style="3" customWidth="1"/>
    <col min="15" max="15" width="10.85546875" style="2" customWidth="1"/>
    <col min="16" max="16" width="11" style="3" customWidth="1"/>
    <col min="17" max="19" width="11.42578125" style="3" customWidth="1"/>
    <col min="20" max="47" width="9.140625" style="3" customWidth="1"/>
    <col min="48" max="48" width="12.42578125" style="3" customWidth="1"/>
    <col min="49" max="70" width="9.140625" style="3" customWidth="1"/>
    <col min="71" max="71" width="12.140625" style="3" customWidth="1"/>
    <col min="72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3" customWidth="1"/>
    <col min="100" max="104" width="9.140625" style="3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22" width="9.140625" style="2" hidden="1" customWidth="1"/>
    <col min="123" max="123" width="9.140625" style="2" customWidth="1"/>
    <col min="124" max="153" width="9.140625" style="3" customWidth="1"/>
    <col min="154" max="154" width="9.140625" style="3" hidden="1" customWidth="1"/>
    <col min="155" max="162" width="9.140625" style="3" customWidth="1"/>
    <col min="163" max="163" width="9.140625" style="3" hidden="1" customWidth="1"/>
    <col min="164" max="168" width="9.140625" style="3" customWidth="1"/>
    <col min="169" max="169" width="9.140625" style="3" hidden="1" customWidth="1"/>
    <col min="170" max="179" width="9.140625" style="3" customWidth="1"/>
    <col min="180" max="183" width="8.85546875" style="3"/>
    <col min="184" max="184" width="12.7109375" style="3" bestFit="1" customWidth="1"/>
    <col min="185" max="16384" width="8.85546875" style="1"/>
  </cols>
  <sheetData>
    <row r="1" spans="1:184" ht="18.75">
      <c r="A1" s="1" t="s">
        <v>43</v>
      </c>
      <c r="B1" s="11" t="s">
        <v>56</v>
      </c>
      <c r="H1" s="2" t="s">
        <v>72</v>
      </c>
      <c r="N1" s="4"/>
    </row>
    <row r="2" spans="1:184" ht="15.75">
      <c r="A2" s="8" t="s">
        <v>42</v>
      </c>
    </row>
    <row r="3" spans="1:184" ht="15.75">
      <c r="A3" s="8"/>
    </row>
    <row r="4" spans="1:184" ht="15.75">
      <c r="A4" s="8"/>
      <c r="E4" s="7"/>
      <c r="F4" s="7" t="s">
        <v>47</v>
      </c>
    </row>
    <row r="5" spans="1:184">
      <c r="A5" s="12" t="s">
        <v>0</v>
      </c>
      <c r="B5" s="13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57</v>
      </c>
      <c r="I5" s="15" t="s">
        <v>58</v>
      </c>
      <c r="J5" s="15" t="s">
        <v>59</v>
      </c>
      <c r="K5" s="15" t="s">
        <v>60</v>
      </c>
    </row>
    <row r="6" spans="1:184" s="9" customFormat="1">
      <c r="A6" s="16" t="s">
        <v>26</v>
      </c>
      <c r="B6" s="17" t="s">
        <v>2</v>
      </c>
      <c r="C6" s="18">
        <f>SUM(C7:C10)</f>
        <v>63293</v>
      </c>
      <c r="D6" s="18">
        <f t="shared" ref="D6:K6" si="0">SUM(D7:D10)</f>
        <v>66602</v>
      </c>
      <c r="E6" s="18">
        <f t="shared" si="0"/>
        <v>66975</v>
      </c>
      <c r="F6" s="18">
        <f t="shared" si="0"/>
        <v>74483.734096109838</v>
      </c>
      <c r="G6" s="18">
        <f t="shared" si="0"/>
        <v>67863.328187156658</v>
      </c>
      <c r="H6" s="18">
        <f t="shared" si="0"/>
        <v>68003.347477604897</v>
      </c>
      <c r="I6" s="18">
        <f t="shared" si="0"/>
        <v>64883.438933333338</v>
      </c>
      <c r="J6" s="18">
        <f t="shared" si="0"/>
        <v>73030.592245844033</v>
      </c>
      <c r="K6" s="18">
        <f t="shared" si="0"/>
        <v>77344.904323439929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2"/>
      <c r="FZ6" s="2"/>
      <c r="GA6" s="2"/>
      <c r="GB6" s="3"/>
    </row>
    <row r="7" spans="1:184">
      <c r="A7" s="19">
        <v>1.1000000000000001</v>
      </c>
      <c r="B7" s="20" t="s">
        <v>49</v>
      </c>
      <c r="C7" s="21">
        <v>11067</v>
      </c>
      <c r="D7" s="21">
        <v>13206</v>
      </c>
      <c r="E7" s="21">
        <v>12562</v>
      </c>
      <c r="F7" s="21">
        <v>14972</v>
      </c>
      <c r="G7" s="21">
        <v>8918.432941845047</v>
      </c>
      <c r="H7" s="21">
        <v>7789.0319660537498</v>
      </c>
      <c r="I7" s="21">
        <v>5478.1394666666674</v>
      </c>
      <c r="J7" s="21">
        <v>8108.6887956730334</v>
      </c>
      <c r="K7" s="21">
        <v>8268.7929960556794</v>
      </c>
      <c r="L7" s="4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2"/>
      <c r="FZ7" s="2"/>
      <c r="GA7" s="2"/>
    </row>
    <row r="8" spans="1:184">
      <c r="A8" s="19">
        <v>1.2</v>
      </c>
      <c r="B8" s="20" t="s">
        <v>50</v>
      </c>
      <c r="C8" s="21">
        <v>31830</v>
      </c>
      <c r="D8" s="21">
        <v>32959</v>
      </c>
      <c r="E8" s="21">
        <v>33563</v>
      </c>
      <c r="F8" s="21">
        <v>35940</v>
      </c>
      <c r="G8" s="21">
        <v>34271.599071793898</v>
      </c>
      <c r="H8" s="21">
        <v>34970.707213578498</v>
      </c>
      <c r="I8" s="21">
        <v>35433.38186666667</v>
      </c>
      <c r="J8" s="21">
        <v>39227.032340762707</v>
      </c>
      <c r="K8" s="21">
        <v>41587.977442595249</v>
      </c>
      <c r="L8" s="4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2"/>
      <c r="FZ8" s="2"/>
      <c r="GA8" s="2"/>
    </row>
    <row r="9" spans="1:184">
      <c r="A9" s="19">
        <v>1.3</v>
      </c>
      <c r="B9" s="20" t="s">
        <v>51</v>
      </c>
      <c r="C9" s="21">
        <v>3283</v>
      </c>
      <c r="D9" s="21">
        <v>3047</v>
      </c>
      <c r="E9" s="21">
        <v>2846</v>
      </c>
      <c r="F9" s="21">
        <v>2864</v>
      </c>
      <c r="G9" s="21">
        <v>2565.9121992801665</v>
      </c>
      <c r="H9" s="21">
        <v>3942.1994342291373</v>
      </c>
      <c r="I9" s="21">
        <v>3870.4048888888888</v>
      </c>
      <c r="J9" s="21">
        <v>3863.3665366354921</v>
      </c>
      <c r="K9" s="21">
        <v>4080.4608760454303</v>
      </c>
      <c r="L9" s="4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2"/>
      <c r="FZ9" s="2"/>
      <c r="GA9" s="2"/>
    </row>
    <row r="10" spans="1:184">
      <c r="A10" s="19">
        <v>1.4</v>
      </c>
      <c r="B10" s="20" t="s">
        <v>52</v>
      </c>
      <c r="C10" s="21">
        <v>17113</v>
      </c>
      <c r="D10" s="21">
        <v>17390</v>
      </c>
      <c r="E10" s="21">
        <v>18004</v>
      </c>
      <c r="F10" s="21">
        <v>20707.734096109842</v>
      </c>
      <c r="G10" s="21">
        <v>22107.383974237546</v>
      </c>
      <c r="H10" s="21">
        <v>21301.408863743516</v>
      </c>
      <c r="I10" s="21">
        <v>20101.512711111111</v>
      </c>
      <c r="J10" s="21">
        <v>21831.504572772799</v>
      </c>
      <c r="K10" s="21">
        <v>23407.673008743579</v>
      </c>
      <c r="L10" s="4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2"/>
      <c r="FZ10" s="2"/>
      <c r="GA10" s="2"/>
    </row>
    <row r="11" spans="1:184">
      <c r="A11" s="22" t="s">
        <v>62</v>
      </c>
      <c r="B11" s="20" t="s">
        <v>3</v>
      </c>
      <c r="C11" s="21">
        <v>22301</v>
      </c>
      <c r="D11" s="21">
        <v>29218</v>
      </c>
      <c r="E11" s="21">
        <v>19318</v>
      </c>
      <c r="F11" s="21">
        <v>24810</v>
      </c>
      <c r="G11" s="21">
        <v>26654.28925932942</v>
      </c>
      <c r="H11" s="21">
        <v>34865.140594059405</v>
      </c>
      <c r="I11" s="21">
        <v>45464.983999999997</v>
      </c>
      <c r="J11" s="21">
        <v>42199.927304448385</v>
      </c>
      <c r="K11" s="21">
        <v>43173.663196547466</v>
      </c>
      <c r="L11" s="4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2"/>
      <c r="FZ11" s="2"/>
      <c r="GA11" s="2"/>
    </row>
    <row r="12" spans="1:184">
      <c r="A12" s="23"/>
      <c r="B12" s="24" t="s">
        <v>28</v>
      </c>
      <c r="C12" s="25">
        <f>C6+C11</f>
        <v>85594</v>
      </c>
      <c r="D12" s="25">
        <f t="shared" ref="D12:K12" si="1">D6+D11</f>
        <v>95820</v>
      </c>
      <c r="E12" s="25">
        <f t="shared" si="1"/>
        <v>86293</v>
      </c>
      <c r="F12" s="25">
        <f t="shared" si="1"/>
        <v>99293.734096109838</v>
      </c>
      <c r="G12" s="25">
        <f t="shared" si="1"/>
        <v>94517.617446486081</v>
      </c>
      <c r="H12" s="25">
        <f t="shared" si="1"/>
        <v>102868.48807166429</v>
      </c>
      <c r="I12" s="25">
        <f t="shared" si="1"/>
        <v>110348.42293333334</v>
      </c>
      <c r="J12" s="25">
        <f t="shared" si="1"/>
        <v>115230.51955029242</v>
      </c>
      <c r="K12" s="25">
        <f t="shared" si="1"/>
        <v>120518.56751998739</v>
      </c>
      <c r="L12" s="4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2"/>
      <c r="FZ12" s="2"/>
      <c r="GA12" s="2"/>
    </row>
    <row r="13" spans="1:184" s="9" customFormat="1">
      <c r="A13" s="16" t="s">
        <v>63</v>
      </c>
      <c r="B13" s="17" t="s">
        <v>4</v>
      </c>
      <c r="C13" s="18">
        <v>368161</v>
      </c>
      <c r="D13" s="18">
        <v>350079</v>
      </c>
      <c r="E13" s="18">
        <v>480749</v>
      </c>
      <c r="F13" s="18">
        <v>347223</v>
      </c>
      <c r="G13" s="18">
        <v>423510.85309717752</v>
      </c>
      <c r="H13" s="18">
        <v>447960.63196605374</v>
      </c>
      <c r="I13" s="18">
        <v>489570.55599999998</v>
      </c>
      <c r="J13" s="18">
        <v>507736.73208888888</v>
      </c>
      <c r="K13" s="18">
        <v>534532.85744493396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2"/>
      <c r="FZ13" s="2"/>
      <c r="GA13" s="2"/>
      <c r="GB13" s="3"/>
    </row>
    <row r="14" spans="1:184" ht="25.5">
      <c r="A14" s="22" t="s">
        <v>64</v>
      </c>
      <c r="B14" s="20" t="s">
        <v>5</v>
      </c>
      <c r="C14" s="21">
        <v>16777</v>
      </c>
      <c r="D14" s="21">
        <v>17855</v>
      </c>
      <c r="E14" s="21">
        <v>17100</v>
      </c>
      <c r="F14" s="21">
        <v>4422</v>
      </c>
      <c r="G14" s="21">
        <v>13649.469028225041</v>
      </c>
      <c r="H14" s="21">
        <v>14919.635360678923</v>
      </c>
      <c r="I14" s="21">
        <v>16414.772266666667</v>
      </c>
      <c r="J14" s="21">
        <v>18978.989955555557</v>
      </c>
      <c r="K14" s="21">
        <v>23139.931806167398</v>
      </c>
      <c r="L14" s="4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4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4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4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2"/>
      <c r="FZ14" s="2"/>
      <c r="GA14" s="2"/>
    </row>
    <row r="15" spans="1:184">
      <c r="A15" s="22" t="s">
        <v>65</v>
      </c>
      <c r="B15" s="20" t="s">
        <v>6</v>
      </c>
      <c r="C15" s="21">
        <v>232607.00000000003</v>
      </c>
      <c r="D15" s="21">
        <v>207325</v>
      </c>
      <c r="E15" s="21">
        <v>247738</v>
      </c>
      <c r="F15" s="21">
        <v>213530</v>
      </c>
      <c r="G15" s="21">
        <v>214595.50464103051</v>
      </c>
      <c r="H15" s="21">
        <v>230991.13069306931</v>
      </c>
      <c r="I15" s="21">
        <v>269868.55573333334</v>
      </c>
      <c r="J15" s="21">
        <v>317215.80284444446</v>
      </c>
      <c r="K15" s="21">
        <v>363858.6313438823</v>
      </c>
      <c r="L15" s="4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4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4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2"/>
      <c r="FZ15" s="2"/>
      <c r="GA15" s="2"/>
    </row>
    <row r="16" spans="1:184">
      <c r="A16" s="23"/>
      <c r="B16" s="24" t="s">
        <v>29</v>
      </c>
      <c r="C16" s="25">
        <f>+C13+C14+C15</f>
        <v>617545</v>
      </c>
      <c r="D16" s="25">
        <f t="shared" ref="D16:I16" si="2">+D13+D14+D15</f>
        <v>575259</v>
      </c>
      <c r="E16" s="25">
        <f t="shared" si="2"/>
        <v>745587</v>
      </c>
      <c r="F16" s="25">
        <f t="shared" si="2"/>
        <v>565175</v>
      </c>
      <c r="G16" s="25">
        <f t="shared" si="2"/>
        <v>651755.82676643308</v>
      </c>
      <c r="H16" s="25">
        <f t="shared" si="2"/>
        <v>693871.39801980206</v>
      </c>
      <c r="I16" s="25">
        <f t="shared" si="2"/>
        <v>775853.88399999996</v>
      </c>
      <c r="J16" s="25">
        <f t="shared" ref="J16:K16" si="3">+J13+J14+J15</f>
        <v>843931.52488888893</v>
      </c>
      <c r="K16" s="25">
        <f t="shared" si="3"/>
        <v>921531.42059498362</v>
      </c>
      <c r="L16" s="4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4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4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2"/>
      <c r="FZ16" s="2"/>
      <c r="GA16" s="2"/>
    </row>
    <row r="17" spans="1:184" s="9" customFormat="1">
      <c r="A17" s="16" t="s">
        <v>66</v>
      </c>
      <c r="B17" s="17" t="s">
        <v>7</v>
      </c>
      <c r="C17" s="18">
        <f>C18+C19</f>
        <v>142356</v>
      </c>
      <c r="D17" s="18">
        <f t="shared" ref="D17:I17" si="4">D18+D19</f>
        <v>168520</v>
      </c>
      <c r="E17" s="18">
        <f t="shared" si="4"/>
        <v>158978</v>
      </c>
      <c r="F17" s="18">
        <f t="shared" si="4"/>
        <v>167318</v>
      </c>
      <c r="G17" s="18">
        <f t="shared" si="4"/>
        <v>147359.33396476606</v>
      </c>
      <c r="H17" s="18">
        <f t="shared" si="4"/>
        <v>148439.66572371524</v>
      </c>
      <c r="I17" s="18">
        <f t="shared" si="4"/>
        <v>154657.11351111109</v>
      </c>
      <c r="J17" s="18">
        <f t="shared" ref="J17:K17" si="5">J18+J19</f>
        <v>163598.60426666666</v>
      </c>
      <c r="K17" s="18">
        <f t="shared" si="5"/>
        <v>164085.28758750908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2"/>
      <c r="FZ17" s="2"/>
      <c r="GA17" s="2"/>
      <c r="GB17" s="3"/>
    </row>
    <row r="18" spans="1:184">
      <c r="A18" s="19">
        <v>6.1</v>
      </c>
      <c r="B18" s="20" t="s">
        <v>8</v>
      </c>
      <c r="C18" s="21">
        <v>122777</v>
      </c>
      <c r="D18" s="21">
        <v>148668</v>
      </c>
      <c r="E18" s="21">
        <v>138888</v>
      </c>
      <c r="F18" s="21">
        <v>146263</v>
      </c>
      <c r="G18" s="21">
        <v>129679.69009282062</v>
      </c>
      <c r="H18" s="21">
        <v>130902.6350777935</v>
      </c>
      <c r="I18" s="21">
        <v>136742.67982222221</v>
      </c>
      <c r="J18" s="21">
        <v>144996.98700906802</v>
      </c>
      <c r="K18" s="21">
        <v>145128.86148973083</v>
      </c>
      <c r="L18" s="4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2"/>
      <c r="FZ18" s="2"/>
      <c r="GA18" s="2"/>
    </row>
    <row r="19" spans="1:184">
      <c r="A19" s="19">
        <v>6.2</v>
      </c>
      <c r="B19" s="20" t="s">
        <v>9</v>
      </c>
      <c r="C19" s="21">
        <v>19579</v>
      </c>
      <c r="D19" s="21">
        <v>19852</v>
      </c>
      <c r="E19" s="21">
        <v>20090</v>
      </c>
      <c r="F19" s="21">
        <v>21055</v>
      </c>
      <c r="G19" s="21">
        <v>17679.643871945445</v>
      </c>
      <c r="H19" s="21">
        <v>17537.030645921735</v>
      </c>
      <c r="I19" s="21">
        <v>17914.43368888889</v>
      </c>
      <c r="J19" s="21">
        <v>18601.617257598646</v>
      </c>
      <c r="K19" s="21">
        <v>18956.426097778261</v>
      </c>
      <c r="L19" s="4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2"/>
      <c r="FZ19" s="2"/>
      <c r="GA19" s="2"/>
    </row>
    <row r="20" spans="1:184" s="9" customFormat="1" ht="25.5">
      <c r="A20" s="16" t="s">
        <v>67</v>
      </c>
      <c r="B20" s="26" t="s">
        <v>10</v>
      </c>
      <c r="C20" s="18">
        <f>SUM(C21:C27)</f>
        <v>58764</v>
      </c>
      <c r="D20" s="18">
        <f t="shared" ref="D20:K20" si="6">SUM(D21:D27)</f>
        <v>61319</v>
      </c>
      <c r="E20" s="18">
        <f t="shared" si="6"/>
        <v>61469</v>
      </c>
      <c r="F20" s="18">
        <f t="shared" si="6"/>
        <v>64357.513043478262</v>
      </c>
      <c r="G20" s="18">
        <f t="shared" si="6"/>
        <v>68086.421291911334</v>
      </c>
      <c r="H20" s="18">
        <f t="shared" si="6"/>
        <v>73104.895898161252</v>
      </c>
      <c r="I20" s="18">
        <f t="shared" si="6"/>
        <v>69889.818133333334</v>
      </c>
      <c r="J20" s="18">
        <f t="shared" si="6"/>
        <v>70965.300266666658</v>
      </c>
      <c r="K20" s="18">
        <f t="shared" si="6"/>
        <v>80176.36552150434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2"/>
      <c r="FZ20" s="2"/>
      <c r="GA20" s="2"/>
      <c r="GB20" s="3"/>
    </row>
    <row r="21" spans="1:184">
      <c r="A21" s="19">
        <v>7.1</v>
      </c>
      <c r="B21" s="20" t="s">
        <v>11</v>
      </c>
      <c r="C21" s="21">
        <v>163</v>
      </c>
      <c r="D21" s="21">
        <v>162</v>
      </c>
      <c r="E21" s="21">
        <v>170</v>
      </c>
      <c r="F21" s="34">
        <v>177</v>
      </c>
      <c r="G21" s="21">
        <v>205</v>
      </c>
      <c r="H21" s="21">
        <v>223</v>
      </c>
      <c r="I21" s="21">
        <v>274</v>
      </c>
      <c r="J21" s="21">
        <v>347</v>
      </c>
      <c r="K21" s="21">
        <v>416</v>
      </c>
      <c r="L21" s="4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2"/>
      <c r="FZ21" s="2"/>
      <c r="GA21" s="2"/>
    </row>
    <row r="22" spans="1:184">
      <c r="A22" s="19">
        <v>7.2</v>
      </c>
      <c r="B22" s="20" t="s">
        <v>12</v>
      </c>
      <c r="C22" s="21">
        <v>37096</v>
      </c>
      <c r="D22" s="21">
        <v>39112</v>
      </c>
      <c r="E22" s="21">
        <v>39726</v>
      </c>
      <c r="F22" s="34">
        <v>39602</v>
      </c>
      <c r="G22" s="21">
        <v>40439.267474900553</v>
      </c>
      <c r="H22" s="21">
        <v>42865.113719943423</v>
      </c>
      <c r="I22" s="21">
        <v>42668.011200000001</v>
      </c>
      <c r="J22" s="21">
        <v>44295.719000070363</v>
      </c>
      <c r="K22" s="21">
        <v>51748.672998499147</v>
      </c>
      <c r="L22" s="4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2"/>
      <c r="FZ22" s="2"/>
      <c r="GA22" s="2"/>
    </row>
    <row r="23" spans="1:184">
      <c r="A23" s="19">
        <v>7.3</v>
      </c>
      <c r="B23" s="20" t="s">
        <v>13</v>
      </c>
      <c r="C23" s="21">
        <v>3572.9999999999995</v>
      </c>
      <c r="D23" s="21">
        <v>3306</v>
      </c>
      <c r="E23" s="21">
        <v>1500</v>
      </c>
      <c r="F23" s="34">
        <v>1405</v>
      </c>
      <c r="G23" s="21">
        <v>1196.9094525478308</v>
      </c>
      <c r="H23" s="21">
        <v>3273.5213578500707</v>
      </c>
      <c r="I23" s="21">
        <v>2318.7853333333333</v>
      </c>
      <c r="J23" s="21">
        <v>1547.0078651811891</v>
      </c>
      <c r="K23" s="21">
        <v>1832.1623007514459</v>
      </c>
      <c r="L23" s="4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2"/>
      <c r="FZ23" s="2"/>
      <c r="GA23" s="2"/>
    </row>
    <row r="24" spans="1:184">
      <c r="A24" s="19">
        <v>7.4</v>
      </c>
      <c r="B24" s="20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4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2"/>
      <c r="FZ24" s="2"/>
      <c r="GA24" s="2"/>
    </row>
    <row r="25" spans="1:184">
      <c r="A25" s="19">
        <v>7.5</v>
      </c>
      <c r="B25" s="20" t="s">
        <v>15</v>
      </c>
      <c r="C25" s="21">
        <v>620</v>
      </c>
      <c r="D25" s="21">
        <v>656</v>
      </c>
      <c r="E25" s="21">
        <v>722</v>
      </c>
      <c r="F25" s="34">
        <v>387</v>
      </c>
      <c r="G25" s="21">
        <v>420.50861905663953</v>
      </c>
      <c r="H25" s="21">
        <v>1834.621216407355</v>
      </c>
      <c r="I25" s="21">
        <v>1868.0722666666666</v>
      </c>
      <c r="J25" s="21">
        <v>1951.5787347484461</v>
      </c>
      <c r="K25" s="21">
        <v>3465.7004425180598</v>
      </c>
      <c r="L25" s="4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2"/>
      <c r="FZ25" s="2"/>
      <c r="GA25" s="2"/>
    </row>
    <row r="26" spans="1:184">
      <c r="A26" s="19">
        <v>7.6</v>
      </c>
      <c r="B26" s="20" t="s">
        <v>16</v>
      </c>
      <c r="C26" s="21">
        <v>44</v>
      </c>
      <c r="D26" s="21">
        <v>36</v>
      </c>
      <c r="E26" s="21">
        <v>22</v>
      </c>
      <c r="F26" s="34">
        <v>20.513043478260869</v>
      </c>
      <c r="G26" s="21">
        <v>22.735745406326956</v>
      </c>
      <c r="H26" s="21">
        <v>128.63960396039604</v>
      </c>
      <c r="I26" s="21">
        <v>12.949333333333334</v>
      </c>
      <c r="J26" s="21">
        <v>0.99466666666666659</v>
      </c>
      <c r="K26" s="21">
        <v>13.82977973568282</v>
      </c>
      <c r="L26" s="4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2"/>
      <c r="FZ26" s="2"/>
      <c r="GA26" s="2"/>
    </row>
    <row r="27" spans="1:184" ht="25.5">
      <c r="A27" s="19">
        <v>7.7</v>
      </c>
      <c r="B27" s="20" t="s">
        <v>17</v>
      </c>
      <c r="C27" s="21">
        <v>17268</v>
      </c>
      <c r="D27" s="21">
        <v>18047</v>
      </c>
      <c r="E27" s="21">
        <v>19329</v>
      </c>
      <c r="F27" s="34">
        <v>22766</v>
      </c>
      <c r="G27" s="21">
        <v>25802</v>
      </c>
      <c r="H27" s="21">
        <v>24780</v>
      </c>
      <c r="I27" s="21">
        <v>22748</v>
      </c>
      <c r="J27" s="21">
        <v>22823</v>
      </c>
      <c r="K27" s="21">
        <v>22700</v>
      </c>
      <c r="L27" s="4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2"/>
      <c r="FZ27" s="2"/>
      <c r="GA27" s="2"/>
    </row>
    <row r="28" spans="1:184">
      <c r="A28" s="22" t="s">
        <v>68</v>
      </c>
      <c r="B28" s="20" t="s">
        <v>18</v>
      </c>
      <c r="C28" s="21">
        <v>58223</v>
      </c>
      <c r="D28" s="21">
        <v>61594.000000000007</v>
      </c>
      <c r="E28" s="21">
        <v>62014</v>
      </c>
      <c r="F28" s="34">
        <v>64872</v>
      </c>
      <c r="G28" s="21">
        <v>76012</v>
      </c>
      <c r="H28" s="21">
        <v>79880</v>
      </c>
      <c r="I28" s="21">
        <v>82446</v>
      </c>
      <c r="J28" s="21">
        <v>85351.763236285624</v>
      </c>
      <c r="K28" s="21">
        <v>94566.273925833506</v>
      </c>
      <c r="L28" s="4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2"/>
      <c r="FZ28" s="2"/>
      <c r="GA28" s="2"/>
    </row>
    <row r="29" spans="1:184" ht="25.5">
      <c r="A29" s="22" t="s">
        <v>69</v>
      </c>
      <c r="B29" s="20" t="s">
        <v>19</v>
      </c>
      <c r="C29" s="21">
        <v>118582</v>
      </c>
      <c r="D29" s="21">
        <v>121773</v>
      </c>
      <c r="E29" s="21">
        <v>133665</v>
      </c>
      <c r="F29" s="34">
        <v>142451</v>
      </c>
      <c r="G29" s="21">
        <v>148008.99261223717</v>
      </c>
      <c r="H29" s="21">
        <v>164802.82885431399</v>
      </c>
      <c r="I29" s="21">
        <v>176613.66186666666</v>
      </c>
      <c r="J29" s="21">
        <v>190071.41733333335</v>
      </c>
      <c r="K29" s="21">
        <v>215240.19295154186</v>
      </c>
      <c r="L29" s="4"/>
      <c r="M29" s="5"/>
      <c r="N29" s="5"/>
      <c r="O29" s="4"/>
      <c r="P29" s="6"/>
      <c r="Q29" s="6"/>
      <c r="R29" s="6"/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2"/>
      <c r="FZ29" s="2"/>
      <c r="GA29" s="2"/>
    </row>
    <row r="30" spans="1:184">
      <c r="A30" s="22" t="s">
        <v>70</v>
      </c>
      <c r="B30" s="20" t="s">
        <v>44</v>
      </c>
      <c r="C30" s="21">
        <v>62484</v>
      </c>
      <c r="D30" s="21">
        <v>59482.000000000007</v>
      </c>
      <c r="E30" s="21">
        <v>57698</v>
      </c>
      <c r="F30" s="34">
        <v>57212</v>
      </c>
      <c r="G30" s="21">
        <v>57340</v>
      </c>
      <c r="H30" s="21">
        <v>59260</v>
      </c>
      <c r="I30" s="21">
        <v>61755</v>
      </c>
      <c r="J30" s="21">
        <v>58727</v>
      </c>
      <c r="K30" s="21">
        <v>58350</v>
      </c>
      <c r="L30" s="4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2"/>
      <c r="FZ30" s="2"/>
      <c r="GA30" s="2"/>
    </row>
    <row r="31" spans="1:184">
      <c r="A31" s="22" t="s">
        <v>71</v>
      </c>
      <c r="B31" s="20" t="s">
        <v>20</v>
      </c>
      <c r="C31" s="21">
        <v>171808</v>
      </c>
      <c r="D31" s="21">
        <v>184570</v>
      </c>
      <c r="E31" s="21">
        <v>185636</v>
      </c>
      <c r="F31" s="34">
        <v>205762</v>
      </c>
      <c r="G31" s="21">
        <v>213011.3053608638</v>
      </c>
      <c r="H31" s="21">
        <v>241209.72937293729</v>
      </c>
      <c r="I31" s="21">
        <v>272546.08133333334</v>
      </c>
      <c r="J31" s="21">
        <v>303657.15608888888</v>
      </c>
      <c r="K31" s="21">
        <v>324345.3347136564</v>
      </c>
      <c r="L31" s="4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2"/>
      <c r="FZ31" s="2"/>
      <c r="GA31" s="2"/>
    </row>
    <row r="32" spans="1:184">
      <c r="A32" s="23"/>
      <c r="B32" s="24" t="s">
        <v>30</v>
      </c>
      <c r="C32" s="25">
        <f>C17+C20+C28+C29+C30+C31</f>
        <v>612217</v>
      </c>
      <c r="D32" s="25">
        <f t="shared" ref="D32:I32" si="7">D17+D20+D28+D29+D30+D31</f>
        <v>657258</v>
      </c>
      <c r="E32" s="25">
        <f t="shared" si="7"/>
        <v>659460</v>
      </c>
      <c r="F32" s="35">
        <f t="shared" si="7"/>
        <v>701972.51304347825</v>
      </c>
      <c r="G32" s="25">
        <f t="shared" si="7"/>
        <v>709818.05322977831</v>
      </c>
      <c r="H32" s="25">
        <f t="shared" si="7"/>
        <v>766697.11984912772</v>
      </c>
      <c r="I32" s="25">
        <f t="shared" si="7"/>
        <v>817907.6748444445</v>
      </c>
      <c r="J32" s="25">
        <f t="shared" ref="J32:K32" si="8">J17+J20+J28+J29+J30+J31</f>
        <v>872371.2411918412</v>
      </c>
      <c r="K32" s="25">
        <f t="shared" si="8"/>
        <v>936763.45470004529</v>
      </c>
      <c r="L32" s="4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2"/>
      <c r="FZ32" s="2"/>
      <c r="GA32" s="2"/>
    </row>
    <row r="33" spans="1:184" s="9" customFormat="1">
      <c r="A33" s="27" t="s">
        <v>27</v>
      </c>
      <c r="B33" s="28" t="s">
        <v>41</v>
      </c>
      <c r="C33" s="29">
        <f t="shared" ref="C33:I33" si="9">C6+C11+C13+C14+C15+C17+C20+C28+C29+C30+C31</f>
        <v>1315356</v>
      </c>
      <c r="D33" s="29">
        <f t="shared" si="9"/>
        <v>1328337</v>
      </c>
      <c r="E33" s="29">
        <f t="shared" si="9"/>
        <v>1491340</v>
      </c>
      <c r="F33" s="29">
        <f t="shared" si="9"/>
        <v>1366441.247139588</v>
      </c>
      <c r="G33" s="29">
        <f t="shared" si="9"/>
        <v>1456091.4974426972</v>
      </c>
      <c r="H33" s="29">
        <f t="shared" si="9"/>
        <v>1563437.0059405938</v>
      </c>
      <c r="I33" s="29">
        <f t="shared" si="9"/>
        <v>1704109.9817777779</v>
      </c>
      <c r="J33" s="29">
        <f t="shared" ref="J33:K33" si="10">J6+J11+J13+J14+J15+J17+J20+J28+J29+J30+J31</f>
        <v>1831533.2856310222</v>
      </c>
      <c r="K33" s="29">
        <f t="shared" si="10"/>
        <v>1978813.442815016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2"/>
      <c r="FZ33" s="2"/>
      <c r="GA33" s="2"/>
      <c r="GB33" s="3"/>
    </row>
    <row r="34" spans="1:184">
      <c r="A34" s="30" t="s">
        <v>33</v>
      </c>
      <c r="B34" s="31" t="s">
        <v>25</v>
      </c>
      <c r="C34" s="14">
        <f>GSVA_const!C34</f>
        <v>249800</v>
      </c>
      <c r="D34" s="14">
        <f>GSVA_const!D34</f>
        <v>275200</v>
      </c>
      <c r="E34" s="14">
        <f>GSVA_const!E34</f>
        <v>278733</v>
      </c>
      <c r="F34" s="14">
        <f>GSVA_const!F34</f>
        <v>273767</v>
      </c>
      <c r="G34" s="14">
        <f>GSVA_const!G34</f>
        <v>261770</v>
      </c>
      <c r="H34" s="14">
        <v>278648</v>
      </c>
      <c r="I34" s="14">
        <v>327330</v>
      </c>
      <c r="J34" s="14">
        <v>357018</v>
      </c>
      <c r="K34" s="14">
        <v>395467</v>
      </c>
      <c r="L34" s="4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</row>
    <row r="35" spans="1:184">
      <c r="A35" s="30" t="s">
        <v>34</v>
      </c>
      <c r="B35" s="31" t="s">
        <v>24</v>
      </c>
      <c r="C35" s="14">
        <f>GSVA_const!C35</f>
        <v>49200</v>
      </c>
      <c r="D35" s="14">
        <f>GSVA_const!D35</f>
        <v>52800</v>
      </c>
      <c r="E35" s="14">
        <f>GSVA_const!E35</f>
        <v>46222</v>
      </c>
      <c r="F35" s="14">
        <f>GSVA_const!F35</f>
        <v>34740</v>
      </c>
      <c r="G35" s="14">
        <f>GSVA_const!G35</f>
        <v>15395</v>
      </c>
      <c r="H35" s="14">
        <v>13346</v>
      </c>
      <c r="I35" s="14">
        <v>16718</v>
      </c>
      <c r="J35" s="14">
        <v>15580</v>
      </c>
      <c r="K35" s="14">
        <v>15138</v>
      </c>
      <c r="L35" s="4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</row>
    <row r="36" spans="1:184">
      <c r="A36" s="32" t="s">
        <v>35</v>
      </c>
      <c r="B36" s="33" t="s">
        <v>53</v>
      </c>
      <c r="C36" s="25">
        <f>C33+C34-C35</f>
        <v>1515956</v>
      </c>
      <c r="D36" s="25">
        <f t="shared" ref="D36:K36" si="11">D33+D34-D35</f>
        <v>1550737</v>
      </c>
      <c r="E36" s="25">
        <f t="shared" si="11"/>
        <v>1723851</v>
      </c>
      <c r="F36" s="25">
        <f t="shared" si="11"/>
        <v>1605468.247139588</v>
      </c>
      <c r="G36" s="25">
        <f t="shared" si="11"/>
        <v>1702466.4974426972</v>
      </c>
      <c r="H36" s="25">
        <f t="shared" si="11"/>
        <v>1828739.0059405938</v>
      </c>
      <c r="I36" s="25">
        <f t="shared" si="11"/>
        <v>2014721.9817777779</v>
      </c>
      <c r="J36" s="25">
        <f t="shared" si="11"/>
        <v>2172971.2856310224</v>
      </c>
      <c r="K36" s="25">
        <f t="shared" si="11"/>
        <v>2359142.442815016</v>
      </c>
      <c r="L36" s="4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</row>
    <row r="37" spans="1:184">
      <c r="A37" s="30" t="s">
        <v>36</v>
      </c>
      <c r="B37" s="31" t="s">
        <v>32</v>
      </c>
      <c r="C37" s="14">
        <f>[1]GSVA_cur!C37</f>
        <v>12670</v>
      </c>
      <c r="D37" s="14">
        <f>[1]GSVA_cur!D37</f>
        <v>13010</v>
      </c>
      <c r="E37" s="14">
        <f>[1]GSVA_cur!E37</f>
        <v>13350</v>
      </c>
      <c r="F37" s="14">
        <f>[1]GSVA_cur!F37</f>
        <v>13710</v>
      </c>
      <c r="G37" s="14">
        <v>14070</v>
      </c>
      <c r="H37" s="14">
        <v>14450</v>
      </c>
      <c r="I37" s="14">
        <v>14840</v>
      </c>
      <c r="J37" s="14">
        <v>15240</v>
      </c>
      <c r="K37" s="14">
        <v>15650</v>
      </c>
      <c r="P37" s="2"/>
      <c r="Q37" s="2"/>
      <c r="R37" s="2"/>
      <c r="S37" s="2"/>
    </row>
    <row r="38" spans="1:184">
      <c r="A38" s="32" t="s">
        <v>37</v>
      </c>
      <c r="B38" s="33" t="s">
        <v>54</v>
      </c>
      <c r="C38" s="25">
        <f>C36/C37*1000</f>
        <v>119649.25019731649</v>
      </c>
      <c r="D38" s="25">
        <f t="shared" ref="D38:K38" si="12">D36/D37*1000</f>
        <v>119195.77248270561</v>
      </c>
      <c r="E38" s="25">
        <f t="shared" si="12"/>
        <v>129127.41573033707</v>
      </c>
      <c r="F38" s="25">
        <f t="shared" si="12"/>
        <v>117101.98739165484</v>
      </c>
      <c r="G38" s="25">
        <f t="shared" si="12"/>
        <v>120999.75106202539</v>
      </c>
      <c r="H38" s="25">
        <f t="shared" si="12"/>
        <v>126556.33259104456</v>
      </c>
      <c r="I38" s="25">
        <f t="shared" si="12"/>
        <v>135762.93677747829</v>
      </c>
      <c r="J38" s="25">
        <f t="shared" si="12"/>
        <v>142583.41769232429</v>
      </c>
      <c r="K38" s="25">
        <f t="shared" si="12"/>
        <v>150743.92605846748</v>
      </c>
      <c r="O38" s="4"/>
      <c r="P38" s="4"/>
      <c r="Q38" s="4"/>
      <c r="R38" s="4"/>
      <c r="S38" s="4"/>
      <c r="BT38" s="5"/>
      <c r="BU38" s="5"/>
      <c r="BV38" s="5"/>
      <c r="BW38" s="5"/>
    </row>
    <row r="39" spans="1:184">
      <c r="C39" s="10"/>
      <c r="D39" s="10"/>
      <c r="E39" s="10"/>
      <c r="F39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9" max="1048575" man="1"/>
    <brk id="31" max="1048575" man="1"/>
    <brk id="47" max="1048575" man="1"/>
    <brk id="111" max="95" man="1"/>
    <brk id="147" max="1048575" man="1"/>
    <brk id="171" max="1048575" man="1"/>
    <brk id="179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2020-08-27T07:58:55Z</dcterms:modified>
</cp:coreProperties>
</file>