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J20" i="12"/>
  <c r="K20"/>
  <c r="D37"/>
  <c r="E37"/>
  <c r="F37"/>
  <c r="G37"/>
  <c r="H37"/>
  <c r="I37"/>
  <c r="J37"/>
  <c r="K37"/>
  <c r="D34"/>
  <c r="E34"/>
  <c r="F34"/>
  <c r="G34"/>
  <c r="H34"/>
  <c r="I34"/>
  <c r="J34"/>
  <c r="K34"/>
  <c r="D35"/>
  <c r="E35"/>
  <c r="F35"/>
  <c r="G35"/>
  <c r="H35"/>
  <c r="I35"/>
  <c r="J35"/>
  <c r="K35"/>
  <c r="C35"/>
  <c r="C34"/>
  <c r="D37" i="11"/>
  <c r="E37"/>
  <c r="F37"/>
  <c r="G37"/>
  <c r="H37"/>
  <c r="I37"/>
  <c r="J37"/>
  <c r="K37"/>
  <c r="C37"/>
  <c r="D34"/>
  <c r="E34"/>
  <c r="F34"/>
  <c r="G34"/>
  <c r="H34"/>
  <c r="I34"/>
  <c r="J34"/>
  <c r="K34"/>
  <c r="D35"/>
  <c r="E35"/>
  <c r="F35"/>
  <c r="G35"/>
  <c r="H35"/>
  <c r="I35"/>
  <c r="J35"/>
  <c r="K35"/>
  <c r="C35"/>
  <c r="C34"/>
  <c r="D37" i="1"/>
  <c r="E37"/>
  <c r="F37"/>
  <c r="G37"/>
  <c r="H37"/>
  <c r="I37"/>
  <c r="J37"/>
  <c r="K37"/>
  <c r="K20" l="1"/>
  <c r="K20" i="11"/>
  <c r="K20" i="10"/>
  <c r="K17" i="1"/>
  <c r="K17" i="11"/>
  <c r="K17" i="12"/>
  <c r="K17" i="10"/>
  <c r="K16" i="1"/>
  <c r="K16" i="11"/>
  <c r="K16" i="12"/>
  <c r="K16" i="10"/>
  <c r="K6" i="1"/>
  <c r="K12" s="1"/>
  <c r="K6" i="11"/>
  <c r="K12" s="1"/>
  <c r="K6" i="12"/>
  <c r="K6" i="10"/>
  <c r="K12" s="1"/>
  <c r="K32" i="12" l="1"/>
  <c r="K33"/>
  <c r="K36" s="1"/>
  <c r="K12"/>
  <c r="K32" i="11"/>
  <c r="K33"/>
  <c r="K32" i="1"/>
  <c r="K33"/>
  <c r="K32" i="10"/>
  <c r="K33"/>
  <c r="K36" i="11" l="1"/>
  <c r="K36" i="1"/>
  <c r="K36" i="10"/>
  <c r="J20" i="1"/>
  <c r="J20" i="11"/>
  <c r="J20" i="10"/>
  <c r="J16" i="1"/>
  <c r="J17"/>
  <c r="J16" i="11"/>
  <c r="J17"/>
  <c r="J16" i="12"/>
  <c r="J17"/>
  <c r="J16" i="10"/>
  <c r="J17"/>
  <c r="J6" i="1"/>
  <c r="J6" i="11"/>
  <c r="J6" i="12"/>
  <c r="J6" i="10"/>
  <c r="J12" l="1"/>
  <c r="K38" i="12"/>
  <c r="K38" i="11"/>
  <c r="K38" i="1"/>
  <c r="K38" i="10"/>
  <c r="J12" i="12"/>
  <c r="J32" i="11"/>
  <c r="J12" i="1"/>
  <c r="J33" i="10"/>
  <c r="J33" i="12"/>
  <c r="J36" s="1"/>
  <c r="J32"/>
  <c r="J12" i="11"/>
  <c r="J33"/>
  <c r="J32" i="1"/>
  <c r="J33"/>
  <c r="J32" i="10"/>
  <c r="I20" i="1"/>
  <c r="I20" i="11"/>
  <c r="I20" i="12"/>
  <c r="I20" i="10"/>
  <c r="I16" i="1"/>
  <c r="I17"/>
  <c r="I16" i="11"/>
  <c r="I17"/>
  <c r="I16" i="12"/>
  <c r="I17"/>
  <c r="I16" i="10"/>
  <c r="I17"/>
  <c r="I6" i="1"/>
  <c r="I6" i="11"/>
  <c r="I6" i="12"/>
  <c r="I6" i="10"/>
  <c r="I12" l="1"/>
  <c r="I12" i="12"/>
  <c r="J36" i="11"/>
  <c r="J36" i="1"/>
  <c r="J36" i="10"/>
  <c r="J38" s="1"/>
  <c r="I32" i="11"/>
  <c r="I12" i="1"/>
  <c r="I32" i="12"/>
  <c r="I33" i="11"/>
  <c r="I32" i="1"/>
  <c r="I32" i="10"/>
  <c r="I33"/>
  <c r="I33" i="1"/>
  <c r="I33" i="12"/>
  <c r="I36" s="1"/>
  <c r="I12" i="11"/>
  <c r="G20" i="12"/>
  <c r="G16"/>
  <c r="G17"/>
  <c r="G6"/>
  <c r="G20" i="11"/>
  <c r="G16"/>
  <c r="G17"/>
  <c r="G6"/>
  <c r="G20" i="1"/>
  <c r="G17"/>
  <c r="G16"/>
  <c r="G6"/>
  <c r="G20" i="10"/>
  <c r="G17"/>
  <c r="G16"/>
  <c r="G6"/>
  <c r="G12" l="1"/>
  <c r="G32" i="12"/>
  <c r="J38"/>
  <c r="G12"/>
  <c r="J38" i="11"/>
  <c r="G12"/>
  <c r="I36"/>
  <c r="I38" s="1"/>
  <c r="G32" i="1"/>
  <c r="J38"/>
  <c r="G12"/>
  <c r="I36"/>
  <c r="I36" i="10"/>
  <c r="G32" i="11"/>
  <c r="G33" i="10"/>
  <c r="I38" i="12"/>
  <c r="G33"/>
  <c r="G36" s="1"/>
  <c r="G33" i="11"/>
  <c r="G33" i="1"/>
  <c r="G32" i="10"/>
  <c r="H20" i="1"/>
  <c r="H20" i="11"/>
  <c r="H20" i="12"/>
  <c r="H20" i="10"/>
  <c r="H17" i="1"/>
  <c r="H17" i="11"/>
  <c r="H17" i="12"/>
  <c r="H17" i="10"/>
  <c r="H16" i="1"/>
  <c r="H16" i="11"/>
  <c r="H16" i="12"/>
  <c r="H16" i="10"/>
  <c r="H6" i="1"/>
  <c r="H6" i="11"/>
  <c r="H6" i="12"/>
  <c r="H6" i="10"/>
  <c r="H12" s="1"/>
  <c r="I38" l="1"/>
  <c r="G38" i="12"/>
  <c r="G36" i="11"/>
  <c r="G38" s="1"/>
  <c r="I38" i="1"/>
  <c r="G36"/>
  <c r="H12"/>
  <c r="G36" i="10"/>
  <c r="G38" s="1"/>
  <c r="H32" i="12"/>
  <c r="H32" i="11"/>
  <c r="H33" i="1"/>
  <c r="H33" i="12"/>
  <c r="H36" s="1"/>
  <c r="H12"/>
  <c r="H12" i="11"/>
  <c r="H33"/>
  <c r="H32" i="1"/>
  <c r="H32" i="10"/>
  <c r="H33"/>
  <c r="H36" i="11" l="1"/>
  <c r="H36" i="1"/>
  <c r="H38" s="1"/>
  <c r="G38"/>
  <c r="H36" i="10"/>
  <c r="H38" i="12"/>
  <c r="H38" i="10" l="1"/>
  <c r="H38" i="11"/>
  <c r="C37" i="12" l="1"/>
  <c r="C37" i="1"/>
  <c r="F20" i="12" l="1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20" i="10"/>
  <c r="F17"/>
  <c r="F16"/>
  <c r="F6"/>
  <c r="E20"/>
  <c r="D20"/>
  <c r="C20"/>
  <c r="E17"/>
  <c r="D17"/>
  <c r="C17"/>
  <c r="E16"/>
  <c r="D16"/>
  <c r="C16"/>
  <c r="E6"/>
  <c r="D6"/>
  <c r="C6"/>
  <c r="D12" l="1"/>
  <c r="E12"/>
  <c r="F12"/>
  <c r="C32" i="12"/>
  <c r="C33"/>
  <c r="C36" s="1"/>
  <c r="C12" i="10"/>
  <c r="D33"/>
  <c r="D33" i="1"/>
  <c r="D32"/>
  <c r="D33" i="11"/>
  <c r="D33" i="12"/>
  <c r="D36" s="1"/>
  <c r="D32"/>
  <c r="C33" i="11"/>
  <c r="E33" i="1"/>
  <c r="E12" i="11"/>
  <c r="E32"/>
  <c r="E12" i="12"/>
  <c r="F32" i="1"/>
  <c r="F33" i="11"/>
  <c r="F32"/>
  <c r="F33" i="12"/>
  <c r="F36" s="1"/>
  <c r="F33" i="1"/>
  <c r="F32" i="10"/>
  <c r="E32" i="12"/>
  <c r="F32"/>
  <c r="C32" i="11"/>
  <c r="D32"/>
  <c r="C33" i="1"/>
  <c r="C32"/>
  <c r="E32"/>
  <c r="F33" i="10"/>
  <c r="C12" i="12"/>
  <c r="D12"/>
  <c r="E33"/>
  <c r="E36" s="1"/>
  <c r="F12"/>
  <c r="C12" i="11"/>
  <c r="D12"/>
  <c r="E33"/>
  <c r="F12"/>
  <c r="D12" i="1"/>
  <c r="C12"/>
  <c r="E12"/>
  <c r="F12"/>
  <c r="C33" i="10"/>
  <c r="D32"/>
  <c r="E32"/>
  <c r="E33"/>
  <c r="C32"/>
  <c r="C36" i="1" l="1"/>
  <c r="E36"/>
  <c r="C36" i="11"/>
  <c r="D36" i="1"/>
  <c r="F36"/>
  <c r="C38" i="12"/>
  <c r="E36" i="10"/>
  <c r="D36" i="11"/>
  <c r="E36"/>
  <c r="F36" i="10"/>
  <c r="D36"/>
  <c r="C36"/>
  <c r="F36" i="11"/>
  <c r="F38" i="10" l="1"/>
  <c r="E38"/>
  <c r="C38"/>
  <c r="D38"/>
  <c r="C38" i="1"/>
  <c r="D38" i="11"/>
  <c r="F38" i="1"/>
  <c r="E38"/>
  <c r="F38" i="12"/>
  <c r="E38" i="11"/>
  <c r="F38"/>
  <c r="D38" i="1"/>
  <c r="D38" i="12"/>
  <c r="C38" i="11"/>
  <c r="E38" i="12"/>
</calcChain>
</file>

<file path=xl/sharedStrings.xml><?xml version="1.0" encoding="utf-8"?>
<sst xmlns="http://schemas.openxmlformats.org/spreadsheetml/2006/main" count="266" uniqueCount="74">
  <si>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</si>
  <si>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</si>
  <si>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</si>
  <si>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</si>
  <si>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</si>
  <si>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</si>
  <si>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</si>
  <si>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</si>
  <si>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</si>
  <si>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</si>
  <si>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</si>
  <si>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</si>
  <si>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</si>
  <si>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</si>
  <si>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</si>
  <si>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</si>
  <si>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</si>
  <si>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</si>
  <si>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</si>
  <si>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</si>
  <si>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</si>
  <si>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</si>
  <si>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</si>
  <si>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</si>
  <si>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</si>
  <si>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</si>
  <si>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</si>
  <si>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</si>
  <si>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</si>
  <si>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</si>
  <si>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</si>
  <si>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</si>
  <si>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</si>
  <si>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</si>
  <si>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</si>
  <si>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</si>
  <si>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</si>
  <si>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</si>
  <si>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</si>
  <si>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</si>
  <si>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</si>
  <si>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</si>
  <si>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</si>
  <si>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</si>
  <si>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</si>
  <si>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</si>
  <si>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</si>
  <si>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</si>
  <si>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</si>
  <si>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</si>
  <si>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</si>
  <si>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</si>
  <si>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</si>
  <si>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</si>
  <si>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</si>
  <si>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</si>
  <si>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Rajasthan</t>
  </si>
  <si>
    <t>2016-17</t>
  </si>
  <si>
    <t>2017-18</t>
  </si>
  <si>
    <t>2018-19</t>
  </si>
  <si>
    <t>2019-20</t>
  </si>
  <si>
    <t xml:space="preserve"> </t>
  </si>
  <si>
    <t>Source: Directorate of Economics and Statistics of the respective State/Uts.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</si>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</sst>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1" fontId="7" fillId="0" borderId="0" xfId="0" applyNumberFormat="1" applyFont="1" applyFill="1" applyProtection="1">
      <protection locked="0"/>
    </xf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40"/>
  <sheetViews>
    <sheetView tabSelected="1" zoomScaleSheetLayoutView="100" workbookViewId="0">
      <pane xSplit="2" ySplit="5" topLeftCell="C33" activePane="bottomRight" state="frozen"/>
      <selection activeCell="H1" sqref="H1:K1048576"/>
      <selection pane="topRight" activeCell="H1" sqref="H1:K1048576"/>
      <selection pane="bottomLeft" activeCell="H1" sqref="H1:K1048576"/>
      <selection pane="bottomRight" activeCell="B4" sqref="B4"/>
    </sheetView>
  </sheetViews>
  <sheetFormatPr defaultColWidth="8.85546875" defaultRowHeight="15"/>
  <cols>
    <col min="1" max="1" width="11" style="1" customWidth="1"/>
    <col min="2" max="2" width="33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21">
      <c r="A1" s="1" t="s">
        <v>43</v>
      </c>
      <c r="B1" s="11" t="s">
        <v>56</v>
      </c>
      <c r="H1" s="2" t="s">
        <v>63</v>
      </c>
      <c r="Q1" s="4"/>
    </row>
    <row r="2" spans="1:187" ht="15.75">
      <c r="A2" s="8" t="s">
        <v>38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6" t="s">
        <v>0</v>
      </c>
      <c r="B5" s="27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60</v>
      </c>
    </row>
    <row r="6" spans="1:187" s="9" customFormat="1">
      <c r="A6" s="20" t="s">
        <v>26</v>
      </c>
      <c r="B6" s="14" t="s">
        <v>2</v>
      </c>
      <c r="C6" s="15">
        <f>SUM(C7:C10)</f>
        <v>11910302.5177</v>
      </c>
      <c r="D6" s="15">
        <f t="shared" ref="D6:E6" si="0">SUM(D7:D10)</f>
        <v>13641013.231799999</v>
      </c>
      <c r="E6" s="15">
        <f t="shared" si="0"/>
        <v>14779846.705080001</v>
      </c>
      <c r="F6" s="15">
        <f t="shared" ref="F6:K6" si="1">SUM(F7:F10)</f>
        <v>15306196.508300001</v>
      </c>
      <c r="G6" s="15">
        <f t="shared" si="1"/>
        <v>16770546.6252</v>
      </c>
      <c r="H6" s="15">
        <f t="shared" si="1"/>
        <v>20229501.145399999</v>
      </c>
      <c r="I6" s="15">
        <f t="shared" si="1"/>
        <v>20842297.6021</v>
      </c>
      <c r="J6" s="15">
        <f t="shared" si="1"/>
        <v>22451526.611099996</v>
      </c>
      <c r="K6" s="15">
        <f t="shared" si="1"/>
        <v>24717580.728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8">
        <v>1.1000000000000001</v>
      </c>
      <c r="B7" s="16" t="s">
        <v>49</v>
      </c>
      <c r="C7" s="17">
        <v>7346941.9774000002</v>
      </c>
      <c r="D7" s="17">
        <v>8389344.2459999993</v>
      </c>
      <c r="E7" s="17">
        <v>8599905.2510800008</v>
      </c>
      <c r="F7" s="17">
        <v>7760667.9560000002</v>
      </c>
      <c r="G7" s="17">
        <v>8205263.7599999998</v>
      </c>
      <c r="H7" s="17">
        <v>10154005.1274</v>
      </c>
      <c r="I7" s="17">
        <v>9302054.8202999998</v>
      </c>
      <c r="J7" s="17">
        <v>10209325.9257</v>
      </c>
      <c r="K7" s="17">
        <v>11752591.923599999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8">
        <v>1.2</v>
      </c>
      <c r="B8" s="16" t="s">
        <v>50</v>
      </c>
      <c r="C8" s="17">
        <v>3113225.2157999999</v>
      </c>
      <c r="D8" s="17">
        <v>3591762.72</v>
      </c>
      <c r="E8" s="17">
        <v>4150166.7892999998</v>
      </c>
      <c r="F8" s="17">
        <v>5333175.0471999999</v>
      </c>
      <c r="G8" s="17">
        <v>6351373.7951999996</v>
      </c>
      <c r="H8" s="17">
        <v>7562140.0384999998</v>
      </c>
      <c r="I8" s="17">
        <v>8968045.7339999992</v>
      </c>
      <c r="J8" s="17">
        <v>9629295.7712999992</v>
      </c>
      <c r="K8" s="17">
        <v>10266667.298699999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8">
        <v>1.3</v>
      </c>
      <c r="B9" s="16" t="s">
        <v>51</v>
      </c>
      <c r="C9" s="17">
        <v>1417029.9469000001</v>
      </c>
      <c r="D9" s="17">
        <v>1622498.007</v>
      </c>
      <c r="E9" s="17">
        <v>1987304.9121000001</v>
      </c>
      <c r="F9" s="17">
        <v>2154317.3092999998</v>
      </c>
      <c r="G9" s="17">
        <v>2160681.3695999999</v>
      </c>
      <c r="H9" s="17">
        <v>2442955.0625</v>
      </c>
      <c r="I9" s="17">
        <v>2493761.7379999999</v>
      </c>
      <c r="J9" s="17">
        <v>2530404.165</v>
      </c>
      <c r="K9" s="17">
        <v>2607522.5865000002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8">
        <v>1.4</v>
      </c>
      <c r="B10" s="16" t="s">
        <v>52</v>
      </c>
      <c r="C10" s="17">
        <v>33105.3776</v>
      </c>
      <c r="D10" s="17">
        <v>37408.258800000003</v>
      </c>
      <c r="E10" s="17">
        <v>42469.7526</v>
      </c>
      <c r="F10" s="17">
        <v>58036.195800000001</v>
      </c>
      <c r="G10" s="17">
        <v>53227.700400000002</v>
      </c>
      <c r="H10" s="17">
        <v>70400.917000000001</v>
      </c>
      <c r="I10" s="17">
        <v>78435.309800000003</v>
      </c>
      <c r="J10" s="17">
        <v>82500.749100000001</v>
      </c>
      <c r="K10" s="17">
        <v>90798.919200000004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9" t="s">
        <v>64</v>
      </c>
      <c r="B11" s="16" t="s">
        <v>3</v>
      </c>
      <c r="C11" s="17">
        <v>1841530.2822</v>
      </c>
      <c r="D11" s="17">
        <v>3395874.3223999999</v>
      </c>
      <c r="E11" s="17">
        <v>3953972.5776</v>
      </c>
      <c r="F11" s="17">
        <v>4923360.9186000004</v>
      </c>
      <c r="G11" s="17">
        <v>4686623.7652000003</v>
      </c>
      <c r="H11" s="17">
        <v>5094800.1443999996</v>
      </c>
      <c r="I11" s="17">
        <v>5507102.4664000003</v>
      </c>
      <c r="J11" s="17">
        <v>6392121.443</v>
      </c>
      <c r="K11" s="17">
        <v>6399950.0140000004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30"/>
      <c r="B12" s="18" t="s">
        <v>28</v>
      </c>
      <c r="C12" s="19">
        <f>C6+C11</f>
        <v>13751832.799899999</v>
      </c>
      <c r="D12" s="19">
        <f t="shared" ref="D12:K12" si="2">D6+D11</f>
        <v>17036887.554200001</v>
      </c>
      <c r="E12" s="19">
        <f t="shared" si="2"/>
        <v>18733819.282680001</v>
      </c>
      <c r="F12" s="19">
        <f t="shared" si="2"/>
        <v>20229557.426899999</v>
      </c>
      <c r="G12" s="19">
        <f t="shared" si="2"/>
        <v>21457170.3904</v>
      </c>
      <c r="H12" s="19">
        <f t="shared" si="2"/>
        <v>25324301.289799999</v>
      </c>
      <c r="I12" s="19">
        <f t="shared" si="2"/>
        <v>26349400.068500001</v>
      </c>
      <c r="J12" s="19">
        <f t="shared" si="2"/>
        <v>28843648.054099996</v>
      </c>
      <c r="K12" s="19">
        <f t="shared" si="2"/>
        <v>31117530.741999999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20" t="s">
        <v>65</v>
      </c>
      <c r="B13" s="14" t="s">
        <v>4</v>
      </c>
      <c r="C13" s="15">
        <v>6666606.375</v>
      </c>
      <c r="D13" s="15">
        <v>5627437.2422000002</v>
      </c>
      <c r="E13" s="15">
        <v>5338668.9420999996</v>
      </c>
      <c r="F13" s="15">
        <v>6178416.6782999998</v>
      </c>
      <c r="G13" s="15">
        <v>7694489.1058</v>
      </c>
      <c r="H13" s="15">
        <v>7876593.8624</v>
      </c>
      <c r="I13" s="15">
        <v>8583837.2596000005</v>
      </c>
      <c r="J13" s="15">
        <v>9269357.7678999994</v>
      </c>
      <c r="K13" s="15">
        <v>9491404.7589999996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9" t="s">
        <v>66</v>
      </c>
      <c r="B14" s="16" t="s">
        <v>5</v>
      </c>
      <c r="C14" s="17">
        <v>763271.21600000001</v>
      </c>
      <c r="D14" s="17">
        <v>1059920.6492000001</v>
      </c>
      <c r="E14" s="17">
        <v>1070927.4574</v>
      </c>
      <c r="F14" s="17">
        <v>1341407.3004999999</v>
      </c>
      <c r="G14" s="17">
        <v>1924045.7135999999</v>
      </c>
      <c r="H14" s="17">
        <v>2345928.1496000001</v>
      </c>
      <c r="I14" s="17">
        <v>2706843.9103999999</v>
      </c>
      <c r="J14" s="17">
        <v>3000918.2102999999</v>
      </c>
      <c r="K14" s="17">
        <v>3156748.696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9" t="s">
        <v>67</v>
      </c>
      <c r="B15" s="16" t="s">
        <v>6</v>
      </c>
      <c r="C15" s="17">
        <v>4359171.2110000001</v>
      </c>
      <c r="D15" s="17">
        <v>4568111.8679999998</v>
      </c>
      <c r="E15" s="17">
        <v>5259336.4665000001</v>
      </c>
      <c r="F15" s="17">
        <v>5634917.9819999998</v>
      </c>
      <c r="G15" s="17">
        <v>5600200.0323999999</v>
      </c>
      <c r="H15" s="17">
        <v>5946677.9411000004</v>
      </c>
      <c r="I15" s="17">
        <v>6516940.8573000003</v>
      </c>
      <c r="J15" s="17">
        <v>7288945.0259999996</v>
      </c>
      <c r="K15" s="17">
        <v>7848786.0263999999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30"/>
      <c r="B16" s="18" t="s">
        <v>29</v>
      </c>
      <c r="C16" s="19">
        <f>+C13+C14+C15</f>
        <v>11789048.802000001</v>
      </c>
      <c r="D16" s="19">
        <f t="shared" ref="D16:E16" si="3">+D13+D14+D15</f>
        <v>11255469.759399999</v>
      </c>
      <c r="E16" s="19">
        <f t="shared" si="3"/>
        <v>11668932.866</v>
      </c>
      <c r="F16" s="19">
        <f t="shared" ref="F16:H16" si="4">+F13+F14+F15</f>
        <v>13154741.9608</v>
      </c>
      <c r="G16" s="19">
        <f t="shared" si="4"/>
        <v>15218734.851799998</v>
      </c>
      <c r="H16" s="19">
        <f t="shared" si="4"/>
        <v>16169199.9531</v>
      </c>
      <c r="I16" s="19">
        <f t="shared" ref="I16:K16" si="5">+I13+I14+I15</f>
        <v>17807622.0273</v>
      </c>
      <c r="J16" s="19">
        <f t="shared" si="5"/>
        <v>19559221.0042</v>
      </c>
      <c r="K16" s="19">
        <f t="shared" si="5"/>
        <v>20496939.481399998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 ht="28.5">
      <c r="A17" s="20" t="s">
        <v>68</v>
      </c>
      <c r="B17" s="14" t="s">
        <v>7</v>
      </c>
      <c r="C17" s="15">
        <f>C18+C19</f>
        <v>4374625.4402999999</v>
      </c>
      <c r="D17" s="15">
        <f t="shared" ref="D17:E17" si="6">D18+D19</f>
        <v>5241568.7870000005</v>
      </c>
      <c r="E17" s="15">
        <f t="shared" si="6"/>
        <v>6103583.9906000001</v>
      </c>
      <c r="F17" s="15">
        <f t="shared" ref="F17:H17" si="7">F18+F19</f>
        <v>6953282</v>
      </c>
      <c r="G17" s="15">
        <f t="shared" si="7"/>
        <v>7709306.7396</v>
      </c>
      <c r="H17" s="15">
        <f t="shared" si="7"/>
        <v>8514879.1040000003</v>
      </c>
      <c r="I17" s="15">
        <f t="shared" ref="I17:K17" si="8">I18+I19</f>
        <v>9842310.7718000002</v>
      </c>
      <c r="J17" s="15">
        <f t="shared" si="8"/>
        <v>11710177.8465</v>
      </c>
      <c r="K17" s="15">
        <f t="shared" si="8"/>
        <v>12804907.9923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8">
        <v>6.1</v>
      </c>
      <c r="B18" s="16" t="s">
        <v>8</v>
      </c>
      <c r="C18" s="15">
        <v>4099131.5024000001</v>
      </c>
      <c r="D18" s="17">
        <v>4943648.2235000003</v>
      </c>
      <c r="E18" s="17">
        <v>5778575.2680000002</v>
      </c>
      <c r="F18" s="15">
        <v>6612085</v>
      </c>
      <c r="G18" s="17">
        <v>7342482.324</v>
      </c>
      <c r="H18" s="17">
        <v>8105279.7539999997</v>
      </c>
      <c r="I18" s="17">
        <v>9385886.3840999994</v>
      </c>
      <c r="J18" s="17">
        <v>11222177.140000001</v>
      </c>
      <c r="K18" s="17">
        <v>12272368.8006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8">
        <v>6.2</v>
      </c>
      <c r="B19" s="16" t="s">
        <v>9</v>
      </c>
      <c r="C19" s="15">
        <v>275493.93790000002</v>
      </c>
      <c r="D19" s="15">
        <v>297920.56349999999</v>
      </c>
      <c r="E19" s="15">
        <v>325008.72259999998</v>
      </c>
      <c r="F19" s="15">
        <v>341197</v>
      </c>
      <c r="G19" s="15">
        <v>366824.41560000001</v>
      </c>
      <c r="H19" s="15">
        <v>409599.35</v>
      </c>
      <c r="I19" s="15">
        <v>456424.38770000002</v>
      </c>
      <c r="J19" s="15">
        <v>488000.70649999997</v>
      </c>
      <c r="K19" s="15">
        <v>532539.19169999997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42.75">
      <c r="A20" s="20" t="s">
        <v>69</v>
      </c>
      <c r="B20" s="21" t="s">
        <v>10</v>
      </c>
      <c r="C20" s="15">
        <f>SUM(C21:C27)</f>
        <v>2284891.0260000001</v>
      </c>
      <c r="D20" s="15">
        <f t="shared" ref="D20:E20" si="9">SUM(D21:D27)</f>
        <v>2712814.5882940004</v>
      </c>
      <c r="E20" s="15">
        <f t="shared" si="9"/>
        <v>3176454.5093999999</v>
      </c>
      <c r="F20" s="15">
        <f t="shared" ref="F20:K20" si="10">SUM(F21:F27)</f>
        <v>3535356.8213</v>
      </c>
      <c r="G20" s="15">
        <f t="shared" si="10"/>
        <v>3965806.9906000001</v>
      </c>
      <c r="H20" s="15">
        <f t="shared" si="10"/>
        <v>4264900.8273</v>
      </c>
      <c r="I20" s="15">
        <f t="shared" si="10"/>
        <v>4586142.0721000005</v>
      </c>
      <c r="J20" s="15">
        <f t="shared" si="10"/>
        <v>5134894.2576000001</v>
      </c>
      <c r="K20" s="15">
        <f t="shared" si="10"/>
        <v>5580285.3627999993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8">
        <v>7.1</v>
      </c>
      <c r="B21" s="16" t="s">
        <v>11</v>
      </c>
      <c r="C21" s="17">
        <v>241013</v>
      </c>
      <c r="D21" s="17">
        <v>336958</v>
      </c>
      <c r="E21" s="17">
        <v>401456</v>
      </c>
      <c r="F21" s="17">
        <v>446690</v>
      </c>
      <c r="G21" s="17">
        <v>488125</v>
      </c>
      <c r="H21" s="17">
        <v>547038</v>
      </c>
      <c r="I21" s="17">
        <v>643268</v>
      </c>
      <c r="J21" s="17">
        <v>717887</v>
      </c>
      <c r="K21" s="17">
        <v>772447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8">
        <v>7.2</v>
      </c>
      <c r="B22" s="16" t="s">
        <v>12</v>
      </c>
      <c r="C22" s="17">
        <v>1398870.8073</v>
      </c>
      <c r="D22" s="17">
        <v>1622319.594697</v>
      </c>
      <c r="E22" s="17">
        <v>1798951.6159999999</v>
      </c>
      <c r="F22" s="17">
        <v>1957268.4417000001</v>
      </c>
      <c r="G22" s="17">
        <v>2101180.4526</v>
      </c>
      <c r="H22" s="17">
        <v>2294032.7091999999</v>
      </c>
      <c r="I22" s="17">
        <v>2543813.4988000002</v>
      </c>
      <c r="J22" s="17">
        <v>2859095.2115000002</v>
      </c>
      <c r="K22" s="17">
        <v>3127684.3095999998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8">
        <v>7.3</v>
      </c>
      <c r="B23" s="16" t="s">
        <v>13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8">
        <v>7.4</v>
      </c>
      <c r="B24" s="16" t="s">
        <v>14</v>
      </c>
      <c r="C24" s="17">
        <v>6641.9072999999999</v>
      </c>
      <c r="D24" s="17">
        <v>12603.9576</v>
      </c>
      <c r="E24" s="17">
        <v>10816.96</v>
      </c>
      <c r="F24" s="17">
        <v>17685.610799999999</v>
      </c>
      <c r="G24" s="17">
        <v>35438.5242</v>
      </c>
      <c r="H24" s="17">
        <v>43838.59</v>
      </c>
      <c r="I24" s="17">
        <v>48095.645199999999</v>
      </c>
      <c r="J24" s="17">
        <v>52718.044800000003</v>
      </c>
      <c r="K24" s="17">
        <v>57889.635199999997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8">
        <v>7.5</v>
      </c>
      <c r="B25" s="16" t="s">
        <v>15</v>
      </c>
      <c r="C25" s="17">
        <v>31689.2186</v>
      </c>
      <c r="D25" s="17">
        <v>36866.467596999995</v>
      </c>
      <c r="E25" s="17">
        <v>41057.139199999998</v>
      </c>
      <c r="F25" s="17">
        <v>44328.484199999999</v>
      </c>
      <c r="G25" s="17">
        <v>48433.339800000002</v>
      </c>
      <c r="H25" s="17">
        <v>86443.68</v>
      </c>
      <c r="I25" s="17">
        <v>92010.218800000002</v>
      </c>
      <c r="J25" s="17">
        <v>99819.417300000001</v>
      </c>
      <c r="K25" s="17">
        <v>108641.746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8">
        <v>7.6</v>
      </c>
      <c r="B26" s="16" t="s">
        <v>16</v>
      </c>
      <c r="C26" s="17">
        <v>10113.0928</v>
      </c>
      <c r="D26" s="17">
        <v>11052.5684</v>
      </c>
      <c r="E26" s="17">
        <v>14336.7942</v>
      </c>
      <c r="F26" s="17">
        <v>17395.284599999999</v>
      </c>
      <c r="G26" s="17">
        <v>14680.674000000001</v>
      </c>
      <c r="H26" s="17">
        <v>16703.848099999999</v>
      </c>
      <c r="I26" s="17">
        <v>21521.709299999999</v>
      </c>
      <c r="J26" s="17">
        <v>24398.583999999999</v>
      </c>
      <c r="K26" s="17">
        <v>27692.671999999999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8">
        <v>7.7</v>
      </c>
      <c r="B27" s="16" t="s">
        <v>17</v>
      </c>
      <c r="C27" s="17">
        <v>596563</v>
      </c>
      <c r="D27" s="17">
        <v>693014</v>
      </c>
      <c r="E27" s="17">
        <v>909836</v>
      </c>
      <c r="F27" s="17">
        <v>1051989</v>
      </c>
      <c r="G27" s="17">
        <v>1277949</v>
      </c>
      <c r="H27" s="17">
        <v>1276844</v>
      </c>
      <c r="I27" s="17">
        <v>1237433</v>
      </c>
      <c r="J27" s="17">
        <v>1380976</v>
      </c>
      <c r="K27" s="17">
        <v>1485930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9" t="s">
        <v>70</v>
      </c>
      <c r="B28" s="16" t="s">
        <v>18</v>
      </c>
      <c r="C28" s="17">
        <v>1364042</v>
      </c>
      <c r="D28" s="17">
        <v>1494592</v>
      </c>
      <c r="E28" s="17">
        <v>1714035</v>
      </c>
      <c r="F28" s="17">
        <v>1912251</v>
      </c>
      <c r="G28" s="17">
        <v>2005841</v>
      </c>
      <c r="H28" s="17">
        <v>2101169</v>
      </c>
      <c r="I28" s="17">
        <v>2335254</v>
      </c>
      <c r="J28" s="17">
        <v>2641141</v>
      </c>
      <c r="K28" s="17">
        <v>2841876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9" t="s">
        <v>71</v>
      </c>
      <c r="B29" s="16" t="s">
        <v>19</v>
      </c>
      <c r="C29" s="17">
        <v>4133721.2532000002</v>
      </c>
      <c r="D29" s="17">
        <v>4921092.9000000004</v>
      </c>
      <c r="E29" s="17">
        <v>5688746.3093999997</v>
      </c>
      <c r="F29" s="17">
        <v>6449319.5060000001</v>
      </c>
      <c r="G29" s="17">
        <v>6970203.2609999999</v>
      </c>
      <c r="H29" s="17">
        <v>7862113.5580000002</v>
      </c>
      <c r="I29" s="17">
        <v>8815281.3320000004</v>
      </c>
      <c r="J29" s="17">
        <v>9793551.2759000007</v>
      </c>
      <c r="K29" s="17">
        <v>10680278.111099999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9" t="s">
        <v>72</v>
      </c>
      <c r="B30" s="16" t="s">
        <v>44</v>
      </c>
      <c r="C30" s="17">
        <v>1467926</v>
      </c>
      <c r="D30" s="17">
        <v>1593302</v>
      </c>
      <c r="E30" s="17">
        <v>1754171</v>
      </c>
      <c r="F30" s="17">
        <v>1910769</v>
      </c>
      <c r="G30" s="17">
        <v>2048963</v>
      </c>
      <c r="H30" s="17">
        <v>2275182</v>
      </c>
      <c r="I30" s="17">
        <v>2414313</v>
      </c>
      <c r="J30" s="17">
        <v>2768163</v>
      </c>
      <c r="K30" s="17">
        <v>3121970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9" t="s">
        <v>73</v>
      </c>
      <c r="B31" s="16" t="s">
        <v>20</v>
      </c>
      <c r="C31" s="17">
        <v>2532266.3363999999</v>
      </c>
      <c r="D31" s="17">
        <v>2950606.5504000001</v>
      </c>
      <c r="E31" s="17">
        <v>3495137.6768</v>
      </c>
      <c r="F31" s="17">
        <v>4219294.9775999999</v>
      </c>
      <c r="G31" s="17">
        <v>4920013.3776000002</v>
      </c>
      <c r="H31" s="17">
        <v>5701665.4800000004</v>
      </c>
      <c r="I31" s="17">
        <v>6883588.5999999996</v>
      </c>
      <c r="J31" s="17">
        <v>8773251.8093999997</v>
      </c>
      <c r="K31" s="17">
        <v>10058077.0507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30"/>
      <c r="B32" s="18" t="s">
        <v>30</v>
      </c>
      <c r="C32" s="19">
        <f>C17+C20+C28+C29+C30+C31</f>
        <v>16157472.0559</v>
      </c>
      <c r="D32" s="19">
        <f t="shared" ref="D32:E32" si="11">D17+D20+D28+D29+D30+D31</f>
        <v>18913976.825694002</v>
      </c>
      <c r="E32" s="19">
        <f t="shared" si="11"/>
        <v>21932128.486200001</v>
      </c>
      <c r="F32" s="19">
        <f t="shared" ref="F32:G32" si="12">F17+F20+F28+F29+F30+F31</f>
        <v>24980273.304900002</v>
      </c>
      <c r="G32" s="19">
        <f t="shared" si="12"/>
        <v>27620134.368799999</v>
      </c>
      <c r="H32" s="19">
        <f t="shared" ref="H32:I32" si="13">H17+H20+H28+H29+H30+H31</f>
        <v>30719909.969299998</v>
      </c>
      <c r="I32" s="19">
        <f t="shared" si="13"/>
        <v>34876889.775899999</v>
      </c>
      <c r="J32" s="19">
        <f t="shared" ref="J32:K32" si="14">J17+J20+J28+J29+J30+J31</f>
        <v>40821179.189400002</v>
      </c>
      <c r="K32" s="19">
        <f t="shared" si="14"/>
        <v>45087394.516899996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1" t="s">
        <v>27</v>
      </c>
      <c r="B33" s="22" t="s">
        <v>31</v>
      </c>
      <c r="C33" s="23">
        <f t="shared" ref="C33:H33" si="15">C6+C11+C13+C14+C15+C17+C20+C28+C29+C30+C31</f>
        <v>41698353.657800004</v>
      </c>
      <c r="D33" s="23">
        <f t="shared" si="15"/>
        <v>47206334.139293998</v>
      </c>
      <c r="E33" s="23">
        <f t="shared" si="15"/>
        <v>52334880.634879999</v>
      </c>
      <c r="F33" s="23">
        <f t="shared" si="15"/>
        <v>58364572.692599997</v>
      </c>
      <c r="G33" s="23">
        <f t="shared" ref="G33" si="16">G6+G11+G13+G14+G15+G17+G20+G28+G29+G30+G31</f>
        <v>64296039.610999994</v>
      </c>
      <c r="H33" s="23">
        <f t="shared" si="15"/>
        <v>72213411.212200001</v>
      </c>
      <c r="I33" s="23">
        <f t="shared" ref="I33:J33" si="17">I6+I11+I13+I14+I15+I17+I20+I28+I29+I30+I31</f>
        <v>79033911.871700004</v>
      </c>
      <c r="J33" s="23">
        <f t="shared" si="17"/>
        <v>89224048.247700006</v>
      </c>
      <c r="K33" s="23">
        <f t="shared" ref="K33" si="18">K6+K11+K13+K14+K15+K17+K20+K28+K29+K30+K31</f>
        <v>96701864.7403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2" t="s">
        <v>33</v>
      </c>
      <c r="B34" s="24" t="s">
        <v>25</v>
      </c>
      <c r="C34" s="12">
        <v>3258156</v>
      </c>
      <c r="D34" s="12">
        <v>4150981</v>
      </c>
      <c r="E34" s="12">
        <v>4782292</v>
      </c>
      <c r="F34" s="12">
        <v>5464536</v>
      </c>
      <c r="G34" s="12">
        <v>6115066</v>
      </c>
      <c r="H34" s="12">
        <v>6514227</v>
      </c>
      <c r="I34" s="12">
        <v>7768595</v>
      </c>
      <c r="J34" s="17">
        <v>8724132.1850000005</v>
      </c>
      <c r="K34" s="17">
        <v>9352269.702320002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2" t="s">
        <v>34</v>
      </c>
      <c r="B35" s="24" t="s">
        <v>24</v>
      </c>
      <c r="C35" s="12">
        <v>1472846</v>
      </c>
      <c r="D35" s="12">
        <v>2002191</v>
      </c>
      <c r="E35" s="12">
        <v>2014071</v>
      </c>
      <c r="F35" s="12">
        <v>2264953</v>
      </c>
      <c r="G35" s="12">
        <v>2262880</v>
      </c>
      <c r="H35" s="12">
        <v>2652682</v>
      </c>
      <c r="I35" s="12">
        <v>3285464</v>
      </c>
      <c r="J35" s="17">
        <v>3689576.0720000002</v>
      </c>
      <c r="K35" s="17">
        <v>3955225.5491840006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3" t="s">
        <v>35</v>
      </c>
      <c r="B36" s="25" t="s">
        <v>45</v>
      </c>
      <c r="C36" s="19">
        <f>C33+C34-C35</f>
        <v>43483663.657800004</v>
      </c>
      <c r="D36" s="19">
        <f t="shared" ref="D36:E36" si="19">D33+D34-D35</f>
        <v>49355124.139293998</v>
      </c>
      <c r="E36" s="19">
        <f t="shared" si="19"/>
        <v>55103101.634879999</v>
      </c>
      <c r="F36" s="19">
        <f t="shared" ref="F36:K36" si="20">F33+F34-F35</f>
        <v>61564155.692599997</v>
      </c>
      <c r="G36" s="19">
        <f t="shared" si="20"/>
        <v>68148225.611000001</v>
      </c>
      <c r="H36" s="19">
        <f t="shared" si="20"/>
        <v>76074956.212200001</v>
      </c>
      <c r="I36" s="19">
        <f t="shared" si="20"/>
        <v>83517042.871700004</v>
      </c>
      <c r="J36" s="19">
        <f t="shared" si="20"/>
        <v>94258604.360700011</v>
      </c>
      <c r="K36" s="19">
        <f t="shared" si="20"/>
        <v>102098908.89343601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2" t="s">
        <v>36</v>
      </c>
      <c r="B37" s="24" t="s">
        <v>32</v>
      </c>
      <c r="C37" s="12">
        <v>691240</v>
      </c>
      <c r="D37" s="12">
        <v>701220</v>
      </c>
      <c r="E37" s="12">
        <v>711340</v>
      </c>
      <c r="F37" s="12">
        <v>721610</v>
      </c>
      <c r="G37" s="12">
        <v>732040</v>
      </c>
      <c r="H37" s="12">
        <v>742600</v>
      </c>
      <c r="I37" s="12">
        <v>753330</v>
      </c>
      <c r="J37" s="12">
        <v>764200</v>
      </c>
      <c r="K37" s="12">
        <v>775240</v>
      </c>
      <c r="S37" s="2"/>
      <c r="T37" s="2"/>
      <c r="U37" s="2"/>
      <c r="V37" s="2"/>
    </row>
    <row r="38" spans="1:187">
      <c r="A38" s="33" t="s">
        <v>37</v>
      </c>
      <c r="B38" s="25" t="s">
        <v>48</v>
      </c>
      <c r="C38" s="19">
        <f>C36/C37*1000</f>
        <v>62906.752586366536</v>
      </c>
      <c r="D38" s="19">
        <f t="shared" ref="D38:J38" si="21">D36/D37*1000</f>
        <v>70384.649809323746</v>
      </c>
      <c r="E38" s="19">
        <f t="shared" si="21"/>
        <v>77463.803012455362</v>
      </c>
      <c r="F38" s="19">
        <f t="shared" si="21"/>
        <v>85314.997980349493</v>
      </c>
      <c r="G38" s="19">
        <f t="shared" si="21"/>
        <v>93093.581786514405</v>
      </c>
      <c r="H38" s="19">
        <f t="shared" si="21"/>
        <v>102444.05630514408</v>
      </c>
      <c r="I38" s="19">
        <f t="shared" si="21"/>
        <v>110863.82179350352</v>
      </c>
      <c r="J38" s="19">
        <f t="shared" si="21"/>
        <v>123342.84789413768</v>
      </c>
      <c r="K38" s="19">
        <f t="shared" ref="K38" si="22">K36/K37*1000</f>
        <v>131699.74316783965</v>
      </c>
      <c r="R38" s="4"/>
      <c r="S38" s="4"/>
      <c r="T38" s="4"/>
      <c r="U38" s="4"/>
      <c r="V38" s="4"/>
      <c r="BW38" s="5"/>
      <c r="BX38" s="5"/>
      <c r="BY38" s="5"/>
      <c r="BZ38" s="5"/>
    </row>
    <row r="40" spans="1:187">
      <c r="B40" s="1" t="s">
        <v>62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SheetLayoutView="100" workbookViewId="0">
      <pane xSplit="2" ySplit="5" topLeftCell="C30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E44" sqref="E44"/>
    </sheetView>
  </sheetViews>
  <sheetFormatPr defaultColWidth="8.85546875" defaultRowHeight="15"/>
  <cols>
    <col min="1" max="1" width="11" style="1" customWidth="1"/>
    <col min="2" max="2" width="33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3" width="9.140625" style="3"/>
    <col min="184" max="186" width="8.85546875" style="3"/>
    <col min="187" max="187" width="12.7109375" style="3" bestFit="1" customWidth="1"/>
    <col min="188" max="16384" width="8.85546875" style="1"/>
  </cols>
  <sheetData>
    <row r="1" spans="1:187" ht="21">
      <c r="A1" s="1" t="s">
        <v>43</v>
      </c>
      <c r="B1" s="11" t="s">
        <v>56</v>
      </c>
      <c r="H1" s="2" t="s">
        <v>63</v>
      </c>
      <c r="Q1" s="4"/>
    </row>
    <row r="2" spans="1:187" ht="15.75">
      <c r="A2" s="8" t="s">
        <v>39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6" t="s">
        <v>0</v>
      </c>
      <c r="B5" s="27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60</v>
      </c>
    </row>
    <row r="6" spans="1:187" s="9" customFormat="1">
      <c r="A6" s="20" t="s">
        <v>26</v>
      </c>
      <c r="B6" s="14" t="s">
        <v>2</v>
      </c>
      <c r="C6" s="15">
        <f>SUM(C7:C10)</f>
        <v>11910302.5177</v>
      </c>
      <c r="D6" s="15">
        <f t="shared" ref="D6:G6" si="0">SUM(D7:D10)</f>
        <v>12264217.2459</v>
      </c>
      <c r="E6" s="15">
        <f t="shared" si="0"/>
        <v>13360425.850539999</v>
      </c>
      <c r="F6" s="15">
        <f t="shared" si="0"/>
        <v>13730588.869999999</v>
      </c>
      <c r="G6" s="15">
        <f t="shared" si="0"/>
        <v>13685850.228900002</v>
      </c>
      <c r="H6" s="15">
        <f t="shared" ref="H6:K6" si="1">SUM(H7:H10)</f>
        <v>14877085.908009999</v>
      </c>
      <c r="I6" s="15">
        <f t="shared" si="1"/>
        <v>15180309.3553</v>
      </c>
      <c r="J6" s="15">
        <f t="shared" si="1"/>
        <v>15934797.376599999</v>
      </c>
      <c r="K6" s="15">
        <f t="shared" si="1"/>
        <v>16835248.671699997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8">
        <v>1.1000000000000001</v>
      </c>
      <c r="B7" s="16" t="s">
        <v>49</v>
      </c>
      <c r="C7" s="17">
        <v>7346941.9774000002</v>
      </c>
      <c r="D7" s="17">
        <v>7565947.1550000003</v>
      </c>
      <c r="E7" s="17">
        <v>8192234.0614400003</v>
      </c>
      <c r="F7" s="17">
        <v>7828218.2719999999</v>
      </c>
      <c r="G7" s="17">
        <v>7315287.6849999996</v>
      </c>
      <c r="H7" s="17">
        <v>7593301.1601</v>
      </c>
      <c r="I7" s="17">
        <v>7459400.3052000003</v>
      </c>
      <c r="J7" s="17">
        <v>7797806.2166999998</v>
      </c>
      <c r="K7" s="17">
        <v>8261491.6255999999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8">
        <v>1.2</v>
      </c>
      <c r="B8" s="16" t="s">
        <v>50</v>
      </c>
      <c r="C8" s="17">
        <v>3113225.2157999999</v>
      </c>
      <c r="D8" s="17">
        <v>3259520.67</v>
      </c>
      <c r="E8" s="17">
        <v>3468965.9353999998</v>
      </c>
      <c r="F8" s="17">
        <v>4134753.7623000001</v>
      </c>
      <c r="G8" s="17">
        <v>4569099.4559000004</v>
      </c>
      <c r="H8" s="17">
        <v>5226141.6220000004</v>
      </c>
      <c r="I8" s="17">
        <v>5649780.3833999997</v>
      </c>
      <c r="J8" s="17">
        <v>6012056.6124</v>
      </c>
      <c r="K8" s="17">
        <v>6344493.7434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8">
        <v>1.3</v>
      </c>
      <c r="B9" s="16" t="s">
        <v>51</v>
      </c>
      <c r="C9" s="17">
        <v>1417029.9469000001</v>
      </c>
      <c r="D9" s="17">
        <v>1402775.0186999999</v>
      </c>
      <c r="E9" s="17">
        <v>1660681.7084999999</v>
      </c>
      <c r="F9" s="17">
        <v>1716757.9221000001</v>
      </c>
      <c r="G9" s="17">
        <v>1754849.7408</v>
      </c>
      <c r="H9" s="17">
        <v>2002523.702</v>
      </c>
      <c r="I9" s="17">
        <v>2011791.601</v>
      </c>
      <c r="J9" s="17">
        <v>2063605.6810000001</v>
      </c>
      <c r="K9" s="17">
        <v>2165571.6724999999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8">
        <v>1.4</v>
      </c>
      <c r="B10" s="16" t="s">
        <v>52</v>
      </c>
      <c r="C10" s="17">
        <v>33105.3776</v>
      </c>
      <c r="D10" s="17">
        <v>35974.402199999997</v>
      </c>
      <c r="E10" s="17">
        <v>38544.145199999999</v>
      </c>
      <c r="F10" s="17">
        <v>50858.9136</v>
      </c>
      <c r="G10" s="17">
        <v>46613.347199999997</v>
      </c>
      <c r="H10" s="17">
        <v>55119.423909999998</v>
      </c>
      <c r="I10" s="17">
        <v>59337.065699999999</v>
      </c>
      <c r="J10" s="17">
        <v>61328.866499999996</v>
      </c>
      <c r="K10" s="17">
        <v>63691.6302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9" t="s">
        <v>64</v>
      </c>
      <c r="B11" s="16" t="s">
        <v>3</v>
      </c>
      <c r="C11" s="17">
        <v>1841530.2822</v>
      </c>
      <c r="D11" s="17">
        <v>3229374.5219999999</v>
      </c>
      <c r="E11" s="17">
        <v>3505681.1231999998</v>
      </c>
      <c r="F11" s="17">
        <v>4065672.5321999998</v>
      </c>
      <c r="G11" s="17">
        <v>5209803.7835999997</v>
      </c>
      <c r="H11" s="17">
        <v>5865347.7143999999</v>
      </c>
      <c r="I11" s="17">
        <v>6064874.4139999999</v>
      </c>
      <c r="J11" s="17">
        <v>5987109.6529999999</v>
      </c>
      <c r="K11" s="17">
        <v>5984858.3212000001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30"/>
      <c r="B12" s="18" t="s">
        <v>28</v>
      </c>
      <c r="C12" s="19">
        <f>C6+C11</f>
        <v>13751832.799899999</v>
      </c>
      <c r="D12" s="19">
        <f t="shared" ref="D12:G12" si="2">D6+D11</f>
        <v>15493591.767899999</v>
      </c>
      <c r="E12" s="19">
        <f t="shared" si="2"/>
        <v>16866106.97374</v>
      </c>
      <c r="F12" s="19">
        <f t="shared" si="2"/>
        <v>17796261.402199998</v>
      </c>
      <c r="G12" s="19">
        <f t="shared" si="2"/>
        <v>18895654.012500003</v>
      </c>
      <c r="H12" s="19">
        <f t="shared" ref="H12:K12" si="3">H6+H11</f>
        <v>20742433.622409999</v>
      </c>
      <c r="I12" s="19">
        <f t="shared" si="3"/>
        <v>21245183.769299999</v>
      </c>
      <c r="J12" s="19">
        <f t="shared" si="3"/>
        <v>21921907.029599998</v>
      </c>
      <c r="K12" s="19">
        <f t="shared" si="3"/>
        <v>22820106.992899999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20" t="s">
        <v>65</v>
      </c>
      <c r="B13" s="14" t="s">
        <v>4</v>
      </c>
      <c r="C13" s="15">
        <v>6666606.375</v>
      </c>
      <c r="D13" s="15">
        <v>5330887.6558999997</v>
      </c>
      <c r="E13" s="15">
        <v>4900335.8949999996</v>
      </c>
      <c r="F13" s="15">
        <v>5548790.4086999996</v>
      </c>
      <c r="G13" s="15">
        <v>6976097.6009999998</v>
      </c>
      <c r="H13" s="15">
        <v>7184463.2851999998</v>
      </c>
      <c r="I13" s="15">
        <v>7650743.7752999999</v>
      </c>
      <c r="J13" s="15">
        <v>7974343.9402999999</v>
      </c>
      <c r="K13" s="15">
        <v>8141424.1849999996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9" t="s">
        <v>66</v>
      </c>
      <c r="B14" s="16" t="s">
        <v>5</v>
      </c>
      <c r="C14" s="17">
        <v>763271.21600000001</v>
      </c>
      <c r="D14" s="17">
        <v>806147.61170000001</v>
      </c>
      <c r="E14" s="17">
        <v>823837.40350000001</v>
      </c>
      <c r="F14" s="17">
        <v>892403.27782499988</v>
      </c>
      <c r="G14" s="17">
        <v>923483.11750000005</v>
      </c>
      <c r="H14" s="17">
        <v>984713.27760000003</v>
      </c>
      <c r="I14" s="17">
        <v>1094981.4313000001</v>
      </c>
      <c r="J14" s="17">
        <v>1173488.1561</v>
      </c>
      <c r="K14" s="17">
        <v>1242490.298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9" t="s">
        <v>67</v>
      </c>
      <c r="B15" s="16" t="s">
        <v>6</v>
      </c>
      <c r="C15" s="17">
        <v>4359171.2110000001</v>
      </c>
      <c r="D15" s="17">
        <v>4269383.3269999996</v>
      </c>
      <c r="E15" s="17">
        <v>4506319.6964999996</v>
      </c>
      <c r="F15" s="17">
        <v>4569177.1679999996</v>
      </c>
      <c r="G15" s="17">
        <v>4495952.0142000001</v>
      </c>
      <c r="H15" s="17">
        <v>4634874.1091</v>
      </c>
      <c r="I15" s="17">
        <v>4796004.8663999997</v>
      </c>
      <c r="J15" s="17">
        <v>4971640.2384000001</v>
      </c>
      <c r="K15" s="17">
        <v>5135272.0451999996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30"/>
      <c r="B16" s="18" t="s">
        <v>29</v>
      </c>
      <c r="C16" s="19">
        <f>+C13+C14+C15</f>
        <v>11789048.802000001</v>
      </c>
      <c r="D16" s="19">
        <f t="shared" ref="D16:G16" si="4">+D13+D14+D15</f>
        <v>10406418.594599999</v>
      </c>
      <c r="E16" s="19">
        <f t="shared" si="4"/>
        <v>10230492.994999999</v>
      </c>
      <c r="F16" s="19">
        <f t="shared" si="4"/>
        <v>11010370.854525</v>
      </c>
      <c r="G16" s="19">
        <f t="shared" si="4"/>
        <v>12395532.7327</v>
      </c>
      <c r="H16" s="19">
        <f t="shared" ref="H16:I16" si="5">+H13+H14+H15</f>
        <v>12804050.6719</v>
      </c>
      <c r="I16" s="19">
        <f t="shared" si="5"/>
        <v>13541730.072999999</v>
      </c>
      <c r="J16" s="19">
        <f t="shared" ref="J16:K16" si="6">+J13+J14+J15</f>
        <v>14119472.334800001</v>
      </c>
      <c r="K16" s="19">
        <f t="shared" si="6"/>
        <v>14519186.528199999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 ht="28.5">
      <c r="A17" s="20" t="s">
        <v>68</v>
      </c>
      <c r="B17" s="14" t="s">
        <v>7</v>
      </c>
      <c r="C17" s="15">
        <f>C18+C19</f>
        <v>4374625.4402999999</v>
      </c>
      <c r="D17" s="15">
        <f t="shared" ref="D17:G17" si="7">D18+D19</f>
        <v>4746078.6660000002</v>
      </c>
      <c r="E17" s="15">
        <f t="shared" si="7"/>
        <v>5082507.6759000001</v>
      </c>
      <c r="F17" s="15">
        <f t="shared" si="7"/>
        <v>5432676</v>
      </c>
      <c r="G17" s="15">
        <f t="shared" si="7"/>
        <v>5697093.6701999996</v>
      </c>
      <c r="H17" s="15">
        <f t="shared" ref="H17:I17" si="8">H18+H19</f>
        <v>5970325.9463999998</v>
      </c>
      <c r="I17" s="15">
        <f t="shared" si="8"/>
        <v>6687261.2916999999</v>
      </c>
      <c r="J17" s="15">
        <f t="shared" ref="J17:K17" si="9">J18+J19</f>
        <v>7783952.1164999995</v>
      </c>
      <c r="K17" s="15">
        <f t="shared" si="9"/>
        <v>8164832.6727000009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8">
        <v>6.1</v>
      </c>
      <c r="B18" s="16" t="s">
        <v>8</v>
      </c>
      <c r="C18" s="17">
        <v>4099131.5024000001</v>
      </c>
      <c r="D18" s="17">
        <v>4476320.1385000004</v>
      </c>
      <c r="E18" s="17">
        <v>4811870.148</v>
      </c>
      <c r="F18" s="17">
        <v>5169573</v>
      </c>
      <c r="G18" s="17">
        <v>5426014.0637999997</v>
      </c>
      <c r="H18" s="17">
        <v>5683129.5663999999</v>
      </c>
      <c r="I18" s="17">
        <v>6377148.3806999996</v>
      </c>
      <c r="J18" s="17">
        <v>7459569.6179999998</v>
      </c>
      <c r="K18" s="17">
        <v>7825268.1960000005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8">
        <v>6.2</v>
      </c>
      <c r="B19" s="16" t="s">
        <v>9</v>
      </c>
      <c r="C19" s="17">
        <v>275493.93790000002</v>
      </c>
      <c r="D19" s="17">
        <v>269758.52750000003</v>
      </c>
      <c r="E19" s="17">
        <v>270637.52789999999</v>
      </c>
      <c r="F19" s="17">
        <v>263103</v>
      </c>
      <c r="G19" s="17">
        <v>271079.60639999999</v>
      </c>
      <c r="H19" s="17">
        <v>287196.38</v>
      </c>
      <c r="I19" s="17">
        <v>310112.91100000002</v>
      </c>
      <c r="J19" s="17">
        <v>324382.49849999999</v>
      </c>
      <c r="K19" s="17">
        <v>339564.4767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42.75">
      <c r="A20" s="20" t="s">
        <v>69</v>
      </c>
      <c r="B20" s="21" t="s">
        <v>10</v>
      </c>
      <c r="C20" s="15">
        <f>SUM(C21:C27)</f>
        <v>2284891.0260000001</v>
      </c>
      <c r="D20" s="15">
        <f t="shared" ref="D20:G20" si="10">SUM(D21:D27)</f>
        <v>2582148.8346560001</v>
      </c>
      <c r="E20" s="15">
        <f t="shared" si="10"/>
        <v>2837580.8629999999</v>
      </c>
      <c r="F20" s="15">
        <f t="shared" si="10"/>
        <v>3053688.3810660001</v>
      </c>
      <c r="G20" s="15">
        <f t="shared" si="10"/>
        <v>3362315.7545999996</v>
      </c>
      <c r="H20" s="15">
        <f t="shared" ref="H20:K20" si="11">SUM(H21:H27)</f>
        <v>3507580.5431000004</v>
      </c>
      <c r="I20" s="15">
        <f t="shared" si="11"/>
        <v>3703353.2906000004</v>
      </c>
      <c r="J20" s="15">
        <f t="shared" si="11"/>
        <v>3995664.0973999994</v>
      </c>
      <c r="K20" s="15">
        <f t="shared" si="11"/>
        <v>4300888.5682000006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8">
        <v>7.1</v>
      </c>
      <c r="B21" s="16" t="s">
        <v>11</v>
      </c>
      <c r="C21" s="17">
        <v>241013</v>
      </c>
      <c r="D21" s="17">
        <v>322351</v>
      </c>
      <c r="E21" s="17">
        <v>375759</v>
      </c>
      <c r="F21" s="17">
        <v>391798</v>
      </c>
      <c r="G21" s="17">
        <v>415238</v>
      </c>
      <c r="H21" s="17">
        <v>455525</v>
      </c>
      <c r="I21" s="17">
        <v>547215</v>
      </c>
      <c r="J21" s="17">
        <v>584973</v>
      </c>
      <c r="K21" s="17">
        <v>619486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8">
        <v>7.2</v>
      </c>
      <c r="B22" s="16" t="s">
        <v>12</v>
      </c>
      <c r="C22" s="17">
        <v>1398870.8073</v>
      </c>
      <c r="D22" s="17">
        <v>1544477.712178</v>
      </c>
      <c r="E22" s="17">
        <v>1597081.024</v>
      </c>
      <c r="F22" s="17">
        <v>1688028.0961829999</v>
      </c>
      <c r="G22" s="17">
        <v>1780812.2112</v>
      </c>
      <c r="H22" s="17">
        <v>1883442.0048</v>
      </c>
      <c r="I22" s="17">
        <v>2036453.3502</v>
      </c>
      <c r="J22" s="17">
        <v>2210152.7355999998</v>
      </c>
      <c r="K22" s="17">
        <v>2397244.0948000001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8">
        <v>7.3</v>
      </c>
      <c r="B23" s="16" t="s">
        <v>13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8">
        <v>7.4</v>
      </c>
      <c r="B24" s="16" t="s">
        <v>14</v>
      </c>
      <c r="C24" s="17">
        <v>6641.9072999999999</v>
      </c>
      <c r="D24" s="17">
        <v>11998.983399999999</v>
      </c>
      <c r="E24" s="17">
        <v>9602.7008000000005</v>
      </c>
      <c r="F24" s="17">
        <v>15252.408600000001</v>
      </c>
      <c r="G24" s="17">
        <v>30035.3544</v>
      </c>
      <c r="H24" s="17">
        <v>35992.5432</v>
      </c>
      <c r="I24" s="17">
        <v>38503.338600000003</v>
      </c>
      <c r="J24" s="17">
        <v>40714.712299999999</v>
      </c>
      <c r="K24" s="17">
        <v>44370.475200000001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8">
        <v>7.5</v>
      </c>
      <c r="B25" s="16" t="s">
        <v>15</v>
      </c>
      <c r="C25" s="17">
        <v>31689.2186</v>
      </c>
      <c r="D25" s="17">
        <v>35097.627478000002</v>
      </c>
      <c r="E25" s="17">
        <v>36449.459199999998</v>
      </c>
      <c r="F25" s="17">
        <v>38231.161682999998</v>
      </c>
      <c r="G25" s="17">
        <v>41048.712</v>
      </c>
      <c r="H25" s="17">
        <v>70971.642800000001</v>
      </c>
      <c r="I25" s="17">
        <v>73658.560800000007</v>
      </c>
      <c r="J25" s="17">
        <v>77092.450500000006</v>
      </c>
      <c r="K25" s="17">
        <v>83270.131200000003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8">
        <v>7.6</v>
      </c>
      <c r="B26" s="16" t="s">
        <v>16</v>
      </c>
      <c r="C26" s="17">
        <v>10113.0928</v>
      </c>
      <c r="D26" s="17">
        <v>10007.5116</v>
      </c>
      <c r="E26" s="17">
        <v>11945.679</v>
      </c>
      <c r="F26" s="17">
        <v>13590.714599999999</v>
      </c>
      <c r="G26" s="17">
        <v>10848.477000000001</v>
      </c>
      <c r="H26" s="17">
        <v>11712.3523</v>
      </c>
      <c r="I26" s="17">
        <v>14609.040999999999</v>
      </c>
      <c r="J26" s="17">
        <v>16218.199000000001</v>
      </c>
      <c r="K26" s="17">
        <v>17657.866999999998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8">
        <v>7.7</v>
      </c>
      <c r="B27" s="16" t="s">
        <v>17</v>
      </c>
      <c r="C27" s="17">
        <v>596563</v>
      </c>
      <c r="D27" s="17">
        <v>658216</v>
      </c>
      <c r="E27" s="17">
        <v>806743</v>
      </c>
      <c r="F27" s="17">
        <v>906788</v>
      </c>
      <c r="G27" s="17">
        <v>1084333</v>
      </c>
      <c r="H27" s="17">
        <v>1049937</v>
      </c>
      <c r="I27" s="17">
        <v>992914</v>
      </c>
      <c r="J27" s="17">
        <v>1066513</v>
      </c>
      <c r="K27" s="17">
        <v>1138860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9" t="s">
        <v>70</v>
      </c>
      <c r="B28" s="16" t="s">
        <v>18</v>
      </c>
      <c r="C28" s="17">
        <v>1364042</v>
      </c>
      <c r="D28" s="17">
        <v>1475027</v>
      </c>
      <c r="E28" s="17">
        <v>1652756</v>
      </c>
      <c r="F28" s="17">
        <v>1813500</v>
      </c>
      <c r="G28" s="17">
        <v>1858091</v>
      </c>
      <c r="H28" s="17">
        <v>1952391</v>
      </c>
      <c r="I28" s="17">
        <v>2015554</v>
      </c>
      <c r="J28" s="17">
        <v>2198984</v>
      </c>
      <c r="K28" s="17">
        <v>2338826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9" t="s">
        <v>71</v>
      </c>
      <c r="B29" s="16" t="s">
        <v>19</v>
      </c>
      <c r="C29" s="17">
        <v>4133721.2532000002</v>
      </c>
      <c r="D29" s="17">
        <v>4560676.45</v>
      </c>
      <c r="E29" s="17">
        <v>5005539.6699000001</v>
      </c>
      <c r="F29" s="17">
        <v>5337761.1140000001</v>
      </c>
      <c r="G29" s="17">
        <v>5441426.3245000001</v>
      </c>
      <c r="H29" s="17">
        <v>5720442.4680000003</v>
      </c>
      <c r="I29" s="17">
        <v>6025683.4078000002</v>
      </c>
      <c r="J29" s="17">
        <v>6260363.1441000002</v>
      </c>
      <c r="K29" s="17">
        <v>6618972.1533000004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9" t="s">
        <v>72</v>
      </c>
      <c r="B30" s="16" t="s">
        <v>44</v>
      </c>
      <c r="C30" s="17">
        <v>1467926</v>
      </c>
      <c r="D30" s="17">
        <v>1462086</v>
      </c>
      <c r="E30" s="17">
        <v>1505729</v>
      </c>
      <c r="F30" s="17">
        <v>1542388</v>
      </c>
      <c r="G30" s="17">
        <v>1585637</v>
      </c>
      <c r="H30" s="17">
        <v>1689155</v>
      </c>
      <c r="I30" s="17">
        <v>1733774</v>
      </c>
      <c r="J30" s="17">
        <v>1872980</v>
      </c>
      <c r="K30" s="17">
        <v>2073187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9" t="s">
        <v>73</v>
      </c>
      <c r="B31" s="16" t="s">
        <v>20</v>
      </c>
      <c r="C31" s="17">
        <v>2532266.3363999999</v>
      </c>
      <c r="D31" s="17">
        <v>2726075.1047999999</v>
      </c>
      <c r="E31" s="17">
        <v>2996344.2431999999</v>
      </c>
      <c r="F31" s="17">
        <v>3383731.8834000002</v>
      </c>
      <c r="G31" s="17">
        <v>3653937.4667000002</v>
      </c>
      <c r="H31" s="17">
        <v>3975459.18</v>
      </c>
      <c r="I31" s="17">
        <v>4575242.5590000004</v>
      </c>
      <c r="J31" s="17">
        <v>5486939.1408000002</v>
      </c>
      <c r="K31" s="17">
        <v>6004492.4590999996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30"/>
      <c r="B32" s="18" t="s">
        <v>30</v>
      </c>
      <c r="C32" s="19">
        <f>C17+C20+C28+C29+C30+C31</f>
        <v>16157472.0559</v>
      </c>
      <c r="D32" s="19">
        <f t="shared" ref="D32:F32" si="12">D17+D20+D28+D29+D30+D31</f>
        <v>17552092.055456001</v>
      </c>
      <c r="E32" s="19">
        <f t="shared" si="12"/>
        <v>19080457.452</v>
      </c>
      <c r="F32" s="19">
        <f t="shared" si="12"/>
        <v>20563745.378466003</v>
      </c>
      <c r="G32" s="19">
        <f t="shared" ref="G32" si="13">G17+G20+G28+G29+G30+G31</f>
        <v>21598501.215999998</v>
      </c>
      <c r="H32" s="19">
        <f t="shared" ref="H32:I32" si="14">H17+H20+H28+H29+H30+H31</f>
        <v>22815354.137500003</v>
      </c>
      <c r="I32" s="19">
        <f t="shared" si="14"/>
        <v>24740868.5491</v>
      </c>
      <c r="J32" s="19">
        <f t="shared" ref="J32:K32" si="15">J17+J20+J28+J29+J30+J31</f>
        <v>27598882.498799998</v>
      </c>
      <c r="K32" s="19">
        <f t="shared" si="15"/>
        <v>29501198.853300005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1" t="s">
        <v>27</v>
      </c>
      <c r="B33" s="22" t="s">
        <v>31</v>
      </c>
      <c r="C33" s="23">
        <f t="shared" ref="C33:H33" si="16">C6+C11+C13+C14+C15+C17+C20+C28+C29+C30+C31</f>
        <v>41698353.657800004</v>
      </c>
      <c r="D33" s="23">
        <f t="shared" si="16"/>
        <v>43452102.417956002</v>
      </c>
      <c r="E33" s="23">
        <f t="shared" si="16"/>
        <v>46177057.420739993</v>
      </c>
      <c r="F33" s="23">
        <f t="shared" si="16"/>
        <v>49370377.635191001</v>
      </c>
      <c r="G33" s="23">
        <f t="shared" ref="G33" si="17">G6+G11+G13+G14+G15+G17+G20+G28+G29+G30+G31</f>
        <v>52889687.961200006</v>
      </c>
      <c r="H33" s="23">
        <f t="shared" si="16"/>
        <v>56361838.431809999</v>
      </c>
      <c r="I33" s="23">
        <f t="shared" ref="I33:J33" si="18">I6+I11+I13+I14+I15+I17+I20+I28+I29+I30+I31</f>
        <v>59527782.391399994</v>
      </c>
      <c r="J33" s="23">
        <f t="shared" si="18"/>
        <v>63640261.863200001</v>
      </c>
      <c r="K33" s="23">
        <f t="shared" ref="K33" si="19">K6+K11+K13+K14+K15+K17+K20+K28+K29+K30+K31</f>
        <v>66840492.374400005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2" t="s">
        <v>33</v>
      </c>
      <c r="B34" s="24" t="s">
        <v>25</v>
      </c>
      <c r="C34" s="17">
        <v>3258156</v>
      </c>
      <c r="D34" s="17">
        <v>3877288.6318489965</v>
      </c>
      <c r="E34" s="17">
        <v>4236245.8411005568</v>
      </c>
      <c r="F34" s="17">
        <v>4769060.6909245336</v>
      </c>
      <c r="G34" s="17">
        <v>5507054.5681110797</v>
      </c>
      <c r="H34" s="17">
        <v>5741785.9301278843</v>
      </c>
      <c r="I34" s="17">
        <v>6659402.747386435</v>
      </c>
      <c r="J34" s="17">
        <v>7182317.3376010787</v>
      </c>
      <c r="K34" s="17">
        <v>7577562.4048803383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2" t="s">
        <v>34</v>
      </c>
      <c r="B35" s="24" t="s">
        <v>24</v>
      </c>
      <c r="C35" s="17">
        <v>1472846</v>
      </c>
      <c r="D35" s="17">
        <v>1872956.969130028</v>
      </c>
      <c r="E35" s="17">
        <v>1790285.3333333333</v>
      </c>
      <c r="F35" s="17">
        <v>1988545.2151009657</v>
      </c>
      <c r="G35" s="17">
        <v>2062789.4257064722</v>
      </c>
      <c r="H35" s="17">
        <v>2376955.1971326168</v>
      </c>
      <c r="I35" s="17">
        <v>2859411.6623150562</v>
      </c>
      <c r="J35" s="17">
        <v>3079779.692821369</v>
      </c>
      <c r="K35" s="17">
        <v>3255369.2061004164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3" t="s">
        <v>35</v>
      </c>
      <c r="B36" s="25" t="s">
        <v>45</v>
      </c>
      <c r="C36" s="19">
        <f>C33+C34-C35</f>
        <v>43483663.657800004</v>
      </c>
      <c r="D36" s="19">
        <f t="shared" ref="D36:G36" si="20">D33+D34-D35</f>
        <v>45456434.080674976</v>
      </c>
      <c r="E36" s="19">
        <f t="shared" si="20"/>
        <v>48623017.928507216</v>
      </c>
      <c r="F36" s="19">
        <f t="shared" si="20"/>
        <v>52150893.111014567</v>
      </c>
      <c r="G36" s="19">
        <f t="shared" si="20"/>
        <v>56333953.103604615</v>
      </c>
      <c r="H36" s="19">
        <f t="shared" ref="H36:K36" si="21">H33+H34-H35</f>
        <v>59726669.164805263</v>
      </c>
      <c r="I36" s="19">
        <f t="shared" si="21"/>
        <v>63327773.476471372</v>
      </c>
      <c r="J36" s="19">
        <f t="shared" si="21"/>
        <v>67742799.507979706</v>
      </c>
      <c r="K36" s="19">
        <f t="shared" si="21"/>
        <v>71162685.57317993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2" t="s">
        <v>36</v>
      </c>
      <c r="B37" s="24" t="s">
        <v>32</v>
      </c>
      <c r="C37" s="12">
        <f>GSVA_cur!C37</f>
        <v>691240</v>
      </c>
      <c r="D37" s="12">
        <f>GSVA_cur!D37</f>
        <v>701220</v>
      </c>
      <c r="E37" s="12">
        <f>GSVA_cur!E37</f>
        <v>711340</v>
      </c>
      <c r="F37" s="12">
        <f>GSVA_cur!F37</f>
        <v>721610</v>
      </c>
      <c r="G37" s="12">
        <f>GSVA_cur!G37</f>
        <v>732040</v>
      </c>
      <c r="H37" s="12">
        <f>GSVA_cur!H37</f>
        <v>742600</v>
      </c>
      <c r="I37" s="12">
        <f>GSVA_cur!I37</f>
        <v>753330</v>
      </c>
      <c r="J37" s="12">
        <f>GSVA_cur!J37</f>
        <v>764200</v>
      </c>
      <c r="K37" s="12">
        <f>GSVA_cur!K37</f>
        <v>775240</v>
      </c>
      <c r="S37" s="2"/>
      <c r="T37" s="2"/>
      <c r="U37" s="2"/>
      <c r="V37" s="2"/>
    </row>
    <row r="38" spans="1:187">
      <c r="A38" s="33" t="s">
        <v>37</v>
      </c>
      <c r="B38" s="25" t="s">
        <v>48</v>
      </c>
      <c r="C38" s="19">
        <f>C36/C37*1000</f>
        <v>62906.752586366536</v>
      </c>
      <c r="D38" s="19">
        <f t="shared" ref="D38:G38" si="22">D36/D37*1000</f>
        <v>64824.782636939875</v>
      </c>
      <c r="E38" s="19">
        <f t="shared" si="22"/>
        <v>68354.117480399262</v>
      </c>
      <c r="F38" s="19">
        <f t="shared" si="22"/>
        <v>72270.191808614851</v>
      </c>
      <c r="G38" s="19">
        <f t="shared" si="22"/>
        <v>76954.747149888819</v>
      </c>
      <c r="H38" s="19">
        <f t="shared" ref="H38:K38" si="23">H36/H37*1000</f>
        <v>80429.126265560553</v>
      </c>
      <c r="I38" s="19">
        <f t="shared" si="23"/>
        <v>84063.788082873871</v>
      </c>
      <c r="J38" s="19">
        <f t="shared" si="23"/>
        <v>88645.380146531941</v>
      </c>
      <c r="K38" s="19">
        <f t="shared" si="23"/>
        <v>91794.393443552879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9"/>
  <sheetViews>
    <sheetView zoomScaleSheetLayoutView="100" workbookViewId="0">
      <pane xSplit="2" ySplit="5" topLeftCell="C27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L11" sqref="L11"/>
    </sheetView>
  </sheetViews>
  <sheetFormatPr defaultColWidth="8.85546875" defaultRowHeight="15"/>
  <cols>
    <col min="1" max="1" width="11" style="1" customWidth="1"/>
    <col min="2" max="2" width="33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21">
      <c r="A1" s="1" t="s">
        <v>43</v>
      </c>
      <c r="B1" s="11" t="s">
        <v>56</v>
      </c>
      <c r="H1" s="2" t="s">
        <v>63</v>
      </c>
      <c r="Q1" s="4"/>
    </row>
    <row r="2" spans="1:187" ht="15.75">
      <c r="A2" s="8" t="s">
        <v>40</v>
      </c>
    </row>
    <row r="3" spans="1:187" ht="15.75">
      <c r="A3" s="8"/>
    </row>
    <row r="4" spans="1:187" ht="15.75">
      <c r="A4" s="8"/>
      <c r="E4" s="7"/>
      <c r="F4" s="7" t="s">
        <v>47</v>
      </c>
    </row>
    <row r="5" spans="1:187">
      <c r="A5" s="26" t="s">
        <v>0</v>
      </c>
      <c r="B5" s="27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60</v>
      </c>
    </row>
    <row r="6" spans="1:187" s="9" customFormat="1">
      <c r="A6" s="20" t="s">
        <v>26</v>
      </c>
      <c r="B6" s="14" t="s">
        <v>2</v>
      </c>
      <c r="C6" s="15">
        <f>SUM(C7:C10)</f>
        <v>11205780.5177</v>
      </c>
      <c r="D6" s="15">
        <f t="shared" ref="D6:G6" si="0">SUM(D7:D10)</f>
        <v>12825797.231799999</v>
      </c>
      <c r="E6" s="15">
        <f t="shared" si="0"/>
        <v>13814791.705080001</v>
      </c>
      <c r="F6" s="15">
        <f t="shared" si="0"/>
        <v>14212693.508300001</v>
      </c>
      <c r="G6" s="15">
        <f t="shared" si="0"/>
        <v>15595600.0252</v>
      </c>
      <c r="H6" s="15">
        <f t="shared" ref="H6:K6" si="1">SUM(H7:H10)</f>
        <v>18951315.145399999</v>
      </c>
      <c r="I6" s="15">
        <f t="shared" si="1"/>
        <v>19471310.6021</v>
      </c>
      <c r="J6" s="15">
        <f t="shared" si="1"/>
        <v>20951420.851142496</v>
      </c>
      <c r="K6" s="15">
        <f t="shared" si="1"/>
        <v>23003425.077326074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8">
        <v>1.1000000000000001</v>
      </c>
      <c r="B7" s="16" t="s">
        <v>49</v>
      </c>
      <c r="C7" s="17">
        <v>6716401.9774000002</v>
      </c>
      <c r="D7" s="17">
        <v>7660242.2459999993</v>
      </c>
      <c r="E7" s="17">
        <v>7732978.2510800008</v>
      </c>
      <c r="F7" s="17">
        <v>6780920.9560000002</v>
      </c>
      <c r="G7" s="17">
        <v>7143740.46</v>
      </c>
      <c r="H7" s="17">
        <v>8997511.1273999996</v>
      </c>
      <c r="I7" s="17">
        <v>8065341.8202999998</v>
      </c>
      <c r="J7" s="17">
        <v>8851990.7629361413</v>
      </c>
      <c r="K7" s="17">
        <v>10190078.748135572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8">
        <v>1.2</v>
      </c>
      <c r="B8" s="16" t="s">
        <v>50</v>
      </c>
      <c r="C8" s="17">
        <v>3058673.2157999999</v>
      </c>
      <c r="D8" s="17">
        <v>3528040.72</v>
      </c>
      <c r="E8" s="17">
        <v>4075746.7892999998</v>
      </c>
      <c r="F8" s="17">
        <v>5246149.0471999999</v>
      </c>
      <c r="G8" s="17">
        <v>6262925.4951999998</v>
      </c>
      <c r="H8" s="17">
        <v>7465395.0384999998</v>
      </c>
      <c r="I8" s="17">
        <v>8861145.7339999992</v>
      </c>
      <c r="J8" s="17">
        <v>9514513.6048744451</v>
      </c>
      <c r="K8" s="17">
        <v>10144287.600069547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8">
        <v>1.3</v>
      </c>
      <c r="B9" s="16" t="s">
        <v>51</v>
      </c>
      <c r="C9" s="17">
        <v>1401490.9469000001</v>
      </c>
      <c r="D9" s="17">
        <v>1604304.007</v>
      </c>
      <c r="E9" s="17">
        <v>1968072.9121000001</v>
      </c>
      <c r="F9" s="17">
        <v>2133051.3092999998</v>
      </c>
      <c r="G9" s="17">
        <v>2140476.3695999999</v>
      </c>
      <c r="H9" s="17">
        <v>2423747.0625</v>
      </c>
      <c r="I9" s="17">
        <v>2472101.7379999999</v>
      </c>
      <c r="J9" s="17">
        <v>2508425.9008464017</v>
      </c>
      <c r="K9" s="17">
        <v>2584874.4969239342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8">
        <v>1.4</v>
      </c>
      <c r="B10" s="16" t="s">
        <v>52</v>
      </c>
      <c r="C10" s="17">
        <v>29214.3776</v>
      </c>
      <c r="D10" s="17">
        <v>33210.258800000003</v>
      </c>
      <c r="E10" s="17">
        <v>37993.7526</v>
      </c>
      <c r="F10" s="17">
        <v>52572.195800000001</v>
      </c>
      <c r="G10" s="17">
        <v>48457.700400000002</v>
      </c>
      <c r="H10" s="17">
        <v>64661.917000000001</v>
      </c>
      <c r="I10" s="17">
        <v>72721.309800000003</v>
      </c>
      <c r="J10" s="17">
        <v>76490.582485506689</v>
      </c>
      <c r="K10" s="17">
        <v>84184.232197019621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9" t="s">
        <v>64</v>
      </c>
      <c r="B11" s="16" t="s">
        <v>3</v>
      </c>
      <c r="C11" s="17">
        <v>1618333.2822</v>
      </c>
      <c r="D11" s="17">
        <v>2975697.3223999999</v>
      </c>
      <c r="E11" s="17">
        <v>3385925.5776</v>
      </c>
      <c r="F11" s="17">
        <v>4179501.9186000004</v>
      </c>
      <c r="G11" s="17">
        <v>3921073.7652000003</v>
      </c>
      <c r="H11" s="17">
        <v>4278087.1443999996</v>
      </c>
      <c r="I11" s="17">
        <v>4656453.4664000003</v>
      </c>
      <c r="J11" s="17">
        <v>5404768.8839107957</v>
      </c>
      <c r="K11" s="17">
        <v>5411388.2226269944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30"/>
      <c r="B12" s="18" t="s">
        <v>28</v>
      </c>
      <c r="C12" s="19">
        <f>C6+C11</f>
        <v>12824113.799899999</v>
      </c>
      <c r="D12" s="19">
        <f t="shared" ref="D12:G12" si="2">D6+D11</f>
        <v>15801494.554199999</v>
      </c>
      <c r="E12" s="19">
        <f t="shared" si="2"/>
        <v>17200717.282680001</v>
      </c>
      <c r="F12" s="19">
        <f t="shared" si="2"/>
        <v>18392195.426899999</v>
      </c>
      <c r="G12" s="19">
        <f t="shared" si="2"/>
        <v>19516673.790399998</v>
      </c>
      <c r="H12" s="19">
        <f t="shared" ref="H12:K12" si="3">H6+H11</f>
        <v>23229402.289799999</v>
      </c>
      <c r="I12" s="19">
        <f t="shared" si="3"/>
        <v>24127764.068500001</v>
      </c>
      <c r="J12" s="19">
        <f t="shared" si="3"/>
        <v>26356189.735053293</v>
      </c>
      <c r="K12" s="19">
        <f t="shared" si="3"/>
        <v>28414813.29995307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20" t="s">
        <v>65</v>
      </c>
      <c r="B13" s="14" t="s">
        <v>4</v>
      </c>
      <c r="C13" s="15">
        <v>5689422.375</v>
      </c>
      <c r="D13" s="15">
        <v>4570746.2422000002</v>
      </c>
      <c r="E13" s="15">
        <v>4158506.9420999996</v>
      </c>
      <c r="F13" s="15">
        <v>4875961.6782999998</v>
      </c>
      <c r="G13" s="15">
        <v>6329184.1058</v>
      </c>
      <c r="H13" s="15">
        <v>6460245.8624</v>
      </c>
      <c r="I13" s="15">
        <v>7038593.2596000005</v>
      </c>
      <c r="J13" s="15">
        <v>7600707.8341326937</v>
      </c>
      <c r="K13" s="15">
        <v>7782782.4014391759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9" t="s">
        <v>66</v>
      </c>
      <c r="B14" s="16" t="s">
        <v>5</v>
      </c>
      <c r="C14" s="17">
        <v>507279.21600000001</v>
      </c>
      <c r="D14" s="17">
        <v>692595.6492000001</v>
      </c>
      <c r="E14" s="17">
        <v>708660.45739999996</v>
      </c>
      <c r="F14" s="17">
        <v>868758.3004999999</v>
      </c>
      <c r="G14" s="17">
        <v>1295190.7135999999</v>
      </c>
      <c r="H14" s="17">
        <v>1562543.1496000001</v>
      </c>
      <c r="I14" s="17">
        <v>1839354.9103999999</v>
      </c>
      <c r="J14" s="17">
        <v>2039184.3152154314</v>
      </c>
      <c r="K14" s="17">
        <v>2145074.2662248178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9" t="s">
        <v>67</v>
      </c>
      <c r="B15" s="16" t="s">
        <v>6</v>
      </c>
      <c r="C15" s="17">
        <v>4153426.2110000001</v>
      </c>
      <c r="D15" s="17">
        <v>4328428.8679999998</v>
      </c>
      <c r="E15" s="17">
        <v>4938020.4665000001</v>
      </c>
      <c r="F15" s="17">
        <v>5303635.9819999998</v>
      </c>
      <c r="G15" s="17">
        <v>5267255.0323999999</v>
      </c>
      <c r="H15" s="17">
        <v>5581974.9411000004</v>
      </c>
      <c r="I15" s="17">
        <v>6100582.8573000003</v>
      </c>
      <c r="J15" s="17">
        <v>6823264.7874359433</v>
      </c>
      <c r="K15" s="17">
        <v>7347338.3496546624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30"/>
      <c r="B16" s="18" t="s">
        <v>29</v>
      </c>
      <c r="C16" s="19">
        <f>+C13+C14+C15</f>
        <v>10350127.802000001</v>
      </c>
      <c r="D16" s="19">
        <f t="shared" ref="D16:F16" si="4">+D13+D14+D15</f>
        <v>9591770.7593999989</v>
      </c>
      <c r="E16" s="19">
        <f t="shared" si="4"/>
        <v>9805187.8660000004</v>
      </c>
      <c r="F16" s="19">
        <f t="shared" si="4"/>
        <v>11048355.9608</v>
      </c>
      <c r="G16" s="19">
        <f t="shared" ref="G16" si="5">+G13+G14+G15</f>
        <v>12891629.851799998</v>
      </c>
      <c r="H16" s="19">
        <f t="shared" ref="H16:I16" si="6">+H13+H14+H15</f>
        <v>13604763.9531</v>
      </c>
      <c r="I16" s="19">
        <f t="shared" si="6"/>
        <v>14978531.0273</v>
      </c>
      <c r="J16" s="19">
        <f t="shared" ref="J16:K16" si="7">+J13+J14+J15</f>
        <v>16463156.936784068</v>
      </c>
      <c r="K16" s="19">
        <f t="shared" si="7"/>
        <v>17275195.017318655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 ht="28.5">
      <c r="A17" s="20" t="s">
        <v>68</v>
      </c>
      <c r="B17" s="14" t="s">
        <v>7</v>
      </c>
      <c r="C17" s="15">
        <f>C18+C19</f>
        <v>4182263.4402999999</v>
      </c>
      <c r="D17" s="15">
        <f t="shared" ref="D17:F17" si="8">D18+D19</f>
        <v>5009209.7870000005</v>
      </c>
      <c r="E17" s="15">
        <f t="shared" si="8"/>
        <v>5830304</v>
      </c>
      <c r="F17" s="15">
        <f t="shared" si="8"/>
        <v>6643339</v>
      </c>
      <c r="G17" s="15">
        <f t="shared" ref="G17" si="9">G18+G19</f>
        <v>7306075.7396</v>
      </c>
      <c r="H17" s="15">
        <f t="shared" ref="H17:I17" si="10">H18+H19</f>
        <v>8060371.1239999998</v>
      </c>
      <c r="I17" s="15">
        <f t="shared" si="10"/>
        <v>9304472.7718000002</v>
      </c>
      <c r="J17" s="15">
        <f t="shared" ref="J17:K17" si="11">J18+J19</f>
        <v>11073757.192533698</v>
      </c>
      <c r="K17" s="15">
        <f t="shared" si="11"/>
        <v>12109059.916139778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8">
        <v>6.1</v>
      </c>
      <c r="B18" s="16" t="s">
        <v>8</v>
      </c>
      <c r="C18" s="17">
        <v>3918883.5024000001</v>
      </c>
      <c r="D18" s="17">
        <v>4724496.2235000003</v>
      </c>
      <c r="E18" s="17">
        <v>5519847</v>
      </c>
      <c r="F18" s="17">
        <v>6339804</v>
      </c>
      <c r="G18" s="17">
        <v>6981737.324</v>
      </c>
      <c r="H18" s="17">
        <v>7697545.2639999995</v>
      </c>
      <c r="I18" s="17">
        <v>8900570.3840999994</v>
      </c>
      <c r="J18" s="17">
        <v>10641912.05921845</v>
      </c>
      <c r="K18" s="17">
        <v>11637801.462674238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8">
        <v>6.2</v>
      </c>
      <c r="B19" s="16" t="s">
        <v>9</v>
      </c>
      <c r="C19" s="17">
        <v>263379.93790000002</v>
      </c>
      <c r="D19" s="17">
        <v>284713.56349999999</v>
      </c>
      <c r="E19" s="17">
        <v>310457</v>
      </c>
      <c r="F19" s="17">
        <v>303535</v>
      </c>
      <c r="G19" s="17">
        <v>324338.41560000001</v>
      </c>
      <c r="H19" s="17">
        <v>362825.86</v>
      </c>
      <c r="I19" s="17">
        <v>403902.38770000002</v>
      </c>
      <c r="J19" s="17">
        <v>431845.13331524789</v>
      </c>
      <c r="K19" s="17">
        <v>471258.45346553996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42.75">
      <c r="A20" s="20" t="s">
        <v>69</v>
      </c>
      <c r="B20" s="21" t="s">
        <v>10</v>
      </c>
      <c r="C20" s="15">
        <f>SUM(C21:C27)</f>
        <v>1906130.0259999998</v>
      </c>
      <c r="D20" s="15">
        <f t="shared" ref="D20:G20" si="12">SUM(D21:D27)</f>
        <v>2287883.5882940004</v>
      </c>
      <c r="E20" s="15">
        <f t="shared" si="12"/>
        <v>2583718.5093999999</v>
      </c>
      <c r="F20" s="15">
        <f t="shared" si="12"/>
        <v>2889312.8213</v>
      </c>
      <c r="G20" s="15">
        <f t="shared" si="12"/>
        <v>3267911.2905999999</v>
      </c>
      <c r="H20" s="15">
        <f t="shared" ref="H20:K20" si="13">SUM(H21:H27)</f>
        <v>3460510.8273000005</v>
      </c>
      <c r="I20" s="15">
        <f t="shared" si="13"/>
        <v>3652886.0721000005</v>
      </c>
      <c r="J20" s="15">
        <f t="shared" si="13"/>
        <v>4090309.7643248332</v>
      </c>
      <c r="K20" s="15">
        <f t="shared" si="13"/>
        <v>4446763.5939851087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8">
        <v>7.1</v>
      </c>
      <c r="B21" s="16" t="s">
        <v>11</v>
      </c>
      <c r="C21" s="17">
        <v>197275</v>
      </c>
      <c r="D21" s="17">
        <v>288552</v>
      </c>
      <c r="E21" s="17">
        <v>341965</v>
      </c>
      <c r="F21" s="17">
        <v>370997</v>
      </c>
      <c r="G21" s="17">
        <v>398533</v>
      </c>
      <c r="H21" s="17">
        <v>446849.51</v>
      </c>
      <c r="I21" s="17">
        <v>534735</v>
      </c>
      <c r="J21" s="17">
        <v>596764.18684747256</v>
      </c>
      <c r="K21" s="17">
        <v>642118.75383976824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8">
        <v>7.2</v>
      </c>
      <c r="B22" s="16" t="s">
        <v>12</v>
      </c>
      <c r="C22" s="17">
        <v>1186514.6788169704</v>
      </c>
      <c r="D22" s="17">
        <v>1382616.9987030942</v>
      </c>
      <c r="E22" s="17">
        <v>1503285.6159999999</v>
      </c>
      <c r="F22" s="17">
        <v>1648821.4417000001</v>
      </c>
      <c r="G22" s="17">
        <v>1798083.2526</v>
      </c>
      <c r="H22" s="17">
        <v>1928925.7091999999</v>
      </c>
      <c r="I22" s="17">
        <v>2097935.4988000002</v>
      </c>
      <c r="J22" s="17">
        <v>2357954.8349297186</v>
      </c>
      <c r="K22" s="17">
        <v>2579465.8080260083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8">
        <v>7.3</v>
      </c>
      <c r="B23" s="16" t="s">
        <v>13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8">
        <v>7.4</v>
      </c>
      <c r="B24" s="16" t="s">
        <v>14</v>
      </c>
      <c r="C24" s="17">
        <v>5633.6299718788132</v>
      </c>
      <c r="D24" s="17">
        <v>10741.684983437424</v>
      </c>
      <c r="E24" s="17">
        <v>5284.9599999999991</v>
      </c>
      <c r="F24" s="17">
        <v>11812.610799999999</v>
      </c>
      <c r="G24" s="17">
        <v>29205.424200000001</v>
      </c>
      <c r="H24" s="17">
        <v>36938.079999999994</v>
      </c>
      <c r="I24" s="17">
        <v>40703.645199999999</v>
      </c>
      <c r="J24" s="17">
        <v>44615.610878152955</v>
      </c>
      <c r="K24" s="17">
        <v>48992.360163581521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8">
        <v>7.5</v>
      </c>
      <c r="B25" s="16" t="s">
        <v>15</v>
      </c>
      <c r="C25" s="17">
        <v>26878.624411150631</v>
      </c>
      <c r="D25" s="17">
        <v>31419.336207468456</v>
      </c>
      <c r="E25" s="17">
        <v>35518.139199999998</v>
      </c>
      <c r="F25" s="17">
        <v>39077.484199999999</v>
      </c>
      <c r="G25" s="17">
        <v>42393.139800000004</v>
      </c>
      <c r="H25" s="17">
        <v>75140.679999999993</v>
      </c>
      <c r="I25" s="17">
        <v>79816.218800000002</v>
      </c>
      <c r="J25" s="17">
        <v>86590.473923591038</v>
      </c>
      <c r="K25" s="17">
        <v>94243.590360313596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8">
        <v>7.6</v>
      </c>
      <c r="B26" s="16" t="s">
        <v>16</v>
      </c>
      <c r="C26" s="17">
        <v>8658.0928000000004</v>
      </c>
      <c r="D26" s="17">
        <v>9569.5684000000001</v>
      </c>
      <c r="E26" s="17">
        <v>12126.7942</v>
      </c>
      <c r="F26" s="17">
        <v>14643.284599999999</v>
      </c>
      <c r="G26" s="17">
        <v>12328.474000000002</v>
      </c>
      <c r="H26" s="17">
        <v>14031.848099999999</v>
      </c>
      <c r="I26" s="17">
        <v>18315.709299999999</v>
      </c>
      <c r="J26" s="17">
        <v>20764.027877452612</v>
      </c>
      <c r="K26" s="17">
        <v>23567.409215598389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8">
        <v>7.7</v>
      </c>
      <c r="B27" s="16" t="s">
        <v>17</v>
      </c>
      <c r="C27" s="17">
        <v>481170</v>
      </c>
      <c r="D27" s="17">
        <v>564984</v>
      </c>
      <c r="E27" s="17">
        <v>685538</v>
      </c>
      <c r="F27" s="17">
        <v>803961</v>
      </c>
      <c r="G27" s="17">
        <v>987368</v>
      </c>
      <c r="H27" s="17">
        <v>958625</v>
      </c>
      <c r="I27" s="17">
        <v>881380</v>
      </c>
      <c r="J27" s="17">
        <v>983620.62986844545</v>
      </c>
      <c r="K27" s="17">
        <v>1058375.6723798378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9" t="s">
        <v>70</v>
      </c>
      <c r="B28" s="16" t="s">
        <v>18</v>
      </c>
      <c r="C28" s="17">
        <v>1342503</v>
      </c>
      <c r="D28" s="17">
        <v>1468117</v>
      </c>
      <c r="E28" s="17">
        <v>1685337</v>
      </c>
      <c r="F28" s="17">
        <v>1877060</v>
      </c>
      <c r="G28" s="17">
        <v>1964575.6</v>
      </c>
      <c r="H28" s="17">
        <v>2054808</v>
      </c>
      <c r="I28" s="17">
        <v>2283808</v>
      </c>
      <c r="J28" s="17">
        <v>2582956.2629709658</v>
      </c>
      <c r="K28" s="17">
        <v>2779269.0404589823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9" t="s">
        <v>71</v>
      </c>
      <c r="B29" s="16" t="s">
        <v>19</v>
      </c>
      <c r="C29" s="17">
        <v>3605948.2532000002</v>
      </c>
      <c r="D29" s="17">
        <v>4295844.9000000004</v>
      </c>
      <c r="E29" s="17">
        <v>4954597.3093999997</v>
      </c>
      <c r="F29" s="17">
        <v>5617869.5060000001</v>
      </c>
      <c r="G29" s="17">
        <v>6024437.9610000001</v>
      </c>
      <c r="H29" s="17">
        <v>6817309.5580000002</v>
      </c>
      <c r="I29" s="17">
        <v>7627211.3320000004</v>
      </c>
      <c r="J29" s="17">
        <v>8473636.0030747056</v>
      </c>
      <c r="K29" s="17">
        <v>9240855.1888396461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9" t="s">
        <v>72</v>
      </c>
      <c r="B30" s="16" t="s">
        <v>44</v>
      </c>
      <c r="C30" s="17">
        <v>1164677</v>
      </c>
      <c r="D30" s="17">
        <v>1261137</v>
      </c>
      <c r="E30" s="17">
        <v>1306189</v>
      </c>
      <c r="F30" s="17">
        <v>1516724</v>
      </c>
      <c r="G30" s="17">
        <v>1647511.8</v>
      </c>
      <c r="H30" s="17">
        <v>1847872</v>
      </c>
      <c r="I30" s="17">
        <v>1975802.49</v>
      </c>
      <c r="J30" s="17">
        <v>2265382.8845414286</v>
      </c>
      <c r="K30" s="17">
        <v>2554928.0891521936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9" t="s">
        <v>73</v>
      </c>
      <c r="B31" s="16" t="s">
        <v>20</v>
      </c>
      <c r="C31" s="17">
        <v>2372020.3363999999</v>
      </c>
      <c r="D31" s="17">
        <v>2773968.5504000001</v>
      </c>
      <c r="E31" s="17">
        <v>3289306.6768</v>
      </c>
      <c r="F31" s="17">
        <v>3967264.9775999999</v>
      </c>
      <c r="G31" s="17">
        <v>4600276.0776000004</v>
      </c>
      <c r="H31" s="17">
        <v>5342189.9700000007</v>
      </c>
      <c r="I31" s="17">
        <v>6421877.0899999999</v>
      </c>
      <c r="J31" s="17">
        <v>8184792.5658408618</v>
      </c>
      <c r="K31" s="17">
        <v>9383439.1237943955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30"/>
      <c r="B32" s="18" t="s">
        <v>30</v>
      </c>
      <c r="C32" s="19">
        <f>C17+C20+C28+C29+C30+C31</f>
        <v>14573542.0559</v>
      </c>
      <c r="D32" s="19">
        <f t="shared" ref="D32:F32" si="14">D17+D20+D28+D29+D30+D31</f>
        <v>17096160.825694002</v>
      </c>
      <c r="E32" s="19">
        <f t="shared" si="14"/>
        <v>19649452.4956</v>
      </c>
      <c r="F32" s="19">
        <f t="shared" si="14"/>
        <v>22511570.304900002</v>
      </c>
      <c r="G32" s="19">
        <f t="shared" ref="G32" si="15">G17+G20+G28+G29+G30+G31</f>
        <v>24810788.468800001</v>
      </c>
      <c r="H32" s="19">
        <f t="shared" ref="H32:I32" si="16">H17+H20+H28+H29+H30+H31</f>
        <v>27583061.4793</v>
      </c>
      <c r="I32" s="19">
        <f t="shared" si="16"/>
        <v>31266057.755899999</v>
      </c>
      <c r="J32" s="19">
        <f t="shared" ref="J32:K32" si="17">J17+J20+J28+J29+J30+J31</f>
        <v>36670834.67328649</v>
      </c>
      <c r="K32" s="19">
        <f t="shared" si="17"/>
        <v>40514314.952370107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1" t="s">
        <v>27</v>
      </c>
      <c r="B33" s="22" t="s">
        <v>41</v>
      </c>
      <c r="C33" s="23">
        <f t="shared" ref="C33:H33" si="18">C6+C11+C13+C14+C15+C17+C20+C28+C29+C30+C31</f>
        <v>37747783.657800004</v>
      </c>
      <c r="D33" s="23">
        <f t="shared" si="18"/>
        <v>42489426.139293998</v>
      </c>
      <c r="E33" s="23">
        <f t="shared" si="18"/>
        <v>46655357.644280002</v>
      </c>
      <c r="F33" s="23">
        <f t="shared" si="18"/>
        <v>51952121.692599997</v>
      </c>
      <c r="G33" s="23">
        <f t="shared" ref="G33" si="19">G6+G11+G13+G14+G15+G17+G20+G28+G29+G30+G31</f>
        <v>57219092.111000001</v>
      </c>
      <c r="H33" s="23">
        <f t="shared" si="18"/>
        <v>64417227.722199991</v>
      </c>
      <c r="I33" s="23">
        <f t="shared" ref="I33:J33" si="20">I6+I11+I13+I14+I15+I17+I20+I28+I29+I30+I31</f>
        <v>70372352.851700008</v>
      </c>
      <c r="J33" s="23">
        <f t="shared" si="20"/>
        <v>79490181.345123842</v>
      </c>
      <c r="K33" s="23">
        <f t="shared" ref="K33" si="21">K6+K11+K13+K14+K15+K17+K20+K28+K29+K30+K31</f>
        <v>86204323.269641832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2" t="s">
        <v>33</v>
      </c>
      <c r="B34" s="24" t="s">
        <v>25</v>
      </c>
      <c r="C34" s="17">
        <f>GSVA_cur!C34</f>
        <v>3258156</v>
      </c>
      <c r="D34" s="17">
        <f>GSVA_cur!D34</f>
        <v>4150981</v>
      </c>
      <c r="E34" s="17">
        <f>GSVA_cur!E34</f>
        <v>4782292</v>
      </c>
      <c r="F34" s="17">
        <f>GSVA_cur!F34</f>
        <v>5464536</v>
      </c>
      <c r="G34" s="17">
        <f>GSVA_cur!G34</f>
        <v>6115066</v>
      </c>
      <c r="H34" s="17">
        <f>GSVA_cur!H34</f>
        <v>6514227</v>
      </c>
      <c r="I34" s="17">
        <f>GSVA_cur!I34</f>
        <v>7768595</v>
      </c>
      <c r="J34" s="17">
        <f>GSVA_cur!J34</f>
        <v>8724132.1850000005</v>
      </c>
      <c r="K34" s="17">
        <f>GSVA_cur!K34</f>
        <v>9352269.702320002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2" t="s">
        <v>34</v>
      </c>
      <c r="B35" s="24" t="s">
        <v>24</v>
      </c>
      <c r="C35" s="17">
        <f>GSVA_cur!C35</f>
        <v>1472846</v>
      </c>
      <c r="D35" s="17">
        <f>GSVA_cur!D35</f>
        <v>2002191</v>
      </c>
      <c r="E35" s="17">
        <f>GSVA_cur!E35</f>
        <v>2014071</v>
      </c>
      <c r="F35" s="17">
        <f>GSVA_cur!F35</f>
        <v>2264953</v>
      </c>
      <c r="G35" s="17">
        <f>GSVA_cur!G35</f>
        <v>2262880</v>
      </c>
      <c r="H35" s="17">
        <f>GSVA_cur!H35</f>
        <v>2652682</v>
      </c>
      <c r="I35" s="17">
        <f>GSVA_cur!I35</f>
        <v>3285464</v>
      </c>
      <c r="J35" s="17">
        <f>GSVA_cur!J35</f>
        <v>3689576.0720000002</v>
      </c>
      <c r="K35" s="17">
        <f>GSVA_cur!K35</f>
        <v>3955225.5491840006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3" t="s">
        <v>35</v>
      </c>
      <c r="B36" s="25" t="s">
        <v>53</v>
      </c>
      <c r="C36" s="19">
        <f>C33+C34-C35</f>
        <v>39533093.657800004</v>
      </c>
      <c r="D36" s="19">
        <f t="shared" ref="D36:G36" si="22">D33+D34-D35</f>
        <v>44638216.139293998</v>
      </c>
      <c r="E36" s="19">
        <f t="shared" si="22"/>
        <v>49423578.644280002</v>
      </c>
      <c r="F36" s="19">
        <f t="shared" si="22"/>
        <v>55151704.692599997</v>
      </c>
      <c r="G36" s="19">
        <f t="shared" si="22"/>
        <v>61071278.111000001</v>
      </c>
      <c r="H36" s="19">
        <f t="shared" ref="H36:K36" si="23">H33+H34-H35</f>
        <v>68278772.722199991</v>
      </c>
      <c r="I36" s="19">
        <f t="shared" si="23"/>
        <v>74855483.851700008</v>
      </c>
      <c r="J36" s="19">
        <f t="shared" si="23"/>
        <v>84524737.458123848</v>
      </c>
      <c r="K36" s="19">
        <f t="shared" si="23"/>
        <v>91601367.422777832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2" t="s">
        <v>36</v>
      </c>
      <c r="B37" s="24" t="s">
        <v>32</v>
      </c>
      <c r="C37" s="12">
        <f>GSVA_cur!C37</f>
        <v>691240</v>
      </c>
      <c r="D37" s="12">
        <f>GSVA_cur!D37</f>
        <v>701220</v>
      </c>
      <c r="E37" s="12">
        <f>GSVA_cur!E37</f>
        <v>711340</v>
      </c>
      <c r="F37" s="12">
        <f>GSVA_cur!F37</f>
        <v>721610</v>
      </c>
      <c r="G37" s="12">
        <f>GSVA_cur!G37</f>
        <v>732040</v>
      </c>
      <c r="H37" s="12">
        <f>GSVA_cur!H37</f>
        <v>742600</v>
      </c>
      <c r="I37" s="12">
        <f>GSVA_cur!I37</f>
        <v>753330</v>
      </c>
      <c r="J37" s="12">
        <f>GSVA_cur!J37</f>
        <v>764200</v>
      </c>
      <c r="K37" s="12">
        <f>GSVA_cur!K37</f>
        <v>775240</v>
      </c>
      <c r="S37" s="2"/>
      <c r="T37" s="2"/>
      <c r="U37" s="2"/>
      <c r="V37" s="2"/>
    </row>
    <row r="38" spans="1:187">
      <c r="A38" s="33" t="s">
        <v>37</v>
      </c>
      <c r="B38" s="25" t="s">
        <v>54</v>
      </c>
      <c r="C38" s="19">
        <f>C36/C37*1000</f>
        <v>57191.559599849556</v>
      </c>
      <c r="D38" s="19">
        <f t="shared" ref="D38:G38" si="24">D36/D37*1000</f>
        <v>63657.933514865515</v>
      </c>
      <c r="E38" s="19">
        <f t="shared" si="24"/>
        <v>69479.543740377325</v>
      </c>
      <c r="F38" s="19">
        <f t="shared" si="24"/>
        <v>76428.686815038585</v>
      </c>
      <c r="G38" s="19">
        <f t="shared" si="24"/>
        <v>83426.148995956508</v>
      </c>
      <c r="H38" s="19">
        <f t="shared" ref="H38:K38" si="25">H36/H37*1000</f>
        <v>91945.559819822243</v>
      </c>
      <c r="I38" s="19">
        <f t="shared" si="25"/>
        <v>99366.126201930107</v>
      </c>
      <c r="J38" s="19">
        <f t="shared" si="25"/>
        <v>110605.51878843737</v>
      </c>
      <c r="K38" s="19">
        <f t="shared" si="25"/>
        <v>118158.72171556916</v>
      </c>
      <c r="R38" s="4"/>
      <c r="S38" s="4"/>
      <c r="T38" s="4"/>
      <c r="U38" s="4"/>
      <c r="V38" s="4"/>
      <c r="BW38" s="5"/>
      <c r="BX38" s="5"/>
      <c r="BY38" s="5"/>
      <c r="BZ38" s="5"/>
    </row>
    <row r="39" spans="1:187">
      <c r="C39" s="10"/>
      <c r="D39" s="10"/>
      <c r="E39" s="10"/>
      <c r="F39" s="5"/>
      <c r="G39" s="4"/>
      <c r="H39" s="4"/>
      <c r="I39" s="4"/>
      <c r="J39" s="4"/>
      <c r="K39" s="4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E38"/>
  <sheetViews>
    <sheetView zoomScaleSheetLayoutView="100" workbookViewId="0">
      <pane xSplit="2" ySplit="5" topLeftCell="C6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M10" sqref="M10"/>
    </sheetView>
  </sheetViews>
  <sheetFormatPr defaultColWidth="8.85546875" defaultRowHeight="15"/>
  <cols>
    <col min="1" max="1" width="11" style="1" customWidth="1"/>
    <col min="2" max="2" width="33" style="1" customWidth="1"/>
    <col min="3" max="5" width="12.7109375" style="1" customWidth="1"/>
    <col min="6" max="6" width="12.7109375" style="3" customWidth="1"/>
    <col min="7" max="11" width="12.7109375" style="2" customWidth="1"/>
    <col min="12" max="12" width="9.140625" style="3" customWidth="1"/>
    <col min="13" max="13" width="11.85546875" style="3" customWidth="1"/>
    <col min="14" max="14" width="11.28515625" style="3" customWidth="1"/>
    <col min="15" max="15" width="11.7109375" style="2" customWidth="1"/>
    <col min="16" max="16" width="9.140625" style="3" customWidth="1"/>
    <col min="17" max="17" width="10.85546875" style="3" customWidth="1"/>
    <col min="18" max="18" width="10.85546875" style="2" customWidth="1"/>
    <col min="19" max="19" width="11" style="3" customWidth="1"/>
    <col min="20" max="22" width="11.42578125" style="3" customWidth="1"/>
    <col min="23" max="50" width="9.140625" style="3" customWidth="1"/>
    <col min="51" max="51" width="12.42578125" style="3" customWidth="1"/>
    <col min="52" max="73" width="9.140625" style="3" customWidth="1"/>
    <col min="74" max="74" width="12.140625" style="3" customWidth="1"/>
    <col min="75" max="78" width="9.140625" style="3" customWidth="1"/>
    <col min="79" max="83" width="9.140625" style="3" hidden="1" customWidth="1"/>
    <col min="84" max="84" width="9.140625" style="3" customWidth="1"/>
    <col min="85" max="89" width="9.140625" style="3" hidden="1" customWidth="1"/>
    <col min="90" max="90" width="9.140625" style="3" customWidth="1"/>
    <col min="91" max="95" width="9.140625" style="3" hidden="1" customWidth="1"/>
    <col min="96" max="96" width="9.140625" style="3" customWidth="1"/>
    <col min="97" max="101" width="9.140625" style="3" hidden="1" customWidth="1"/>
    <col min="102" max="102" width="9.140625" style="3" customWidth="1"/>
    <col min="103" max="107" width="9.140625" style="3" hidden="1" customWidth="1"/>
    <col min="108" max="108" width="9.140625" style="2" customWidth="1"/>
    <col min="109" max="113" width="9.140625" style="2" hidden="1" customWidth="1"/>
    <col min="114" max="114" width="9.140625" style="2" customWidth="1"/>
    <col min="115" max="119" width="9.140625" style="2" hidden="1" customWidth="1"/>
    <col min="120" max="120" width="9.140625" style="2" customWidth="1"/>
    <col min="121" max="125" width="9.140625" style="2" hidden="1" customWidth="1"/>
    <col min="126" max="126" width="9.140625" style="2" customWidth="1"/>
    <col min="127" max="156" width="9.140625" style="3" customWidth="1"/>
    <col min="157" max="157" width="9.140625" style="3" hidden="1" customWidth="1"/>
    <col min="158" max="165" width="9.140625" style="3" customWidth="1"/>
    <col min="166" max="166" width="9.140625" style="3" hidden="1" customWidth="1"/>
    <col min="167" max="171" width="9.140625" style="3" customWidth="1"/>
    <col min="172" max="172" width="9.140625" style="3" hidden="1" customWidth="1"/>
    <col min="173" max="182" width="9.140625" style="3" customWidth="1"/>
    <col min="183" max="186" width="8.85546875" style="3"/>
    <col min="187" max="187" width="12.7109375" style="3" bestFit="1" customWidth="1"/>
    <col min="188" max="16384" width="8.85546875" style="1"/>
  </cols>
  <sheetData>
    <row r="1" spans="1:187" ht="21">
      <c r="A1" s="1" t="s">
        <v>43</v>
      </c>
      <c r="B1" s="11" t="s">
        <v>56</v>
      </c>
      <c r="H1" s="2" t="s">
        <v>63</v>
      </c>
      <c r="Q1" s="4"/>
    </row>
    <row r="2" spans="1:187" ht="15.75">
      <c r="A2" s="8" t="s">
        <v>42</v>
      </c>
    </row>
    <row r="3" spans="1:187" ht="15.75">
      <c r="A3" s="8"/>
      <c r="J3" s="2" t="s">
        <v>61</v>
      </c>
    </row>
    <row r="4" spans="1:187" ht="15.75">
      <c r="A4" s="8"/>
      <c r="E4" s="7"/>
      <c r="F4" s="7" t="s">
        <v>47</v>
      </c>
    </row>
    <row r="5" spans="1:187">
      <c r="A5" s="26" t="s">
        <v>0</v>
      </c>
      <c r="B5" s="27" t="s">
        <v>1</v>
      </c>
      <c r="C5" s="12" t="s">
        <v>21</v>
      </c>
      <c r="D5" s="12" t="s">
        <v>22</v>
      </c>
      <c r="E5" s="12" t="s">
        <v>23</v>
      </c>
      <c r="F5" s="12" t="s">
        <v>46</v>
      </c>
      <c r="G5" s="13" t="s">
        <v>55</v>
      </c>
      <c r="H5" s="13" t="s">
        <v>57</v>
      </c>
      <c r="I5" s="13" t="s">
        <v>58</v>
      </c>
      <c r="J5" s="13" t="s">
        <v>59</v>
      </c>
      <c r="K5" s="13" t="s">
        <v>60</v>
      </c>
    </row>
    <row r="6" spans="1:187" s="9" customFormat="1">
      <c r="A6" s="20" t="s">
        <v>26</v>
      </c>
      <c r="B6" s="14" t="s">
        <v>2</v>
      </c>
      <c r="C6" s="15">
        <f>SUM(C7:C10)</f>
        <v>11205780.5177</v>
      </c>
      <c r="D6" s="15">
        <f t="shared" ref="D6:G6" si="0">SUM(D7:D10)</f>
        <v>11508044.2459</v>
      </c>
      <c r="E6" s="15">
        <f t="shared" si="0"/>
        <v>12530394.850539999</v>
      </c>
      <c r="F6" s="15">
        <f t="shared" si="0"/>
        <v>12832419.869999999</v>
      </c>
      <c r="G6" s="15">
        <f t="shared" si="0"/>
        <v>12753877.228900002</v>
      </c>
      <c r="H6" s="15">
        <f t="shared" ref="H6:K6" si="1">SUM(H7:H10)</f>
        <v>13897083.908009999</v>
      </c>
      <c r="I6" s="15">
        <f t="shared" si="1"/>
        <v>14156401.3553</v>
      </c>
      <c r="J6" s="15">
        <f t="shared" si="1"/>
        <v>14863192.12936171</v>
      </c>
      <c r="K6" s="15">
        <f t="shared" si="1"/>
        <v>15700605.438276516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2"/>
      <c r="GC6" s="2"/>
      <c r="GD6" s="2"/>
      <c r="GE6" s="3"/>
    </row>
    <row r="7" spans="1:187">
      <c r="A7" s="28">
        <v>1.1000000000000001</v>
      </c>
      <c r="B7" s="16" t="s">
        <v>49</v>
      </c>
      <c r="C7" s="17">
        <v>6716401.9774000002</v>
      </c>
      <c r="D7" s="17">
        <v>6889645.1550000003</v>
      </c>
      <c r="E7" s="17">
        <v>7449123.0614400003</v>
      </c>
      <c r="F7" s="17">
        <v>7028062.2719999999</v>
      </c>
      <c r="G7" s="17">
        <v>6484581.6849999996</v>
      </c>
      <c r="H7" s="17">
        <v>6719803.1601</v>
      </c>
      <c r="I7" s="17">
        <v>6546398.3052000003</v>
      </c>
      <c r="J7" s="17">
        <v>6843384.6304906448</v>
      </c>
      <c r="K7" s="17">
        <v>7250316.7229877962</v>
      </c>
      <c r="L7" s="5"/>
      <c r="M7" s="5"/>
      <c r="N7" s="5"/>
      <c r="O7" s="4"/>
      <c r="P7" s="5"/>
      <c r="Q7" s="5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2"/>
      <c r="GC7" s="2"/>
      <c r="GD7" s="2"/>
    </row>
    <row r="8" spans="1:187">
      <c r="A8" s="28">
        <v>1.2</v>
      </c>
      <c r="B8" s="16" t="s">
        <v>50</v>
      </c>
      <c r="C8" s="17">
        <v>3058673.2157999999</v>
      </c>
      <c r="D8" s="17">
        <v>3200494.67</v>
      </c>
      <c r="E8" s="17">
        <v>3403005.9353999998</v>
      </c>
      <c r="F8" s="17">
        <v>4059833.7623000001</v>
      </c>
      <c r="G8" s="17">
        <v>4489851.4559000004</v>
      </c>
      <c r="H8" s="17">
        <v>5141323.6220000004</v>
      </c>
      <c r="I8" s="17">
        <v>5561646.3833999997</v>
      </c>
      <c r="J8" s="17">
        <v>5918271.268276873</v>
      </c>
      <c r="K8" s="17">
        <v>6245522.5314881643</v>
      </c>
      <c r="L8" s="5"/>
      <c r="M8" s="5"/>
      <c r="N8" s="5"/>
      <c r="O8" s="4"/>
      <c r="P8" s="5"/>
      <c r="Q8" s="5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2"/>
      <c r="GC8" s="2"/>
      <c r="GD8" s="2"/>
    </row>
    <row r="9" spans="1:187">
      <c r="A9" s="28">
        <v>1.3</v>
      </c>
      <c r="B9" s="16" t="s">
        <v>51</v>
      </c>
      <c r="C9" s="17">
        <v>1401490.9469000001</v>
      </c>
      <c r="D9" s="17">
        <v>1385890.0186999999</v>
      </c>
      <c r="E9" s="17">
        <v>1643648.7084999999</v>
      </c>
      <c r="F9" s="17">
        <v>1698492.9221000001</v>
      </c>
      <c r="G9" s="17">
        <v>1736998.7408</v>
      </c>
      <c r="H9" s="17">
        <v>1985946.702</v>
      </c>
      <c r="I9" s="17">
        <v>1994116.601</v>
      </c>
      <c r="J9" s="17">
        <v>2045475.4579721552</v>
      </c>
      <c r="K9" s="17">
        <v>2146545.606732347</v>
      </c>
      <c r="L9" s="5"/>
      <c r="M9" s="5"/>
      <c r="N9" s="5"/>
      <c r="O9" s="4"/>
      <c r="P9" s="5"/>
      <c r="Q9" s="5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2"/>
      <c r="GC9" s="2"/>
      <c r="GD9" s="2"/>
    </row>
    <row r="10" spans="1:187">
      <c r="A10" s="28">
        <v>1.4</v>
      </c>
      <c r="B10" s="16" t="s">
        <v>52</v>
      </c>
      <c r="C10" s="17">
        <v>29214.3776</v>
      </c>
      <c r="D10" s="17">
        <v>32014.402199999997</v>
      </c>
      <c r="E10" s="17">
        <v>34617.145199999999</v>
      </c>
      <c r="F10" s="17">
        <v>46030.9136</v>
      </c>
      <c r="G10" s="17">
        <v>42445.347199999997</v>
      </c>
      <c r="H10" s="17">
        <v>50010.423909999998</v>
      </c>
      <c r="I10" s="17">
        <v>54240.065699999999</v>
      </c>
      <c r="J10" s="17">
        <v>56060.772622036297</v>
      </c>
      <c r="K10" s="17">
        <v>58220.577068206861</v>
      </c>
      <c r="L10" s="5"/>
      <c r="M10" s="5"/>
      <c r="N10" s="5"/>
      <c r="O10" s="4"/>
      <c r="P10" s="5"/>
      <c r="Q10" s="5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2"/>
      <c r="GC10" s="2"/>
      <c r="GD10" s="2"/>
    </row>
    <row r="11" spans="1:187">
      <c r="A11" s="29" t="s">
        <v>64</v>
      </c>
      <c r="B11" s="16" t="s">
        <v>3</v>
      </c>
      <c r="C11" s="17">
        <v>1618333.2822</v>
      </c>
      <c r="D11" s="17">
        <v>2829333.5219999999</v>
      </c>
      <c r="E11" s="17">
        <v>2985448.1231999998</v>
      </c>
      <c r="F11" s="17">
        <v>3425083.5321999998</v>
      </c>
      <c r="G11" s="17">
        <v>4569121.7835999997</v>
      </c>
      <c r="H11" s="17">
        <v>5192943.7143999999</v>
      </c>
      <c r="I11" s="17">
        <v>5383155.4139999999</v>
      </c>
      <c r="J11" s="17">
        <v>5314131.7598202471</v>
      </c>
      <c r="K11" s="17">
        <v>5312133.4877802022</v>
      </c>
      <c r="L11" s="5"/>
      <c r="M11" s="5"/>
      <c r="N11" s="5"/>
      <c r="O11" s="4"/>
      <c r="P11" s="5"/>
      <c r="Q11" s="5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2"/>
      <c r="GC11" s="2"/>
      <c r="GD11" s="2"/>
    </row>
    <row r="12" spans="1:187">
      <c r="A12" s="30"/>
      <c r="B12" s="18" t="s">
        <v>28</v>
      </c>
      <c r="C12" s="19">
        <f>C6+C11</f>
        <v>12824113.799899999</v>
      </c>
      <c r="D12" s="19">
        <f t="shared" ref="D12:G12" si="2">D6+D11</f>
        <v>14337377.767899999</v>
      </c>
      <c r="E12" s="19">
        <f t="shared" si="2"/>
        <v>15515842.973739998</v>
      </c>
      <c r="F12" s="19">
        <f t="shared" si="2"/>
        <v>16257503.402199998</v>
      </c>
      <c r="G12" s="19">
        <f t="shared" si="2"/>
        <v>17322999.012500003</v>
      </c>
      <c r="H12" s="19">
        <f t="shared" ref="H12:K12" si="3">H6+H11</f>
        <v>19090027.622409999</v>
      </c>
      <c r="I12" s="19">
        <f t="shared" si="3"/>
        <v>19539556.769299999</v>
      </c>
      <c r="J12" s="19">
        <f t="shared" si="3"/>
        <v>20177323.889181957</v>
      </c>
      <c r="K12" s="19">
        <f t="shared" si="3"/>
        <v>21012738.92605672</v>
      </c>
      <c r="L12" s="5"/>
      <c r="M12" s="5"/>
      <c r="N12" s="5"/>
      <c r="O12" s="4"/>
      <c r="P12" s="5"/>
      <c r="Q12" s="5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2"/>
      <c r="GC12" s="2"/>
      <c r="GD12" s="2"/>
    </row>
    <row r="13" spans="1:187" s="9" customFormat="1">
      <c r="A13" s="20" t="s">
        <v>65</v>
      </c>
      <c r="B13" s="14" t="s">
        <v>4</v>
      </c>
      <c r="C13" s="15">
        <v>5689422.375</v>
      </c>
      <c r="D13" s="15">
        <v>4316303.6558999997</v>
      </c>
      <c r="E13" s="15">
        <v>3799856.8949999996</v>
      </c>
      <c r="F13" s="15">
        <v>4379336.4086999996</v>
      </c>
      <c r="G13" s="15">
        <v>5751650.6009999998</v>
      </c>
      <c r="H13" s="15">
        <v>5914130.2851999998</v>
      </c>
      <c r="I13" s="15">
        <v>6299272.7752999999</v>
      </c>
      <c r="J13" s="15">
        <v>6565710.3621981647</v>
      </c>
      <c r="K13" s="15">
        <v>6703276.5998922121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2"/>
      <c r="GC13" s="2"/>
      <c r="GD13" s="2"/>
      <c r="GE13" s="3"/>
    </row>
    <row r="14" spans="1:187" ht="28.5">
      <c r="A14" s="29" t="s">
        <v>66</v>
      </c>
      <c r="B14" s="16" t="s">
        <v>5</v>
      </c>
      <c r="C14" s="17">
        <v>507279.21600000001</v>
      </c>
      <c r="D14" s="17">
        <v>452110.61170000001</v>
      </c>
      <c r="E14" s="17">
        <v>484039.40350000001</v>
      </c>
      <c r="F14" s="17">
        <v>469899.27782499988</v>
      </c>
      <c r="G14" s="17">
        <v>360166.11750000005</v>
      </c>
      <c r="H14" s="17">
        <v>282798.27760000003</v>
      </c>
      <c r="I14" s="17">
        <v>335741.43130000005</v>
      </c>
      <c r="J14" s="17">
        <v>359813.03598441381</v>
      </c>
      <c r="K14" s="17">
        <v>380970.36086869717</v>
      </c>
      <c r="L14" s="5"/>
      <c r="M14" s="5"/>
      <c r="N14" s="5"/>
      <c r="O14" s="4"/>
      <c r="P14" s="5"/>
      <c r="Q14" s="5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4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4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4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2"/>
      <c r="GC14" s="2"/>
      <c r="GD14" s="2"/>
    </row>
    <row r="15" spans="1:187">
      <c r="A15" s="29" t="s">
        <v>67</v>
      </c>
      <c r="B15" s="16" t="s">
        <v>6</v>
      </c>
      <c r="C15" s="17">
        <v>4153426.2110000001</v>
      </c>
      <c r="D15" s="17">
        <v>4040715.3269999996</v>
      </c>
      <c r="E15" s="17">
        <v>4203969.6964999996</v>
      </c>
      <c r="F15" s="17">
        <v>4261931.1679999996</v>
      </c>
      <c r="G15" s="17">
        <v>4185490.0142000001</v>
      </c>
      <c r="H15" s="17">
        <v>4286917.1091</v>
      </c>
      <c r="I15" s="17">
        <v>4403194.8663999997</v>
      </c>
      <c r="J15" s="17">
        <v>4564445.0714960499</v>
      </c>
      <c r="K15" s="17">
        <v>4714674.8464341937</v>
      </c>
      <c r="L15" s="5"/>
      <c r="M15" s="5"/>
      <c r="N15" s="5"/>
      <c r="O15" s="4"/>
      <c r="P15" s="5"/>
      <c r="Q15" s="5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4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4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4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2"/>
      <c r="GC15" s="2"/>
      <c r="GD15" s="2"/>
    </row>
    <row r="16" spans="1:187">
      <c r="A16" s="30"/>
      <c r="B16" s="18" t="s">
        <v>29</v>
      </c>
      <c r="C16" s="19">
        <f>+C13+C14+C15</f>
        <v>10350127.802000001</v>
      </c>
      <c r="D16" s="19">
        <f t="shared" ref="D16:F16" si="4">+D13+D14+D15</f>
        <v>8809129.5945999995</v>
      </c>
      <c r="E16" s="19">
        <f t="shared" si="4"/>
        <v>8487865.9949999992</v>
      </c>
      <c r="F16" s="19">
        <f t="shared" si="4"/>
        <v>9111166.8545249999</v>
      </c>
      <c r="G16" s="19">
        <f t="shared" ref="G16" si="5">+G13+G14+G15</f>
        <v>10297306.7327</v>
      </c>
      <c r="H16" s="19">
        <f t="shared" ref="H16:I16" si="6">+H13+H14+H15</f>
        <v>10483845.6719</v>
      </c>
      <c r="I16" s="19">
        <f t="shared" si="6"/>
        <v>11038209.072999999</v>
      </c>
      <c r="J16" s="19">
        <f t="shared" ref="J16:K16" si="7">+J13+J14+J15</f>
        <v>11489968.469678629</v>
      </c>
      <c r="K16" s="19">
        <f t="shared" si="7"/>
        <v>11798921.807195103</v>
      </c>
      <c r="L16" s="5"/>
      <c r="M16" s="5"/>
      <c r="N16" s="5"/>
      <c r="O16" s="4"/>
      <c r="P16" s="5"/>
      <c r="Q16" s="5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4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4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4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2"/>
      <c r="GC16" s="2"/>
      <c r="GD16" s="2"/>
    </row>
    <row r="17" spans="1:187" s="9" customFormat="1" ht="28.5">
      <c r="A17" s="20" t="s">
        <v>68</v>
      </c>
      <c r="B17" s="14" t="s">
        <v>7</v>
      </c>
      <c r="C17" s="15">
        <f>C18+C19</f>
        <v>4182262.9502999997</v>
      </c>
      <c r="D17" s="15">
        <f t="shared" ref="D17:F17" si="8">D18+D19</f>
        <v>4527090.6660000002</v>
      </c>
      <c r="E17" s="15">
        <f t="shared" si="8"/>
        <v>4833663.6759000001</v>
      </c>
      <c r="F17" s="15">
        <f t="shared" si="8"/>
        <v>5160561</v>
      </c>
      <c r="G17" s="15">
        <f t="shared" ref="G17" si="9">G18+G19</f>
        <v>5336401.6701999996</v>
      </c>
      <c r="H17" s="15">
        <f t="shared" ref="H17:I17" si="10">H18+H19</f>
        <v>5567671.9463999998</v>
      </c>
      <c r="I17" s="15">
        <f t="shared" si="10"/>
        <v>6231230.2916999999</v>
      </c>
      <c r="J17" s="15">
        <f t="shared" ref="J17:K17" si="11">J18+J19</f>
        <v>7256007.1913564671</v>
      </c>
      <c r="K17" s="15">
        <f t="shared" si="11"/>
        <v>7611108.8423542874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2"/>
      <c r="GC17" s="2"/>
      <c r="GD17" s="2"/>
      <c r="GE17" s="3"/>
    </row>
    <row r="18" spans="1:187">
      <c r="A18" s="28">
        <v>6.1</v>
      </c>
      <c r="B18" s="16" t="s">
        <v>8</v>
      </c>
      <c r="C18" s="17">
        <v>3918883.0123999999</v>
      </c>
      <c r="D18" s="17">
        <v>4269779.1385000004</v>
      </c>
      <c r="E18" s="17">
        <v>4576277.148</v>
      </c>
      <c r="F18" s="17">
        <v>4930555</v>
      </c>
      <c r="G18" s="17">
        <v>5103281.0637999997</v>
      </c>
      <c r="H18" s="17">
        <v>5321813.5663999999</v>
      </c>
      <c r="I18" s="17">
        <v>5965493.3806999996</v>
      </c>
      <c r="J18" s="17">
        <v>6978042.6175633688</v>
      </c>
      <c r="K18" s="17">
        <v>7320134.7747715628</v>
      </c>
      <c r="L18" s="5"/>
      <c r="M18" s="5"/>
      <c r="N18" s="5"/>
      <c r="O18" s="4"/>
      <c r="P18" s="5"/>
      <c r="Q18" s="5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2"/>
      <c r="GC18" s="2"/>
      <c r="GD18" s="2"/>
    </row>
    <row r="19" spans="1:187">
      <c r="A19" s="28">
        <v>6.2</v>
      </c>
      <c r="B19" s="16" t="s">
        <v>9</v>
      </c>
      <c r="C19" s="17">
        <v>263379.93790000002</v>
      </c>
      <c r="D19" s="17">
        <v>257311.52750000003</v>
      </c>
      <c r="E19" s="17">
        <v>257386.52789999999</v>
      </c>
      <c r="F19" s="17">
        <v>230006</v>
      </c>
      <c r="G19" s="17">
        <v>233120.60639999999</v>
      </c>
      <c r="H19" s="17">
        <v>245858.38</v>
      </c>
      <c r="I19" s="17">
        <v>265736.91100000002</v>
      </c>
      <c r="J19" s="17">
        <v>277964.57379309862</v>
      </c>
      <c r="K19" s="17">
        <v>290974.06758272467</v>
      </c>
      <c r="L19" s="5"/>
      <c r="M19" s="5"/>
      <c r="N19" s="5"/>
      <c r="O19" s="4"/>
      <c r="P19" s="5"/>
      <c r="Q19" s="5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2"/>
      <c r="GC19" s="2"/>
      <c r="GD19" s="2"/>
    </row>
    <row r="20" spans="1:187" s="9" customFormat="1" ht="42.75">
      <c r="A20" s="20" t="s">
        <v>69</v>
      </c>
      <c r="B20" s="21" t="s">
        <v>10</v>
      </c>
      <c r="C20" s="15">
        <f>SUM(C21:C27)</f>
        <v>1906130.0259999998</v>
      </c>
      <c r="D20" s="15">
        <f t="shared" ref="D20:G20" si="12">SUM(D21:D27)</f>
        <v>2173854.8346560001</v>
      </c>
      <c r="E20" s="15">
        <f t="shared" si="12"/>
        <v>2278210.8629999999</v>
      </c>
      <c r="F20" s="15">
        <f t="shared" si="12"/>
        <v>2472230.3810660001</v>
      </c>
      <c r="G20" s="15">
        <f t="shared" si="12"/>
        <v>2742249.7946000001</v>
      </c>
      <c r="H20" s="15">
        <f t="shared" ref="H20:K20" si="13">SUM(H21:H27)</f>
        <v>2796623.5430999999</v>
      </c>
      <c r="I20" s="15">
        <f t="shared" si="13"/>
        <v>2896134.7806000002</v>
      </c>
      <c r="J20" s="15">
        <f t="shared" si="13"/>
        <v>3124917.2397911376</v>
      </c>
      <c r="K20" s="15">
        <f t="shared" si="13"/>
        <v>3364306.103127541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2"/>
      <c r="GC20" s="2"/>
      <c r="GD20" s="2"/>
      <c r="GE20" s="3"/>
    </row>
    <row r="21" spans="1:187">
      <c r="A21" s="28">
        <v>7.1</v>
      </c>
      <c r="B21" s="16" t="s">
        <v>11</v>
      </c>
      <c r="C21" s="17">
        <v>197275</v>
      </c>
      <c r="D21" s="17">
        <v>276956</v>
      </c>
      <c r="E21" s="17">
        <v>321462</v>
      </c>
      <c r="F21" s="17">
        <v>325962</v>
      </c>
      <c r="G21" s="17">
        <v>337274</v>
      </c>
      <c r="H21" s="17">
        <v>369539</v>
      </c>
      <c r="I21" s="17">
        <v>457083.49</v>
      </c>
      <c r="J21" s="17">
        <v>488622.38863293221</v>
      </c>
      <c r="K21" s="17">
        <v>517450.76959904243</v>
      </c>
      <c r="L21" s="5"/>
      <c r="M21" s="5"/>
      <c r="N21" s="5"/>
      <c r="O21" s="4"/>
      <c r="P21" s="5"/>
      <c r="Q21" s="5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2"/>
      <c r="GC21" s="2"/>
      <c r="GD21" s="2"/>
    </row>
    <row r="22" spans="1:187">
      <c r="A22" s="28">
        <v>7.2</v>
      </c>
      <c r="B22" s="16" t="s">
        <v>12</v>
      </c>
      <c r="C22" s="17">
        <v>1186514.6788169704</v>
      </c>
      <c r="D22" s="17">
        <v>1315011.9385950868</v>
      </c>
      <c r="E22" s="17">
        <v>1323473.024</v>
      </c>
      <c r="F22" s="17">
        <v>1400766.0961829999</v>
      </c>
      <c r="G22" s="17">
        <v>1498068.7212</v>
      </c>
      <c r="H22" s="17">
        <v>1548654.0048</v>
      </c>
      <c r="I22" s="17">
        <v>1637955.3502</v>
      </c>
      <c r="J22" s="17">
        <v>1777664.8297294178</v>
      </c>
      <c r="K22" s="17">
        <v>1928145.7100047919</v>
      </c>
      <c r="L22" s="5"/>
      <c r="M22" s="5"/>
      <c r="N22" s="5"/>
      <c r="O22" s="4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2"/>
      <c r="GC22" s="2"/>
      <c r="GD22" s="2"/>
    </row>
    <row r="23" spans="1:187">
      <c r="A23" s="28">
        <v>7.3</v>
      </c>
      <c r="B23" s="16" t="s">
        <v>13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5"/>
      <c r="M23" s="5"/>
      <c r="N23" s="5"/>
      <c r="O23" s="4"/>
      <c r="P23" s="5"/>
      <c r="Q23" s="5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2"/>
      <c r="GC23" s="2"/>
      <c r="GD23" s="2"/>
    </row>
    <row r="24" spans="1:187">
      <c r="A24" s="28">
        <v>7.4</v>
      </c>
      <c r="B24" s="16" t="s">
        <v>14</v>
      </c>
      <c r="C24" s="17">
        <v>5633.6299718788132</v>
      </c>
      <c r="D24" s="17">
        <v>10216.273305590938</v>
      </c>
      <c r="E24" s="17">
        <v>4462.7008000000005</v>
      </c>
      <c r="F24" s="17">
        <v>9769.4086000000007</v>
      </c>
      <c r="G24" s="17">
        <v>24274.864399999999</v>
      </c>
      <c r="H24" s="17">
        <v>29717.5432</v>
      </c>
      <c r="I24" s="17">
        <v>31950.338600000003</v>
      </c>
      <c r="J24" s="17">
        <v>33785.351901577305</v>
      </c>
      <c r="K24" s="17">
        <v>36818.929423509857</v>
      </c>
      <c r="L24" s="5"/>
      <c r="M24" s="5"/>
      <c r="N24" s="5"/>
      <c r="O24" s="4"/>
      <c r="P24" s="5"/>
      <c r="Q24" s="5"/>
      <c r="R24" s="4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2"/>
      <c r="GC24" s="2"/>
      <c r="GD24" s="2"/>
    </row>
    <row r="25" spans="1:187">
      <c r="A25" s="28">
        <v>7.5</v>
      </c>
      <c r="B25" s="16" t="s">
        <v>15</v>
      </c>
      <c r="C25" s="17">
        <v>26878.624411150631</v>
      </c>
      <c r="D25" s="17">
        <v>29883.111155322244</v>
      </c>
      <c r="E25" s="17">
        <v>31234.459199999998</v>
      </c>
      <c r="F25" s="17">
        <v>33590.161682999998</v>
      </c>
      <c r="G25" s="17">
        <v>35741.222000000002</v>
      </c>
      <c r="H25" s="17">
        <v>61118.642800000001</v>
      </c>
      <c r="I25" s="17">
        <v>63360.560800000007</v>
      </c>
      <c r="J25" s="17">
        <v>66314.367862672676</v>
      </c>
      <c r="K25" s="17">
        <v>71628.364081769803</v>
      </c>
      <c r="L25" s="5"/>
      <c r="M25" s="5"/>
      <c r="N25" s="5"/>
      <c r="O25" s="4"/>
      <c r="P25" s="5"/>
      <c r="Q25" s="5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2"/>
      <c r="GC25" s="2"/>
      <c r="GD25" s="2"/>
    </row>
    <row r="26" spans="1:187">
      <c r="A26" s="28">
        <v>7.6</v>
      </c>
      <c r="B26" s="16" t="s">
        <v>16</v>
      </c>
      <c r="C26" s="17">
        <v>8658.0928000000004</v>
      </c>
      <c r="D26" s="17">
        <v>8609.5115999999998</v>
      </c>
      <c r="E26" s="17">
        <v>9937.6790000000001</v>
      </c>
      <c r="F26" s="17">
        <v>11189.714599999999</v>
      </c>
      <c r="G26" s="17">
        <v>8757.987000000001</v>
      </c>
      <c r="H26" s="17">
        <v>9351.3523000000005</v>
      </c>
      <c r="I26" s="17">
        <v>11922.040999999999</v>
      </c>
      <c r="J26" s="17">
        <v>13235.231075342934</v>
      </c>
      <c r="K26" s="17">
        <v>14410.104971746397</v>
      </c>
      <c r="L26" s="5"/>
      <c r="M26" s="5"/>
      <c r="N26" s="5"/>
      <c r="O26" s="4"/>
      <c r="P26" s="5"/>
      <c r="Q26" s="5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2"/>
      <c r="GC26" s="2"/>
      <c r="GD26" s="2"/>
    </row>
    <row r="27" spans="1:187" ht="28.5">
      <c r="A27" s="28">
        <v>7.7</v>
      </c>
      <c r="B27" s="16" t="s">
        <v>17</v>
      </c>
      <c r="C27" s="17">
        <v>481170</v>
      </c>
      <c r="D27" s="17">
        <v>533178</v>
      </c>
      <c r="E27" s="17">
        <v>587641</v>
      </c>
      <c r="F27" s="17">
        <v>690953</v>
      </c>
      <c r="G27" s="17">
        <v>838133</v>
      </c>
      <c r="H27" s="17">
        <v>778243</v>
      </c>
      <c r="I27" s="17">
        <v>693863</v>
      </c>
      <c r="J27" s="17">
        <v>745295.07058919501</v>
      </c>
      <c r="K27" s="17">
        <v>795852.22504668077</v>
      </c>
      <c r="L27" s="5"/>
      <c r="M27" s="5"/>
      <c r="N27" s="5"/>
      <c r="O27" s="4"/>
      <c r="P27" s="5"/>
      <c r="Q27" s="5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2"/>
      <c r="GC27" s="2"/>
      <c r="GD27" s="2"/>
    </row>
    <row r="28" spans="1:187">
      <c r="A28" s="29" t="s">
        <v>70</v>
      </c>
      <c r="B28" s="16" t="s">
        <v>18</v>
      </c>
      <c r="C28" s="17">
        <v>1342503</v>
      </c>
      <c r="D28" s="17">
        <v>1449360</v>
      </c>
      <c r="E28" s="17">
        <v>1625451</v>
      </c>
      <c r="F28" s="17">
        <v>1782306</v>
      </c>
      <c r="G28" s="17">
        <v>1822260</v>
      </c>
      <c r="H28" s="17">
        <v>1911830</v>
      </c>
      <c r="I28" s="17">
        <v>1971680</v>
      </c>
      <c r="J28" s="17">
        <v>2151117.1484961454</v>
      </c>
      <c r="K28" s="17">
        <v>2287915.1080447361</v>
      </c>
      <c r="L28" s="5"/>
      <c r="M28" s="5"/>
      <c r="N28" s="5"/>
      <c r="O28" s="4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2"/>
      <c r="GC28" s="2"/>
      <c r="GD28" s="2"/>
    </row>
    <row r="29" spans="1:187" ht="28.5">
      <c r="A29" s="29" t="s">
        <v>71</v>
      </c>
      <c r="B29" s="16" t="s">
        <v>19</v>
      </c>
      <c r="C29" s="17">
        <v>3605948.2532000002</v>
      </c>
      <c r="D29" s="17">
        <v>3978519.45</v>
      </c>
      <c r="E29" s="17">
        <v>4348598.6699000001</v>
      </c>
      <c r="F29" s="17">
        <v>4628355.1140000001</v>
      </c>
      <c r="G29" s="17">
        <v>4634820.3245000001</v>
      </c>
      <c r="H29" s="17">
        <v>4841617.4680000003</v>
      </c>
      <c r="I29" s="17">
        <v>5070131.4078000002</v>
      </c>
      <c r="J29" s="17">
        <v>5267595.6655883584</v>
      </c>
      <c r="K29" s="17">
        <v>5569336.5101722907</v>
      </c>
      <c r="L29" s="5"/>
      <c r="M29" s="5"/>
      <c r="N29" s="5"/>
      <c r="O29" s="4"/>
      <c r="P29" s="5"/>
      <c r="Q29" s="5"/>
      <c r="R29" s="4"/>
      <c r="S29" s="6"/>
      <c r="T29" s="6"/>
      <c r="U29" s="6"/>
      <c r="V29" s="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2"/>
      <c r="GC29" s="2"/>
      <c r="GD29" s="2"/>
    </row>
    <row r="30" spans="1:187">
      <c r="A30" s="29" t="s">
        <v>72</v>
      </c>
      <c r="B30" s="16" t="s">
        <v>44</v>
      </c>
      <c r="C30" s="17">
        <v>1164677</v>
      </c>
      <c r="D30" s="17">
        <v>1142891</v>
      </c>
      <c r="E30" s="17">
        <v>1087899</v>
      </c>
      <c r="F30" s="17">
        <v>1185997</v>
      </c>
      <c r="G30" s="17">
        <v>1220094</v>
      </c>
      <c r="H30" s="17">
        <v>1300968.51</v>
      </c>
      <c r="I30" s="17">
        <v>1347023.49</v>
      </c>
      <c r="J30" s="17">
        <v>1455177.0047885133</v>
      </c>
      <c r="K30" s="17">
        <v>1610724.112925116</v>
      </c>
      <c r="L30" s="5"/>
      <c r="M30" s="5"/>
      <c r="N30" s="5"/>
      <c r="O30" s="4"/>
      <c r="P30" s="5"/>
      <c r="Q30" s="5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2"/>
      <c r="GC30" s="2"/>
      <c r="GD30" s="2"/>
    </row>
    <row r="31" spans="1:187">
      <c r="A31" s="29" t="s">
        <v>73</v>
      </c>
      <c r="B31" s="16" t="s">
        <v>20</v>
      </c>
      <c r="C31" s="17">
        <v>2372020.3363999999</v>
      </c>
      <c r="D31" s="17">
        <v>2557694.1047999999</v>
      </c>
      <c r="E31" s="17">
        <v>2805729.2431999999</v>
      </c>
      <c r="F31" s="17">
        <v>3162137.8834000002</v>
      </c>
      <c r="G31" s="17">
        <v>3371754.4667000002</v>
      </c>
      <c r="H31" s="17">
        <v>3659740.6900000004</v>
      </c>
      <c r="I31" s="17">
        <v>4184779.0490000006</v>
      </c>
      <c r="J31" s="17">
        <v>5018668.9915248062</v>
      </c>
      <c r="K31" s="17">
        <v>5492052.9171271352</v>
      </c>
      <c r="L31" s="5"/>
      <c r="M31" s="5"/>
      <c r="N31" s="5"/>
      <c r="O31" s="4"/>
      <c r="P31" s="5"/>
      <c r="Q31" s="5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2"/>
      <c r="GC31" s="2"/>
      <c r="GD31" s="2"/>
    </row>
    <row r="32" spans="1:187">
      <c r="A32" s="30"/>
      <c r="B32" s="18" t="s">
        <v>30</v>
      </c>
      <c r="C32" s="19">
        <f>C17+C20+C28+C29+C30+C31</f>
        <v>14573541.5659</v>
      </c>
      <c r="D32" s="19">
        <f t="shared" ref="D32:F32" si="14">D17+D20+D28+D29+D30+D31</f>
        <v>15829410.055456001</v>
      </c>
      <c r="E32" s="19">
        <f t="shared" si="14"/>
        <v>16979552.452</v>
      </c>
      <c r="F32" s="19">
        <f t="shared" si="14"/>
        <v>18391587.378465999</v>
      </c>
      <c r="G32" s="19">
        <f t="shared" ref="G32" si="15">G17+G20+G28+G29+G30+G31</f>
        <v>19127580.256000001</v>
      </c>
      <c r="H32" s="19">
        <f t="shared" ref="H32:I32" si="16">H17+H20+H28+H29+H30+H31</f>
        <v>20078452.157499999</v>
      </c>
      <c r="I32" s="19">
        <f t="shared" si="16"/>
        <v>21700979.019100003</v>
      </c>
      <c r="J32" s="19">
        <f t="shared" ref="J32:K32" si="17">J17+J20+J28+J29+J30+J31</f>
        <v>24273483.241545431</v>
      </c>
      <c r="K32" s="19">
        <f t="shared" si="17"/>
        <v>25935443.59375111</v>
      </c>
      <c r="L32" s="5"/>
      <c r="M32" s="5"/>
      <c r="N32" s="5"/>
      <c r="O32" s="4"/>
      <c r="P32" s="5"/>
      <c r="Q32" s="5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2"/>
      <c r="GC32" s="2"/>
      <c r="GD32" s="2"/>
    </row>
    <row r="33" spans="1:187" s="9" customFormat="1">
      <c r="A33" s="31" t="s">
        <v>27</v>
      </c>
      <c r="B33" s="22" t="s">
        <v>41</v>
      </c>
      <c r="C33" s="23">
        <f t="shared" ref="C33:H33" si="18">C6+C11+C13+C14+C15+C17+C20+C28+C29+C30+C31</f>
        <v>37747783.167800002</v>
      </c>
      <c r="D33" s="23">
        <f t="shared" si="18"/>
        <v>38975917.417956002</v>
      </c>
      <c r="E33" s="23">
        <f t="shared" si="18"/>
        <v>40983261.420739993</v>
      </c>
      <c r="F33" s="23">
        <f t="shared" si="18"/>
        <v>43760257.635191001</v>
      </c>
      <c r="G33" s="23">
        <f t="shared" ref="G33" si="19">G6+G11+G13+G14+G15+G17+G20+G28+G29+G30+G31</f>
        <v>46747886.001200005</v>
      </c>
      <c r="H33" s="23">
        <f t="shared" si="18"/>
        <v>49652325.451809995</v>
      </c>
      <c r="I33" s="23">
        <f t="shared" ref="I33:J33" si="20">I6+I11+I13+I14+I15+I17+I20+I28+I29+I30+I31</f>
        <v>52278744.861400008</v>
      </c>
      <c r="J33" s="23">
        <f t="shared" si="20"/>
        <v>55940775.600406013</v>
      </c>
      <c r="K33" s="23">
        <f t="shared" ref="K33" si="21">K6+K11+K13+K14+K15+K17+K20+K28+K29+K30+K31</f>
        <v>58747104.327002928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2"/>
      <c r="GC33" s="2"/>
      <c r="GD33" s="2"/>
      <c r="GE33" s="3"/>
    </row>
    <row r="34" spans="1:187">
      <c r="A34" s="32" t="s">
        <v>33</v>
      </c>
      <c r="B34" s="24" t="s">
        <v>25</v>
      </c>
      <c r="C34" s="17">
        <f>GSVA_const!C34</f>
        <v>3258156</v>
      </c>
      <c r="D34" s="17">
        <f>GSVA_const!D34</f>
        <v>3877288.6318489965</v>
      </c>
      <c r="E34" s="17">
        <f>GSVA_const!E34</f>
        <v>4236245.8411005568</v>
      </c>
      <c r="F34" s="17">
        <f>GSVA_const!F34</f>
        <v>4769060.6909245336</v>
      </c>
      <c r="G34" s="17">
        <f>GSVA_const!G34</f>
        <v>5507054.5681110797</v>
      </c>
      <c r="H34" s="17">
        <f>GSVA_const!H34</f>
        <v>5741785.9301278843</v>
      </c>
      <c r="I34" s="17">
        <f>GSVA_const!I34</f>
        <v>6659402.747386435</v>
      </c>
      <c r="J34" s="17">
        <f>GSVA_const!J34</f>
        <v>7182317.3376010787</v>
      </c>
      <c r="K34" s="17">
        <f>GSVA_const!K34</f>
        <v>7577562.4048803383</v>
      </c>
      <c r="L34" s="5"/>
      <c r="M34" s="5"/>
      <c r="N34" s="5"/>
      <c r="O34" s="4"/>
      <c r="P34" s="5"/>
      <c r="Q34" s="5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</row>
    <row r="35" spans="1:187">
      <c r="A35" s="32" t="s">
        <v>34</v>
      </c>
      <c r="B35" s="24" t="s">
        <v>24</v>
      </c>
      <c r="C35" s="17">
        <f>GSVA_const!C35</f>
        <v>1472846</v>
      </c>
      <c r="D35" s="17">
        <f>GSVA_const!D35</f>
        <v>1872956.969130028</v>
      </c>
      <c r="E35" s="17">
        <f>GSVA_const!E35</f>
        <v>1790285.3333333333</v>
      </c>
      <c r="F35" s="17">
        <f>GSVA_const!F35</f>
        <v>1988545.2151009657</v>
      </c>
      <c r="G35" s="17">
        <f>GSVA_const!G35</f>
        <v>2062789.4257064722</v>
      </c>
      <c r="H35" s="17">
        <f>GSVA_const!H35</f>
        <v>2376955.1971326168</v>
      </c>
      <c r="I35" s="17">
        <f>GSVA_const!I35</f>
        <v>2859411.6623150562</v>
      </c>
      <c r="J35" s="17">
        <f>GSVA_const!J35</f>
        <v>3079779.692821369</v>
      </c>
      <c r="K35" s="17">
        <f>GSVA_const!K35</f>
        <v>3255369.2061004164</v>
      </c>
      <c r="L35" s="5"/>
      <c r="M35" s="5"/>
      <c r="N35" s="5"/>
      <c r="O35" s="4"/>
      <c r="P35" s="5"/>
      <c r="Q35" s="5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</row>
    <row r="36" spans="1:187">
      <c r="A36" s="33" t="s">
        <v>35</v>
      </c>
      <c r="B36" s="25" t="s">
        <v>53</v>
      </c>
      <c r="C36" s="19">
        <f>C33+C34-C35</f>
        <v>39533093.167800002</v>
      </c>
      <c r="D36" s="19">
        <f t="shared" ref="D36:K36" si="22">D33+D34-D35</f>
        <v>40980249.080674976</v>
      </c>
      <c r="E36" s="19">
        <f t="shared" si="22"/>
        <v>43429221.928507216</v>
      </c>
      <c r="F36" s="19">
        <f t="shared" si="22"/>
        <v>46540773.111014567</v>
      </c>
      <c r="G36" s="19">
        <f t="shared" si="22"/>
        <v>50192151.143604606</v>
      </c>
      <c r="H36" s="19">
        <f t="shared" si="22"/>
        <v>53017156.184805259</v>
      </c>
      <c r="I36" s="19">
        <f t="shared" si="22"/>
        <v>56078735.946471386</v>
      </c>
      <c r="J36" s="19">
        <f t="shared" si="22"/>
        <v>60043313.245185725</v>
      </c>
      <c r="K36" s="19">
        <f t="shared" si="22"/>
        <v>63069297.525782846</v>
      </c>
      <c r="L36" s="5"/>
      <c r="M36" s="5"/>
      <c r="N36" s="5"/>
      <c r="O36" s="4"/>
      <c r="P36" s="5"/>
      <c r="Q36" s="5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1:187">
      <c r="A37" s="32" t="s">
        <v>36</v>
      </c>
      <c r="B37" s="24" t="s">
        <v>32</v>
      </c>
      <c r="C37" s="12">
        <f>GSVA_cur!C37</f>
        <v>691240</v>
      </c>
      <c r="D37" s="12">
        <f>GSVA_cur!D37</f>
        <v>701220</v>
      </c>
      <c r="E37" s="12">
        <f>GSVA_cur!E37</f>
        <v>711340</v>
      </c>
      <c r="F37" s="12">
        <f>GSVA_cur!F37</f>
        <v>721610</v>
      </c>
      <c r="G37" s="12">
        <f>GSVA_cur!G37</f>
        <v>732040</v>
      </c>
      <c r="H37" s="12">
        <f>GSVA_cur!H37</f>
        <v>742600</v>
      </c>
      <c r="I37" s="12">
        <f>GSVA_cur!I37</f>
        <v>753330</v>
      </c>
      <c r="J37" s="12">
        <f>GSVA_cur!J37</f>
        <v>764200</v>
      </c>
      <c r="K37" s="12">
        <f>GSVA_cur!K37</f>
        <v>775240</v>
      </c>
      <c r="S37" s="2"/>
      <c r="T37" s="2"/>
      <c r="U37" s="2"/>
      <c r="V37" s="2"/>
    </row>
    <row r="38" spans="1:187">
      <c r="A38" s="33" t="s">
        <v>37</v>
      </c>
      <c r="B38" s="25" t="s">
        <v>54</v>
      </c>
      <c r="C38" s="19">
        <f>C36/C37*1000</f>
        <v>57191.558890978537</v>
      </c>
      <c r="D38" s="19">
        <f t="shared" ref="D38:G38" si="23">D36/D37*1000</f>
        <v>58441.358034104807</v>
      </c>
      <c r="E38" s="19">
        <f t="shared" si="23"/>
        <v>61052.69200172522</v>
      </c>
      <c r="F38" s="19">
        <f t="shared" si="23"/>
        <v>64495.743006630408</v>
      </c>
      <c r="G38" s="19">
        <f t="shared" si="23"/>
        <v>68564.765782750401</v>
      </c>
      <c r="H38" s="19">
        <f t="shared" ref="H38:K38" si="24">H36/H37*1000</f>
        <v>71393.962004854911</v>
      </c>
      <c r="I38" s="19">
        <f t="shared" si="24"/>
        <v>74441.129314472259</v>
      </c>
      <c r="J38" s="19">
        <f t="shared" si="24"/>
        <v>78570.156039238063</v>
      </c>
      <c r="K38" s="19">
        <f t="shared" si="24"/>
        <v>81354.545077373259</v>
      </c>
      <c r="R38" s="4"/>
      <c r="S38" s="4"/>
      <c r="T38" s="4"/>
      <c r="U38" s="4"/>
      <c r="V38" s="4"/>
      <c r="BW38" s="5"/>
      <c r="BX38" s="5"/>
      <c r="BY38" s="5"/>
      <c r="BZ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22" max="1048575" man="1"/>
    <brk id="34" max="1048575" man="1"/>
    <brk id="50" max="1048575" man="1"/>
    <brk id="114" max="95" man="1"/>
    <brk id="150" max="1048575" man="1"/>
    <brk id="174" max="1048575" man="1"/>
    <brk id="182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2020-08-27T07:59:55Z</dcterms:modified>
</cp:coreProperties>
</file>