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7" i="12"/>
  <c r="E37"/>
  <c r="F37"/>
  <c r="G37"/>
  <c r="H37"/>
  <c r="I37"/>
  <c r="J37"/>
  <c r="K37"/>
  <c r="D34"/>
  <c r="E34"/>
  <c r="F34"/>
  <c r="G34"/>
  <c r="H34"/>
  <c r="I34"/>
  <c r="J34"/>
  <c r="K34"/>
  <c r="D35"/>
  <c r="E35"/>
  <c r="F35"/>
  <c r="G35"/>
  <c r="H35"/>
  <c r="I35"/>
  <c r="J35"/>
  <c r="K35"/>
  <c r="C35"/>
  <c r="C34"/>
  <c r="D34" i="11"/>
  <c r="E34"/>
  <c r="F34"/>
  <c r="G34"/>
  <c r="H34"/>
  <c r="I34"/>
  <c r="J34"/>
  <c r="K34"/>
  <c r="D35"/>
  <c r="E35"/>
  <c r="F35"/>
  <c r="G35"/>
  <c r="H35"/>
  <c r="I35"/>
  <c r="J35"/>
  <c r="K35"/>
  <c r="D37"/>
  <c r="E37"/>
  <c r="F37"/>
  <c r="G37"/>
  <c r="H37"/>
  <c r="I37"/>
  <c r="J37"/>
  <c r="K37"/>
  <c r="C34"/>
  <c r="C35"/>
  <c r="D37" i="1"/>
  <c r="E37"/>
  <c r="F37"/>
  <c r="G37"/>
  <c r="H37"/>
  <c r="I37"/>
  <c r="J37"/>
  <c r="K37"/>
  <c r="K20" l="1"/>
  <c r="K20" i="11"/>
  <c r="K20" i="12"/>
  <c r="K20" i="10"/>
  <c r="K17" i="1"/>
  <c r="K17" i="11"/>
  <c r="K17" i="12"/>
  <c r="K17" i="10"/>
  <c r="K16" i="1"/>
  <c r="K16" i="11"/>
  <c r="K16" i="12"/>
  <c r="K16" i="10"/>
  <c r="K6" i="1"/>
  <c r="K6" i="11"/>
  <c r="K6" i="12"/>
  <c r="K12" s="1"/>
  <c r="K6" i="10"/>
  <c r="K33" i="12" l="1"/>
  <c r="K12" i="11"/>
  <c r="K33"/>
  <c r="K12" i="1"/>
  <c r="K32" i="11"/>
  <c r="K32" i="12"/>
  <c r="K36"/>
  <c r="K32" i="1"/>
  <c r="K33"/>
  <c r="K32" i="10"/>
  <c r="K12"/>
  <c r="K33"/>
  <c r="K36" i="11" l="1"/>
  <c r="K38" i="12"/>
  <c r="K36" i="1"/>
  <c r="K36" i="10"/>
  <c r="J20" i="1"/>
  <c r="J20" i="11"/>
  <c r="J20" i="12"/>
  <c r="J20" i="10"/>
  <c r="J17" i="1"/>
  <c r="J17" i="11"/>
  <c r="J17" i="12"/>
  <c r="J17" i="10"/>
  <c r="J16" i="1"/>
  <c r="J16" i="11"/>
  <c r="J16" i="12"/>
  <c r="J16" i="10"/>
  <c r="J6" i="1"/>
  <c r="J6" i="11"/>
  <c r="J6" i="12"/>
  <c r="J6" i="10"/>
  <c r="J33" i="11" l="1"/>
  <c r="K38"/>
  <c r="J32"/>
  <c r="K38" i="1"/>
  <c r="K38" i="10"/>
  <c r="J12" i="11"/>
  <c r="J12" i="10"/>
  <c r="J32" i="12"/>
  <c r="J33"/>
  <c r="J12"/>
  <c r="J33" i="1"/>
  <c r="J32"/>
  <c r="J12"/>
  <c r="J32" i="10"/>
  <c r="J33"/>
  <c r="I20" i="1"/>
  <c r="I20" i="11"/>
  <c r="I20" i="12"/>
  <c r="I20" i="10"/>
  <c r="I17" i="1"/>
  <c r="I17" i="11"/>
  <c r="I17" i="12"/>
  <c r="I17" i="10"/>
  <c r="I16" i="1"/>
  <c r="I16" i="11"/>
  <c r="I16" i="12"/>
  <c r="I16" i="10"/>
  <c r="I6" i="1"/>
  <c r="I6" i="11"/>
  <c r="I6" i="12"/>
  <c r="I6" i="10"/>
  <c r="I33" i="11" l="1"/>
  <c r="I32"/>
  <c r="J36"/>
  <c r="J36" i="12"/>
  <c r="I12" i="11"/>
  <c r="J36" i="1"/>
  <c r="J36" i="10"/>
  <c r="I33"/>
  <c r="I32" i="1"/>
  <c r="I32" i="10"/>
  <c r="I32" i="12"/>
  <c r="I33"/>
  <c r="I12"/>
  <c r="I33" i="1"/>
  <c r="I12"/>
  <c r="I12" i="10"/>
  <c r="H17" i="12"/>
  <c r="H17" i="11"/>
  <c r="H17" i="1"/>
  <c r="D17" i="10"/>
  <c r="E17"/>
  <c r="F17"/>
  <c r="G17"/>
  <c r="H17"/>
  <c r="J38" i="11" l="1"/>
  <c r="I36"/>
  <c r="J38" i="12"/>
  <c r="I36"/>
  <c r="J38" i="1"/>
  <c r="I36" i="10"/>
  <c r="J38"/>
  <c r="I36" i="1"/>
  <c r="H20"/>
  <c r="H20" i="11"/>
  <c r="H32" s="1"/>
  <c r="H20" i="12"/>
  <c r="H20" i="10"/>
  <c r="H16" i="1"/>
  <c r="H16" i="11"/>
  <c r="H16" i="12"/>
  <c r="H16" i="10"/>
  <c r="H6" i="1"/>
  <c r="H6" i="11"/>
  <c r="H6" i="12"/>
  <c r="H6" i="10"/>
  <c r="H33" i="11" l="1"/>
  <c r="I38"/>
  <c r="I38" i="12"/>
  <c r="H32"/>
  <c r="H12" i="11"/>
  <c r="H32" i="1"/>
  <c r="H12"/>
  <c r="H32" i="10"/>
  <c r="I38"/>
  <c r="H33"/>
  <c r="I38" i="1"/>
  <c r="H12" i="12"/>
  <c r="H33"/>
  <c r="H33" i="1"/>
  <c r="H12" i="10"/>
  <c r="H36" i="11" l="1"/>
  <c r="H36" i="12"/>
  <c r="H36" i="10"/>
  <c r="H36" i="1"/>
  <c r="H38" i="11" l="1"/>
  <c r="H38" i="12"/>
  <c r="H38" i="10"/>
  <c r="H38" i="1"/>
  <c r="C37" i="12"/>
  <c r="C37" i="11"/>
  <c r="C37" i="1"/>
  <c r="G6"/>
  <c r="G16"/>
  <c r="G17"/>
  <c r="G20"/>
  <c r="G6" i="11"/>
  <c r="G16"/>
  <c r="G17"/>
  <c r="G20"/>
  <c r="G6" i="12"/>
  <c r="G16"/>
  <c r="G17"/>
  <c r="G20"/>
  <c r="G6" i="10"/>
  <c r="G16"/>
  <c r="G20"/>
  <c r="G32" i="11" l="1"/>
  <c r="G33"/>
  <c r="G32" i="10"/>
  <c r="G33"/>
  <c r="G12"/>
  <c r="G33" i="12"/>
  <c r="G32"/>
  <c r="G12" i="11"/>
  <c r="G32" i="1"/>
  <c r="G33"/>
  <c r="G12"/>
  <c r="G12" i="12"/>
  <c r="F20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20" i="10"/>
  <c r="F16"/>
  <c r="F6"/>
  <c r="E20"/>
  <c r="D20"/>
  <c r="C20"/>
  <c r="C17"/>
  <c r="E16"/>
  <c r="D16"/>
  <c r="C16"/>
  <c r="E6"/>
  <c r="D6"/>
  <c r="C6"/>
  <c r="F32" i="11" l="1"/>
  <c r="F33"/>
  <c r="G36"/>
  <c r="D32"/>
  <c r="D33"/>
  <c r="E33"/>
  <c r="E32"/>
  <c r="D32" i="10"/>
  <c r="E32"/>
  <c r="G36"/>
  <c r="F32"/>
  <c r="D33"/>
  <c r="E33"/>
  <c r="F33"/>
  <c r="C12"/>
  <c r="C33" i="11"/>
  <c r="D33" i="1"/>
  <c r="D32"/>
  <c r="E32" i="12"/>
  <c r="G36"/>
  <c r="G36" i="1"/>
  <c r="E32"/>
  <c r="E33"/>
  <c r="E12" i="11"/>
  <c r="E12" i="12"/>
  <c r="C33"/>
  <c r="C32"/>
  <c r="D33"/>
  <c r="D32"/>
  <c r="F32"/>
  <c r="F33"/>
  <c r="C32" i="11"/>
  <c r="F32" i="1"/>
  <c r="C33"/>
  <c r="C32"/>
  <c r="F33"/>
  <c r="F12" i="10"/>
  <c r="C12" i="12"/>
  <c r="D12"/>
  <c r="E33"/>
  <c r="F12"/>
  <c r="C12" i="11"/>
  <c r="D12"/>
  <c r="F12"/>
  <c r="D12" i="1"/>
  <c r="C12"/>
  <c r="E12"/>
  <c r="F12"/>
  <c r="D12" i="10"/>
  <c r="C33"/>
  <c r="C32"/>
  <c r="E12"/>
  <c r="D36" i="11" l="1"/>
  <c r="G38"/>
  <c r="F36"/>
  <c r="E36"/>
  <c r="C36" i="12"/>
  <c r="C36" i="1"/>
  <c r="F36" i="10"/>
  <c r="E36"/>
  <c r="D36"/>
  <c r="F36" i="12"/>
  <c r="G38" i="1"/>
  <c r="E36" i="12"/>
  <c r="E36" i="1"/>
  <c r="D36"/>
  <c r="D36" i="12"/>
  <c r="G38"/>
  <c r="C36" i="10"/>
  <c r="F36" i="1"/>
  <c r="G38" i="10"/>
  <c r="C36" i="11"/>
  <c r="E38" l="1"/>
  <c r="D38"/>
  <c r="F38"/>
  <c r="C38" i="12"/>
  <c r="C38" i="1"/>
  <c r="C38" i="10"/>
  <c r="F38" i="12"/>
  <c r="D38" i="1"/>
  <c r="E38" i="12"/>
  <c r="C38" i="11"/>
  <c r="F38" i="1"/>
  <c r="D38" i="12"/>
  <c r="D38" i="10"/>
  <c r="F38"/>
  <c r="E38"/>
  <c r="E38" i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<sst xmlns="http://schemas.openxmlformats.org/spreadsheetml/2006/main" count="265" uniqueCount="73">
  <si>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</si>
  <si>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</si>
  <si>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</si>
  <si>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</si>
  <si>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</si>
  <si>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</si>
  <si>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</si>
  <si>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</si>
  <si>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</si>
  <si>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</si>
  <si>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</si>
  <si>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</si>
  <si>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</si>
  <si>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</si>
  <si>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</si>
  <si>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</si>
  <si>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</si>
  <si>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</si>
  <si>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</si>
  <si>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</si>
  <si>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</si>
  <si>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</si>
  <si>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</si>
  <si>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</si>
  <si>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</si>
  <si>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</si>
  <si>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</si>
  <si>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</si>
  <si>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</si>
  <si>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</si>
  <si>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</si>
  <si>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</si>
  <si>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</si>
  <si>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</si>
  <si>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</si>
  <si>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</si>
  <si>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</si>
  <si>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</si>
  <si>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</si>
  <si>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</si>
  <si>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</si>
  <si>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</si>
  <si>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</si>
  <si>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</si>
  <si>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</si>
  <si>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</si>
  <si>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</si>
  <si>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</si>
  <si>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</si>
  <si>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</si>
  <si>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</si>
  <si>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</si>
  <si>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</si>
  <si>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</si>
  <si>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</si>
  <si>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</si>
  <si>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Telangana</t>
  </si>
  <si>
    <t>2016-17</t>
  </si>
  <si>
    <t>2017-18</t>
  </si>
  <si>
    <t>2018-19</t>
  </si>
  <si>
    <t>2019-20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</si>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</sst>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40"/>
  <sheetViews>
    <sheetView tabSelected="1" zoomScale="115" zoomScaleNormal="115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K3" sqref="K3"/>
    </sheetView>
  </sheetViews>
  <sheetFormatPr defaultColWidth="8.85546875" defaultRowHeight="15"/>
  <cols>
    <col min="1" max="1" width="11" style="1" customWidth="1"/>
    <col min="2" max="2" width="29.5703125" style="1" customWidth="1"/>
    <col min="3" max="5" width="10.7109375" style="1" customWidth="1"/>
    <col min="6" max="6" width="10.7109375" style="3" customWidth="1"/>
    <col min="7" max="11" width="11.85546875" style="2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38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6" s="9" customFormat="1" ht="28.5">
      <c r="A6" s="19" t="s">
        <v>26</v>
      </c>
      <c r="B6" s="13" t="s">
        <v>2</v>
      </c>
      <c r="C6" s="14">
        <f>SUM(C7:C10)</f>
        <v>5461488</v>
      </c>
      <c r="D6" s="14">
        <f t="shared" ref="D6:E6" si="0">SUM(D7:D10)</f>
        <v>6736383</v>
      </c>
      <c r="E6" s="14">
        <f t="shared" si="0"/>
        <v>7663070</v>
      </c>
      <c r="F6" s="14">
        <f t="shared" ref="F6:K6" si="1">SUM(F7:F10)</f>
        <v>7612263</v>
      </c>
      <c r="G6" s="14">
        <f t="shared" si="1"/>
        <v>7570652.9630596973</v>
      </c>
      <c r="H6" s="14">
        <f t="shared" si="1"/>
        <v>8897924</v>
      </c>
      <c r="I6" s="14">
        <f t="shared" si="1"/>
        <v>10204400</v>
      </c>
      <c r="J6" s="14">
        <f t="shared" si="1"/>
        <v>11322300</v>
      </c>
      <c r="K6" s="14">
        <f t="shared" si="1"/>
        <v>13510900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3236819</v>
      </c>
      <c r="D7" s="16">
        <v>4057044.9999999995</v>
      </c>
      <c r="E7" s="16">
        <v>4709285</v>
      </c>
      <c r="F7" s="16">
        <v>4170637.0000000005</v>
      </c>
      <c r="G7" s="16">
        <v>3680494.6742407335</v>
      </c>
      <c r="H7" s="16">
        <v>4352911</v>
      </c>
      <c r="I7" s="16">
        <v>4592900</v>
      </c>
      <c r="J7" s="16">
        <v>4897500</v>
      </c>
      <c r="K7" s="16">
        <v>6058600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1884800.9999999998</v>
      </c>
      <c r="D8" s="16">
        <v>2285828</v>
      </c>
      <c r="E8" s="16">
        <v>2487782</v>
      </c>
      <c r="F8" s="16">
        <v>2928172</v>
      </c>
      <c r="G8" s="16">
        <v>3375456.6257300912</v>
      </c>
      <c r="H8" s="16">
        <v>3981557</v>
      </c>
      <c r="I8" s="16">
        <v>4883100</v>
      </c>
      <c r="J8" s="16">
        <v>5660000</v>
      </c>
      <c r="K8" s="16">
        <v>6640300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191725</v>
      </c>
      <c r="D9" s="16">
        <v>209648.99999999997</v>
      </c>
      <c r="E9" s="16">
        <v>216282.00000000003</v>
      </c>
      <c r="F9" s="16">
        <v>246486</v>
      </c>
      <c r="G9" s="16">
        <v>249770.87196220373</v>
      </c>
      <c r="H9" s="16">
        <v>336000</v>
      </c>
      <c r="I9" s="16">
        <v>363000</v>
      </c>
      <c r="J9" s="16">
        <v>360600</v>
      </c>
      <c r="K9" s="16">
        <v>375200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148143</v>
      </c>
      <c r="D10" s="16">
        <v>183861</v>
      </c>
      <c r="E10" s="16">
        <v>249721</v>
      </c>
      <c r="F10" s="16">
        <v>266968</v>
      </c>
      <c r="G10" s="16">
        <v>264930.79112666933</v>
      </c>
      <c r="H10" s="16">
        <v>227456</v>
      </c>
      <c r="I10" s="16">
        <v>365400</v>
      </c>
      <c r="J10" s="16">
        <v>404200</v>
      </c>
      <c r="K10" s="16">
        <v>436800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1106109</v>
      </c>
      <c r="D11" s="16">
        <v>1268476</v>
      </c>
      <c r="E11" s="16">
        <v>1238555</v>
      </c>
      <c r="F11" s="16">
        <v>1470580</v>
      </c>
      <c r="G11" s="16">
        <v>1712790.5895955758</v>
      </c>
      <c r="H11" s="16">
        <v>1968690.0000000002</v>
      </c>
      <c r="I11" s="16">
        <v>2177900</v>
      </c>
      <c r="J11" s="16">
        <v>2698500</v>
      </c>
      <c r="K11" s="16">
        <v>2727452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6567597</v>
      </c>
      <c r="D12" s="18">
        <f t="shared" ref="D12:E12" si="2">D6+D11</f>
        <v>8004859</v>
      </c>
      <c r="E12" s="18">
        <f t="shared" si="2"/>
        <v>8901625</v>
      </c>
      <c r="F12" s="18">
        <f t="shared" ref="F12:K12" si="3">F6+F11</f>
        <v>9082843</v>
      </c>
      <c r="G12" s="18">
        <f t="shared" si="3"/>
        <v>9283443.5526552722</v>
      </c>
      <c r="H12" s="18">
        <f t="shared" si="3"/>
        <v>10866614</v>
      </c>
      <c r="I12" s="18">
        <f t="shared" si="3"/>
        <v>12382300</v>
      </c>
      <c r="J12" s="18">
        <f t="shared" si="3"/>
        <v>14020800</v>
      </c>
      <c r="K12" s="18">
        <f t="shared" si="3"/>
        <v>16238352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6215158</v>
      </c>
      <c r="D13" s="14">
        <v>5543115</v>
      </c>
      <c r="E13" s="14">
        <v>5714839</v>
      </c>
      <c r="F13" s="14">
        <v>5453348</v>
      </c>
      <c r="G13" s="14">
        <v>7103242</v>
      </c>
      <c r="H13" s="14">
        <v>7383288</v>
      </c>
      <c r="I13" s="14">
        <v>8127600</v>
      </c>
      <c r="J13" s="14">
        <v>8938800</v>
      </c>
      <c r="K13" s="14">
        <v>9250500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6">
        <v>783505</v>
      </c>
      <c r="D14" s="16">
        <v>589605</v>
      </c>
      <c r="E14" s="16">
        <v>870937.99999999988</v>
      </c>
      <c r="F14" s="16">
        <v>734036</v>
      </c>
      <c r="G14" s="16">
        <v>835397.48315500002</v>
      </c>
      <c r="H14" s="16">
        <v>722057</v>
      </c>
      <c r="I14" s="16">
        <v>1039600</v>
      </c>
      <c r="J14" s="16">
        <v>1219200</v>
      </c>
      <c r="K14" s="16">
        <v>1432100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6">
        <v>2279090</v>
      </c>
      <c r="D15" s="16">
        <v>2357908</v>
      </c>
      <c r="E15" s="16">
        <v>2458242</v>
      </c>
      <c r="F15" s="16">
        <v>2778617</v>
      </c>
      <c r="G15" s="16">
        <v>2847345</v>
      </c>
      <c r="H15" s="16">
        <v>2855442</v>
      </c>
      <c r="I15" s="16">
        <v>3083200</v>
      </c>
      <c r="J15" s="16">
        <v>3326200</v>
      </c>
      <c r="K15" s="16">
        <v>3522858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9277753</v>
      </c>
      <c r="D16" s="18">
        <f t="shared" ref="D16:E16" si="4">+D13+D14+D15</f>
        <v>8490628</v>
      </c>
      <c r="E16" s="18">
        <f t="shared" si="4"/>
        <v>9044019</v>
      </c>
      <c r="F16" s="18">
        <f t="shared" ref="F16:K16" si="5">+F13+F14+F15</f>
        <v>8966001</v>
      </c>
      <c r="G16" s="18">
        <f t="shared" si="5"/>
        <v>10785984.483155001</v>
      </c>
      <c r="H16" s="18">
        <f t="shared" si="5"/>
        <v>10960787</v>
      </c>
      <c r="I16" s="18">
        <f t="shared" si="5"/>
        <v>12250400</v>
      </c>
      <c r="J16" s="18">
        <f t="shared" si="5"/>
        <v>13484200</v>
      </c>
      <c r="K16" s="18">
        <f t="shared" si="5"/>
        <v>14205458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3747813</v>
      </c>
      <c r="D17" s="14">
        <f t="shared" ref="D17:K17" si="6">D18+D19</f>
        <v>4454669</v>
      </c>
      <c r="E17" s="14">
        <f t="shared" si="6"/>
        <v>5127458</v>
      </c>
      <c r="F17" s="14">
        <f t="shared" si="6"/>
        <v>6426894</v>
      </c>
      <c r="G17" s="14">
        <f t="shared" si="6"/>
        <v>7473589</v>
      </c>
      <c r="H17" s="14">
        <f t="shared" si="6"/>
        <v>8669324</v>
      </c>
      <c r="I17" s="14">
        <f t="shared" si="6"/>
        <v>10446800</v>
      </c>
      <c r="J17" s="14">
        <f t="shared" si="6"/>
        <v>12290000</v>
      </c>
      <c r="K17" s="14">
        <f t="shared" si="6"/>
        <v>14286900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3048685</v>
      </c>
      <c r="D18" s="16">
        <v>3647224</v>
      </c>
      <c r="E18" s="16">
        <v>4456270</v>
      </c>
      <c r="F18" s="16">
        <v>5697436</v>
      </c>
      <c r="G18" s="16">
        <v>6641784</v>
      </c>
      <c r="H18" s="16">
        <v>7770792</v>
      </c>
      <c r="I18" s="16">
        <v>9487800</v>
      </c>
      <c r="J18" s="16">
        <v>11238000</v>
      </c>
      <c r="K18" s="16">
        <v>13143500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699128</v>
      </c>
      <c r="D19" s="16">
        <v>807445</v>
      </c>
      <c r="E19" s="16">
        <v>671188</v>
      </c>
      <c r="F19" s="16">
        <v>729458</v>
      </c>
      <c r="G19" s="16">
        <v>831804.99999999988</v>
      </c>
      <c r="H19" s="16">
        <v>898532</v>
      </c>
      <c r="I19" s="16">
        <v>959000</v>
      </c>
      <c r="J19" s="16">
        <v>1052000</v>
      </c>
      <c r="K19" s="16">
        <v>1143400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68</v>
      </c>
      <c r="B20" s="20" t="s">
        <v>10</v>
      </c>
      <c r="C20" s="14">
        <f>SUM(C21:C27)</f>
        <v>2531768</v>
      </c>
      <c r="D20" s="14">
        <f t="shared" ref="D20:E20" si="7">SUM(D21:D27)</f>
        <v>2987053</v>
      </c>
      <c r="E20" s="14">
        <f t="shared" si="7"/>
        <v>3229773.9999999995</v>
      </c>
      <c r="F20" s="14">
        <f t="shared" ref="F20:K20" si="8">SUM(F21:F27)</f>
        <v>3586625</v>
      </c>
      <c r="G20" s="14">
        <f t="shared" si="8"/>
        <v>3966554.1432934739</v>
      </c>
      <c r="H20" s="14">
        <f t="shared" si="8"/>
        <v>4282106</v>
      </c>
      <c r="I20" s="14">
        <f t="shared" si="8"/>
        <v>4680165</v>
      </c>
      <c r="J20" s="14">
        <f t="shared" si="8"/>
        <v>5289690</v>
      </c>
      <c r="K20" s="14">
        <f t="shared" si="8"/>
        <v>5815099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161396</v>
      </c>
      <c r="D21" s="16">
        <v>175654</v>
      </c>
      <c r="E21" s="16">
        <v>192902</v>
      </c>
      <c r="F21" s="16">
        <v>200401</v>
      </c>
      <c r="G21" s="16">
        <v>201028</v>
      </c>
      <c r="H21" s="16">
        <v>221575</v>
      </c>
      <c r="I21" s="16">
        <v>250865</v>
      </c>
      <c r="J21" s="16">
        <v>266990</v>
      </c>
      <c r="K21" s="16">
        <v>293699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1461278</v>
      </c>
      <c r="D22" s="16">
        <v>1715757</v>
      </c>
      <c r="E22" s="16">
        <v>1869091.9999999998</v>
      </c>
      <c r="F22" s="16">
        <v>2053968</v>
      </c>
      <c r="G22" s="16">
        <v>2263291.0219999999</v>
      </c>
      <c r="H22" s="16">
        <v>2453642</v>
      </c>
      <c r="I22" s="16">
        <v>2744100</v>
      </c>
      <c r="J22" s="16">
        <v>3212900</v>
      </c>
      <c r="K22" s="16">
        <v>3566000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23258</v>
      </c>
      <c r="D24" s="16">
        <v>43171</v>
      </c>
      <c r="E24" s="16">
        <v>34506</v>
      </c>
      <c r="F24" s="16">
        <v>62338</v>
      </c>
      <c r="G24" s="16">
        <v>112639.65399999999</v>
      </c>
      <c r="H24" s="16">
        <v>126721</v>
      </c>
      <c r="I24" s="16">
        <v>135600</v>
      </c>
      <c r="J24" s="16">
        <v>144900</v>
      </c>
      <c r="K24" s="16">
        <v>157900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ht="28.5">
      <c r="A25" s="27">
        <v>7.5</v>
      </c>
      <c r="B25" s="15" t="s">
        <v>15</v>
      </c>
      <c r="C25" s="16">
        <v>371763</v>
      </c>
      <c r="D25" s="16">
        <v>484435.99999999994</v>
      </c>
      <c r="E25" s="16">
        <v>447735.99999999994</v>
      </c>
      <c r="F25" s="16">
        <v>493722</v>
      </c>
      <c r="G25" s="16">
        <v>504827.07</v>
      </c>
      <c r="H25" s="16">
        <v>557782</v>
      </c>
      <c r="I25" s="16">
        <v>654300</v>
      </c>
      <c r="J25" s="16">
        <v>745900</v>
      </c>
      <c r="K25" s="16">
        <v>831400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17531</v>
      </c>
      <c r="D26" s="16">
        <v>15328</v>
      </c>
      <c r="E26" s="16">
        <v>17085</v>
      </c>
      <c r="F26" s="16">
        <v>17803</v>
      </c>
      <c r="G26" s="16">
        <v>18235.732093474002</v>
      </c>
      <c r="H26" s="16">
        <v>19777</v>
      </c>
      <c r="I26" s="16">
        <v>21800</v>
      </c>
      <c r="J26" s="16">
        <v>25700</v>
      </c>
      <c r="K26" s="16">
        <v>27100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496542</v>
      </c>
      <c r="D27" s="16">
        <v>552707</v>
      </c>
      <c r="E27" s="16">
        <v>668453</v>
      </c>
      <c r="F27" s="16">
        <v>758393</v>
      </c>
      <c r="G27" s="16">
        <v>866532.66519999993</v>
      </c>
      <c r="H27" s="16">
        <v>902609</v>
      </c>
      <c r="I27" s="16">
        <v>873500</v>
      </c>
      <c r="J27" s="16">
        <v>893300</v>
      </c>
      <c r="K27" s="16">
        <v>939000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2126507</v>
      </c>
      <c r="D28" s="16">
        <v>2363216</v>
      </c>
      <c r="E28" s="16">
        <v>2659553</v>
      </c>
      <c r="F28" s="16">
        <v>3026141</v>
      </c>
      <c r="G28" s="16">
        <v>3312303.34</v>
      </c>
      <c r="H28" s="16">
        <v>3635605.0000000005</v>
      </c>
      <c r="I28" s="16">
        <v>4128600</v>
      </c>
      <c r="J28" s="16">
        <v>4616600</v>
      </c>
      <c r="K28" s="16">
        <v>5040800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42.75">
      <c r="A29" s="28" t="s">
        <v>70</v>
      </c>
      <c r="B29" s="15" t="s">
        <v>19</v>
      </c>
      <c r="C29" s="16">
        <v>5551356</v>
      </c>
      <c r="D29" s="16">
        <v>6924491</v>
      </c>
      <c r="E29" s="16">
        <v>8230664</v>
      </c>
      <c r="F29" s="16">
        <v>9691214</v>
      </c>
      <c r="G29" s="16">
        <v>11217189</v>
      </c>
      <c r="H29" s="16">
        <v>13182438</v>
      </c>
      <c r="I29" s="16">
        <v>14668800</v>
      </c>
      <c r="J29" s="16">
        <v>16869400</v>
      </c>
      <c r="K29" s="16">
        <v>19439900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1131290</v>
      </c>
      <c r="D30" s="16">
        <v>1265964</v>
      </c>
      <c r="E30" s="16">
        <v>1433832</v>
      </c>
      <c r="F30" s="16">
        <v>1716637</v>
      </c>
      <c r="G30" s="16">
        <v>2191530</v>
      </c>
      <c r="H30" s="16">
        <v>2557373</v>
      </c>
      <c r="I30" s="16">
        <v>2849600</v>
      </c>
      <c r="J30" s="16">
        <v>3235800</v>
      </c>
      <c r="K30" s="16">
        <v>3702600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2670927</v>
      </c>
      <c r="D31" s="16">
        <v>3035381</v>
      </c>
      <c r="E31" s="16">
        <v>3546015</v>
      </c>
      <c r="F31" s="16">
        <v>4153561</v>
      </c>
      <c r="G31" s="16">
        <v>4802957</v>
      </c>
      <c r="H31" s="16">
        <v>5864354</v>
      </c>
      <c r="I31" s="16">
        <v>6722500</v>
      </c>
      <c r="J31" s="16">
        <v>7681500</v>
      </c>
      <c r="K31" s="16">
        <v>8720500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17759661</v>
      </c>
      <c r="D32" s="18">
        <f t="shared" ref="D32:I32" si="9">D17+D20+D28+D29+D30+D31</f>
        <v>21030774</v>
      </c>
      <c r="E32" s="18">
        <f t="shared" si="9"/>
        <v>24227296</v>
      </c>
      <c r="F32" s="18">
        <f t="shared" si="9"/>
        <v>28601072</v>
      </c>
      <c r="G32" s="18">
        <f t="shared" si="9"/>
        <v>32964122.483293474</v>
      </c>
      <c r="H32" s="18">
        <f t="shared" si="9"/>
        <v>38191200</v>
      </c>
      <c r="I32" s="18">
        <f t="shared" si="9"/>
        <v>43496465</v>
      </c>
      <c r="J32" s="18">
        <f t="shared" ref="J32:K32" si="10">J17+J20+J28+J29+J30+J31</f>
        <v>49982990</v>
      </c>
      <c r="K32" s="18">
        <f t="shared" si="10"/>
        <v>57005799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ht="30">
      <c r="A33" s="30" t="s">
        <v>27</v>
      </c>
      <c r="B33" s="21" t="s">
        <v>31</v>
      </c>
      <c r="C33" s="22">
        <f t="shared" ref="C33" si="11">C6+C11+C13+C14+C15+C17+C20+C28+C29+C30+C31</f>
        <v>33605011</v>
      </c>
      <c r="D33" s="22">
        <f t="shared" ref="D33:I33" si="12">D6+D11+D13+D14+D15+D17+D20+D28+D29+D30+D31</f>
        <v>37526261</v>
      </c>
      <c r="E33" s="22">
        <f t="shared" si="12"/>
        <v>42172940</v>
      </c>
      <c r="F33" s="22">
        <f t="shared" si="12"/>
        <v>46649916</v>
      </c>
      <c r="G33" s="22">
        <f t="shared" si="12"/>
        <v>53033550.519103751</v>
      </c>
      <c r="H33" s="22">
        <f t="shared" si="12"/>
        <v>60018601</v>
      </c>
      <c r="I33" s="22">
        <f t="shared" si="12"/>
        <v>68129165</v>
      </c>
      <c r="J33" s="22">
        <f t="shared" ref="J33:K33" si="13">J6+J11+J13+J14+J15+J17+J20+J28+J29+J30+J31</f>
        <v>77487990</v>
      </c>
      <c r="K33" s="22">
        <f t="shared" si="13"/>
        <v>87449609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1">
        <v>3281100</v>
      </c>
      <c r="D34" s="11">
        <v>3716400</v>
      </c>
      <c r="E34" s="11">
        <v>4092900</v>
      </c>
      <c r="F34" s="11">
        <v>4864172</v>
      </c>
      <c r="G34" s="11">
        <v>5775443</v>
      </c>
      <c r="H34" s="11">
        <v>6890625</v>
      </c>
      <c r="I34" s="11">
        <v>8318000</v>
      </c>
      <c r="J34" s="11">
        <v>9814100</v>
      </c>
      <c r="K34" s="11">
        <v>10777900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1">
        <v>942700</v>
      </c>
      <c r="D35" s="11">
        <v>1083300</v>
      </c>
      <c r="E35" s="11">
        <v>1107800</v>
      </c>
      <c r="F35" s="11">
        <v>929209</v>
      </c>
      <c r="G35" s="11">
        <v>1018787.9999999999</v>
      </c>
      <c r="H35" s="11">
        <v>1076692</v>
      </c>
      <c r="I35" s="11">
        <v>1134500</v>
      </c>
      <c r="J35" s="11">
        <v>1199000</v>
      </c>
      <c r="K35" s="11">
        <v>1267100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ht="28.5">
      <c r="A36" s="32" t="s">
        <v>35</v>
      </c>
      <c r="B36" s="24" t="s">
        <v>45</v>
      </c>
      <c r="C36" s="18">
        <f>C33+C34-C35</f>
        <v>35943411</v>
      </c>
      <c r="D36" s="18">
        <f t="shared" ref="D36:K36" si="14">D33+D34-D35</f>
        <v>40159361</v>
      </c>
      <c r="E36" s="18">
        <f t="shared" si="14"/>
        <v>45158040</v>
      </c>
      <c r="F36" s="18">
        <f t="shared" si="14"/>
        <v>50584879</v>
      </c>
      <c r="G36" s="18">
        <f t="shared" si="14"/>
        <v>57790205.519103751</v>
      </c>
      <c r="H36" s="18">
        <f t="shared" si="14"/>
        <v>65832534</v>
      </c>
      <c r="I36" s="18">
        <f t="shared" si="14"/>
        <v>75312665</v>
      </c>
      <c r="J36" s="18">
        <f t="shared" si="14"/>
        <v>86103090</v>
      </c>
      <c r="K36" s="18">
        <f t="shared" si="14"/>
        <v>96960409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v>356820</v>
      </c>
      <c r="D37" s="11">
        <v>360400</v>
      </c>
      <c r="E37" s="11">
        <v>364010</v>
      </c>
      <c r="F37" s="11">
        <v>367660</v>
      </c>
      <c r="G37" s="11">
        <v>371340</v>
      </c>
      <c r="H37" s="11">
        <v>375050</v>
      </c>
      <c r="I37" s="11">
        <v>378810</v>
      </c>
      <c r="J37" s="11">
        <v>382600</v>
      </c>
      <c r="K37" s="11">
        <v>386420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100732.61308222634</v>
      </c>
      <c r="D38" s="18">
        <f t="shared" ref="D38:E38" si="15">D36/D37*1000</f>
        <v>111429.96947835738</v>
      </c>
      <c r="E38" s="18">
        <f t="shared" si="15"/>
        <v>124057.14128732726</v>
      </c>
      <c r="F38" s="18">
        <f t="shared" ref="F38:K38" si="16">F36/F37*1000</f>
        <v>137586.02785181961</v>
      </c>
      <c r="G38" s="18">
        <f t="shared" si="16"/>
        <v>155626.12570448578</v>
      </c>
      <c r="H38" s="18">
        <f t="shared" si="16"/>
        <v>175530.01999733367</v>
      </c>
      <c r="I38" s="18">
        <f t="shared" si="16"/>
        <v>198813.82487262745</v>
      </c>
      <c r="J38" s="18">
        <f t="shared" si="16"/>
        <v>225047.28175640354</v>
      </c>
      <c r="K38" s="18">
        <f t="shared" si="16"/>
        <v>250919.74794265305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="115" zoomScaleNormal="115" zoomScaleSheetLayoutView="100" workbookViewId="0">
      <pane xSplit="2" ySplit="5" topLeftCell="C33" activePane="bottomRight" state="frozen"/>
      <selection activeCell="A5" sqref="A5:K38"/>
      <selection pane="topRight" activeCell="A5" sqref="A5:K38"/>
      <selection pane="bottomLeft" activeCell="A5" sqref="A5:K38"/>
      <selection pane="bottomRight" activeCell="C32" sqref="C32"/>
    </sheetView>
  </sheetViews>
  <sheetFormatPr defaultColWidth="8.85546875" defaultRowHeight="15"/>
  <cols>
    <col min="1" max="1" width="11" style="1" customWidth="1"/>
    <col min="2" max="2" width="29.5703125" style="1" customWidth="1"/>
    <col min="3" max="5" width="11.140625" style="1" customWidth="1"/>
    <col min="6" max="6" width="11.140625" style="3" customWidth="1"/>
    <col min="7" max="11" width="11.85546875" style="2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39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6" s="9" customFormat="1" ht="28.5">
      <c r="A6" s="19" t="s">
        <v>26</v>
      </c>
      <c r="B6" s="13" t="s">
        <v>2</v>
      </c>
      <c r="C6" s="14">
        <f>SUM(C7:C10)</f>
        <v>5461488</v>
      </c>
      <c r="D6" s="14">
        <f t="shared" ref="D6:F6" si="0">SUM(D7:D10)</f>
        <v>5943354</v>
      </c>
      <c r="E6" s="14">
        <f t="shared" si="0"/>
        <v>6179205</v>
      </c>
      <c r="F6" s="14">
        <f t="shared" si="0"/>
        <v>5581067</v>
      </c>
      <c r="G6" s="14">
        <f t="shared" ref="G6:K6" si="1">SUM(G7:G10)</f>
        <v>5161494.9205753766</v>
      </c>
      <c r="H6" s="14">
        <f t="shared" si="1"/>
        <v>5732440</v>
      </c>
      <c r="I6" s="14">
        <f t="shared" si="1"/>
        <v>6232300</v>
      </c>
      <c r="J6" s="14">
        <f t="shared" si="1"/>
        <v>6658700</v>
      </c>
      <c r="K6" s="14">
        <f t="shared" si="1"/>
        <v>7609400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3236819</v>
      </c>
      <c r="D7" s="16">
        <v>3554096</v>
      </c>
      <c r="E7" s="16">
        <v>3723456</v>
      </c>
      <c r="F7" s="16">
        <v>2954636</v>
      </c>
      <c r="G7" s="16">
        <v>2418652.8540657661</v>
      </c>
      <c r="H7" s="16">
        <v>2847772</v>
      </c>
      <c r="I7" s="16">
        <v>2958400</v>
      </c>
      <c r="J7" s="16">
        <v>3021400</v>
      </c>
      <c r="K7" s="16">
        <v>3495000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1884800.9999999998</v>
      </c>
      <c r="D8" s="16">
        <v>2035095</v>
      </c>
      <c r="E8" s="16">
        <v>2082738</v>
      </c>
      <c r="F8" s="16">
        <v>2251892</v>
      </c>
      <c r="G8" s="16">
        <v>2393750.4887823444</v>
      </c>
      <c r="H8" s="16">
        <v>2552016</v>
      </c>
      <c r="I8" s="16">
        <v>2886700</v>
      </c>
      <c r="J8" s="16">
        <v>3231900</v>
      </c>
      <c r="K8" s="16">
        <v>3704300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191725</v>
      </c>
      <c r="D9" s="16">
        <v>190562</v>
      </c>
      <c r="E9" s="16">
        <v>185808</v>
      </c>
      <c r="F9" s="16">
        <v>171477</v>
      </c>
      <c r="G9" s="16">
        <v>168303.3047731191</v>
      </c>
      <c r="H9" s="16">
        <v>183600</v>
      </c>
      <c r="I9" s="16">
        <v>183800</v>
      </c>
      <c r="J9" s="16">
        <v>181600</v>
      </c>
      <c r="K9" s="16">
        <v>181400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148143</v>
      </c>
      <c r="D10" s="16">
        <v>163601</v>
      </c>
      <c r="E10" s="16">
        <v>187203</v>
      </c>
      <c r="F10" s="16">
        <v>203062</v>
      </c>
      <c r="G10" s="16">
        <v>180788.27295414603</v>
      </c>
      <c r="H10" s="16">
        <v>149052</v>
      </c>
      <c r="I10" s="16">
        <v>203400</v>
      </c>
      <c r="J10" s="16">
        <v>223800</v>
      </c>
      <c r="K10" s="16">
        <v>228700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1106109</v>
      </c>
      <c r="D11" s="16">
        <v>1192125</v>
      </c>
      <c r="E11" s="16">
        <v>1082400</v>
      </c>
      <c r="F11" s="16">
        <v>1260428</v>
      </c>
      <c r="G11" s="16">
        <v>1409287.6782466229</v>
      </c>
      <c r="H11" s="16">
        <v>1513882</v>
      </c>
      <c r="I11" s="16">
        <v>1668000</v>
      </c>
      <c r="J11" s="16">
        <v>1858800</v>
      </c>
      <c r="K11" s="16">
        <v>1819100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6567597</v>
      </c>
      <c r="D12" s="18">
        <f t="shared" ref="D12:F12" si="2">D6+D11</f>
        <v>7135479</v>
      </c>
      <c r="E12" s="18">
        <f t="shared" si="2"/>
        <v>7261605</v>
      </c>
      <c r="F12" s="18">
        <f t="shared" si="2"/>
        <v>6841495</v>
      </c>
      <c r="G12" s="18">
        <f t="shared" ref="G12:K12" si="3">G6+G11</f>
        <v>6570782.5988219995</v>
      </c>
      <c r="H12" s="18">
        <f t="shared" si="3"/>
        <v>7246322</v>
      </c>
      <c r="I12" s="18">
        <f t="shared" si="3"/>
        <v>7900300</v>
      </c>
      <c r="J12" s="18">
        <f t="shared" si="3"/>
        <v>8517500</v>
      </c>
      <c r="K12" s="18">
        <f t="shared" si="3"/>
        <v>9428500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6215158</v>
      </c>
      <c r="D13" s="14">
        <v>5259759</v>
      </c>
      <c r="E13" s="14">
        <v>5218160</v>
      </c>
      <c r="F13" s="14">
        <v>4827558</v>
      </c>
      <c r="G13" s="14">
        <v>6375078</v>
      </c>
      <c r="H13" s="14">
        <v>6494309</v>
      </c>
      <c r="I13" s="14">
        <v>7012200</v>
      </c>
      <c r="J13" s="14">
        <v>7521600</v>
      </c>
      <c r="K13" s="14">
        <v>7641000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6">
        <v>783505</v>
      </c>
      <c r="D14" s="16">
        <v>618282</v>
      </c>
      <c r="E14" s="16">
        <v>869157</v>
      </c>
      <c r="F14" s="16">
        <v>662371</v>
      </c>
      <c r="G14" s="16">
        <v>720687.24686972913</v>
      </c>
      <c r="H14" s="16">
        <v>573601</v>
      </c>
      <c r="I14" s="16">
        <v>740800</v>
      </c>
      <c r="J14" s="16">
        <v>758200</v>
      </c>
      <c r="K14" s="16">
        <v>792500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6">
        <v>2279090</v>
      </c>
      <c r="D15" s="16">
        <v>2314468</v>
      </c>
      <c r="E15" s="16">
        <v>2136705</v>
      </c>
      <c r="F15" s="16">
        <v>2333163</v>
      </c>
      <c r="G15" s="16">
        <v>2398644</v>
      </c>
      <c r="H15" s="16">
        <v>2435509</v>
      </c>
      <c r="I15" s="16">
        <v>2518600</v>
      </c>
      <c r="J15" s="16">
        <v>2582500</v>
      </c>
      <c r="K15" s="16">
        <v>2616780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9277753</v>
      </c>
      <c r="D16" s="18">
        <f t="shared" ref="D16:F16" si="4">+D13+D14+D15</f>
        <v>8192509</v>
      </c>
      <c r="E16" s="18">
        <f t="shared" si="4"/>
        <v>8224022</v>
      </c>
      <c r="F16" s="18">
        <f t="shared" si="4"/>
        <v>7823092</v>
      </c>
      <c r="G16" s="18">
        <f t="shared" ref="G16:K16" si="5">+G13+G14+G15</f>
        <v>9494409.246869728</v>
      </c>
      <c r="H16" s="18">
        <f t="shared" si="5"/>
        <v>9503419</v>
      </c>
      <c r="I16" s="18">
        <f t="shared" si="5"/>
        <v>10271600</v>
      </c>
      <c r="J16" s="18">
        <f t="shared" si="5"/>
        <v>10862300</v>
      </c>
      <c r="K16" s="18">
        <f t="shared" si="5"/>
        <v>11050280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3747813</v>
      </c>
      <c r="D17" s="14">
        <f t="shared" ref="D17:F17" si="6">D18+D19</f>
        <v>4026649</v>
      </c>
      <c r="E17" s="14">
        <f t="shared" si="6"/>
        <v>4357584</v>
      </c>
      <c r="F17" s="14">
        <f t="shared" si="6"/>
        <v>5223022</v>
      </c>
      <c r="G17" s="14">
        <f t="shared" ref="G17:K17" si="7">G18+G19</f>
        <v>5854315</v>
      </c>
      <c r="H17" s="14">
        <f t="shared" si="7"/>
        <v>6483197</v>
      </c>
      <c r="I17" s="14">
        <f t="shared" si="7"/>
        <v>7556400</v>
      </c>
      <c r="J17" s="14">
        <f t="shared" si="7"/>
        <v>8505800</v>
      </c>
      <c r="K17" s="14">
        <f t="shared" si="7"/>
        <v>9437400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3048685</v>
      </c>
      <c r="D18" s="16">
        <v>3296692</v>
      </c>
      <c r="E18" s="16">
        <v>3788142</v>
      </c>
      <c r="F18" s="16">
        <v>4631521</v>
      </c>
      <c r="G18" s="16">
        <v>5204402</v>
      </c>
      <c r="H18" s="16">
        <v>5813687</v>
      </c>
      <c r="I18" s="16">
        <v>6864800</v>
      </c>
      <c r="J18" s="16">
        <v>7779500</v>
      </c>
      <c r="K18" s="16">
        <v>8684500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699128</v>
      </c>
      <c r="D19" s="16">
        <v>729957</v>
      </c>
      <c r="E19" s="16">
        <v>569442</v>
      </c>
      <c r="F19" s="16">
        <v>591501</v>
      </c>
      <c r="G19" s="16">
        <v>649913</v>
      </c>
      <c r="H19" s="16">
        <v>669510</v>
      </c>
      <c r="I19" s="16">
        <v>691600</v>
      </c>
      <c r="J19" s="16">
        <v>726300</v>
      </c>
      <c r="K19" s="16">
        <v>752900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68</v>
      </c>
      <c r="B20" s="20" t="s">
        <v>10</v>
      </c>
      <c r="C20" s="14">
        <f>SUM(C21:C27)</f>
        <v>2531768</v>
      </c>
      <c r="D20" s="14">
        <f t="shared" ref="D20:F20" si="8">SUM(D21:D27)</f>
        <v>2788855</v>
      </c>
      <c r="E20" s="14">
        <f t="shared" si="8"/>
        <v>2900486</v>
      </c>
      <c r="F20" s="14">
        <f t="shared" si="8"/>
        <v>3107545</v>
      </c>
      <c r="G20" s="14">
        <f t="shared" ref="G20:K20" si="9">SUM(G21:G27)</f>
        <v>3389212.9049666924</v>
      </c>
      <c r="H20" s="14">
        <f t="shared" si="9"/>
        <v>3532290</v>
      </c>
      <c r="I20" s="14">
        <f t="shared" si="9"/>
        <v>3759054</v>
      </c>
      <c r="J20" s="14">
        <f t="shared" si="9"/>
        <v>4086121</v>
      </c>
      <c r="K20" s="14">
        <f t="shared" si="9"/>
        <v>4430800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161396</v>
      </c>
      <c r="D21" s="16">
        <v>168039</v>
      </c>
      <c r="E21" s="16">
        <v>180554</v>
      </c>
      <c r="F21" s="16">
        <v>174958</v>
      </c>
      <c r="G21" s="16">
        <v>171048.89</v>
      </c>
      <c r="H21" s="16">
        <v>170395</v>
      </c>
      <c r="I21" s="16">
        <v>189654</v>
      </c>
      <c r="J21" s="16">
        <v>198221</v>
      </c>
      <c r="K21" s="16">
        <v>213600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1461278</v>
      </c>
      <c r="D22" s="16">
        <v>1598221</v>
      </c>
      <c r="E22" s="16">
        <v>1687122</v>
      </c>
      <c r="F22" s="16">
        <v>1767773</v>
      </c>
      <c r="G22" s="16">
        <v>1911615.380552049</v>
      </c>
      <c r="H22" s="16">
        <v>2005086</v>
      </c>
      <c r="I22" s="16">
        <v>2176800</v>
      </c>
      <c r="J22" s="16">
        <v>2440500</v>
      </c>
      <c r="K22" s="16">
        <v>2680100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23258</v>
      </c>
      <c r="D24" s="16">
        <v>40372</v>
      </c>
      <c r="E24" s="16">
        <v>30551</v>
      </c>
      <c r="F24" s="16">
        <v>54775</v>
      </c>
      <c r="G24" s="16">
        <v>98440.1270286566</v>
      </c>
      <c r="H24" s="16">
        <v>107469</v>
      </c>
      <c r="I24" s="16">
        <v>112500</v>
      </c>
      <c r="J24" s="16">
        <v>115700</v>
      </c>
      <c r="K24" s="16">
        <v>125200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ht="28.5">
      <c r="A25" s="27">
        <v>7.5</v>
      </c>
      <c r="B25" s="15" t="s">
        <v>15</v>
      </c>
      <c r="C25" s="16">
        <v>371763</v>
      </c>
      <c r="D25" s="16">
        <v>453180</v>
      </c>
      <c r="E25" s="16">
        <v>396418</v>
      </c>
      <c r="F25" s="16">
        <v>433820</v>
      </c>
      <c r="G25" s="16">
        <v>441187.7978451933</v>
      </c>
      <c r="H25" s="16">
        <v>473042</v>
      </c>
      <c r="I25" s="16">
        <v>542900</v>
      </c>
      <c r="J25" s="16">
        <v>595100</v>
      </c>
      <c r="K25" s="16">
        <v>659600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17531</v>
      </c>
      <c r="D26" s="16">
        <v>13888</v>
      </c>
      <c r="E26" s="16">
        <v>14568</v>
      </c>
      <c r="F26" s="16">
        <v>14519</v>
      </c>
      <c r="G26" s="16">
        <v>14346.855180301343</v>
      </c>
      <c r="H26" s="16">
        <v>14894.999999999998</v>
      </c>
      <c r="I26" s="16">
        <v>15900</v>
      </c>
      <c r="J26" s="16">
        <v>17900</v>
      </c>
      <c r="K26" s="16">
        <v>18100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496542</v>
      </c>
      <c r="D27" s="16">
        <v>515155</v>
      </c>
      <c r="E27" s="16">
        <v>591273</v>
      </c>
      <c r="F27" s="16">
        <v>661700</v>
      </c>
      <c r="G27" s="16">
        <v>752573.85436049267</v>
      </c>
      <c r="H27" s="16">
        <v>761403</v>
      </c>
      <c r="I27" s="16">
        <v>721300</v>
      </c>
      <c r="J27" s="16">
        <v>718700</v>
      </c>
      <c r="K27" s="16">
        <v>734200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2126507</v>
      </c>
      <c r="D28" s="16">
        <v>2332282</v>
      </c>
      <c r="E28" s="16">
        <v>2564472</v>
      </c>
      <c r="F28" s="16">
        <v>2869868</v>
      </c>
      <c r="G28" s="16">
        <v>3090552.14</v>
      </c>
      <c r="H28" s="16">
        <v>3378179</v>
      </c>
      <c r="I28" s="16">
        <v>3567700</v>
      </c>
      <c r="J28" s="16">
        <v>3701700</v>
      </c>
      <c r="K28" s="16">
        <v>3813900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42.75">
      <c r="A29" s="28" t="s">
        <v>70</v>
      </c>
      <c r="B29" s="15" t="s">
        <v>19</v>
      </c>
      <c r="C29" s="16">
        <v>5551356</v>
      </c>
      <c r="D29" s="16">
        <v>6260616</v>
      </c>
      <c r="E29" s="16">
        <v>6988082.0000000009</v>
      </c>
      <c r="F29" s="16">
        <v>7850587</v>
      </c>
      <c r="G29" s="16">
        <v>8743783.673341034</v>
      </c>
      <c r="H29" s="16">
        <v>9794632</v>
      </c>
      <c r="I29" s="16">
        <v>10502700</v>
      </c>
      <c r="J29" s="16">
        <v>11565700</v>
      </c>
      <c r="K29" s="16">
        <v>12764900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1131290</v>
      </c>
      <c r="D30" s="16">
        <v>1152272</v>
      </c>
      <c r="E30" s="16">
        <v>1212019</v>
      </c>
      <c r="F30" s="16">
        <v>1385954</v>
      </c>
      <c r="G30" s="16">
        <v>1702400.9999999998</v>
      </c>
      <c r="H30" s="16">
        <v>1892847</v>
      </c>
      <c r="I30" s="16">
        <v>2049800</v>
      </c>
      <c r="J30" s="16">
        <v>2280600</v>
      </c>
      <c r="K30" s="16">
        <v>2543000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2670927</v>
      </c>
      <c r="D31" s="16">
        <v>2698950</v>
      </c>
      <c r="E31" s="16">
        <v>2921308</v>
      </c>
      <c r="F31" s="16">
        <v>3205744</v>
      </c>
      <c r="G31" s="16">
        <v>3538787.0000000005</v>
      </c>
      <c r="H31" s="16">
        <v>4123024</v>
      </c>
      <c r="I31" s="16">
        <v>4532300</v>
      </c>
      <c r="J31" s="16">
        <v>4999900</v>
      </c>
      <c r="K31" s="16">
        <v>5524600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17759661</v>
      </c>
      <c r="D32" s="18">
        <f t="shared" ref="D32:F32" si="10">D17+D20+D28+D29+D30+D31</f>
        <v>19259624</v>
      </c>
      <c r="E32" s="18">
        <f t="shared" si="10"/>
        <v>20943951</v>
      </c>
      <c r="F32" s="18">
        <f t="shared" si="10"/>
        <v>23642720</v>
      </c>
      <c r="G32" s="18">
        <f t="shared" ref="G32:H32" si="11">G17+G20+G28+G29+G30+G31</f>
        <v>26319051.718307726</v>
      </c>
      <c r="H32" s="18">
        <f t="shared" si="11"/>
        <v>29204169</v>
      </c>
      <c r="I32" s="18">
        <f t="shared" ref="I32:J32" si="12">I17+I20+I28+I29+I30+I31</f>
        <v>31967954</v>
      </c>
      <c r="J32" s="18">
        <f t="shared" si="12"/>
        <v>35139821</v>
      </c>
      <c r="K32" s="18">
        <f t="shared" ref="K32" si="13">K17+K20+K28+K29+K30+K31</f>
        <v>38514600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ht="30">
      <c r="A33" s="30" t="s">
        <v>27</v>
      </c>
      <c r="B33" s="21" t="s">
        <v>31</v>
      </c>
      <c r="C33" s="22">
        <f t="shared" ref="C33:H33" si="14">C6+C11+C13+C14+C15+C17+C20+C28+C29+C30+C31</f>
        <v>33605011</v>
      </c>
      <c r="D33" s="22">
        <f t="shared" si="14"/>
        <v>34587612</v>
      </c>
      <c r="E33" s="22">
        <f t="shared" si="14"/>
        <v>36429578</v>
      </c>
      <c r="F33" s="22">
        <f t="shared" si="14"/>
        <v>38307307</v>
      </c>
      <c r="G33" s="22">
        <f t="shared" si="14"/>
        <v>42384243.563999459</v>
      </c>
      <c r="H33" s="22">
        <f t="shared" si="14"/>
        <v>45953910</v>
      </c>
      <c r="I33" s="22">
        <f t="shared" ref="I33:J33" si="15">I6+I11+I13+I14+I15+I17+I20+I28+I29+I30+I31</f>
        <v>50139854</v>
      </c>
      <c r="J33" s="22">
        <f t="shared" si="15"/>
        <v>54519621</v>
      </c>
      <c r="K33" s="22">
        <f t="shared" ref="K33" si="16">K6+K11+K13+K14+K15+K17+K20+K28+K29+K30+K31</f>
        <v>58993380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1">
        <v>3281100</v>
      </c>
      <c r="D34" s="11">
        <v>3420900</v>
      </c>
      <c r="E34" s="11">
        <v>3518300</v>
      </c>
      <c r="F34" s="11">
        <v>4111300</v>
      </c>
      <c r="G34" s="11">
        <v>4941700</v>
      </c>
      <c r="H34" s="11">
        <v>5737100</v>
      </c>
      <c r="I34" s="11">
        <v>6726800</v>
      </c>
      <c r="J34" s="11">
        <v>7716700</v>
      </c>
      <c r="K34" s="11">
        <v>8298900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1">
        <v>942700</v>
      </c>
      <c r="D35" s="11">
        <v>997200</v>
      </c>
      <c r="E35" s="11">
        <v>952200</v>
      </c>
      <c r="F35" s="11">
        <v>785400</v>
      </c>
      <c r="G35" s="11">
        <v>871700</v>
      </c>
      <c r="H35" s="11">
        <v>896400</v>
      </c>
      <c r="I35" s="11">
        <v>917500</v>
      </c>
      <c r="J35" s="11">
        <v>953500</v>
      </c>
      <c r="K35" s="11">
        <v>966500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ht="28.5">
      <c r="A36" s="32" t="s">
        <v>35</v>
      </c>
      <c r="B36" s="24" t="s">
        <v>45</v>
      </c>
      <c r="C36" s="18">
        <f>C33+C34-C35</f>
        <v>35943411</v>
      </c>
      <c r="D36" s="18">
        <f t="shared" ref="D36:F36" si="17">D33+D34-D35</f>
        <v>37011312</v>
      </c>
      <c r="E36" s="18">
        <f t="shared" si="17"/>
        <v>38995678</v>
      </c>
      <c r="F36" s="18">
        <f t="shared" si="17"/>
        <v>41633207</v>
      </c>
      <c r="G36" s="18">
        <f t="shared" ref="G36:K36" si="18">G33+G34-G35</f>
        <v>46454243.563999459</v>
      </c>
      <c r="H36" s="18">
        <f t="shared" si="18"/>
        <v>50794610</v>
      </c>
      <c r="I36" s="18">
        <f t="shared" si="18"/>
        <v>55949154</v>
      </c>
      <c r="J36" s="18">
        <f t="shared" si="18"/>
        <v>61282821</v>
      </c>
      <c r="K36" s="18">
        <f t="shared" si="18"/>
        <v>66325780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356820</v>
      </c>
      <c r="D37" s="11">
        <f>GSVA_cur!D37</f>
        <v>360400</v>
      </c>
      <c r="E37" s="11">
        <f>GSVA_cur!E37</f>
        <v>364010</v>
      </c>
      <c r="F37" s="11">
        <f>GSVA_cur!F37</f>
        <v>367660</v>
      </c>
      <c r="G37" s="11">
        <f>GSVA_cur!G37</f>
        <v>371340</v>
      </c>
      <c r="H37" s="11">
        <f>GSVA_cur!H37</f>
        <v>375050</v>
      </c>
      <c r="I37" s="11">
        <f>GSVA_cur!I37</f>
        <v>378810</v>
      </c>
      <c r="J37" s="11">
        <f>GSVA_cur!J37</f>
        <v>382600</v>
      </c>
      <c r="K37" s="11">
        <f>GSVA_cur!K37</f>
        <v>386420</v>
      </c>
      <c r="R37" s="2"/>
      <c r="S37" s="2"/>
      <c r="T37" s="2"/>
      <c r="U37" s="2"/>
    </row>
    <row r="38" spans="1:186">
      <c r="A38" s="32" t="s">
        <v>37</v>
      </c>
      <c r="B38" s="24" t="s">
        <v>48</v>
      </c>
      <c r="C38" s="18">
        <f>C36/C37*1000</f>
        <v>100732.61308222634</v>
      </c>
      <c r="D38" s="18">
        <f t="shared" ref="D38:F38" si="19">D36/D37*1000</f>
        <v>102695.09433962264</v>
      </c>
      <c r="E38" s="18">
        <f t="shared" si="19"/>
        <v>107128.04043844949</v>
      </c>
      <c r="F38" s="18">
        <f t="shared" si="19"/>
        <v>113238.33705053582</v>
      </c>
      <c r="G38" s="18">
        <f t="shared" ref="G38:K38" si="20">G36/G37*1000</f>
        <v>125098.94857542806</v>
      </c>
      <c r="H38" s="18">
        <f t="shared" si="20"/>
        <v>135434.2354352753</v>
      </c>
      <c r="I38" s="18">
        <f t="shared" si="20"/>
        <v>147697.14104696285</v>
      </c>
      <c r="J38" s="18">
        <f t="shared" si="20"/>
        <v>160174.64976476738</v>
      </c>
      <c r="K38" s="18">
        <f t="shared" si="20"/>
        <v>171641.68521298069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24" activePane="bottomRight" state="frozen"/>
      <selection activeCell="A5" sqref="A5:K38"/>
      <selection pane="topRight" activeCell="A5" sqref="A5:K38"/>
      <selection pane="bottomLeft" activeCell="A5" sqref="A5:K38"/>
      <selection pane="bottomRight" activeCell="M20" sqref="M20"/>
    </sheetView>
  </sheetViews>
  <sheetFormatPr defaultColWidth="8.85546875" defaultRowHeight="15"/>
  <cols>
    <col min="1" max="1" width="11" style="1" customWidth="1"/>
    <col min="2" max="2" width="29.5703125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40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6" s="9" customFormat="1" ht="28.5">
      <c r="A6" s="19" t="s">
        <v>26</v>
      </c>
      <c r="B6" s="13" t="s">
        <v>2</v>
      </c>
      <c r="C6" s="14">
        <f>SUM(C7:C10)</f>
        <v>5135785</v>
      </c>
      <c r="D6" s="14">
        <f t="shared" ref="D6:F6" si="0">SUM(D7:D10)</f>
        <v>6359894</v>
      </c>
      <c r="E6" s="14">
        <f t="shared" si="0"/>
        <v>7226694</v>
      </c>
      <c r="F6" s="14">
        <f t="shared" si="0"/>
        <v>7127205</v>
      </c>
      <c r="G6" s="14">
        <f t="shared" ref="G6:K6" si="1">SUM(G7:G10)</f>
        <v>7053928.9630596973</v>
      </c>
      <c r="H6" s="14">
        <f t="shared" si="1"/>
        <v>8328543</v>
      </c>
      <c r="I6" s="14">
        <f t="shared" si="1"/>
        <v>9557600</v>
      </c>
      <c r="J6" s="14">
        <f t="shared" si="1"/>
        <v>10627200</v>
      </c>
      <c r="K6" s="14">
        <f t="shared" si="1"/>
        <v>12660000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2955435</v>
      </c>
      <c r="D7" s="16">
        <v>3732206</v>
      </c>
      <c r="E7" s="16">
        <v>4335723</v>
      </c>
      <c r="F7" s="16">
        <v>3752801.9999999995</v>
      </c>
      <c r="G7" s="16">
        <v>3228337.6742407335</v>
      </c>
      <c r="H7" s="16">
        <v>3847676.9999999995</v>
      </c>
      <c r="I7" s="16">
        <v>4024100</v>
      </c>
      <c r="J7" s="16">
        <v>4290900</v>
      </c>
      <c r="K7" s="16">
        <v>5308200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1859518.9999999998</v>
      </c>
      <c r="D8" s="16">
        <v>2255030</v>
      </c>
      <c r="E8" s="16">
        <v>2453190</v>
      </c>
      <c r="F8" s="16">
        <v>2889982</v>
      </c>
      <c r="G8" s="16">
        <v>3336946.6257300912</v>
      </c>
      <c r="H8" s="16">
        <v>3939151</v>
      </c>
      <c r="I8" s="16">
        <v>4835400</v>
      </c>
      <c r="J8" s="16">
        <v>5604700</v>
      </c>
      <c r="K8" s="16">
        <v>6575400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189621</v>
      </c>
      <c r="D9" s="16">
        <v>207934</v>
      </c>
      <c r="E9" s="16">
        <v>214376.00000000003</v>
      </c>
      <c r="F9" s="16">
        <v>244055.00000000003</v>
      </c>
      <c r="G9" s="16">
        <v>247435.87196220373</v>
      </c>
      <c r="H9" s="16">
        <v>332800</v>
      </c>
      <c r="I9" s="16">
        <v>359300</v>
      </c>
      <c r="J9" s="16">
        <v>356900</v>
      </c>
      <c r="K9" s="16">
        <v>371400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131210</v>
      </c>
      <c r="D10" s="16">
        <v>164724</v>
      </c>
      <c r="E10" s="16">
        <v>223405.00000000003</v>
      </c>
      <c r="F10" s="16">
        <v>240366</v>
      </c>
      <c r="G10" s="16">
        <v>241208.79112666936</v>
      </c>
      <c r="H10" s="16">
        <v>208915</v>
      </c>
      <c r="I10" s="16">
        <v>338800</v>
      </c>
      <c r="J10" s="16">
        <v>374700</v>
      </c>
      <c r="K10" s="16">
        <v>405000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973421.99999999988</v>
      </c>
      <c r="D11" s="16">
        <v>1114586</v>
      </c>
      <c r="E11" s="16">
        <v>1033118</v>
      </c>
      <c r="F11" s="16">
        <v>1249886</v>
      </c>
      <c r="G11" s="16">
        <v>1432012.3995955759</v>
      </c>
      <c r="H11" s="16">
        <v>1653102</v>
      </c>
      <c r="I11" s="16">
        <v>1841300</v>
      </c>
      <c r="J11" s="16">
        <v>2281400</v>
      </c>
      <c r="K11" s="16">
        <v>2305900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6109207</v>
      </c>
      <c r="D12" s="18">
        <f t="shared" ref="D12:F12" si="2">D6+D11</f>
        <v>7474480</v>
      </c>
      <c r="E12" s="18">
        <f t="shared" si="2"/>
        <v>8259812</v>
      </c>
      <c r="F12" s="18">
        <f t="shared" si="2"/>
        <v>8377091</v>
      </c>
      <c r="G12" s="18">
        <f t="shared" ref="G12:K12" si="3">G6+G11</f>
        <v>8485941.3626552727</v>
      </c>
      <c r="H12" s="18">
        <f t="shared" si="3"/>
        <v>9981645</v>
      </c>
      <c r="I12" s="18">
        <f t="shared" si="3"/>
        <v>11398900</v>
      </c>
      <c r="J12" s="18">
        <f t="shared" si="3"/>
        <v>12908600</v>
      </c>
      <c r="K12" s="18">
        <f t="shared" si="3"/>
        <v>14965900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5292515</v>
      </c>
      <c r="D13" s="14">
        <v>4610226</v>
      </c>
      <c r="E13" s="14">
        <v>4785738</v>
      </c>
      <c r="F13" s="14">
        <v>4515593</v>
      </c>
      <c r="G13" s="14">
        <v>6118295</v>
      </c>
      <c r="H13" s="14">
        <v>6380150</v>
      </c>
      <c r="I13" s="14">
        <v>7032300</v>
      </c>
      <c r="J13" s="14">
        <v>7734300</v>
      </c>
      <c r="K13" s="14">
        <v>8050600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6">
        <v>521543</v>
      </c>
      <c r="D14" s="16">
        <v>386369</v>
      </c>
      <c r="E14" s="16">
        <v>587316</v>
      </c>
      <c r="F14" s="16">
        <v>496656.00000000006</v>
      </c>
      <c r="G14" s="16">
        <v>581507.05315500009</v>
      </c>
      <c r="H14" s="16">
        <v>498264.99999999994</v>
      </c>
      <c r="I14" s="16">
        <v>734700</v>
      </c>
      <c r="J14" s="16">
        <v>861600</v>
      </c>
      <c r="K14" s="16">
        <v>1012000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6">
        <v>2172794</v>
      </c>
      <c r="D15" s="16">
        <v>2234923</v>
      </c>
      <c r="E15" s="16">
        <v>2310513</v>
      </c>
      <c r="F15" s="16">
        <v>2617068</v>
      </c>
      <c r="G15" s="16">
        <v>2679799</v>
      </c>
      <c r="H15" s="16">
        <v>2683552</v>
      </c>
      <c r="I15" s="16">
        <v>2869100</v>
      </c>
      <c r="J15" s="16">
        <v>3095300</v>
      </c>
      <c r="K15" s="16">
        <v>3278274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7986852</v>
      </c>
      <c r="D16" s="18">
        <f t="shared" ref="D16:F16" si="4">+D13+D14+D15</f>
        <v>7231518</v>
      </c>
      <c r="E16" s="18">
        <f t="shared" si="4"/>
        <v>7683567</v>
      </c>
      <c r="F16" s="18">
        <f t="shared" si="4"/>
        <v>7629317</v>
      </c>
      <c r="G16" s="18">
        <f t="shared" ref="G16:K16" si="5">+G13+G14+G15</f>
        <v>9379601.0531550013</v>
      </c>
      <c r="H16" s="18">
        <f t="shared" si="5"/>
        <v>9561967</v>
      </c>
      <c r="I16" s="18">
        <f t="shared" si="5"/>
        <v>10636100</v>
      </c>
      <c r="J16" s="18">
        <f t="shared" si="5"/>
        <v>11691200</v>
      </c>
      <c r="K16" s="18">
        <f t="shared" si="5"/>
        <v>12340874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3591641</v>
      </c>
      <c r="D17" s="14">
        <f t="shared" ref="D17:F17" si="6">D18+D19</f>
        <v>4260326</v>
      </c>
      <c r="E17" s="14">
        <f t="shared" si="6"/>
        <v>4946114</v>
      </c>
      <c r="F17" s="14">
        <f t="shared" si="6"/>
        <v>6211686</v>
      </c>
      <c r="G17" s="14">
        <f t="shared" ref="G17:K17" si="7">G18+G19</f>
        <v>7224728</v>
      </c>
      <c r="H17" s="14">
        <f t="shared" si="7"/>
        <v>8384873</v>
      </c>
      <c r="I17" s="14">
        <f t="shared" si="7"/>
        <v>10108500</v>
      </c>
      <c r="J17" s="14">
        <f t="shared" si="7"/>
        <v>11894000</v>
      </c>
      <c r="K17" s="14">
        <f t="shared" si="7"/>
        <v>13828900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2921646</v>
      </c>
      <c r="D18" s="16">
        <v>3488107</v>
      </c>
      <c r="E18" s="16">
        <v>4306124</v>
      </c>
      <c r="F18" s="16">
        <v>5521290</v>
      </c>
      <c r="G18" s="16">
        <v>6441294</v>
      </c>
      <c r="H18" s="16">
        <v>7537716</v>
      </c>
      <c r="I18" s="16">
        <v>9205000</v>
      </c>
      <c r="J18" s="16">
        <v>10903000</v>
      </c>
      <c r="K18" s="16">
        <v>12751700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669995</v>
      </c>
      <c r="D19" s="16">
        <v>772219</v>
      </c>
      <c r="E19" s="16">
        <v>639990</v>
      </c>
      <c r="F19" s="16">
        <v>690396</v>
      </c>
      <c r="G19" s="16">
        <v>783434</v>
      </c>
      <c r="H19" s="16">
        <v>847157</v>
      </c>
      <c r="I19" s="16">
        <v>903500</v>
      </c>
      <c r="J19" s="16">
        <v>991000</v>
      </c>
      <c r="K19" s="16">
        <v>1077200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68</v>
      </c>
      <c r="B20" s="20" t="s">
        <v>10</v>
      </c>
      <c r="C20" s="14">
        <f>SUM(C21:C27)</f>
        <v>2085992</v>
      </c>
      <c r="D20" s="14">
        <f t="shared" ref="D20:F20" si="8">SUM(D21:D27)</f>
        <v>2492792</v>
      </c>
      <c r="E20" s="14">
        <f t="shared" si="8"/>
        <v>2647000</v>
      </c>
      <c r="F20" s="14">
        <f t="shared" si="8"/>
        <v>2927320</v>
      </c>
      <c r="G20" s="14">
        <f t="shared" ref="G20:K20" si="9">SUM(G21:G27)</f>
        <v>3253325.5232934733</v>
      </c>
      <c r="H20" s="14">
        <f t="shared" si="9"/>
        <v>3447654</v>
      </c>
      <c r="I20" s="14">
        <f t="shared" si="9"/>
        <v>3695144</v>
      </c>
      <c r="J20" s="14">
        <f t="shared" si="9"/>
        <v>4183337</v>
      </c>
      <c r="K20" s="14">
        <f t="shared" si="9"/>
        <v>4603489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135603</v>
      </c>
      <c r="D21" s="16">
        <v>147974</v>
      </c>
      <c r="E21" s="16">
        <v>159796</v>
      </c>
      <c r="F21" s="16">
        <v>165379</v>
      </c>
      <c r="G21" s="16">
        <v>163849.16999999998</v>
      </c>
      <c r="H21" s="16">
        <v>178325</v>
      </c>
      <c r="I21" s="16">
        <v>205244</v>
      </c>
      <c r="J21" s="16">
        <v>218437</v>
      </c>
      <c r="K21" s="16">
        <v>240289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1205113</v>
      </c>
      <c r="D22" s="16">
        <v>1435306</v>
      </c>
      <c r="E22" s="16">
        <v>1561012</v>
      </c>
      <c r="F22" s="16">
        <v>1691023</v>
      </c>
      <c r="G22" s="16">
        <v>1869371.0219999996</v>
      </c>
      <c r="H22" s="16">
        <v>1982782</v>
      </c>
      <c r="I22" s="16">
        <v>2174100</v>
      </c>
      <c r="J22" s="16">
        <v>2544600</v>
      </c>
      <c r="K22" s="16">
        <v>2824300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19181</v>
      </c>
      <c r="D24" s="16">
        <v>36114</v>
      </c>
      <c r="E24" s="16">
        <v>16910</v>
      </c>
      <c r="F24" s="16">
        <v>41638</v>
      </c>
      <c r="G24" s="16">
        <v>92841.653999999995</v>
      </c>
      <c r="H24" s="16">
        <v>106772</v>
      </c>
      <c r="I24" s="16">
        <v>114700</v>
      </c>
      <c r="J24" s="16">
        <v>122600</v>
      </c>
      <c r="K24" s="16">
        <v>133600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ht="28.5">
      <c r="A25" s="27">
        <v>7.5</v>
      </c>
      <c r="B25" s="15" t="s">
        <v>15</v>
      </c>
      <c r="C25" s="16">
        <v>306592</v>
      </c>
      <c r="D25" s="16">
        <v>405252</v>
      </c>
      <c r="E25" s="16">
        <v>388170</v>
      </c>
      <c r="F25" s="16">
        <v>435210.00000000006</v>
      </c>
      <c r="G25" s="16">
        <v>441879.07000000007</v>
      </c>
      <c r="H25" s="16">
        <v>484851</v>
      </c>
      <c r="I25" s="16">
        <v>567400</v>
      </c>
      <c r="J25" s="16">
        <v>646700</v>
      </c>
      <c r="K25" s="16">
        <v>720900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15008.000000000002</v>
      </c>
      <c r="D26" s="16">
        <v>13272</v>
      </c>
      <c r="E26" s="16">
        <v>14466</v>
      </c>
      <c r="F26" s="16">
        <v>14880.000000000002</v>
      </c>
      <c r="G26" s="16">
        <v>15961.732093474</v>
      </c>
      <c r="H26" s="16">
        <v>16997</v>
      </c>
      <c r="I26" s="16">
        <v>19000</v>
      </c>
      <c r="J26" s="16">
        <v>22400</v>
      </c>
      <c r="K26" s="16">
        <v>23600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404495</v>
      </c>
      <c r="D27" s="16">
        <v>454874</v>
      </c>
      <c r="E27" s="16">
        <v>506646</v>
      </c>
      <c r="F27" s="16">
        <v>579190</v>
      </c>
      <c r="G27" s="16">
        <v>669422.87520000001</v>
      </c>
      <c r="H27" s="16">
        <v>677927</v>
      </c>
      <c r="I27" s="16">
        <v>614700</v>
      </c>
      <c r="J27" s="16">
        <v>628600</v>
      </c>
      <c r="K27" s="16">
        <v>660800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2092928</v>
      </c>
      <c r="D28" s="16">
        <v>2321354</v>
      </c>
      <c r="E28" s="16">
        <v>2615361</v>
      </c>
      <c r="F28" s="16">
        <v>2970365</v>
      </c>
      <c r="G28" s="16">
        <v>3240937.19</v>
      </c>
      <c r="H28" s="16">
        <v>3555387.9999999995</v>
      </c>
      <c r="I28" s="16">
        <v>4039200</v>
      </c>
      <c r="J28" s="16">
        <v>4516600</v>
      </c>
      <c r="K28" s="16">
        <v>4931600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42.75">
      <c r="A29" s="28" t="s">
        <v>70</v>
      </c>
      <c r="B29" s="15" t="s">
        <v>19</v>
      </c>
      <c r="C29" s="16">
        <v>4992035</v>
      </c>
      <c r="D29" s="16">
        <v>6207688</v>
      </c>
      <c r="E29" s="16">
        <v>7292155</v>
      </c>
      <c r="F29" s="16">
        <v>8340678</v>
      </c>
      <c r="G29" s="16">
        <v>9718497</v>
      </c>
      <c r="H29" s="16">
        <v>11420938</v>
      </c>
      <c r="I29" s="16">
        <v>12615500</v>
      </c>
      <c r="J29" s="16">
        <v>14508100</v>
      </c>
      <c r="K29" s="16">
        <v>16720200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874825</v>
      </c>
      <c r="D30" s="16">
        <v>987233</v>
      </c>
      <c r="E30" s="16">
        <v>1117503</v>
      </c>
      <c r="F30" s="16">
        <v>1361585</v>
      </c>
      <c r="G30" s="16">
        <v>1735709.9999999998</v>
      </c>
      <c r="H30" s="16">
        <v>2073461</v>
      </c>
      <c r="I30" s="16">
        <v>2310400</v>
      </c>
      <c r="J30" s="16">
        <v>2623500</v>
      </c>
      <c r="K30" s="16">
        <v>3002000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2442054</v>
      </c>
      <c r="D31" s="16">
        <v>2794488</v>
      </c>
      <c r="E31" s="16">
        <v>3281558</v>
      </c>
      <c r="F31" s="16">
        <v>3874991.0000000005</v>
      </c>
      <c r="G31" s="16">
        <v>4504041</v>
      </c>
      <c r="H31" s="16">
        <v>5541327</v>
      </c>
      <c r="I31" s="16">
        <v>6385700</v>
      </c>
      <c r="J31" s="16">
        <v>7296600</v>
      </c>
      <c r="K31" s="16">
        <v>8283500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16079475</v>
      </c>
      <c r="D32" s="18">
        <f t="shared" ref="D32:K32" si="10">D17+D20+D28+D29+D30+D31</f>
        <v>19063881</v>
      </c>
      <c r="E32" s="18">
        <f t="shared" si="10"/>
        <v>21899691</v>
      </c>
      <c r="F32" s="18">
        <f t="shared" si="10"/>
        <v>25686625</v>
      </c>
      <c r="G32" s="18">
        <f t="shared" si="10"/>
        <v>29677238.71329347</v>
      </c>
      <c r="H32" s="18">
        <f t="shared" si="10"/>
        <v>34423641</v>
      </c>
      <c r="I32" s="18">
        <f t="shared" si="10"/>
        <v>39154444</v>
      </c>
      <c r="J32" s="18">
        <f t="shared" si="10"/>
        <v>45022137</v>
      </c>
      <c r="K32" s="18">
        <f t="shared" si="10"/>
        <v>51369689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ht="30">
      <c r="A33" s="30" t="s">
        <v>27</v>
      </c>
      <c r="B33" s="21" t="s">
        <v>41</v>
      </c>
      <c r="C33" s="22">
        <f t="shared" ref="C33" si="11">C6+C11+C13+C14+C15+C17+C20+C28+C29+C30+C31</f>
        <v>30175534</v>
      </c>
      <c r="D33" s="22">
        <f t="shared" ref="D33:K33" si="12">D6+D11+D13+D14+D15+D17+D20+D28+D29+D30+D31</f>
        <v>33769879</v>
      </c>
      <c r="E33" s="22">
        <f t="shared" si="12"/>
        <v>37843070</v>
      </c>
      <c r="F33" s="22">
        <f t="shared" si="12"/>
        <v>41693033</v>
      </c>
      <c r="G33" s="22">
        <f t="shared" si="12"/>
        <v>47542781.12910375</v>
      </c>
      <c r="H33" s="22">
        <f t="shared" si="12"/>
        <v>53967253</v>
      </c>
      <c r="I33" s="22">
        <f t="shared" si="12"/>
        <v>61189444</v>
      </c>
      <c r="J33" s="22">
        <f t="shared" si="12"/>
        <v>69621937</v>
      </c>
      <c r="K33" s="22">
        <f t="shared" si="12"/>
        <v>78676463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1">
        <f>GSVA_cur!C34</f>
        <v>3281100</v>
      </c>
      <c r="D34" s="11">
        <f>GSVA_cur!D34</f>
        <v>3716400</v>
      </c>
      <c r="E34" s="11">
        <f>GSVA_cur!E34</f>
        <v>4092900</v>
      </c>
      <c r="F34" s="11">
        <f>GSVA_cur!F34</f>
        <v>4864172</v>
      </c>
      <c r="G34" s="11">
        <f>GSVA_cur!G34</f>
        <v>5775443</v>
      </c>
      <c r="H34" s="11">
        <f>GSVA_cur!H34</f>
        <v>6890625</v>
      </c>
      <c r="I34" s="11">
        <f>GSVA_cur!I34</f>
        <v>8318000</v>
      </c>
      <c r="J34" s="11">
        <f>GSVA_cur!J34</f>
        <v>9814100</v>
      </c>
      <c r="K34" s="11">
        <f>GSVA_cur!K34</f>
        <v>10777900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1">
        <f>GSVA_cur!C35</f>
        <v>942700</v>
      </c>
      <c r="D35" s="11">
        <f>GSVA_cur!D35</f>
        <v>1083300</v>
      </c>
      <c r="E35" s="11">
        <f>GSVA_cur!E35</f>
        <v>1107800</v>
      </c>
      <c r="F35" s="11">
        <f>GSVA_cur!F35</f>
        <v>929209</v>
      </c>
      <c r="G35" s="11">
        <f>GSVA_cur!G35</f>
        <v>1018787.9999999999</v>
      </c>
      <c r="H35" s="11">
        <f>GSVA_cur!H35</f>
        <v>1076692</v>
      </c>
      <c r="I35" s="11">
        <f>GSVA_cur!I35</f>
        <v>1134500</v>
      </c>
      <c r="J35" s="11">
        <f>GSVA_cur!J35</f>
        <v>1199000</v>
      </c>
      <c r="K35" s="11">
        <f>GSVA_cur!K35</f>
        <v>1267100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53</v>
      </c>
      <c r="C36" s="18">
        <f>C33+C34-C35</f>
        <v>32513934</v>
      </c>
      <c r="D36" s="18">
        <f t="shared" ref="D36:K36" si="13">D33+D34-D35</f>
        <v>36402979</v>
      </c>
      <c r="E36" s="18">
        <f t="shared" si="13"/>
        <v>40828170</v>
      </c>
      <c r="F36" s="18">
        <f t="shared" si="13"/>
        <v>45627996</v>
      </c>
      <c r="G36" s="18">
        <f t="shared" si="13"/>
        <v>52299436.12910375</v>
      </c>
      <c r="H36" s="18">
        <f t="shared" si="13"/>
        <v>59781186</v>
      </c>
      <c r="I36" s="18">
        <f t="shared" si="13"/>
        <v>68372944</v>
      </c>
      <c r="J36" s="18">
        <f t="shared" si="13"/>
        <v>78237037</v>
      </c>
      <c r="K36" s="18">
        <f t="shared" si="13"/>
        <v>88187263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356820</v>
      </c>
      <c r="D37" s="11">
        <f>GSVA_cur!D37</f>
        <v>360400</v>
      </c>
      <c r="E37" s="11">
        <f>GSVA_cur!E37</f>
        <v>364010</v>
      </c>
      <c r="F37" s="11">
        <f>GSVA_cur!F37</f>
        <v>367660</v>
      </c>
      <c r="G37" s="11">
        <f>GSVA_cur!G37</f>
        <v>371340</v>
      </c>
      <c r="H37" s="11">
        <f>GSVA_cur!H37</f>
        <v>375050</v>
      </c>
      <c r="I37" s="11">
        <f>GSVA_cur!I37</f>
        <v>378810</v>
      </c>
      <c r="J37" s="11">
        <f>GSVA_cur!J37</f>
        <v>382600</v>
      </c>
      <c r="K37" s="11">
        <f>GSVA_cur!K37</f>
        <v>386420</v>
      </c>
      <c r="R37" s="2"/>
      <c r="S37" s="2"/>
      <c r="T37" s="2"/>
      <c r="U37" s="2"/>
    </row>
    <row r="38" spans="1:186">
      <c r="A38" s="32" t="s">
        <v>37</v>
      </c>
      <c r="B38" s="24" t="s">
        <v>54</v>
      </c>
      <c r="C38" s="18">
        <f>C36/C37*1000</f>
        <v>91121.388935597774</v>
      </c>
      <c r="D38" s="18">
        <f t="shared" ref="D38:K38" si="14">D36/D37*1000</f>
        <v>101007.15593784684</v>
      </c>
      <c r="E38" s="18">
        <f t="shared" si="14"/>
        <v>112162.22081810939</v>
      </c>
      <c r="F38" s="18">
        <f t="shared" si="14"/>
        <v>124103.78066692053</v>
      </c>
      <c r="G38" s="18">
        <f t="shared" si="14"/>
        <v>140839.7590593627</v>
      </c>
      <c r="H38" s="18">
        <f t="shared" si="14"/>
        <v>159395.24330089323</v>
      </c>
      <c r="I38" s="18">
        <f t="shared" si="14"/>
        <v>180494.03130857158</v>
      </c>
      <c r="J38" s="18">
        <f t="shared" si="14"/>
        <v>204487.81233664401</v>
      </c>
      <c r="K38" s="18">
        <f t="shared" si="14"/>
        <v>228216.09388747995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SheetLayoutView="100" workbookViewId="0">
      <pane xSplit="2" ySplit="5" topLeftCell="C6" activePane="bottomRight" state="frozen"/>
      <selection activeCell="A5" sqref="A5:K38"/>
      <selection pane="topRight" activeCell="A5" sqref="A5:K38"/>
      <selection pane="bottomLeft" activeCell="A5" sqref="A5:K38"/>
      <selection pane="bottomRight" activeCell="B21" sqref="B21"/>
    </sheetView>
  </sheetViews>
  <sheetFormatPr defaultColWidth="8.85546875" defaultRowHeight="15"/>
  <cols>
    <col min="1" max="1" width="11" style="1" customWidth="1"/>
    <col min="2" max="2" width="29.5703125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0" t="s">
        <v>56</v>
      </c>
      <c r="H1" s="2" t="s">
        <v>62</v>
      </c>
      <c r="P1" s="4"/>
    </row>
    <row r="2" spans="1:186" ht="15.75">
      <c r="A2" s="8" t="s">
        <v>42</v>
      </c>
    </row>
    <row r="3" spans="1:186" ht="15.75">
      <c r="A3" s="8"/>
    </row>
    <row r="4" spans="1:186" ht="15.75">
      <c r="A4" s="8"/>
      <c r="E4" s="7"/>
      <c r="F4" s="7" t="s">
        <v>47</v>
      </c>
    </row>
    <row r="5" spans="1:186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6" s="9" customFormat="1" ht="28.5">
      <c r="A6" s="19" t="s">
        <v>26</v>
      </c>
      <c r="B6" s="13" t="s">
        <v>2</v>
      </c>
      <c r="C6" s="14">
        <f>SUM(C7:C10)</f>
        <v>5135785</v>
      </c>
      <c r="D6" s="14">
        <f t="shared" ref="D6:F6" si="0">SUM(D7:D10)</f>
        <v>5595879</v>
      </c>
      <c r="E6" s="14">
        <f t="shared" si="0"/>
        <v>5807624</v>
      </c>
      <c r="F6" s="14">
        <f t="shared" si="0"/>
        <v>5188261</v>
      </c>
      <c r="G6" s="14">
        <f t="shared" ref="G6:K6" si="1">SUM(G7:G10)</f>
        <v>4757821.9205753757</v>
      </c>
      <c r="H6" s="14">
        <f t="shared" si="1"/>
        <v>5304157</v>
      </c>
      <c r="I6" s="14">
        <f t="shared" si="1"/>
        <v>5760000</v>
      </c>
      <c r="J6" s="14">
        <f t="shared" si="1"/>
        <v>6170600</v>
      </c>
      <c r="K6" s="14">
        <f t="shared" si="1"/>
        <v>7049400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7">
        <v>1.1000000000000001</v>
      </c>
      <c r="B7" s="15" t="s">
        <v>49</v>
      </c>
      <c r="C7" s="16">
        <v>2955435</v>
      </c>
      <c r="D7" s="16">
        <v>3254793</v>
      </c>
      <c r="E7" s="16">
        <v>3407312.0000000005</v>
      </c>
      <c r="F7" s="16">
        <v>2619091</v>
      </c>
      <c r="G7" s="16">
        <v>2072272.8540657659</v>
      </c>
      <c r="H7" s="16">
        <v>2475874</v>
      </c>
      <c r="I7" s="16">
        <v>2552100</v>
      </c>
      <c r="J7" s="16">
        <v>2606400</v>
      </c>
      <c r="K7" s="16">
        <v>3015000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7">
        <v>1.2</v>
      </c>
      <c r="B8" s="15" t="s">
        <v>50</v>
      </c>
      <c r="C8" s="16">
        <v>1859518.9999999998</v>
      </c>
      <c r="D8" s="16">
        <v>2006566.9999999998</v>
      </c>
      <c r="E8" s="16">
        <v>2052079</v>
      </c>
      <c r="F8" s="16">
        <v>2219015</v>
      </c>
      <c r="G8" s="16">
        <v>2359246.4887823444</v>
      </c>
      <c r="H8" s="16">
        <v>2514839</v>
      </c>
      <c r="I8" s="16">
        <v>2847300</v>
      </c>
      <c r="J8" s="16">
        <v>3187800</v>
      </c>
      <c r="K8" s="16">
        <v>3653800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7">
        <v>1.3</v>
      </c>
      <c r="B9" s="15" t="s">
        <v>51</v>
      </c>
      <c r="C9" s="16">
        <v>189621</v>
      </c>
      <c r="D9" s="16">
        <v>188971</v>
      </c>
      <c r="E9" s="16">
        <v>184120</v>
      </c>
      <c r="F9" s="16">
        <v>169390</v>
      </c>
      <c r="G9" s="16">
        <v>166240.3047731191</v>
      </c>
      <c r="H9" s="16">
        <v>180900</v>
      </c>
      <c r="I9" s="16">
        <v>180800</v>
      </c>
      <c r="J9" s="16">
        <v>178600</v>
      </c>
      <c r="K9" s="16">
        <v>178500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7">
        <v>1.4</v>
      </c>
      <c r="B10" s="15" t="s">
        <v>52</v>
      </c>
      <c r="C10" s="16">
        <v>131210</v>
      </c>
      <c r="D10" s="16">
        <v>145548</v>
      </c>
      <c r="E10" s="16">
        <v>164113</v>
      </c>
      <c r="F10" s="16">
        <v>180765</v>
      </c>
      <c r="G10" s="16">
        <v>160062.27295414603</v>
      </c>
      <c r="H10" s="16">
        <v>132544</v>
      </c>
      <c r="I10" s="16">
        <v>179800</v>
      </c>
      <c r="J10" s="16">
        <v>197800</v>
      </c>
      <c r="K10" s="16">
        <v>202100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8" t="s">
        <v>63</v>
      </c>
      <c r="B11" s="15" t="s">
        <v>3</v>
      </c>
      <c r="C11" s="16">
        <v>973421.99999999988</v>
      </c>
      <c r="D11" s="16">
        <v>1045610</v>
      </c>
      <c r="E11" s="16">
        <v>894254.99999999988</v>
      </c>
      <c r="F11" s="16">
        <v>1070373</v>
      </c>
      <c r="G11" s="16">
        <v>1174306.9382466229</v>
      </c>
      <c r="H11" s="16">
        <v>1254057</v>
      </c>
      <c r="I11" s="16">
        <v>1398200</v>
      </c>
      <c r="J11" s="16">
        <v>1558200</v>
      </c>
      <c r="K11" s="16">
        <v>1524900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9"/>
      <c r="B12" s="17" t="s">
        <v>28</v>
      </c>
      <c r="C12" s="18">
        <f>C6+C11</f>
        <v>6109207</v>
      </c>
      <c r="D12" s="18">
        <f t="shared" ref="D12:F12" si="2">D6+D11</f>
        <v>6641489</v>
      </c>
      <c r="E12" s="18">
        <f t="shared" si="2"/>
        <v>6701879</v>
      </c>
      <c r="F12" s="18">
        <f t="shared" si="2"/>
        <v>6258634</v>
      </c>
      <c r="G12" s="18">
        <f t="shared" ref="G12:K12" si="3">G6+G11</f>
        <v>5932128.8588219984</v>
      </c>
      <c r="H12" s="18">
        <f t="shared" si="3"/>
        <v>6558214</v>
      </c>
      <c r="I12" s="18">
        <f t="shared" si="3"/>
        <v>7158200</v>
      </c>
      <c r="J12" s="18">
        <f t="shared" si="3"/>
        <v>7728800</v>
      </c>
      <c r="K12" s="18">
        <f t="shared" si="3"/>
        <v>8574300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9" t="s">
        <v>64</v>
      </c>
      <c r="B13" s="13" t="s">
        <v>4</v>
      </c>
      <c r="C13" s="14">
        <v>5292515</v>
      </c>
      <c r="D13" s="14">
        <v>4362566</v>
      </c>
      <c r="E13" s="14">
        <v>4350148</v>
      </c>
      <c r="F13" s="14">
        <v>3985411</v>
      </c>
      <c r="G13" s="14">
        <v>5492396</v>
      </c>
      <c r="H13" s="14">
        <v>5594860</v>
      </c>
      <c r="I13" s="14">
        <v>6054100</v>
      </c>
      <c r="J13" s="14">
        <v>6493900</v>
      </c>
      <c r="K13" s="14">
        <v>6597100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>
      <c r="A14" s="28" t="s">
        <v>65</v>
      </c>
      <c r="B14" s="15" t="s">
        <v>5</v>
      </c>
      <c r="C14" s="16">
        <v>521543</v>
      </c>
      <c r="D14" s="16">
        <v>405161</v>
      </c>
      <c r="E14" s="16">
        <v>603127</v>
      </c>
      <c r="F14" s="16">
        <v>450176</v>
      </c>
      <c r="G14" s="16">
        <v>493256.7568697292</v>
      </c>
      <c r="H14" s="16">
        <v>373083</v>
      </c>
      <c r="I14" s="16">
        <v>473900</v>
      </c>
      <c r="J14" s="16">
        <v>485000</v>
      </c>
      <c r="K14" s="16">
        <v>507000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8" t="s">
        <v>66</v>
      </c>
      <c r="B15" s="15" t="s">
        <v>6</v>
      </c>
      <c r="C15" s="16">
        <v>2172794</v>
      </c>
      <c r="D15" s="16">
        <v>2197135</v>
      </c>
      <c r="E15" s="16">
        <v>1997696</v>
      </c>
      <c r="F15" s="16">
        <v>2183335</v>
      </c>
      <c r="G15" s="16">
        <v>2246247</v>
      </c>
      <c r="H15" s="16">
        <v>2271511</v>
      </c>
      <c r="I15" s="16">
        <v>2316600</v>
      </c>
      <c r="J15" s="16">
        <v>2375400</v>
      </c>
      <c r="K15" s="16">
        <v>2406955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9"/>
      <c r="B16" s="17" t="s">
        <v>29</v>
      </c>
      <c r="C16" s="18">
        <f>+C13+C14+C15</f>
        <v>7986852</v>
      </c>
      <c r="D16" s="18">
        <f t="shared" ref="D16:F16" si="4">+D13+D14+D15</f>
        <v>6964862</v>
      </c>
      <c r="E16" s="18">
        <f t="shared" si="4"/>
        <v>6950971</v>
      </c>
      <c r="F16" s="18">
        <f t="shared" si="4"/>
        <v>6618922</v>
      </c>
      <c r="G16" s="18">
        <f t="shared" ref="G16:K16" si="5">+G13+G14+G15</f>
        <v>8231899.7568697296</v>
      </c>
      <c r="H16" s="18">
        <f t="shared" si="5"/>
        <v>8239454</v>
      </c>
      <c r="I16" s="18">
        <f t="shared" si="5"/>
        <v>8844600</v>
      </c>
      <c r="J16" s="18">
        <f t="shared" si="5"/>
        <v>9354300</v>
      </c>
      <c r="K16" s="18">
        <f t="shared" si="5"/>
        <v>9511055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>
      <c r="A17" s="19" t="s">
        <v>67</v>
      </c>
      <c r="B17" s="13" t="s">
        <v>7</v>
      </c>
      <c r="C17" s="14">
        <f>C18+C19</f>
        <v>3591641</v>
      </c>
      <c r="D17" s="14">
        <f t="shared" ref="D17:F17" si="6">D18+D19</f>
        <v>3843246</v>
      </c>
      <c r="E17" s="14">
        <f t="shared" si="6"/>
        <v>4192398</v>
      </c>
      <c r="F17" s="14">
        <f t="shared" si="6"/>
        <v>5034068</v>
      </c>
      <c r="G17" s="14">
        <f t="shared" ref="G17:K17" si="7">G18+G19</f>
        <v>5631733</v>
      </c>
      <c r="H17" s="14">
        <f t="shared" si="7"/>
        <v>6231250</v>
      </c>
      <c r="I17" s="14">
        <f t="shared" si="7"/>
        <v>7269600</v>
      </c>
      <c r="J17" s="14">
        <f t="shared" si="7"/>
        <v>8184700</v>
      </c>
      <c r="K17" s="14">
        <f t="shared" si="7"/>
        <v>9082900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7">
        <v>6.1</v>
      </c>
      <c r="B18" s="15" t="s">
        <v>8</v>
      </c>
      <c r="C18" s="16">
        <v>2921646</v>
      </c>
      <c r="D18" s="16">
        <v>3146537</v>
      </c>
      <c r="E18" s="16">
        <v>3651569</v>
      </c>
      <c r="F18" s="16">
        <v>4476894</v>
      </c>
      <c r="G18" s="16">
        <v>5025038</v>
      </c>
      <c r="H18" s="16">
        <v>5607145</v>
      </c>
      <c r="I18" s="16">
        <v>6624900</v>
      </c>
      <c r="J18" s="16">
        <v>7507700</v>
      </c>
      <c r="K18" s="16">
        <v>8381100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7">
        <v>6.2</v>
      </c>
      <c r="B19" s="15" t="s">
        <v>9</v>
      </c>
      <c r="C19" s="16">
        <v>669995</v>
      </c>
      <c r="D19" s="16">
        <v>696709</v>
      </c>
      <c r="E19" s="16">
        <v>540829</v>
      </c>
      <c r="F19" s="16">
        <v>557174</v>
      </c>
      <c r="G19" s="16">
        <v>606695</v>
      </c>
      <c r="H19" s="16">
        <v>624105</v>
      </c>
      <c r="I19" s="16">
        <v>644700</v>
      </c>
      <c r="J19" s="16">
        <v>677000</v>
      </c>
      <c r="K19" s="16">
        <v>701800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>
      <c r="A20" s="19" t="s">
        <v>68</v>
      </c>
      <c r="B20" s="20" t="s">
        <v>10</v>
      </c>
      <c r="C20" s="14">
        <f>SUM(C21:C27)</f>
        <v>2085992</v>
      </c>
      <c r="D20" s="14">
        <f t="shared" ref="D20:F20" si="8">SUM(D21:D27)</f>
        <v>2314249</v>
      </c>
      <c r="E20" s="14">
        <f t="shared" si="8"/>
        <v>2302266</v>
      </c>
      <c r="F20" s="14">
        <f t="shared" si="8"/>
        <v>2509534</v>
      </c>
      <c r="G20" s="14">
        <f t="shared" ref="G20:K20" si="9">SUM(G21:G27)</f>
        <v>2746761.4749666927</v>
      </c>
      <c r="H20" s="14">
        <f t="shared" si="9"/>
        <v>2787408</v>
      </c>
      <c r="I20" s="14">
        <f t="shared" si="9"/>
        <v>2900068</v>
      </c>
      <c r="J20" s="14">
        <f t="shared" si="9"/>
        <v>3157124</v>
      </c>
      <c r="K20" s="14">
        <f t="shared" si="9"/>
        <v>3427630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7">
        <v>7.1</v>
      </c>
      <c r="B21" s="15" t="s">
        <v>11</v>
      </c>
      <c r="C21" s="16">
        <v>135603</v>
      </c>
      <c r="D21" s="16">
        <v>142080</v>
      </c>
      <c r="E21" s="16">
        <v>150329</v>
      </c>
      <c r="F21" s="16">
        <v>144497</v>
      </c>
      <c r="G21" s="16">
        <v>138695.43000000002</v>
      </c>
      <c r="H21" s="16">
        <v>133276</v>
      </c>
      <c r="I21" s="16">
        <v>151768</v>
      </c>
      <c r="J21" s="16">
        <v>158624</v>
      </c>
      <c r="K21" s="16">
        <v>170930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7">
        <v>7.2</v>
      </c>
      <c r="B22" s="15" t="s">
        <v>12</v>
      </c>
      <c r="C22" s="16">
        <v>1205113</v>
      </c>
      <c r="D22" s="16">
        <v>1329908</v>
      </c>
      <c r="E22" s="16">
        <v>1352010</v>
      </c>
      <c r="F22" s="16">
        <v>1429756</v>
      </c>
      <c r="G22" s="16">
        <v>1544148.380552049</v>
      </c>
      <c r="H22" s="16">
        <v>1573327</v>
      </c>
      <c r="I22" s="16">
        <v>1667300</v>
      </c>
      <c r="J22" s="16">
        <v>1869700</v>
      </c>
      <c r="K22" s="16">
        <v>2053200</v>
      </c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7">
        <v>7.3</v>
      </c>
      <c r="B23" s="15" t="s">
        <v>13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7">
        <v>7.4</v>
      </c>
      <c r="B24" s="15" t="s">
        <v>14</v>
      </c>
      <c r="C24" s="16">
        <v>19181</v>
      </c>
      <c r="D24" s="16">
        <v>33605</v>
      </c>
      <c r="E24" s="16">
        <v>14202.000000000002</v>
      </c>
      <c r="F24" s="16">
        <v>35447</v>
      </c>
      <c r="G24" s="16">
        <v>80144.1270286566</v>
      </c>
      <c r="H24" s="16">
        <v>89329</v>
      </c>
      <c r="I24" s="16">
        <v>94000</v>
      </c>
      <c r="J24" s="16">
        <v>96700</v>
      </c>
      <c r="K24" s="16">
        <v>104700</v>
      </c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ht="28.5">
      <c r="A25" s="27">
        <v>7.5</v>
      </c>
      <c r="B25" s="15" t="s">
        <v>15</v>
      </c>
      <c r="C25" s="16">
        <v>306592</v>
      </c>
      <c r="D25" s="16">
        <v>377099</v>
      </c>
      <c r="E25" s="16">
        <v>340336</v>
      </c>
      <c r="F25" s="16">
        <v>382107</v>
      </c>
      <c r="G25" s="16">
        <v>385879.7978451933</v>
      </c>
      <c r="H25" s="16">
        <v>409466</v>
      </c>
      <c r="I25" s="16">
        <v>469600</v>
      </c>
      <c r="J25" s="16">
        <v>514800</v>
      </c>
      <c r="K25" s="16">
        <v>570500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7">
        <v>7.6</v>
      </c>
      <c r="B26" s="15" t="s">
        <v>16</v>
      </c>
      <c r="C26" s="16">
        <v>15008.000000000002</v>
      </c>
      <c r="D26" s="16">
        <v>11949</v>
      </c>
      <c r="E26" s="16">
        <v>12175</v>
      </c>
      <c r="F26" s="16">
        <v>11969</v>
      </c>
      <c r="G26" s="16">
        <v>12324.855180301343</v>
      </c>
      <c r="H26" s="16">
        <v>12439</v>
      </c>
      <c r="I26" s="16">
        <v>13500</v>
      </c>
      <c r="J26" s="16">
        <v>15200</v>
      </c>
      <c r="K26" s="16">
        <v>15400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>
      <c r="A27" s="27">
        <v>7.7</v>
      </c>
      <c r="B27" s="15" t="s">
        <v>17</v>
      </c>
      <c r="C27" s="16">
        <v>404495</v>
      </c>
      <c r="D27" s="16">
        <v>419608</v>
      </c>
      <c r="E27" s="16">
        <v>433214.00000000006</v>
      </c>
      <c r="F27" s="16">
        <v>505758</v>
      </c>
      <c r="G27" s="16">
        <v>585568.8843604927</v>
      </c>
      <c r="H27" s="16">
        <v>569571</v>
      </c>
      <c r="I27" s="16">
        <v>503900</v>
      </c>
      <c r="J27" s="16">
        <v>502100</v>
      </c>
      <c r="K27" s="16">
        <v>512900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8" t="s">
        <v>69</v>
      </c>
      <c r="B28" s="15" t="s">
        <v>18</v>
      </c>
      <c r="C28" s="16">
        <v>2092928</v>
      </c>
      <c r="D28" s="16">
        <v>2291698</v>
      </c>
      <c r="E28" s="16">
        <v>2522425</v>
      </c>
      <c r="F28" s="16">
        <v>2820426</v>
      </c>
      <c r="G28" s="16">
        <v>3028584.15</v>
      </c>
      <c r="H28" s="16">
        <v>3307997</v>
      </c>
      <c r="I28" s="16">
        <v>3491400</v>
      </c>
      <c r="J28" s="16">
        <v>3622600</v>
      </c>
      <c r="K28" s="16">
        <v>3732300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42.75">
      <c r="A29" s="28" t="s">
        <v>70</v>
      </c>
      <c r="B29" s="15" t="s">
        <v>19</v>
      </c>
      <c r="C29" s="16">
        <v>4992035</v>
      </c>
      <c r="D29" s="16">
        <v>5587340</v>
      </c>
      <c r="E29" s="16">
        <v>6129105</v>
      </c>
      <c r="F29" s="16">
        <v>6696202</v>
      </c>
      <c r="G29" s="16">
        <v>7485848</v>
      </c>
      <c r="H29" s="16">
        <v>8315572</v>
      </c>
      <c r="I29" s="16">
        <v>8833700</v>
      </c>
      <c r="J29" s="16">
        <v>9727800</v>
      </c>
      <c r="K29" s="16">
        <v>10736600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8" t="s">
        <v>71</v>
      </c>
      <c r="B30" s="15" t="s">
        <v>44</v>
      </c>
      <c r="C30" s="16">
        <v>874825</v>
      </c>
      <c r="D30" s="16">
        <v>884425</v>
      </c>
      <c r="E30" s="16">
        <v>917467</v>
      </c>
      <c r="F30" s="16">
        <v>1064829</v>
      </c>
      <c r="G30" s="16">
        <v>1287352</v>
      </c>
      <c r="H30" s="16">
        <v>1453242</v>
      </c>
      <c r="I30" s="16">
        <v>1560000</v>
      </c>
      <c r="J30" s="16">
        <v>1724300</v>
      </c>
      <c r="K30" s="16">
        <v>1906500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8" t="s">
        <v>72</v>
      </c>
      <c r="B31" s="15" t="s">
        <v>20</v>
      </c>
      <c r="C31" s="16">
        <v>2442054</v>
      </c>
      <c r="D31" s="16">
        <v>2469463</v>
      </c>
      <c r="E31" s="16">
        <v>2676655</v>
      </c>
      <c r="F31" s="16">
        <v>2961159</v>
      </c>
      <c r="G31" s="16">
        <v>3274930</v>
      </c>
      <c r="H31" s="16">
        <v>3839272</v>
      </c>
      <c r="I31" s="16">
        <v>4247100</v>
      </c>
      <c r="J31" s="16">
        <v>4685300</v>
      </c>
      <c r="K31" s="16">
        <v>5176900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9"/>
      <c r="B32" s="17" t="s">
        <v>30</v>
      </c>
      <c r="C32" s="18">
        <f>C17+C20+C28+C29+C30+C31</f>
        <v>16079475</v>
      </c>
      <c r="D32" s="18">
        <f t="shared" ref="D32:F32" si="10">D17+D20+D28+D29+D30+D31</f>
        <v>17390421</v>
      </c>
      <c r="E32" s="18">
        <f t="shared" si="10"/>
        <v>18740316</v>
      </c>
      <c r="F32" s="18">
        <f t="shared" si="10"/>
        <v>21086218</v>
      </c>
      <c r="G32" s="18">
        <f t="shared" ref="G32:H32" si="11">G17+G20+G28+G29+G30+G31</f>
        <v>23455208.624966692</v>
      </c>
      <c r="H32" s="18">
        <f t="shared" si="11"/>
        <v>25934741</v>
      </c>
      <c r="I32" s="18">
        <f t="shared" ref="I32:J32" si="12">I17+I20+I28+I29+I30+I31</f>
        <v>28301868</v>
      </c>
      <c r="J32" s="18">
        <f t="shared" si="12"/>
        <v>31101824</v>
      </c>
      <c r="K32" s="18">
        <f t="shared" ref="K32" si="13">K17+K20+K28+K29+K30+K31</f>
        <v>34062830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ht="30">
      <c r="A33" s="30" t="s">
        <v>27</v>
      </c>
      <c r="B33" s="21" t="s">
        <v>41</v>
      </c>
      <c r="C33" s="22">
        <f t="shared" ref="C33:H33" si="14">C6+C11+C13+C14+C15+C17+C20+C28+C29+C30+C31</f>
        <v>30175534</v>
      </c>
      <c r="D33" s="22">
        <f t="shared" si="14"/>
        <v>30996772</v>
      </c>
      <c r="E33" s="22">
        <f t="shared" si="14"/>
        <v>32393166</v>
      </c>
      <c r="F33" s="22">
        <f t="shared" si="14"/>
        <v>33963774</v>
      </c>
      <c r="G33" s="22">
        <f t="shared" si="14"/>
        <v>37619237.240658417</v>
      </c>
      <c r="H33" s="22">
        <f t="shared" si="14"/>
        <v>40732409</v>
      </c>
      <c r="I33" s="22">
        <f t="shared" ref="I33:J33" si="15">I6+I11+I13+I14+I15+I17+I20+I28+I29+I30+I31</f>
        <v>44304668</v>
      </c>
      <c r="J33" s="22">
        <f t="shared" si="15"/>
        <v>48184924</v>
      </c>
      <c r="K33" s="22">
        <f t="shared" ref="K33" si="16">K6+K11+K13+K14+K15+K17+K20+K28+K29+K30+K31</f>
        <v>52148185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1" t="s">
        <v>33</v>
      </c>
      <c r="B34" s="23" t="s">
        <v>25</v>
      </c>
      <c r="C34" s="11">
        <f>GSVA_const!C34</f>
        <v>3281100</v>
      </c>
      <c r="D34" s="11">
        <f>GSVA_const!D34</f>
        <v>3420900</v>
      </c>
      <c r="E34" s="11">
        <f>GSVA_const!E34</f>
        <v>3518300</v>
      </c>
      <c r="F34" s="11">
        <f>GSVA_const!F34</f>
        <v>4111300</v>
      </c>
      <c r="G34" s="11">
        <f>GSVA_const!G34</f>
        <v>4941700</v>
      </c>
      <c r="H34" s="11">
        <f>GSVA_const!H34</f>
        <v>5737100</v>
      </c>
      <c r="I34" s="11">
        <f>GSVA_const!I34</f>
        <v>6726800</v>
      </c>
      <c r="J34" s="11">
        <f>GSVA_const!J34</f>
        <v>7716700</v>
      </c>
      <c r="K34" s="11">
        <f>GSVA_const!K34</f>
        <v>8298900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1" t="s">
        <v>34</v>
      </c>
      <c r="B35" s="23" t="s">
        <v>24</v>
      </c>
      <c r="C35" s="11">
        <f>GSVA_const!C35</f>
        <v>942700</v>
      </c>
      <c r="D35" s="11">
        <f>GSVA_const!D35</f>
        <v>997200</v>
      </c>
      <c r="E35" s="11">
        <f>GSVA_const!E35</f>
        <v>952200</v>
      </c>
      <c r="F35" s="11">
        <f>GSVA_const!F35</f>
        <v>785400</v>
      </c>
      <c r="G35" s="11">
        <f>GSVA_const!G35</f>
        <v>871700</v>
      </c>
      <c r="H35" s="11">
        <f>GSVA_const!H35</f>
        <v>896400</v>
      </c>
      <c r="I35" s="11">
        <f>GSVA_const!I35</f>
        <v>917500</v>
      </c>
      <c r="J35" s="11">
        <f>GSVA_const!J35</f>
        <v>953500</v>
      </c>
      <c r="K35" s="11">
        <f>GSVA_const!K35</f>
        <v>966500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24" t="s">
        <v>53</v>
      </c>
      <c r="C36" s="18">
        <f>C33+C34-C35</f>
        <v>32513934</v>
      </c>
      <c r="D36" s="18">
        <f t="shared" ref="D36:F36" si="17">D33+D34-D35</f>
        <v>33420472</v>
      </c>
      <c r="E36" s="18">
        <f t="shared" si="17"/>
        <v>34959266</v>
      </c>
      <c r="F36" s="18">
        <f t="shared" si="17"/>
        <v>37289674</v>
      </c>
      <c r="G36" s="18">
        <f t="shared" ref="G36:K36" si="18">G33+G34-G35</f>
        <v>41689237.240658417</v>
      </c>
      <c r="H36" s="18">
        <f t="shared" si="18"/>
        <v>45573109</v>
      </c>
      <c r="I36" s="18">
        <f t="shared" si="18"/>
        <v>50113968</v>
      </c>
      <c r="J36" s="18">
        <f t="shared" si="18"/>
        <v>54948124</v>
      </c>
      <c r="K36" s="18">
        <f t="shared" si="18"/>
        <v>59480585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1" t="s">
        <v>36</v>
      </c>
      <c r="B37" s="23" t="s">
        <v>32</v>
      </c>
      <c r="C37" s="11">
        <f>GSVA_cur!C37</f>
        <v>356820</v>
      </c>
      <c r="D37" s="11">
        <f>GSVA_cur!D37</f>
        <v>360400</v>
      </c>
      <c r="E37" s="11">
        <f>GSVA_cur!E37</f>
        <v>364010</v>
      </c>
      <c r="F37" s="11">
        <f>GSVA_cur!F37</f>
        <v>367660</v>
      </c>
      <c r="G37" s="11">
        <f>GSVA_cur!G37</f>
        <v>371340</v>
      </c>
      <c r="H37" s="11">
        <f>GSVA_cur!H37</f>
        <v>375050</v>
      </c>
      <c r="I37" s="11">
        <f>GSVA_cur!I37</f>
        <v>378810</v>
      </c>
      <c r="J37" s="11">
        <f>GSVA_cur!J37</f>
        <v>382600</v>
      </c>
      <c r="K37" s="11">
        <f>GSVA_cur!K37</f>
        <v>386420</v>
      </c>
      <c r="R37" s="2"/>
      <c r="S37" s="2"/>
      <c r="T37" s="2"/>
      <c r="U37" s="2"/>
    </row>
    <row r="38" spans="1:186">
      <c r="A38" s="32" t="s">
        <v>37</v>
      </c>
      <c r="B38" s="24" t="s">
        <v>54</v>
      </c>
      <c r="C38" s="18">
        <f>C36/C37*1000</f>
        <v>91121.388935597774</v>
      </c>
      <c r="D38" s="18">
        <f t="shared" ref="D38:F38" si="19">D36/D37*1000</f>
        <v>92731.609322974473</v>
      </c>
      <c r="E38" s="18">
        <f t="shared" si="19"/>
        <v>96039.301118101153</v>
      </c>
      <c r="F38" s="18">
        <f t="shared" si="19"/>
        <v>101424.34314312137</v>
      </c>
      <c r="G38" s="18">
        <f t="shared" ref="G38:K38" si="20">G36/G37*1000</f>
        <v>112267.02547707873</v>
      </c>
      <c r="H38" s="18">
        <f t="shared" si="20"/>
        <v>121512.0890547927</v>
      </c>
      <c r="I38" s="18">
        <f t="shared" si="20"/>
        <v>132293.14960006333</v>
      </c>
      <c r="J38" s="18">
        <f t="shared" si="20"/>
        <v>143617.67903815996</v>
      </c>
      <c r="K38" s="18">
        <f t="shared" si="20"/>
        <v>153927.29413591427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2020-08-27T08:00:41Z</dcterms:modified>
</cp:coreProperties>
</file>