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5" i="12"/>
  <c r="K34"/>
  <c r="D37" l="1"/>
  <c r="E37"/>
  <c r="F37"/>
  <c r="G37"/>
  <c r="H37"/>
  <c r="I37"/>
  <c r="J37"/>
  <c r="K37"/>
  <c r="I37" i="11"/>
  <c r="J37"/>
  <c r="K37"/>
  <c r="I34"/>
  <c r="J34"/>
  <c r="K34"/>
  <c r="I35"/>
  <c r="J35"/>
  <c r="K35"/>
  <c r="H37" i="1"/>
  <c r="I37"/>
  <c r="J37"/>
  <c r="K37"/>
  <c r="K17" l="1"/>
  <c r="K17" i="11"/>
  <c r="K17" i="12"/>
  <c r="K17" i="10"/>
  <c r="K20" i="1"/>
  <c r="K20" i="11"/>
  <c r="K20" i="12"/>
  <c r="K20" i="10"/>
  <c r="K16" i="1"/>
  <c r="K16" i="11"/>
  <c r="K16" i="12"/>
  <c r="K16" i="10"/>
  <c r="K6" i="1"/>
  <c r="K6" i="11"/>
  <c r="K6" i="12"/>
  <c r="K6" i="10"/>
  <c r="K12" s="1"/>
  <c r="K12" i="12" l="1"/>
  <c r="K12" i="11"/>
  <c r="K12" i="1"/>
  <c r="K32" i="10"/>
  <c r="K33" s="1"/>
  <c r="K32" i="12"/>
  <c r="K33" s="1"/>
  <c r="K32" i="11"/>
  <c r="K33" s="1"/>
  <c r="K32" i="1"/>
  <c r="K33" s="1"/>
  <c r="K36" i="10" l="1"/>
  <c r="K36" i="12"/>
  <c r="K36" i="1"/>
  <c r="K36" i="11"/>
  <c r="K38" l="1"/>
  <c r="K38" i="12"/>
  <c r="K38" i="10"/>
  <c r="K38" i="1"/>
  <c r="J34" i="12"/>
  <c r="J35"/>
  <c r="J20" i="1" l="1"/>
  <c r="J20" i="11"/>
  <c r="J20" i="12"/>
  <c r="J20" i="10"/>
  <c r="J16" i="1"/>
  <c r="J17"/>
  <c r="J16" i="11"/>
  <c r="J17"/>
  <c r="J16" i="12"/>
  <c r="J17"/>
  <c r="J16" i="10"/>
  <c r="J17"/>
  <c r="J6" i="1"/>
  <c r="J6" i="11"/>
  <c r="J6" i="12"/>
  <c r="J6" i="10"/>
  <c r="J32" l="1"/>
  <c r="J12"/>
  <c r="J12" i="12"/>
  <c r="J12" i="11"/>
  <c r="J12" i="1"/>
  <c r="J32" i="12"/>
  <c r="J32" i="11"/>
  <c r="J32" i="1"/>
  <c r="H34" i="12"/>
  <c r="I34"/>
  <c r="H35"/>
  <c r="I35"/>
  <c r="J33" i="11" l="1"/>
  <c r="J33" i="10"/>
  <c r="J33" i="12"/>
  <c r="J33" i="1"/>
  <c r="I20"/>
  <c r="I20" i="11"/>
  <c r="I20" i="12"/>
  <c r="I20" i="10"/>
  <c r="I17" i="1"/>
  <c r="I17" i="11"/>
  <c r="I17" i="12"/>
  <c r="I17" i="10"/>
  <c r="I16" i="1"/>
  <c r="I16" i="11"/>
  <c r="I16" i="12"/>
  <c r="I16" i="10"/>
  <c r="H17"/>
  <c r="H17" i="12"/>
  <c r="H17" i="11"/>
  <c r="H17" i="1"/>
  <c r="I6"/>
  <c r="I6" i="11"/>
  <c r="I6" i="12"/>
  <c r="I6" i="10"/>
  <c r="J36" i="1" l="1"/>
  <c r="J36" i="12"/>
  <c r="J36" i="10"/>
  <c r="J36" i="11"/>
  <c r="I12" i="10"/>
  <c r="I12" i="11"/>
  <c r="I12" i="1"/>
  <c r="I32" i="12"/>
  <c r="I32" i="11"/>
  <c r="I32" i="1"/>
  <c r="I32" i="10"/>
  <c r="I12" i="12"/>
  <c r="D34"/>
  <c r="E34"/>
  <c r="F34"/>
  <c r="G34"/>
  <c r="D35"/>
  <c r="E35"/>
  <c r="F35"/>
  <c r="G35"/>
  <c r="C35"/>
  <c r="C34"/>
  <c r="H20"/>
  <c r="H37" i="11"/>
  <c r="D34"/>
  <c r="E34"/>
  <c r="F34"/>
  <c r="G34"/>
  <c r="H34"/>
  <c r="D35"/>
  <c r="E35"/>
  <c r="F35"/>
  <c r="G35"/>
  <c r="H35"/>
  <c r="C35"/>
  <c r="C34"/>
  <c r="H20"/>
  <c r="H20" i="1"/>
  <c r="H20" i="10"/>
  <c r="J38" i="11" l="1"/>
  <c r="I33" i="10"/>
  <c r="J38"/>
  <c r="I33" i="11"/>
  <c r="J38" i="12"/>
  <c r="J38" i="1"/>
  <c r="I33"/>
  <c r="I33" i="12"/>
  <c r="H32" i="1"/>
  <c r="H32" i="11"/>
  <c r="H32" i="12"/>
  <c r="H32" i="10"/>
  <c r="H16" i="1"/>
  <c r="H16" i="11"/>
  <c r="H16" i="12"/>
  <c r="H16" i="10"/>
  <c r="H6" i="1"/>
  <c r="H6" i="11"/>
  <c r="H6" i="12"/>
  <c r="H6" i="10"/>
  <c r="I36" l="1"/>
  <c r="I36" i="11"/>
  <c r="I36" i="12"/>
  <c r="I36" i="1"/>
  <c r="H12" i="11"/>
  <c r="H12" i="10"/>
  <c r="H12" i="12"/>
  <c r="H12" i="1"/>
  <c r="C37" i="12"/>
  <c r="D37" i="11"/>
  <c r="E37"/>
  <c r="F37"/>
  <c r="G37"/>
  <c r="C37"/>
  <c r="D37" i="1"/>
  <c r="E37"/>
  <c r="F37"/>
  <c r="G37"/>
  <c r="C37"/>
  <c r="H33" i="10" l="1"/>
  <c r="H33" i="11"/>
  <c r="H36" i="10"/>
  <c r="I38" i="12"/>
  <c r="H33" i="1"/>
  <c r="I38"/>
  <c r="I38" i="11"/>
  <c r="H33" i="12"/>
  <c r="I38" i="10"/>
  <c r="G20" i="12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G20" i="11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G20" i="1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G20" i="10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H38" l="1"/>
  <c r="H36" i="11"/>
  <c r="H36" i="1"/>
  <c r="E32" i="11"/>
  <c r="H36" i="12"/>
  <c r="C12" i="10"/>
  <c r="G12" i="1"/>
  <c r="C12" i="11"/>
  <c r="G12" i="12"/>
  <c r="E12" i="10"/>
  <c r="D12"/>
  <c r="D12" i="11"/>
  <c r="F12"/>
  <c r="E12"/>
  <c r="G12" i="10"/>
  <c r="C12" i="1"/>
  <c r="G12" i="11"/>
  <c r="C12" i="12"/>
  <c r="F12" i="10"/>
  <c r="D12" i="1"/>
  <c r="D12" i="12"/>
  <c r="E12"/>
  <c r="E12" i="1"/>
  <c r="F12"/>
  <c r="F12" i="12"/>
  <c r="F32" i="1"/>
  <c r="C32" i="12"/>
  <c r="D32"/>
  <c r="G32" i="11"/>
  <c r="D32"/>
  <c r="F32"/>
  <c r="G32" i="1"/>
  <c r="D32"/>
  <c r="C32" i="10"/>
  <c r="F32"/>
  <c r="D32"/>
  <c r="E32" i="1"/>
  <c r="F32" i="12"/>
  <c r="C32" i="1"/>
  <c r="G32" i="12"/>
  <c r="E32"/>
  <c r="E32" i="10"/>
  <c r="G32"/>
  <c r="C32" i="11"/>
  <c r="E33" l="1"/>
  <c r="H38"/>
  <c r="E33" i="12"/>
  <c r="E36" s="1"/>
  <c r="C33" i="10"/>
  <c r="H38" i="12"/>
  <c r="E33" i="10"/>
  <c r="E36" s="1"/>
  <c r="G33" i="12"/>
  <c r="D33" i="1"/>
  <c r="C33" i="12"/>
  <c r="C33" i="1"/>
  <c r="G33"/>
  <c r="F33" i="12"/>
  <c r="F33" i="11"/>
  <c r="E33" i="1"/>
  <c r="D33" i="11"/>
  <c r="H38" i="1"/>
  <c r="C33" i="11"/>
  <c r="G33"/>
  <c r="F33" i="10"/>
  <c r="G33"/>
  <c r="G36" s="1"/>
  <c r="D33"/>
  <c r="D33" i="12"/>
  <c r="F33" i="1"/>
  <c r="D36" i="11" l="1"/>
  <c r="E36"/>
  <c r="D36" i="10"/>
  <c r="C36" i="11"/>
  <c r="F36"/>
  <c r="D36" i="1"/>
  <c r="F36" i="12"/>
  <c r="G36" i="1"/>
  <c r="G36" i="12"/>
  <c r="F36" i="1"/>
  <c r="E36"/>
  <c r="C36" i="10"/>
  <c r="D36" i="12"/>
  <c r="D38" s="1"/>
  <c r="F36" i="10"/>
  <c r="C36" i="1"/>
  <c r="G36" i="11"/>
  <c r="C36" i="12"/>
  <c r="G38" i="10"/>
  <c r="E38" i="12"/>
  <c r="E38" i="10"/>
  <c r="E38" i="11" l="1"/>
  <c r="D38"/>
  <c r="D38" i="10"/>
  <c r="C38" i="11"/>
  <c r="F38"/>
  <c r="E38" i="1"/>
  <c r="F38" i="10"/>
  <c r="G38" i="11"/>
  <c r="F38" i="1"/>
  <c r="F38" i="12"/>
  <c r="G38"/>
  <c r="C38"/>
  <c r="C38" i="10"/>
  <c r="G38" i="1"/>
  <c r="D38"/>
  <c r="C38" l="1"/>
</calcChain>
</file>

<file path=xl/sharedStrings.xml><?xml version="1.0" encoding="utf-8"?>
<sst xmlns="http://schemas.openxmlformats.org/spreadsheetml/2006/main" count="273" uniqueCount="77">
  <si>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</si>
  <si>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</si>
  <si>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</si>
  <si>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</si>
  <si>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</si>
  <si>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</si>
  <si>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</si>
  <si>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</si>
  <si>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</si>
  <si>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</si>
  <si>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</si>
  <si>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</si>
  <si>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</si>
  <si>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</si>
  <si>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</si>
  <si>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</si>
  <si>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</si>
  <si>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</si>
  <si>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</si>
  <si>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</si>
  <si>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</si>
  <si>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</si>
  <si>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</si>
  <si>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</si>
  <si>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</si>
  <si>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</si>
  <si>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</si>
  <si>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</si>
  <si>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</si>
  <si>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</si>
  <si>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</si>
  <si>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</si>
  <si>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</si>
  <si>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</si>
  <si>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</si>
  <si>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</si>
  <si>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</si>
  <si>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</si>
  <si>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</si>
  <si>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</si>
  <si>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</si>
  <si>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</si>
  <si>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</si>
  <si>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</si>
  <si>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</si>
  <si>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</si>
  <si>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</si>
  <si>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</si>
  <si>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</si>
  <si>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</si>
  <si>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</si>
  <si>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</si>
  <si>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</si>
  <si>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</si>
  <si>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</si>
  <si>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</si>
  <si>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Uttar Pradesh</t>
  </si>
  <si>
    <t>2016-17</t>
  </si>
  <si>
    <t>2017-18</t>
  </si>
  <si>
    <t>2018-19</t>
  </si>
  <si>
    <t>Trade &amp; repair services*</t>
  </si>
  <si>
    <t>#Road transport</t>
  </si>
  <si>
    <t>2019-20</t>
  </si>
  <si>
    <t>*includes trade &amp; repairs, hotel &amp; restaurants year 2019-20</t>
  </si>
  <si>
    <t># includes road, water , air transport for the year 2019-20.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</si>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</sst>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Alignment="1" applyProtection="1">
      <alignment horizontal="center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Alignment="1" applyProtection="1">
      <alignment horizontal="center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left"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="115" zoomScaleNormal="115" zoomScaleSheetLayoutView="100" workbookViewId="0">
      <pane xSplit="2" ySplit="5" topLeftCell="C6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H2" sqref="H2"/>
    </sheetView>
  </sheetViews>
  <sheetFormatPr defaultColWidth="8.85546875" defaultRowHeight="15"/>
  <cols>
    <col min="1" max="1" width="11" style="1" customWidth="1"/>
    <col min="2" max="2" width="29.140625" style="1" customWidth="1"/>
    <col min="3" max="5" width="11.28515625" style="1" customWidth="1"/>
    <col min="6" max="6" width="11.28515625" style="3" customWidth="1"/>
    <col min="7" max="11" width="11.2851562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76</v>
      </c>
      <c r="L1" s="4"/>
    </row>
    <row r="2" spans="1:182" ht="15.75">
      <c r="A2" s="8" t="s">
        <v>38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62</v>
      </c>
    </row>
    <row r="6" spans="1:182" s="9" customFormat="1" ht="28.5">
      <c r="A6" s="19" t="s">
        <v>26</v>
      </c>
      <c r="B6" s="13" t="s">
        <v>2</v>
      </c>
      <c r="C6" s="14">
        <f>C7+C8+C9+C10</f>
        <v>18325197</v>
      </c>
      <c r="D6" s="14">
        <f t="shared" ref="D6:K6" si="0">D7+D8+D9+D10</f>
        <v>21307587</v>
      </c>
      <c r="E6" s="14">
        <f t="shared" si="0"/>
        <v>23803497</v>
      </c>
      <c r="F6" s="14">
        <f t="shared" si="0"/>
        <v>24523034</v>
      </c>
      <c r="G6" s="14">
        <f t="shared" si="0"/>
        <v>27250612</v>
      </c>
      <c r="H6" s="14">
        <f t="shared" si="0"/>
        <v>29804032</v>
      </c>
      <c r="I6" s="14">
        <f t="shared" si="0"/>
        <v>32638030</v>
      </c>
      <c r="J6" s="14">
        <f t="shared" si="0"/>
        <v>36255209</v>
      </c>
      <c r="K6" s="14">
        <f t="shared" si="0"/>
        <v>38055023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27">
        <v>1.1000000000000001</v>
      </c>
      <c r="B7" s="15" t="s">
        <v>49</v>
      </c>
      <c r="C7" s="16">
        <v>12415418</v>
      </c>
      <c r="D7" s="16">
        <v>14951864.000000002</v>
      </c>
      <c r="E7" s="16">
        <v>16250096</v>
      </c>
      <c r="F7" s="16">
        <v>15633360.999999998</v>
      </c>
      <c r="G7" s="16">
        <v>17638489</v>
      </c>
      <c r="H7" s="16">
        <v>19152008</v>
      </c>
      <c r="I7" s="16">
        <v>20927899</v>
      </c>
      <c r="J7" s="16">
        <v>23367461</v>
      </c>
      <c r="K7" s="16">
        <v>24535834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27">
        <v>1.2</v>
      </c>
      <c r="B8" s="15" t="s">
        <v>50</v>
      </c>
      <c r="C8" s="16">
        <v>4383166</v>
      </c>
      <c r="D8" s="16">
        <v>4688682</v>
      </c>
      <c r="E8" s="16">
        <v>5898671</v>
      </c>
      <c r="F8" s="16">
        <v>7071078</v>
      </c>
      <c r="G8" s="16">
        <v>7905475</v>
      </c>
      <c r="H8" s="16">
        <v>8374981</v>
      </c>
      <c r="I8" s="16">
        <v>9366286</v>
      </c>
      <c r="J8" s="16">
        <v>10164907</v>
      </c>
      <c r="K8" s="16">
        <v>10718988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27">
        <v>1.3</v>
      </c>
      <c r="B9" s="15" t="s">
        <v>51</v>
      </c>
      <c r="C9" s="16">
        <v>1249516</v>
      </c>
      <c r="D9" s="16">
        <v>1358583</v>
      </c>
      <c r="E9" s="16">
        <v>1312393</v>
      </c>
      <c r="F9" s="16">
        <v>1437865</v>
      </c>
      <c r="G9" s="16">
        <v>1324371</v>
      </c>
      <c r="H9" s="16">
        <v>1798597</v>
      </c>
      <c r="I9" s="16">
        <v>1856627</v>
      </c>
      <c r="J9" s="16">
        <v>1909216</v>
      </c>
      <c r="K9" s="16">
        <v>1956946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27">
        <v>1.4</v>
      </c>
      <c r="B10" s="15" t="s">
        <v>52</v>
      </c>
      <c r="C10" s="16">
        <v>277097</v>
      </c>
      <c r="D10" s="16">
        <v>308458</v>
      </c>
      <c r="E10" s="16">
        <v>342337</v>
      </c>
      <c r="F10" s="16">
        <v>380730</v>
      </c>
      <c r="G10" s="16">
        <v>382277</v>
      </c>
      <c r="H10" s="16">
        <v>478446</v>
      </c>
      <c r="I10" s="16">
        <v>487218</v>
      </c>
      <c r="J10" s="16">
        <v>813625</v>
      </c>
      <c r="K10" s="16">
        <v>843254.99999999988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28" t="s">
        <v>66</v>
      </c>
      <c r="B11" s="15" t="s">
        <v>3</v>
      </c>
      <c r="C11" s="16">
        <v>653517</v>
      </c>
      <c r="D11" s="16">
        <v>688795</v>
      </c>
      <c r="E11" s="16">
        <v>868920.00000000012</v>
      </c>
      <c r="F11" s="16">
        <v>961501</v>
      </c>
      <c r="G11" s="16">
        <v>1126263</v>
      </c>
      <c r="H11" s="16">
        <v>1246237</v>
      </c>
      <c r="I11" s="16">
        <v>2346751</v>
      </c>
      <c r="J11" s="16">
        <v>1775770</v>
      </c>
      <c r="K11" s="16">
        <v>2043628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29"/>
      <c r="B12" s="17" t="s">
        <v>28</v>
      </c>
      <c r="C12" s="18">
        <f>C6+C11</f>
        <v>18978714</v>
      </c>
      <c r="D12" s="18">
        <f t="shared" ref="D12:K12" si="1">D6+D11</f>
        <v>21996382</v>
      </c>
      <c r="E12" s="18">
        <f t="shared" si="1"/>
        <v>24672417</v>
      </c>
      <c r="F12" s="18">
        <f t="shared" si="1"/>
        <v>25484535</v>
      </c>
      <c r="G12" s="18">
        <f t="shared" si="1"/>
        <v>28376875</v>
      </c>
      <c r="H12" s="18">
        <f t="shared" si="1"/>
        <v>31050269</v>
      </c>
      <c r="I12" s="18">
        <f t="shared" si="1"/>
        <v>34984781</v>
      </c>
      <c r="J12" s="18">
        <f t="shared" si="1"/>
        <v>38030979</v>
      </c>
      <c r="K12" s="18">
        <f t="shared" si="1"/>
        <v>40098651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67</v>
      </c>
      <c r="B13" s="13" t="s">
        <v>4</v>
      </c>
      <c r="C13" s="14">
        <v>8763582</v>
      </c>
      <c r="D13" s="14">
        <v>9522404</v>
      </c>
      <c r="E13" s="14">
        <v>11377466</v>
      </c>
      <c r="F13" s="14">
        <v>10512538</v>
      </c>
      <c r="G13" s="14">
        <v>13134491</v>
      </c>
      <c r="H13" s="14">
        <v>18103770</v>
      </c>
      <c r="I13" s="14">
        <v>19604613</v>
      </c>
      <c r="J13" s="14">
        <v>21446267</v>
      </c>
      <c r="K13" s="14">
        <v>21434922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28" t="s">
        <v>68</v>
      </c>
      <c r="B14" s="15" t="s">
        <v>5</v>
      </c>
      <c r="C14" s="16">
        <v>926845.99999999988</v>
      </c>
      <c r="D14" s="16">
        <v>1228906</v>
      </c>
      <c r="E14" s="16">
        <v>1663539</v>
      </c>
      <c r="F14" s="16">
        <v>2001775.9999999998</v>
      </c>
      <c r="G14" s="16">
        <v>2261370</v>
      </c>
      <c r="H14" s="16">
        <v>2778157</v>
      </c>
      <c r="I14" s="16">
        <v>3097009</v>
      </c>
      <c r="J14" s="16">
        <v>3404128</v>
      </c>
      <c r="K14" s="16">
        <v>3553594.9999999995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28" t="s">
        <v>69</v>
      </c>
      <c r="B15" s="15" t="s">
        <v>6</v>
      </c>
      <c r="C15" s="16">
        <v>8487701</v>
      </c>
      <c r="D15" s="16">
        <v>9320623</v>
      </c>
      <c r="E15" s="16">
        <v>10113422</v>
      </c>
      <c r="F15" s="16">
        <v>11285665</v>
      </c>
      <c r="G15" s="16">
        <v>11527519</v>
      </c>
      <c r="H15" s="16">
        <v>12517302</v>
      </c>
      <c r="I15" s="16">
        <v>13941840</v>
      </c>
      <c r="J15" s="16">
        <v>15002246</v>
      </c>
      <c r="K15" s="16">
        <v>16083968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29"/>
      <c r="B16" s="17" t="s">
        <v>29</v>
      </c>
      <c r="C16" s="18">
        <f>C13+C14+C15</f>
        <v>18178129</v>
      </c>
      <c r="D16" s="18">
        <f t="shared" ref="D16:I16" si="2">D13+D14+D15</f>
        <v>20071933</v>
      </c>
      <c r="E16" s="18">
        <f t="shared" si="2"/>
        <v>23154427</v>
      </c>
      <c r="F16" s="18">
        <f t="shared" si="2"/>
        <v>23799979</v>
      </c>
      <c r="G16" s="18">
        <f t="shared" si="2"/>
        <v>26923380</v>
      </c>
      <c r="H16" s="18">
        <f t="shared" si="2"/>
        <v>33399229</v>
      </c>
      <c r="I16" s="18">
        <f t="shared" si="2"/>
        <v>36643462</v>
      </c>
      <c r="J16" s="18">
        <f t="shared" ref="J16:K16" si="3">J13+J14+J15</f>
        <v>39852641</v>
      </c>
      <c r="K16" s="18">
        <f t="shared" si="3"/>
        <v>41072485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70</v>
      </c>
      <c r="B17" s="13" t="s">
        <v>7</v>
      </c>
      <c r="C17" s="14">
        <f>C18+C19</f>
        <v>6946588</v>
      </c>
      <c r="D17" s="14">
        <f t="shared" ref="D17:I17" si="4">D18+D19</f>
        <v>7472500</v>
      </c>
      <c r="E17" s="14">
        <f t="shared" si="4"/>
        <v>8669015</v>
      </c>
      <c r="F17" s="14">
        <f t="shared" si="4"/>
        <v>9325622</v>
      </c>
      <c r="G17" s="14">
        <f t="shared" si="4"/>
        <v>10507009</v>
      </c>
      <c r="H17" s="14">
        <f t="shared" si="4"/>
        <v>11590255</v>
      </c>
      <c r="I17" s="14">
        <f t="shared" si="4"/>
        <v>13059785</v>
      </c>
      <c r="J17" s="14">
        <f t="shared" ref="J17:K17" si="5">J18+J19</f>
        <v>14067016</v>
      </c>
      <c r="K17" s="14">
        <f t="shared" si="5"/>
        <v>15353504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27">
        <v>6.1</v>
      </c>
      <c r="B18" s="15" t="s">
        <v>60</v>
      </c>
      <c r="C18" s="14">
        <v>6162195</v>
      </c>
      <c r="D18" s="14">
        <v>6641138</v>
      </c>
      <c r="E18" s="14">
        <v>7679624.0000000009</v>
      </c>
      <c r="F18" s="14">
        <v>8409935</v>
      </c>
      <c r="G18" s="14">
        <v>9487706</v>
      </c>
      <c r="H18" s="14">
        <v>10486587</v>
      </c>
      <c r="I18" s="14">
        <v>11814903</v>
      </c>
      <c r="J18" s="14">
        <v>12777434</v>
      </c>
      <c r="K18" s="14">
        <v>15353504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27">
        <v>6.2</v>
      </c>
      <c r="B19" s="15" t="s">
        <v>9</v>
      </c>
      <c r="C19" s="14">
        <v>784393</v>
      </c>
      <c r="D19" s="14">
        <v>831362.00000000012</v>
      </c>
      <c r="E19" s="14">
        <v>989391</v>
      </c>
      <c r="F19" s="14">
        <v>915687.00000000012</v>
      </c>
      <c r="G19" s="14">
        <v>1019303.0000000001</v>
      </c>
      <c r="H19" s="14">
        <v>1103668</v>
      </c>
      <c r="I19" s="14">
        <v>1244882</v>
      </c>
      <c r="J19" s="14">
        <v>1289582</v>
      </c>
      <c r="K19" s="14"/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71</v>
      </c>
      <c r="B20" s="20" t="s">
        <v>10</v>
      </c>
      <c r="C20" s="14">
        <f>C21+C22+C23+C24+C25+C26+C27</f>
        <v>4047468</v>
      </c>
      <c r="D20" s="14">
        <f t="shared" ref="D20:K20" si="6">D21+D22+D23+D24+D25+D26+D27</f>
        <v>4918357</v>
      </c>
      <c r="E20" s="14">
        <f t="shared" si="6"/>
        <v>6101010</v>
      </c>
      <c r="F20" s="14">
        <f t="shared" si="6"/>
        <v>7243856</v>
      </c>
      <c r="G20" s="14">
        <f t="shared" si="6"/>
        <v>8182396</v>
      </c>
      <c r="H20" s="14">
        <f t="shared" si="6"/>
        <v>8728137</v>
      </c>
      <c r="I20" s="14">
        <f t="shared" si="6"/>
        <v>9378747</v>
      </c>
      <c r="J20" s="14">
        <f t="shared" si="6"/>
        <v>10719201</v>
      </c>
      <c r="K20" s="14">
        <f t="shared" si="6"/>
        <v>11603986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27">
        <v>7.1</v>
      </c>
      <c r="B21" s="15" t="s">
        <v>11</v>
      </c>
      <c r="C21" s="14">
        <v>1065434</v>
      </c>
      <c r="D21" s="14">
        <v>1226394</v>
      </c>
      <c r="E21" s="14">
        <v>1397228</v>
      </c>
      <c r="F21" s="14">
        <v>1539115</v>
      </c>
      <c r="G21" s="14">
        <v>1553983</v>
      </c>
      <c r="H21" s="14">
        <v>1656924.0000000002</v>
      </c>
      <c r="I21" s="14">
        <v>1785072</v>
      </c>
      <c r="J21" s="14">
        <v>1899316.9999999998</v>
      </c>
      <c r="K21" s="14">
        <v>1936080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27">
        <v>7.2</v>
      </c>
      <c r="B22" s="15" t="s">
        <v>61</v>
      </c>
      <c r="C22" s="14">
        <v>1976900.9999999998</v>
      </c>
      <c r="D22" s="14">
        <v>2477770</v>
      </c>
      <c r="E22" s="14">
        <v>2885934</v>
      </c>
      <c r="F22" s="14">
        <v>3624607</v>
      </c>
      <c r="G22" s="14">
        <v>4066587.0000000005</v>
      </c>
      <c r="H22" s="14">
        <v>4447227</v>
      </c>
      <c r="I22" s="14">
        <v>4954349</v>
      </c>
      <c r="J22" s="14">
        <v>5956817</v>
      </c>
      <c r="K22" s="14">
        <v>6892962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27">
        <v>7.3</v>
      </c>
      <c r="B23" s="15" t="s">
        <v>13</v>
      </c>
      <c r="C23" s="14">
        <v>1496</v>
      </c>
      <c r="D23" s="14">
        <v>783</v>
      </c>
      <c r="E23" s="14">
        <v>528</v>
      </c>
      <c r="F23" s="14">
        <v>646</v>
      </c>
      <c r="G23" s="14">
        <v>688</v>
      </c>
      <c r="H23" s="14">
        <v>1105</v>
      </c>
      <c r="I23" s="14">
        <v>1049</v>
      </c>
      <c r="J23" s="14">
        <v>1049</v>
      </c>
      <c r="K23" s="14"/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27">
        <v>7.4</v>
      </c>
      <c r="B24" s="15" t="s">
        <v>14</v>
      </c>
      <c r="C24" s="14">
        <v>7630</v>
      </c>
      <c r="D24" s="14">
        <v>14731</v>
      </c>
      <c r="E24" s="14">
        <v>15691</v>
      </c>
      <c r="F24" s="14">
        <v>21882</v>
      </c>
      <c r="G24" s="14">
        <v>42778</v>
      </c>
      <c r="H24" s="14">
        <v>50333</v>
      </c>
      <c r="I24" s="14">
        <v>52319.000000000007</v>
      </c>
      <c r="J24" s="14">
        <v>52317.999999999993</v>
      </c>
      <c r="K24" s="14"/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 ht="28.5">
      <c r="A25" s="27">
        <v>7.5</v>
      </c>
      <c r="B25" s="15" t="s">
        <v>15</v>
      </c>
      <c r="C25" s="14">
        <v>9842</v>
      </c>
      <c r="D25" s="14">
        <v>12020</v>
      </c>
      <c r="E25" s="14">
        <v>14738.999999999998</v>
      </c>
      <c r="F25" s="14">
        <v>17907</v>
      </c>
      <c r="G25" s="14">
        <v>19654</v>
      </c>
      <c r="H25" s="14">
        <v>57597</v>
      </c>
      <c r="I25" s="14">
        <v>67928</v>
      </c>
      <c r="J25" s="14">
        <v>82257</v>
      </c>
      <c r="K25" s="14"/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27">
        <v>7.6</v>
      </c>
      <c r="B26" s="15" t="s">
        <v>16</v>
      </c>
      <c r="C26" s="16">
        <v>111006</v>
      </c>
      <c r="D26" s="16">
        <v>122608</v>
      </c>
      <c r="E26" s="16">
        <v>137454</v>
      </c>
      <c r="F26" s="16">
        <v>141867</v>
      </c>
      <c r="G26" s="16">
        <v>151842</v>
      </c>
      <c r="H26" s="16">
        <v>160060</v>
      </c>
      <c r="I26" s="16">
        <v>177508</v>
      </c>
      <c r="J26" s="16">
        <v>189447</v>
      </c>
      <c r="K26" s="16">
        <v>199071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27">
        <v>7.7</v>
      </c>
      <c r="B27" s="15" t="s">
        <v>17</v>
      </c>
      <c r="C27" s="16">
        <v>875159</v>
      </c>
      <c r="D27" s="16">
        <v>1064051</v>
      </c>
      <c r="E27" s="16">
        <v>1649436</v>
      </c>
      <c r="F27" s="16">
        <v>1897832</v>
      </c>
      <c r="G27" s="16">
        <v>2346864</v>
      </c>
      <c r="H27" s="16">
        <v>2354891</v>
      </c>
      <c r="I27" s="16">
        <v>2340522</v>
      </c>
      <c r="J27" s="16">
        <v>2537996</v>
      </c>
      <c r="K27" s="16">
        <v>2575873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28" t="s">
        <v>72</v>
      </c>
      <c r="B28" s="15" t="s">
        <v>18</v>
      </c>
      <c r="C28" s="16">
        <v>2518198</v>
      </c>
      <c r="D28" s="16">
        <v>2812002</v>
      </c>
      <c r="E28" s="16">
        <v>3139689</v>
      </c>
      <c r="F28" s="16">
        <v>3520922</v>
      </c>
      <c r="G28" s="16">
        <v>3937660</v>
      </c>
      <c r="H28" s="16">
        <v>3948780.0000000005</v>
      </c>
      <c r="I28" s="16">
        <v>4432485</v>
      </c>
      <c r="J28" s="16">
        <v>4835841</v>
      </c>
      <c r="K28" s="16">
        <v>5371169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42.75">
      <c r="A29" s="28" t="s">
        <v>73</v>
      </c>
      <c r="B29" s="15" t="s">
        <v>19</v>
      </c>
      <c r="C29" s="16">
        <v>9745417</v>
      </c>
      <c r="D29" s="16">
        <v>11527819</v>
      </c>
      <c r="E29" s="16">
        <v>13018473</v>
      </c>
      <c r="F29" s="16">
        <v>14515638</v>
      </c>
      <c r="G29" s="16">
        <v>15767496</v>
      </c>
      <c r="H29" s="16">
        <v>17347668</v>
      </c>
      <c r="I29" s="16">
        <v>19220655</v>
      </c>
      <c r="J29" s="16">
        <v>21405663</v>
      </c>
      <c r="K29" s="16">
        <v>23752981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28" t="s">
        <v>74</v>
      </c>
      <c r="B30" s="15" t="s">
        <v>44</v>
      </c>
      <c r="C30" s="16">
        <v>4234830</v>
      </c>
      <c r="D30" s="16">
        <v>5058674</v>
      </c>
      <c r="E30" s="16">
        <v>5483464</v>
      </c>
      <c r="F30" s="16">
        <v>5973724</v>
      </c>
      <c r="G30" s="16">
        <v>6317700</v>
      </c>
      <c r="H30" s="16">
        <v>7249403.9999999991</v>
      </c>
      <c r="I30" s="16">
        <v>8708973</v>
      </c>
      <c r="J30" s="16">
        <v>10120500</v>
      </c>
      <c r="K30" s="16">
        <v>12021290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28" t="s">
        <v>75</v>
      </c>
      <c r="B31" s="15" t="s">
        <v>20</v>
      </c>
      <c r="C31" s="16">
        <v>3540115</v>
      </c>
      <c r="D31" s="16">
        <v>3862890</v>
      </c>
      <c r="E31" s="16">
        <v>4318007</v>
      </c>
      <c r="F31" s="16">
        <v>5035071</v>
      </c>
      <c r="G31" s="16">
        <v>5752631</v>
      </c>
      <c r="H31" s="16">
        <v>6535170</v>
      </c>
      <c r="I31" s="16">
        <v>7393682.0000000009</v>
      </c>
      <c r="J31" s="16">
        <v>8476383</v>
      </c>
      <c r="K31" s="16">
        <v>9734906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29"/>
      <c r="B32" s="17" t="s">
        <v>30</v>
      </c>
      <c r="C32" s="18">
        <f>C17+C20+C28+C29+C30+C31</f>
        <v>31032616</v>
      </c>
      <c r="D32" s="18">
        <f t="shared" ref="D32:G32" si="7">D17+D20+D28+D29+D30+D31</f>
        <v>35652242</v>
      </c>
      <c r="E32" s="18">
        <f t="shared" si="7"/>
        <v>40729658</v>
      </c>
      <c r="F32" s="18">
        <f t="shared" si="7"/>
        <v>45614833</v>
      </c>
      <c r="G32" s="18">
        <f t="shared" si="7"/>
        <v>50464892</v>
      </c>
      <c r="H32" s="18">
        <f t="shared" ref="H32:J32" si="8">H17+H20+H28+H29+H30+H31</f>
        <v>55399414</v>
      </c>
      <c r="I32" s="18">
        <f t="shared" si="8"/>
        <v>62194327</v>
      </c>
      <c r="J32" s="18">
        <f t="shared" si="8"/>
        <v>69624604</v>
      </c>
      <c r="K32" s="18">
        <f t="shared" ref="K32" si="9">K17+K20+K28+K29+K30+K31</f>
        <v>77837836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 ht="30">
      <c r="A33" s="30" t="s">
        <v>27</v>
      </c>
      <c r="B33" s="21" t="s">
        <v>31</v>
      </c>
      <c r="C33" s="22">
        <f>C12+C16+C32</f>
        <v>68189459</v>
      </c>
      <c r="D33" s="22">
        <f t="shared" ref="D33:G33" si="10">D12+D16+D32</f>
        <v>77720557</v>
      </c>
      <c r="E33" s="22">
        <f t="shared" si="10"/>
        <v>88556502</v>
      </c>
      <c r="F33" s="22">
        <f t="shared" si="10"/>
        <v>94899347</v>
      </c>
      <c r="G33" s="22">
        <f t="shared" si="10"/>
        <v>105765147</v>
      </c>
      <c r="H33" s="22">
        <f t="shared" ref="H33:I33" si="11">H12+H16+H32</f>
        <v>119848912</v>
      </c>
      <c r="I33" s="22">
        <f t="shared" si="11"/>
        <v>133822570</v>
      </c>
      <c r="J33" s="22">
        <f t="shared" ref="J33:K33" si="12">J12+J16+J32</f>
        <v>147508224</v>
      </c>
      <c r="K33" s="22">
        <f t="shared" si="12"/>
        <v>159008972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1" t="s">
        <v>33</v>
      </c>
      <c r="B34" s="23" t="s">
        <v>25</v>
      </c>
      <c r="C34" s="16">
        <v>7063428</v>
      </c>
      <c r="D34" s="16">
        <v>7797299.8699999992</v>
      </c>
      <c r="E34" s="16">
        <v>8585161</v>
      </c>
      <c r="F34" s="16">
        <v>9524544</v>
      </c>
      <c r="G34" s="16">
        <v>11172960</v>
      </c>
      <c r="H34" s="16">
        <v>12639640</v>
      </c>
      <c r="I34" s="16">
        <v>16184500</v>
      </c>
      <c r="J34" s="16">
        <v>23397600</v>
      </c>
      <c r="K34" s="16">
        <v>24658500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1" t="s">
        <v>34</v>
      </c>
      <c r="B35" s="23" t="s">
        <v>24</v>
      </c>
      <c r="C35" s="16">
        <v>2847843</v>
      </c>
      <c r="D35" s="16">
        <v>3278565</v>
      </c>
      <c r="E35" s="16">
        <v>3106020</v>
      </c>
      <c r="F35" s="16">
        <v>3244923</v>
      </c>
      <c r="G35" s="16">
        <v>3157313</v>
      </c>
      <c r="H35" s="16">
        <v>3459619</v>
      </c>
      <c r="I35" s="16">
        <v>3962797</v>
      </c>
      <c r="J35" s="16">
        <v>4082900</v>
      </c>
      <c r="K35" s="16">
        <v>4216684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 ht="28.5">
      <c r="A36" s="32" t="s">
        <v>35</v>
      </c>
      <c r="B36" s="24" t="s">
        <v>45</v>
      </c>
      <c r="C36" s="18">
        <f>C33+C34-C35</f>
        <v>72405044</v>
      </c>
      <c r="D36" s="18">
        <f t="shared" ref="D36:K36" si="13">D33+D34-D35</f>
        <v>82239291.870000005</v>
      </c>
      <c r="E36" s="18">
        <f t="shared" si="13"/>
        <v>94035643</v>
      </c>
      <c r="F36" s="18">
        <f t="shared" si="13"/>
        <v>101178968</v>
      </c>
      <c r="G36" s="18">
        <f t="shared" si="13"/>
        <v>113780794</v>
      </c>
      <c r="H36" s="18">
        <f t="shared" si="13"/>
        <v>129028933</v>
      </c>
      <c r="I36" s="18">
        <f t="shared" si="13"/>
        <v>146044273</v>
      </c>
      <c r="J36" s="18">
        <f t="shared" si="13"/>
        <v>166822924</v>
      </c>
      <c r="K36" s="18">
        <f t="shared" si="13"/>
        <v>179450788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1" t="s">
        <v>36</v>
      </c>
      <c r="B37" s="23" t="s">
        <v>32</v>
      </c>
      <c r="C37" s="16">
        <v>2015910</v>
      </c>
      <c r="D37" s="16">
        <v>2046780</v>
      </c>
      <c r="E37" s="16">
        <v>2078120</v>
      </c>
      <c r="F37" s="16">
        <v>2109940</v>
      </c>
      <c r="G37" s="16">
        <v>2142250</v>
      </c>
      <c r="H37" s="16">
        <v>2175050</v>
      </c>
      <c r="I37" s="16">
        <v>2208360</v>
      </c>
      <c r="J37" s="16">
        <v>2242170</v>
      </c>
      <c r="K37" s="16">
        <v>2276500</v>
      </c>
      <c r="N37" s="2"/>
      <c r="O37" s="2"/>
      <c r="P37" s="2"/>
      <c r="Q37" s="2"/>
    </row>
    <row r="38" spans="1:182">
      <c r="A38" s="32" t="s">
        <v>37</v>
      </c>
      <c r="B38" s="24" t="s">
        <v>48</v>
      </c>
      <c r="C38" s="18">
        <f>C36/C37*1000</f>
        <v>35916.803825567615</v>
      </c>
      <c r="D38" s="18">
        <f t="shared" ref="D38:K38" si="14">D36/D37*1000</f>
        <v>40179.839489344238</v>
      </c>
      <c r="E38" s="18">
        <f t="shared" si="14"/>
        <v>45250.343098569865</v>
      </c>
      <c r="F38" s="18">
        <f t="shared" si="14"/>
        <v>47953.481141643839</v>
      </c>
      <c r="G38" s="18">
        <f t="shared" si="14"/>
        <v>53112.75247986929</v>
      </c>
      <c r="H38" s="18">
        <f t="shared" si="14"/>
        <v>59322.283625663782</v>
      </c>
      <c r="I38" s="18">
        <f t="shared" si="14"/>
        <v>66132.457117498954</v>
      </c>
      <c r="J38" s="18">
        <f t="shared" si="14"/>
        <v>74402.442276901391</v>
      </c>
      <c r="K38" s="18">
        <f t="shared" si="14"/>
        <v>78827.493081484732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B39" s="1" t="s">
        <v>63</v>
      </c>
      <c r="F39" s="1" t="s">
        <v>64</v>
      </c>
    </row>
    <row r="40" spans="1:182">
      <c r="B40" s="1" t="s">
        <v>65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="130" zoomScaleNormal="130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D42" sqref="D42"/>
    </sheetView>
  </sheetViews>
  <sheetFormatPr defaultColWidth="8.85546875" defaultRowHeight="15"/>
  <cols>
    <col min="1" max="1" width="11" style="1" customWidth="1"/>
    <col min="2" max="2" width="29.140625" style="1" customWidth="1"/>
    <col min="3" max="5" width="11.28515625" style="1" customWidth="1"/>
    <col min="6" max="6" width="11.28515625" style="3" customWidth="1"/>
    <col min="7" max="11" width="11.2851562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78" width="9.140625" style="3"/>
    <col min="179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76</v>
      </c>
      <c r="L1" s="4"/>
    </row>
    <row r="2" spans="1:182" ht="15.75">
      <c r="A2" s="8" t="s">
        <v>39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33" t="s">
        <v>0</v>
      </c>
      <c r="B5" s="34" t="s">
        <v>1</v>
      </c>
      <c r="C5" s="35" t="s">
        <v>21</v>
      </c>
      <c r="D5" s="35" t="s">
        <v>22</v>
      </c>
      <c r="E5" s="35" t="s">
        <v>23</v>
      </c>
      <c r="F5" s="35" t="s">
        <v>46</v>
      </c>
      <c r="G5" s="36" t="s">
        <v>55</v>
      </c>
      <c r="H5" s="36" t="s">
        <v>57</v>
      </c>
      <c r="I5" s="36" t="s">
        <v>58</v>
      </c>
      <c r="J5" s="36" t="s">
        <v>59</v>
      </c>
      <c r="K5" s="36" t="s">
        <v>62</v>
      </c>
    </row>
    <row r="6" spans="1:182" s="9" customFormat="1">
      <c r="A6" s="37" t="s">
        <v>26</v>
      </c>
      <c r="B6" s="38" t="s">
        <v>2</v>
      </c>
      <c r="C6" s="39">
        <f>C7+C8+C9+C10</f>
        <v>18325197</v>
      </c>
      <c r="D6" s="39">
        <f t="shared" ref="D6:K6" si="0">D7+D8+D9+D10</f>
        <v>19161813</v>
      </c>
      <c r="E6" s="39">
        <f t="shared" si="0"/>
        <v>19071717</v>
      </c>
      <c r="F6" s="39">
        <f t="shared" si="0"/>
        <v>18685675</v>
      </c>
      <c r="G6" s="39">
        <f t="shared" si="0"/>
        <v>19479107</v>
      </c>
      <c r="H6" s="39">
        <f t="shared" si="0"/>
        <v>20836284</v>
      </c>
      <c r="I6" s="39">
        <f t="shared" si="0"/>
        <v>21667061</v>
      </c>
      <c r="J6" s="39">
        <f t="shared" si="0"/>
        <v>22833053</v>
      </c>
      <c r="K6" s="39">
        <f t="shared" si="0"/>
        <v>23322337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40">
        <v>1.1000000000000001</v>
      </c>
      <c r="B7" s="41" t="s">
        <v>49</v>
      </c>
      <c r="C7" s="42">
        <v>12415418</v>
      </c>
      <c r="D7" s="42">
        <v>13040500</v>
      </c>
      <c r="E7" s="42">
        <v>12747030</v>
      </c>
      <c r="F7" s="42">
        <v>12055193</v>
      </c>
      <c r="G7" s="42">
        <v>12645300</v>
      </c>
      <c r="H7" s="42">
        <v>13474757</v>
      </c>
      <c r="I7" s="42">
        <v>14286032.999999998</v>
      </c>
      <c r="J7" s="42">
        <v>15076041</v>
      </c>
      <c r="K7" s="42">
        <v>15314385.999999998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40">
        <v>1.2</v>
      </c>
      <c r="B8" s="41" t="s">
        <v>50</v>
      </c>
      <c r="C8" s="42">
        <v>4383166</v>
      </c>
      <c r="D8" s="42">
        <v>4597236</v>
      </c>
      <c r="E8" s="42">
        <v>4814463</v>
      </c>
      <c r="F8" s="42">
        <v>5086211</v>
      </c>
      <c r="G8" s="42">
        <v>5275807</v>
      </c>
      <c r="H8" s="42">
        <v>5456382</v>
      </c>
      <c r="I8" s="42">
        <v>5482282</v>
      </c>
      <c r="J8" s="42">
        <v>5842391</v>
      </c>
      <c r="K8" s="42">
        <v>6066073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40">
        <v>1.3</v>
      </c>
      <c r="B9" s="41" t="s">
        <v>51</v>
      </c>
      <c r="C9" s="42">
        <v>1249516</v>
      </c>
      <c r="D9" s="42">
        <v>1234036</v>
      </c>
      <c r="E9" s="42">
        <v>1210684</v>
      </c>
      <c r="F9" s="42">
        <v>1225528</v>
      </c>
      <c r="G9" s="42">
        <v>1232579</v>
      </c>
      <c r="H9" s="42">
        <v>1506857</v>
      </c>
      <c r="I9" s="42">
        <v>1493281</v>
      </c>
      <c r="J9" s="42">
        <v>1487516</v>
      </c>
      <c r="K9" s="42">
        <v>1489263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40">
        <v>1.4</v>
      </c>
      <c r="B10" s="41" t="s">
        <v>52</v>
      </c>
      <c r="C10" s="42">
        <v>277097</v>
      </c>
      <c r="D10" s="42">
        <v>290041</v>
      </c>
      <c r="E10" s="42">
        <v>299540</v>
      </c>
      <c r="F10" s="42">
        <v>318743</v>
      </c>
      <c r="G10" s="42">
        <v>325421</v>
      </c>
      <c r="H10" s="42">
        <v>398288</v>
      </c>
      <c r="I10" s="42">
        <v>405465</v>
      </c>
      <c r="J10" s="42">
        <v>427105</v>
      </c>
      <c r="K10" s="42">
        <v>452614.99999999994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43" t="s">
        <v>66</v>
      </c>
      <c r="B11" s="41" t="s">
        <v>3</v>
      </c>
      <c r="C11" s="42">
        <v>653517</v>
      </c>
      <c r="D11" s="42">
        <v>649503</v>
      </c>
      <c r="E11" s="42">
        <v>715213</v>
      </c>
      <c r="F11" s="42">
        <v>916712.99999999988</v>
      </c>
      <c r="G11" s="42">
        <v>1213638</v>
      </c>
      <c r="H11" s="42">
        <v>1329201</v>
      </c>
      <c r="I11" s="42">
        <v>2511657</v>
      </c>
      <c r="J11" s="42">
        <v>1843100</v>
      </c>
      <c r="K11" s="42">
        <v>1890741.9999999998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44"/>
      <c r="B12" s="45" t="s">
        <v>28</v>
      </c>
      <c r="C12" s="46">
        <f>C6+C11</f>
        <v>18978714</v>
      </c>
      <c r="D12" s="46">
        <f t="shared" ref="D12:K12" si="1">D6+D11</f>
        <v>19811316</v>
      </c>
      <c r="E12" s="46">
        <f t="shared" si="1"/>
        <v>19786930</v>
      </c>
      <c r="F12" s="46">
        <f t="shared" si="1"/>
        <v>19602388</v>
      </c>
      <c r="G12" s="46">
        <f t="shared" si="1"/>
        <v>20692745</v>
      </c>
      <c r="H12" s="46">
        <f t="shared" si="1"/>
        <v>22165485</v>
      </c>
      <c r="I12" s="46">
        <f t="shared" si="1"/>
        <v>24178718</v>
      </c>
      <c r="J12" s="46">
        <f t="shared" si="1"/>
        <v>24676153</v>
      </c>
      <c r="K12" s="46">
        <f t="shared" si="1"/>
        <v>25213079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37" t="s">
        <v>67</v>
      </c>
      <c r="B13" s="38" t="s">
        <v>4</v>
      </c>
      <c r="C13" s="39">
        <v>8763582</v>
      </c>
      <c r="D13" s="39">
        <v>9127051</v>
      </c>
      <c r="E13" s="39">
        <v>10381954</v>
      </c>
      <c r="F13" s="39">
        <v>9341794</v>
      </c>
      <c r="G13" s="39">
        <v>11805778</v>
      </c>
      <c r="H13" s="39">
        <v>17352921</v>
      </c>
      <c r="I13" s="39">
        <v>17861362</v>
      </c>
      <c r="J13" s="39">
        <v>18553276</v>
      </c>
      <c r="K13" s="39">
        <v>18282023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5.5">
      <c r="A14" s="43" t="s">
        <v>68</v>
      </c>
      <c r="B14" s="41" t="s">
        <v>5</v>
      </c>
      <c r="C14" s="42">
        <v>926845.99999999988</v>
      </c>
      <c r="D14" s="42">
        <v>980598</v>
      </c>
      <c r="E14" s="42">
        <v>1108408</v>
      </c>
      <c r="F14" s="42">
        <v>1175008</v>
      </c>
      <c r="G14" s="42">
        <v>1248527</v>
      </c>
      <c r="H14" s="42">
        <v>1427075</v>
      </c>
      <c r="I14" s="42">
        <v>1602714</v>
      </c>
      <c r="J14" s="42">
        <v>1650706.0000000002</v>
      </c>
      <c r="K14" s="42">
        <v>1720918.9999999998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43" t="s">
        <v>69</v>
      </c>
      <c r="B15" s="41" t="s">
        <v>6</v>
      </c>
      <c r="C15" s="42">
        <v>8487701</v>
      </c>
      <c r="D15" s="42">
        <v>8573758</v>
      </c>
      <c r="E15" s="42">
        <v>8671279</v>
      </c>
      <c r="F15" s="42">
        <v>9232528</v>
      </c>
      <c r="G15" s="42">
        <v>9716501</v>
      </c>
      <c r="H15" s="42">
        <v>10354789</v>
      </c>
      <c r="I15" s="42">
        <v>10899255</v>
      </c>
      <c r="J15" s="42">
        <v>11533470</v>
      </c>
      <c r="K15" s="42">
        <v>12086288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44"/>
      <c r="B16" s="45" t="s">
        <v>29</v>
      </c>
      <c r="C16" s="46">
        <f>C13+C14+C15</f>
        <v>18178129</v>
      </c>
      <c r="D16" s="46">
        <f t="shared" ref="D16:I16" si="2">D13+D14+D15</f>
        <v>18681407</v>
      </c>
      <c r="E16" s="46">
        <f t="shared" si="2"/>
        <v>20161641</v>
      </c>
      <c r="F16" s="46">
        <f t="shared" si="2"/>
        <v>19749330</v>
      </c>
      <c r="G16" s="46">
        <f t="shared" si="2"/>
        <v>22770806</v>
      </c>
      <c r="H16" s="46">
        <f t="shared" si="2"/>
        <v>29134785</v>
      </c>
      <c r="I16" s="46">
        <f t="shared" si="2"/>
        <v>30363331</v>
      </c>
      <c r="J16" s="46">
        <f t="shared" ref="J16:K16" si="3">J13+J14+J15</f>
        <v>31737452</v>
      </c>
      <c r="K16" s="46">
        <f t="shared" si="3"/>
        <v>32089230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5.5">
      <c r="A17" s="37" t="s">
        <v>70</v>
      </c>
      <c r="B17" s="38" t="s">
        <v>7</v>
      </c>
      <c r="C17" s="39">
        <f>C18+C19</f>
        <v>6946588</v>
      </c>
      <c r="D17" s="39">
        <f t="shared" ref="D17:I17" si="4">D18+D19</f>
        <v>6976021</v>
      </c>
      <c r="E17" s="39">
        <f t="shared" si="4"/>
        <v>7679666</v>
      </c>
      <c r="F17" s="39">
        <f t="shared" si="4"/>
        <v>8162572</v>
      </c>
      <c r="G17" s="39">
        <f t="shared" si="4"/>
        <v>8944799</v>
      </c>
      <c r="H17" s="39">
        <f t="shared" si="4"/>
        <v>9536478</v>
      </c>
      <c r="I17" s="39">
        <f t="shared" si="4"/>
        <v>10148059</v>
      </c>
      <c r="J17" s="39">
        <f t="shared" ref="J17:K17" si="5">J18+J19</f>
        <v>10569724</v>
      </c>
      <c r="K17" s="39">
        <f t="shared" si="5"/>
        <v>11276999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40">
        <v>6.1</v>
      </c>
      <c r="B18" s="41" t="s">
        <v>8</v>
      </c>
      <c r="C18" s="39">
        <v>6162195</v>
      </c>
      <c r="D18" s="39">
        <v>6199824</v>
      </c>
      <c r="E18" s="39">
        <v>6803942</v>
      </c>
      <c r="F18" s="39">
        <v>7362069</v>
      </c>
      <c r="G18" s="39">
        <v>8020949.0000000009</v>
      </c>
      <c r="H18" s="39">
        <v>8549826</v>
      </c>
      <c r="I18" s="39">
        <v>9069155</v>
      </c>
      <c r="J18" s="39">
        <v>9497794</v>
      </c>
      <c r="K18" s="39">
        <v>11276999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40">
        <v>6.2</v>
      </c>
      <c r="B19" s="41" t="s">
        <v>9</v>
      </c>
      <c r="C19" s="39">
        <v>784393</v>
      </c>
      <c r="D19" s="39">
        <v>776197</v>
      </c>
      <c r="E19" s="39">
        <v>875724</v>
      </c>
      <c r="F19" s="39">
        <v>800503</v>
      </c>
      <c r="G19" s="39">
        <v>923850</v>
      </c>
      <c r="H19" s="39">
        <v>986652</v>
      </c>
      <c r="I19" s="39">
        <v>1078904</v>
      </c>
      <c r="J19" s="39">
        <v>1071930</v>
      </c>
      <c r="K19" s="39"/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38.25">
      <c r="A20" s="37" t="s">
        <v>71</v>
      </c>
      <c r="B20" s="47" t="s">
        <v>10</v>
      </c>
      <c r="C20" s="39">
        <f>C21+C22+C23+C24+C25+C26+C27</f>
        <v>4047468</v>
      </c>
      <c r="D20" s="39">
        <f t="shared" ref="D20:K20" si="6">D21+D22+D23+D24+D25+D26+D27</f>
        <v>4639768</v>
      </c>
      <c r="E20" s="39">
        <f t="shared" si="6"/>
        <v>5232524</v>
      </c>
      <c r="F20" s="39">
        <f t="shared" si="6"/>
        <v>6387880</v>
      </c>
      <c r="G20" s="39">
        <f t="shared" si="6"/>
        <v>7170302</v>
      </c>
      <c r="H20" s="39">
        <f t="shared" si="6"/>
        <v>7376954</v>
      </c>
      <c r="I20" s="39">
        <f t="shared" si="6"/>
        <v>7961918</v>
      </c>
      <c r="J20" s="39">
        <f t="shared" si="6"/>
        <v>8811582</v>
      </c>
      <c r="K20" s="39">
        <f t="shared" si="6"/>
        <v>9311196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40">
        <v>7.1</v>
      </c>
      <c r="B21" s="41" t="s">
        <v>11</v>
      </c>
      <c r="C21" s="39">
        <v>1065434</v>
      </c>
      <c r="D21" s="39">
        <v>1173230</v>
      </c>
      <c r="E21" s="39">
        <v>1307793</v>
      </c>
      <c r="F21" s="39">
        <v>1349979</v>
      </c>
      <c r="G21" s="39">
        <v>1321373</v>
      </c>
      <c r="H21" s="39">
        <v>1264084</v>
      </c>
      <c r="I21" s="39">
        <v>1518526</v>
      </c>
      <c r="J21" s="39">
        <v>1615712</v>
      </c>
      <c r="K21" s="39">
        <v>1568856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40">
        <v>7.2</v>
      </c>
      <c r="B22" s="41" t="s">
        <v>12</v>
      </c>
      <c r="C22" s="39">
        <v>1976900.9999999998</v>
      </c>
      <c r="D22" s="39">
        <v>2322136</v>
      </c>
      <c r="E22" s="39">
        <v>2580096</v>
      </c>
      <c r="F22" s="39">
        <v>3254165</v>
      </c>
      <c r="G22" s="39">
        <v>3664376</v>
      </c>
      <c r="H22" s="39">
        <v>3960939</v>
      </c>
      <c r="I22" s="39">
        <v>4340093</v>
      </c>
      <c r="J22" s="39">
        <v>4929629</v>
      </c>
      <c r="K22" s="39">
        <v>5542563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40">
        <v>7.3</v>
      </c>
      <c r="B23" s="41" t="s">
        <v>13</v>
      </c>
      <c r="C23" s="39">
        <v>1496</v>
      </c>
      <c r="D23" s="39">
        <v>739</v>
      </c>
      <c r="E23" s="39">
        <v>463</v>
      </c>
      <c r="F23" s="39">
        <v>555</v>
      </c>
      <c r="G23" s="39">
        <v>588</v>
      </c>
      <c r="H23" s="39">
        <v>924</v>
      </c>
      <c r="I23" s="39">
        <v>857</v>
      </c>
      <c r="J23" s="39">
        <v>821.00000000000011</v>
      </c>
      <c r="K23" s="39"/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40">
        <v>7.4</v>
      </c>
      <c r="B24" s="41" t="s">
        <v>14</v>
      </c>
      <c r="C24" s="39">
        <v>7630</v>
      </c>
      <c r="D24" s="39">
        <v>13903</v>
      </c>
      <c r="E24" s="39">
        <v>13738.999999999998</v>
      </c>
      <c r="F24" s="39">
        <v>18794</v>
      </c>
      <c r="G24" s="39">
        <v>36593</v>
      </c>
      <c r="H24" s="39">
        <v>42095</v>
      </c>
      <c r="I24" s="39">
        <v>42761</v>
      </c>
      <c r="J24" s="39">
        <v>40970</v>
      </c>
      <c r="K24" s="39"/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40">
        <v>7.5</v>
      </c>
      <c r="B25" s="41" t="s">
        <v>15</v>
      </c>
      <c r="C25" s="39">
        <v>9842</v>
      </c>
      <c r="D25" s="39">
        <v>11157</v>
      </c>
      <c r="E25" s="39">
        <v>11893</v>
      </c>
      <c r="F25" s="39">
        <v>14129</v>
      </c>
      <c r="G25" s="39">
        <v>15682</v>
      </c>
      <c r="H25" s="39">
        <v>16725</v>
      </c>
      <c r="I25" s="39">
        <v>18079</v>
      </c>
      <c r="J25" s="39">
        <v>20566</v>
      </c>
      <c r="K25" s="39"/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40">
        <v>7.6</v>
      </c>
      <c r="B26" s="41" t="s">
        <v>16</v>
      </c>
      <c r="C26" s="42">
        <v>111006</v>
      </c>
      <c r="D26" s="42">
        <v>113549</v>
      </c>
      <c r="E26" s="42">
        <v>119473</v>
      </c>
      <c r="F26" s="42">
        <v>118416.00000000001</v>
      </c>
      <c r="G26" s="42">
        <v>122748</v>
      </c>
      <c r="H26" s="42">
        <v>123035.99999999999</v>
      </c>
      <c r="I26" s="42">
        <v>131693</v>
      </c>
      <c r="J26" s="42">
        <v>133740</v>
      </c>
      <c r="K26" s="42">
        <v>137914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5.5">
      <c r="A27" s="40">
        <v>7.7</v>
      </c>
      <c r="B27" s="41" t="s">
        <v>17</v>
      </c>
      <c r="C27" s="42">
        <v>875159</v>
      </c>
      <c r="D27" s="42">
        <v>1005054.0000000001</v>
      </c>
      <c r="E27" s="42">
        <v>1199067</v>
      </c>
      <c r="F27" s="42">
        <v>1631842</v>
      </c>
      <c r="G27" s="42">
        <v>2008941.9999999998</v>
      </c>
      <c r="H27" s="42">
        <v>1969150.9999999998</v>
      </c>
      <c r="I27" s="42">
        <v>1909909</v>
      </c>
      <c r="J27" s="42">
        <v>2070143.9999999998</v>
      </c>
      <c r="K27" s="42">
        <v>2061863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43" t="s">
        <v>72</v>
      </c>
      <c r="B28" s="41" t="s">
        <v>18</v>
      </c>
      <c r="C28" s="42">
        <v>2518198</v>
      </c>
      <c r="D28" s="42">
        <v>2775193</v>
      </c>
      <c r="E28" s="42">
        <v>3027442</v>
      </c>
      <c r="F28" s="42">
        <v>3366247</v>
      </c>
      <c r="G28" s="42">
        <v>3653412.0000000005</v>
      </c>
      <c r="H28" s="42">
        <v>3063048</v>
      </c>
      <c r="I28" s="42">
        <v>3315507</v>
      </c>
      <c r="J28" s="42">
        <v>3442369.9999999995</v>
      </c>
      <c r="K28" s="42">
        <v>3642026.9999999995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5.5">
      <c r="A29" s="43" t="s">
        <v>73</v>
      </c>
      <c r="B29" s="41" t="s">
        <v>19</v>
      </c>
      <c r="C29" s="42">
        <v>9745417</v>
      </c>
      <c r="D29" s="42">
        <v>10455686</v>
      </c>
      <c r="E29" s="42">
        <v>10955219</v>
      </c>
      <c r="F29" s="42">
        <v>11609688</v>
      </c>
      <c r="G29" s="42">
        <v>12173911</v>
      </c>
      <c r="H29" s="42">
        <v>12818113</v>
      </c>
      <c r="I29" s="42">
        <v>13653379.999999998</v>
      </c>
      <c r="J29" s="42">
        <v>14400737</v>
      </c>
      <c r="K29" s="42">
        <v>15222562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43" t="s">
        <v>74</v>
      </c>
      <c r="B30" s="41" t="s">
        <v>44</v>
      </c>
      <c r="C30" s="42">
        <v>4234830</v>
      </c>
      <c r="D30" s="42">
        <v>4726108</v>
      </c>
      <c r="E30" s="42">
        <v>4846772</v>
      </c>
      <c r="F30" s="42">
        <v>5080604</v>
      </c>
      <c r="G30" s="42">
        <v>5242176</v>
      </c>
      <c r="H30" s="42">
        <v>5806893</v>
      </c>
      <c r="I30" s="42">
        <v>6721514.9999999991</v>
      </c>
      <c r="J30" s="42">
        <v>7598355</v>
      </c>
      <c r="K30" s="42">
        <v>8600539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43" t="s">
        <v>75</v>
      </c>
      <c r="B31" s="41" t="s">
        <v>20</v>
      </c>
      <c r="C31" s="42">
        <v>3540115</v>
      </c>
      <c r="D31" s="42">
        <v>3568437.9999999995</v>
      </c>
      <c r="E31" s="42">
        <v>3742901.9999999995</v>
      </c>
      <c r="F31" s="42">
        <v>4134987.9999999995</v>
      </c>
      <c r="G31" s="42">
        <v>4509282</v>
      </c>
      <c r="H31" s="42">
        <v>4860518</v>
      </c>
      <c r="I31" s="42">
        <v>5265007</v>
      </c>
      <c r="J31" s="42">
        <v>5838768</v>
      </c>
      <c r="K31" s="42">
        <v>6386356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44"/>
      <c r="B32" s="45" t="s">
        <v>30</v>
      </c>
      <c r="C32" s="46">
        <f>C17+C20+C28+C29+C30+C31</f>
        <v>31032616</v>
      </c>
      <c r="D32" s="46">
        <f t="shared" ref="D32:G32" si="7">D17+D20+D28+D29+D30+D31</f>
        <v>33141214</v>
      </c>
      <c r="E32" s="46">
        <f t="shared" si="7"/>
        <v>35484525</v>
      </c>
      <c r="F32" s="46">
        <f t="shared" si="7"/>
        <v>38741979</v>
      </c>
      <c r="G32" s="46">
        <f t="shared" si="7"/>
        <v>41693882</v>
      </c>
      <c r="H32" s="46">
        <f t="shared" ref="H32:I32" si="8">H17+H20+H28+H29+H30+H31</f>
        <v>43462004</v>
      </c>
      <c r="I32" s="46">
        <f t="shared" si="8"/>
        <v>47065386</v>
      </c>
      <c r="J32" s="46">
        <f t="shared" ref="J32:K32" si="9">J17+J20+J28+J29+J30+J31</f>
        <v>50661536</v>
      </c>
      <c r="K32" s="46">
        <f t="shared" si="9"/>
        <v>54439679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48" t="s">
        <v>27</v>
      </c>
      <c r="B33" s="49" t="s">
        <v>31</v>
      </c>
      <c r="C33" s="50">
        <f>C12+C16+C32</f>
        <v>68189459</v>
      </c>
      <c r="D33" s="50">
        <f t="shared" ref="D33:G33" si="10">D12+D16+D32</f>
        <v>71633937</v>
      </c>
      <c r="E33" s="50">
        <f t="shared" si="10"/>
        <v>75433096</v>
      </c>
      <c r="F33" s="50">
        <f t="shared" si="10"/>
        <v>78093697</v>
      </c>
      <c r="G33" s="50">
        <f t="shared" si="10"/>
        <v>85157433</v>
      </c>
      <c r="H33" s="50">
        <f t="shared" ref="H33:I33" si="11">H12+H16+H32</f>
        <v>94762274</v>
      </c>
      <c r="I33" s="50">
        <f t="shared" si="11"/>
        <v>101607435</v>
      </c>
      <c r="J33" s="50">
        <f t="shared" ref="J33:K33" si="12">J12+J16+J32</f>
        <v>107075141</v>
      </c>
      <c r="K33" s="50">
        <f t="shared" si="12"/>
        <v>111741988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51" t="s">
        <v>33</v>
      </c>
      <c r="B34" s="52" t="s">
        <v>25</v>
      </c>
      <c r="C34" s="42">
        <v>7063428</v>
      </c>
      <c r="D34" s="42">
        <v>7224060.0000000009</v>
      </c>
      <c r="E34" s="42">
        <v>7480173</v>
      </c>
      <c r="F34" s="42">
        <v>8113839.9999999991</v>
      </c>
      <c r="G34" s="42">
        <v>8679119</v>
      </c>
      <c r="H34" s="42">
        <v>9289600</v>
      </c>
      <c r="I34" s="42">
        <v>9978300</v>
      </c>
      <c r="J34" s="42">
        <v>10457938</v>
      </c>
      <c r="K34" s="42">
        <v>10936900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51" t="s">
        <v>34</v>
      </c>
      <c r="B35" s="52" t="s">
        <v>24</v>
      </c>
      <c r="C35" s="42">
        <v>2847843</v>
      </c>
      <c r="D35" s="42">
        <v>3037500</v>
      </c>
      <c r="E35" s="42">
        <v>2706300</v>
      </c>
      <c r="F35" s="42">
        <v>2764300</v>
      </c>
      <c r="G35" s="42">
        <v>3012422.08</v>
      </c>
      <c r="H35" s="42">
        <v>3350900</v>
      </c>
      <c r="I35" s="42">
        <v>3597800</v>
      </c>
      <c r="J35" s="42">
        <v>3786200</v>
      </c>
      <c r="K35" s="42">
        <v>3951221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53" t="s">
        <v>35</v>
      </c>
      <c r="B36" s="54" t="s">
        <v>45</v>
      </c>
      <c r="C36" s="46">
        <f>C33+C34-C35</f>
        <v>72405044</v>
      </c>
      <c r="D36" s="46">
        <f t="shared" ref="D36:K36" si="13">D33+D34-D35</f>
        <v>75820497</v>
      </c>
      <c r="E36" s="46">
        <f t="shared" si="13"/>
        <v>80206969</v>
      </c>
      <c r="F36" s="46">
        <f t="shared" si="13"/>
        <v>83443237</v>
      </c>
      <c r="G36" s="46">
        <f t="shared" si="13"/>
        <v>90824129.920000002</v>
      </c>
      <c r="H36" s="46">
        <f t="shared" si="13"/>
        <v>100700974</v>
      </c>
      <c r="I36" s="46">
        <f t="shared" si="13"/>
        <v>107987935</v>
      </c>
      <c r="J36" s="46">
        <f t="shared" si="13"/>
        <v>113746879</v>
      </c>
      <c r="K36" s="46">
        <f t="shared" si="13"/>
        <v>118727667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51" t="s">
        <v>36</v>
      </c>
      <c r="B37" s="52" t="s">
        <v>32</v>
      </c>
      <c r="C37" s="42">
        <f>GSVA_cur!C37</f>
        <v>2015910</v>
      </c>
      <c r="D37" s="42">
        <f>GSVA_cur!D37</f>
        <v>2046780</v>
      </c>
      <c r="E37" s="42">
        <f>GSVA_cur!E37</f>
        <v>2078120</v>
      </c>
      <c r="F37" s="42">
        <f>GSVA_cur!F37</f>
        <v>2109940</v>
      </c>
      <c r="G37" s="42">
        <f>GSVA_cur!G37</f>
        <v>2142250</v>
      </c>
      <c r="H37" s="42">
        <f>GSVA_cur!H37</f>
        <v>2175050</v>
      </c>
      <c r="I37" s="42">
        <f>GSVA_cur!I37</f>
        <v>2208360</v>
      </c>
      <c r="J37" s="42">
        <f>GSVA_cur!J37</f>
        <v>2242170</v>
      </c>
      <c r="K37" s="42">
        <f>GSVA_cur!K37</f>
        <v>2276500</v>
      </c>
      <c r="N37" s="2"/>
      <c r="O37" s="2"/>
      <c r="P37" s="2"/>
      <c r="Q37" s="2"/>
    </row>
    <row r="38" spans="1:182">
      <c r="A38" s="53" t="s">
        <v>37</v>
      </c>
      <c r="B38" s="54" t="s">
        <v>48</v>
      </c>
      <c r="C38" s="42">
        <f>GSVA_cur!C38</f>
        <v>35916.803825567615</v>
      </c>
      <c r="D38" s="46">
        <f t="shared" ref="D38:K38" si="14">D36/D37*1000</f>
        <v>37043.794154721079</v>
      </c>
      <c r="E38" s="46">
        <f t="shared" si="14"/>
        <v>38595.92756914904</v>
      </c>
      <c r="F38" s="46">
        <f t="shared" si="14"/>
        <v>39547.682398551617</v>
      </c>
      <c r="G38" s="46">
        <f t="shared" si="14"/>
        <v>42396.60633446143</v>
      </c>
      <c r="H38" s="46">
        <f t="shared" si="14"/>
        <v>46298.234063584743</v>
      </c>
      <c r="I38" s="46">
        <f t="shared" si="14"/>
        <v>48899.606495317792</v>
      </c>
      <c r="J38" s="46">
        <f t="shared" si="14"/>
        <v>50730.711319837479</v>
      </c>
      <c r="K38" s="46">
        <f t="shared" si="14"/>
        <v>52153.59850647924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B39" s="1" t="s">
        <v>63</v>
      </c>
      <c r="F39" s="1" t="s">
        <v>64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="130" zoomScaleNormal="130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K34" sqref="K34"/>
    </sheetView>
  </sheetViews>
  <sheetFormatPr defaultColWidth="8.85546875" defaultRowHeight="15"/>
  <cols>
    <col min="1" max="1" width="11" style="1" customWidth="1"/>
    <col min="2" max="2" width="29.140625" style="1" customWidth="1"/>
    <col min="3" max="5" width="11.28515625" style="1" customWidth="1"/>
    <col min="6" max="6" width="11.28515625" style="3" customWidth="1"/>
    <col min="7" max="11" width="11.2851562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76</v>
      </c>
      <c r="L1" s="4"/>
    </row>
    <row r="2" spans="1:182" ht="15.75">
      <c r="A2" s="8" t="s">
        <v>40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33" t="s">
        <v>0</v>
      </c>
      <c r="B5" s="34" t="s">
        <v>1</v>
      </c>
      <c r="C5" s="35" t="s">
        <v>21</v>
      </c>
      <c r="D5" s="35" t="s">
        <v>22</v>
      </c>
      <c r="E5" s="35" t="s">
        <v>23</v>
      </c>
      <c r="F5" s="35" t="s">
        <v>46</v>
      </c>
      <c r="G5" s="36" t="s">
        <v>55</v>
      </c>
      <c r="H5" s="36" t="s">
        <v>57</v>
      </c>
      <c r="I5" s="36" t="s">
        <v>58</v>
      </c>
      <c r="J5" s="36" t="s">
        <v>59</v>
      </c>
      <c r="K5" s="36" t="s">
        <v>62</v>
      </c>
    </row>
    <row r="6" spans="1:182" s="9" customFormat="1">
      <c r="A6" s="37" t="s">
        <v>26</v>
      </c>
      <c r="B6" s="38" t="s">
        <v>2</v>
      </c>
      <c r="C6" s="42">
        <f t="shared" ref="C6:K6" si="0">SUM(C7:C10)</f>
        <v>16930163</v>
      </c>
      <c r="D6" s="42">
        <f t="shared" si="0"/>
        <v>19701012</v>
      </c>
      <c r="E6" s="42">
        <f t="shared" si="0"/>
        <v>21894262</v>
      </c>
      <c r="F6" s="42">
        <f t="shared" si="0"/>
        <v>22370286</v>
      </c>
      <c r="G6" s="42">
        <f t="shared" si="0"/>
        <v>24927478.000000004</v>
      </c>
      <c r="H6" s="42">
        <f t="shared" si="0"/>
        <v>27280261.600000001</v>
      </c>
      <c r="I6" s="42">
        <f t="shared" si="0"/>
        <v>29951704.200000003</v>
      </c>
      <c r="J6" s="42">
        <f t="shared" si="0"/>
        <v>33241232.399999999</v>
      </c>
      <c r="K6" s="42">
        <f t="shared" si="0"/>
        <v>34890906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40">
        <v>1.1000000000000001</v>
      </c>
      <c r="B7" s="41" t="s">
        <v>49</v>
      </c>
      <c r="C7" s="42">
        <v>11143150</v>
      </c>
      <c r="D7" s="42">
        <v>13480767.000000002</v>
      </c>
      <c r="E7" s="42">
        <v>14497145.000000002</v>
      </c>
      <c r="F7" s="42">
        <v>13648776</v>
      </c>
      <c r="G7" s="42">
        <v>15479073.000000002</v>
      </c>
      <c r="H7" s="42">
        <v>16798535.600000001</v>
      </c>
      <c r="I7" s="42">
        <v>18415385.200000003</v>
      </c>
      <c r="J7" s="42">
        <v>20562063.399999999</v>
      </c>
      <c r="K7" s="42">
        <v>21590167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40">
        <v>1.2</v>
      </c>
      <c r="B8" s="41" t="s">
        <v>50</v>
      </c>
      <c r="C8" s="42">
        <v>4306675</v>
      </c>
      <c r="D8" s="42">
        <v>4603068</v>
      </c>
      <c r="E8" s="42">
        <v>5793275</v>
      </c>
      <c r="F8" s="42">
        <v>6952948</v>
      </c>
      <c r="G8" s="42">
        <v>7790174.0000000009</v>
      </c>
      <c r="H8" s="42">
        <v>8257778</v>
      </c>
      <c r="I8" s="42">
        <v>9242062</v>
      </c>
      <c r="J8" s="42">
        <v>10030091</v>
      </c>
      <c r="K8" s="42">
        <v>10576822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40">
        <v>1.3</v>
      </c>
      <c r="B9" s="41" t="s">
        <v>51</v>
      </c>
      <c r="C9" s="42">
        <v>1235813</v>
      </c>
      <c r="D9" s="42">
        <v>1343337</v>
      </c>
      <c r="E9" s="42">
        <v>1297582</v>
      </c>
      <c r="F9" s="42">
        <v>1423678</v>
      </c>
      <c r="G9" s="42">
        <v>1310183</v>
      </c>
      <c r="H9" s="42">
        <v>1784500.9999999998</v>
      </c>
      <c r="I9" s="42">
        <v>1842530</v>
      </c>
      <c r="J9" s="42">
        <v>1894720</v>
      </c>
      <c r="K9" s="42">
        <v>1942088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40">
        <v>1.4</v>
      </c>
      <c r="B10" s="41" t="s">
        <v>52</v>
      </c>
      <c r="C10" s="42">
        <v>244525</v>
      </c>
      <c r="D10" s="42">
        <v>273840</v>
      </c>
      <c r="E10" s="42">
        <v>306260</v>
      </c>
      <c r="F10" s="42">
        <v>344884</v>
      </c>
      <c r="G10" s="42">
        <v>348048</v>
      </c>
      <c r="H10" s="42">
        <v>439447</v>
      </c>
      <c r="I10" s="42">
        <v>451727.00000000006</v>
      </c>
      <c r="J10" s="42">
        <v>754358</v>
      </c>
      <c r="K10" s="42">
        <v>781829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43" t="s">
        <v>66</v>
      </c>
      <c r="B11" s="41" t="s">
        <v>3</v>
      </c>
      <c r="C11" s="42">
        <v>574633</v>
      </c>
      <c r="D11" s="42">
        <v>605231</v>
      </c>
      <c r="E11" s="42">
        <v>744087</v>
      </c>
      <c r="F11" s="42">
        <v>816230</v>
      </c>
      <c r="G11" s="42">
        <v>942327</v>
      </c>
      <c r="H11" s="42">
        <v>1064626</v>
      </c>
      <c r="I11" s="42">
        <v>1984043</v>
      </c>
      <c r="J11" s="42">
        <v>1501311</v>
      </c>
      <c r="K11" s="42">
        <v>1727770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44"/>
      <c r="B12" s="55" t="s">
        <v>28</v>
      </c>
      <c r="C12" s="46">
        <f t="shared" ref="C12:K12" si="1">C6+C11</f>
        <v>17504796</v>
      </c>
      <c r="D12" s="46">
        <f t="shared" si="1"/>
        <v>20306243</v>
      </c>
      <c r="E12" s="46">
        <f t="shared" si="1"/>
        <v>22638349</v>
      </c>
      <c r="F12" s="46">
        <f t="shared" si="1"/>
        <v>23186516</v>
      </c>
      <c r="G12" s="46">
        <f t="shared" si="1"/>
        <v>25869805.000000004</v>
      </c>
      <c r="H12" s="46">
        <f t="shared" si="1"/>
        <v>28344887.600000001</v>
      </c>
      <c r="I12" s="46">
        <f t="shared" si="1"/>
        <v>31935747.200000003</v>
      </c>
      <c r="J12" s="46">
        <f t="shared" si="1"/>
        <v>34742543.399999999</v>
      </c>
      <c r="K12" s="46">
        <f t="shared" si="1"/>
        <v>36618676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37" t="s">
        <v>67</v>
      </c>
      <c r="B13" s="38" t="s">
        <v>4</v>
      </c>
      <c r="C13" s="42">
        <v>6919442</v>
      </c>
      <c r="D13" s="42">
        <v>7714453</v>
      </c>
      <c r="E13" s="42">
        <v>9412844</v>
      </c>
      <c r="F13" s="42">
        <v>8421491</v>
      </c>
      <c r="G13" s="39">
        <v>11031061</v>
      </c>
      <c r="H13" s="39">
        <v>15980178</v>
      </c>
      <c r="I13" s="39">
        <v>17311224</v>
      </c>
      <c r="J13" s="39">
        <v>18937437</v>
      </c>
      <c r="K13" s="39">
        <v>18927419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5.5">
      <c r="A14" s="43" t="s">
        <v>68</v>
      </c>
      <c r="B14" s="41" t="s">
        <v>5</v>
      </c>
      <c r="C14" s="42">
        <v>617379</v>
      </c>
      <c r="D14" s="42">
        <v>804712</v>
      </c>
      <c r="E14" s="42">
        <v>1100805</v>
      </c>
      <c r="F14" s="42">
        <v>1296443</v>
      </c>
      <c r="G14" s="42">
        <v>1522767</v>
      </c>
      <c r="H14" s="42">
        <v>1850437</v>
      </c>
      <c r="I14" s="42">
        <v>2137346</v>
      </c>
      <c r="J14" s="42">
        <v>2349299</v>
      </c>
      <c r="K14" s="42">
        <v>2452451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43" t="s">
        <v>69</v>
      </c>
      <c r="B15" s="41" t="s">
        <v>6</v>
      </c>
      <c r="C15" s="42">
        <v>8090538.9904113999</v>
      </c>
      <c r="D15" s="42">
        <v>8858939</v>
      </c>
      <c r="E15" s="42">
        <v>9503217</v>
      </c>
      <c r="F15" s="42">
        <v>10623404</v>
      </c>
      <c r="G15" s="42">
        <v>10862761</v>
      </c>
      <c r="H15" s="42">
        <v>11749569</v>
      </c>
      <c r="I15" s="42">
        <v>13056118</v>
      </c>
      <c r="J15" s="42">
        <v>14116523.000000002</v>
      </c>
      <c r="K15" s="42">
        <v>15134381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44"/>
      <c r="B16" s="55" t="s">
        <v>29</v>
      </c>
      <c r="C16" s="46">
        <f t="shared" ref="C16:I16" si="2">(C13+C14+C15)</f>
        <v>15627359.990411401</v>
      </c>
      <c r="D16" s="46">
        <f t="shared" si="2"/>
        <v>17378104</v>
      </c>
      <c r="E16" s="46">
        <f t="shared" si="2"/>
        <v>20016866</v>
      </c>
      <c r="F16" s="46">
        <f t="shared" si="2"/>
        <v>20341338</v>
      </c>
      <c r="G16" s="46">
        <f t="shared" si="2"/>
        <v>23416589</v>
      </c>
      <c r="H16" s="46">
        <f t="shared" si="2"/>
        <v>29580184</v>
      </c>
      <c r="I16" s="46">
        <f t="shared" si="2"/>
        <v>32504688</v>
      </c>
      <c r="J16" s="46">
        <f t="shared" ref="J16:K16" si="3">(J13+J14+J15)</f>
        <v>35403259</v>
      </c>
      <c r="K16" s="46">
        <f t="shared" si="3"/>
        <v>36514251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5.5">
      <c r="A17" s="37" t="s">
        <v>70</v>
      </c>
      <c r="B17" s="38" t="s">
        <v>7</v>
      </c>
      <c r="C17" s="42">
        <f>C18+C19</f>
        <v>6474904</v>
      </c>
      <c r="D17" s="42">
        <f t="shared" ref="D17:I17" si="4">D18+D19</f>
        <v>6913439</v>
      </c>
      <c r="E17" s="42">
        <f t="shared" si="4"/>
        <v>7991184.0000000009</v>
      </c>
      <c r="F17" s="42">
        <f t="shared" si="4"/>
        <v>8589314</v>
      </c>
      <c r="G17" s="42">
        <f t="shared" si="4"/>
        <v>9677765</v>
      </c>
      <c r="H17" s="42">
        <f t="shared" si="4"/>
        <v>10645406</v>
      </c>
      <c r="I17" s="42">
        <f t="shared" si="4"/>
        <v>11938053</v>
      </c>
      <c r="J17" s="42">
        <f t="shared" ref="J17:K17" si="5">J18+J19</f>
        <v>12945284</v>
      </c>
      <c r="K17" s="42">
        <f t="shared" si="5"/>
        <v>14129185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40">
        <v>6.1</v>
      </c>
      <c r="B18" s="41" t="s">
        <v>8</v>
      </c>
      <c r="C18" s="42">
        <v>5803648</v>
      </c>
      <c r="D18" s="42">
        <v>6216172</v>
      </c>
      <c r="E18" s="42">
        <v>7164285.0000000009</v>
      </c>
      <c r="F18" s="42">
        <v>7820982.0000000009</v>
      </c>
      <c r="G18" s="39">
        <v>8783747</v>
      </c>
      <c r="H18" s="39">
        <v>9683329</v>
      </c>
      <c r="I18" s="39">
        <v>10855689</v>
      </c>
      <c r="J18" s="39">
        <v>11818220</v>
      </c>
      <c r="K18" s="39">
        <v>14129185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40">
        <v>6.2</v>
      </c>
      <c r="B19" s="41" t="s">
        <v>9</v>
      </c>
      <c r="C19" s="42">
        <v>671256</v>
      </c>
      <c r="D19" s="42">
        <v>697267</v>
      </c>
      <c r="E19" s="42">
        <v>826899</v>
      </c>
      <c r="F19" s="42">
        <v>768332</v>
      </c>
      <c r="G19" s="39">
        <v>894018</v>
      </c>
      <c r="H19" s="39">
        <v>962077</v>
      </c>
      <c r="I19" s="39">
        <v>1082364</v>
      </c>
      <c r="J19" s="39">
        <v>1127064</v>
      </c>
      <c r="K19" s="39"/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38.25">
      <c r="A20" s="37" t="s">
        <v>71</v>
      </c>
      <c r="B20" s="47" t="s">
        <v>10</v>
      </c>
      <c r="C20" s="42">
        <f>C21+C22+C23+C24+C25+C26+C27</f>
        <v>3439066</v>
      </c>
      <c r="D20" s="42">
        <f t="shared" ref="D20:K20" si="6">D21+D22+D23+D24+D25+D26+D27</f>
        <v>4231598</v>
      </c>
      <c r="E20" s="42">
        <f t="shared" si="6"/>
        <v>5073531</v>
      </c>
      <c r="F20" s="42">
        <f t="shared" si="6"/>
        <v>6075042</v>
      </c>
      <c r="G20" s="42">
        <f t="shared" si="6"/>
        <v>6947373</v>
      </c>
      <c r="H20" s="42">
        <f t="shared" si="6"/>
        <v>7228248</v>
      </c>
      <c r="I20" s="42">
        <f t="shared" si="6"/>
        <v>7610362</v>
      </c>
      <c r="J20" s="42">
        <f t="shared" si="6"/>
        <v>8754067</v>
      </c>
      <c r="K20" s="42">
        <f t="shared" si="6"/>
        <v>9534110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40">
        <v>7.1</v>
      </c>
      <c r="B21" s="41" t="s">
        <v>11</v>
      </c>
      <c r="C21" s="42">
        <v>850495.99999999988</v>
      </c>
      <c r="D21" s="42">
        <v>984754.99999999988</v>
      </c>
      <c r="E21" s="42">
        <v>1087904</v>
      </c>
      <c r="F21" s="42">
        <v>1141354</v>
      </c>
      <c r="G21" s="39">
        <v>1145438</v>
      </c>
      <c r="H21" s="39">
        <v>1184418</v>
      </c>
      <c r="I21" s="39">
        <v>1220471</v>
      </c>
      <c r="J21" s="39">
        <v>1298581</v>
      </c>
      <c r="K21" s="39">
        <v>1323716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40">
        <v>7.2</v>
      </c>
      <c r="B22" s="41" t="s">
        <v>12</v>
      </c>
      <c r="C22" s="42">
        <v>1766331.0000000002</v>
      </c>
      <c r="D22" s="42">
        <v>2242414</v>
      </c>
      <c r="E22" s="42">
        <v>2597040</v>
      </c>
      <c r="F22" s="42">
        <v>3326594</v>
      </c>
      <c r="G22" s="39">
        <v>3728217</v>
      </c>
      <c r="H22" s="39">
        <v>4034924</v>
      </c>
      <c r="I22" s="39">
        <v>4453485</v>
      </c>
      <c r="J22" s="39">
        <v>5354607</v>
      </c>
      <c r="K22" s="39">
        <v>6196112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40">
        <v>7.3</v>
      </c>
      <c r="B23" s="41" t="s">
        <v>13</v>
      </c>
      <c r="C23" s="42">
        <v>1336</v>
      </c>
      <c r="D23" s="42">
        <v>708</v>
      </c>
      <c r="E23" s="42">
        <v>475</v>
      </c>
      <c r="F23" s="42">
        <v>593</v>
      </c>
      <c r="G23" s="39">
        <v>630</v>
      </c>
      <c r="H23" s="39">
        <v>1002.9999999999999</v>
      </c>
      <c r="I23" s="39">
        <v>943</v>
      </c>
      <c r="J23" s="39">
        <v>943</v>
      </c>
      <c r="K23" s="39"/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40">
        <v>7.4</v>
      </c>
      <c r="B24" s="41" t="s">
        <v>14</v>
      </c>
      <c r="C24" s="42">
        <v>6817</v>
      </c>
      <c r="D24" s="42">
        <v>13333.000000000002</v>
      </c>
      <c r="E24" s="42">
        <v>14119.999999999998</v>
      </c>
      <c r="F24" s="42">
        <v>20082</v>
      </c>
      <c r="G24" s="39">
        <v>39219</v>
      </c>
      <c r="H24" s="39">
        <v>45666</v>
      </c>
      <c r="I24" s="39">
        <v>47031</v>
      </c>
      <c r="J24" s="39">
        <v>47030</v>
      </c>
      <c r="K24" s="39"/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40">
        <v>7.5</v>
      </c>
      <c r="B25" s="41" t="s">
        <v>15</v>
      </c>
      <c r="C25" s="42">
        <v>8795</v>
      </c>
      <c r="D25" s="42">
        <v>10878</v>
      </c>
      <c r="E25" s="42">
        <v>13263.999999999998</v>
      </c>
      <c r="F25" s="42">
        <v>16435</v>
      </c>
      <c r="G25" s="39">
        <v>18019</v>
      </c>
      <c r="H25" s="39">
        <v>52257.000000000007</v>
      </c>
      <c r="I25" s="39">
        <v>61060</v>
      </c>
      <c r="J25" s="39">
        <v>73941</v>
      </c>
      <c r="K25" s="39"/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40">
        <v>7.6</v>
      </c>
      <c r="B26" s="41" t="s">
        <v>16</v>
      </c>
      <c r="C26" s="42">
        <v>95035</v>
      </c>
      <c r="D26" s="42">
        <v>106170</v>
      </c>
      <c r="E26" s="42">
        <v>116264.00000000001</v>
      </c>
      <c r="F26" s="42">
        <v>119606</v>
      </c>
      <c r="G26" s="42">
        <v>127508</v>
      </c>
      <c r="H26" s="42">
        <v>134459</v>
      </c>
      <c r="I26" s="42">
        <v>151041</v>
      </c>
      <c r="J26" s="42">
        <v>161199</v>
      </c>
      <c r="K26" s="42">
        <v>169388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5.5">
      <c r="A27" s="40">
        <v>7.7</v>
      </c>
      <c r="B27" s="41" t="s">
        <v>17</v>
      </c>
      <c r="C27" s="42">
        <v>710256</v>
      </c>
      <c r="D27" s="42">
        <v>873340</v>
      </c>
      <c r="E27" s="42">
        <v>1244464</v>
      </c>
      <c r="F27" s="42">
        <v>1450378</v>
      </c>
      <c r="G27" s="42">
        <v>1888341.9999999998</v>
      </c>
      <c r="H27" s="42">
        <v>1775521</v>
      </c>
      <c r="I27" s="42">
        <v>1676331.0000000002</v>
      </c>
      <c r="J27" s="42">
        <v>1817766</v>
      </c>
      <c r="K27" s="42">
        <v>1844893.9999999998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43" t="s">
        <v>72</v>
      </c>
      <c r="B28" s="41" t="s">
        <v>18</v>
      </c>
      <c r="C28" s="42">
        <v>2478434</v>
      </c>
      <c r="D28" s="42">
        <v>2762189</v>
      </c>
      <c r="E28" s="42">
        <v>3087348</v>
      </c>
      <c r="F28" s="42">
        <v>3455974</v>
      </c>
      <c r="G28" s="42">
        <v>3857066.0000000005</v>
      </c>
      <c r="H28" s="42">
        <v>3861653</v>
      </c>
      <c r="I28" s="42">
        <v>4334836</v>
      </c>
      <c r="J28" s="42">
        <v>4729306</v>
      </c>
      <c r="K28" s="42">
        <v>5252840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5.5">
      <c r="A29" s="43" t="s">
        <v>73</v>
      </c>
      <c r="B29" s="41" t="s">
        <v>19</v>
      </c>
      <c r="C29" s="42">
        <v>8379569</v>
      </c>
      <c r="D29" s="42">
        <v>9877309</v>
      </c>
      <c r="E29" s="42">
        <v>11032993</v>
      </c>
      <c r="F29" s="42">
        <v>12144116</v>
      </c>
      <c r="G29" s="42">
        <v>13177820.000000002</v>
      </c>
      <c r="H29" s="42">
        <v>14458810</v>
      </c>
      <c r="I29" s="42">
        <v>15904437</v>
      </c>
      <c r="J29" s="42">
        <v>17712457</v>
      </c>
      <c r="K29" s="42">
        <v>19654782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43" t="s">
        <v>74</v>
      </c>
      <c r="B30" s="41" t="s">
        <v>44</v>
      </c>
      <c r="C30" s="42">
        <v>3260755</v>
      </c>
      <c r="D30" s="42">
        <v>3922458.9999999995</v>
      </c>
      <c r="E30" s="42">
        <v>4290741</v>
      </c>
      <c r="F30" s="42">
        <v>4721967</v>
      </c>
      <c r="G30" s="42">
        <v>5061922</v>
      </c>
      <c r="H30" s="42">
        <v>5865659</v>
      </c>
      <c r="I30" s="42">
        <v>7162209</v>
      </c>
      <c r="J30" s="42">
        <v>8323041</v>
      </c>
      <c r="K30" s="42">
        <v>9886240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43" t="s">
        <v>75</v>
      </c>
      <c r="B31" s="41" t="s">
        <v>20</v>
      </c>
      <c r="C31" s="42">
        <v>3132686</v>
      </c>
      <c r="D31" s="42">
        <v>3389457</v>
      </c>
      <c r="E31" s="42">
        <v>3772355.0000000005</v>
      </c>
      <c r="F31" s="42">
        <v>4385917</v>
      </c>
      <c r="G31" s="42">
        <v>4914564</v>
      </c>
      <c r="H31" s="42">
        <v>5556058</v>
      </c>
      <c r="I31" s="42">
        <v>6285946</v>
      </c>
      <c r="J31" s="42">
        <v>7206435.0000000009</v>
      </c>
      <c r="K31" s="42">
        <v>8276403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44"/>
      <c r="B32" s="55" t="s">
        <v>30</v>
      </c>
      <c r="C32" s="46">
        <f>C17+C20+C28+C29+C30+C31</f>
        <v>27165414</v>
      </c>
      <c r="D32" s="46">
        <f t="shared" ref="D32:G32" si="7">D17+D20+D28+D29+D30+D31</f>
        <v>31096451</v>
      </c>
      <c r="E32" s="46">
        <f t="shared" si="7"/>
        <v>35248152</v>
      </c>
      <c r="F32" s="46">
        <f t="shared" si="7"/>
        <v>39372330</v>
      </c>
      <c r="G32" s="46">
        <f t="shared" si="7"/>
        <v>43636510</v>
      </c>
      <c r="H32" s="46">
        <f t="shared" ref="H32:I32" si="8">H17+H20+H28+H29+H30+H31</f>
        <v>47615834</v>
      </c>
      <c r="I32" s="46">
        <f t="shared" si="8"/>
        <v>53235843</v>
      </c>
      <c r="J32" s="46">
        <f t="shared" ref="J32:K32" si="9">J17+J20+J28+J29+J30+J31</f>
        <v>59670590</v>
      </c>
      <c r="K32" s="46">
        <f t="shared" si="9"/>
        <v>66733560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48" t="s">
        <v>27</v>
      </c>
      <c r="B33" s="56" t="s">
        <v>41</v>
      </c>
      <c r="C33" s="50">
        <f>C12+C16+C32</f>
        <v>60297569.990411401</v>
      </c>
      <c r="D33" s="50">
        <f>D12+D16+D32</f>
        <v>68780798</v>
      </c>
      <c r="E33" s="50">
        <f t="shared" ref="E33:G33" si="10">E12+E16+E32</f>
        <v>77903367</v>
      </c>
      <c r="F33" s="50">
        <f t="shared" si="10"/>
        <v>82900184</v>
      </c>
      <c r="G33" s="50">
        <f t="shared" si="10"/>
        <v>92922904</v>
      </c>
      <c r="H33" s="50">
        <f t="shared" ref="H33:I33" si="11">H12+H16+H32</f>
        <v>105540905.59999999</v>
      </c>
      <c r="I33" s="50">
        <f t="shared" si="11"/>
        <v>117676278.2</v>
      </c>
      <c r="J33" s="50">
        <f t="shared" ref="J33:K33" si="12">J12+J16+J32</f>
        <v>129816392.40000001</v>
      </c>
      <c r="K33" s="50">
        <f t="shared" si="12"/>
        <v>139866487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51" t="s">
        <v>33</v>
      </c>
      <c r="B34" s="52" t="s">
        <v>25</v>
      </c>
      <c r="C34" s="42">
        <f>GSVA_cur!C34</f>
        <v>7063428</v>
      </c>
      <c r="D34" s="42">
        <f>GSVA_cur!D34</f>
        <v>7797299.8699999992</v>
      </c>
      <c r="E34" s="42">
        <f>GSVA_cur!E34</f>
        <v>8585161</v>
      </c>
      <c r="F34" s="42">
        <f>GSVA_cur!F34</f>
        <v>9524544</v>
      </c>
      <c r="G34" s="42">
        <f>GSVA_cur!G34</f>
        <v>11172960</v>
      </c>
      <c r="H34" s="42">
        <f>GSVA_cur!H34</f>
        <v>12639640</v>
      </c>
      <c r="I34" s="42">
        <f>GSVA_cur!I34</f>
        <v>16184500</v>
      </c>
      <c r="J34" s="42">
        <f>GSVA_cur!J34</f>
        <v>23397600</v>
      </c>
      <c r="K34" s="42">
        <f>GSVA_cur!K34</f>
        <v>24658500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51" t="s">
        <v>34</v>
      </c>
      <c r="B35" s="52" t="s">
        <v>24</v>
      </c>
      <c r="C35" s="42">
        <f>GSVA_cur!C35</f>
        <v>2847843</v>
      </c>
      <c r="D35" s="42">
        <f>GSVA_cur!D35</f>
        <v>3278565</v>
      </c>
      <c r="E35" s="42">
        <f>GSVA_cur!E35</f>
        <v>3106020</v>
      </c>
      <c r="F35" s="42">
        <f>GSVA_cur!F35</f>
        <v>3244923</v>
      </c>
      <c r="G35" s="42">
        <f>GSVA_cur!G35</f>
        <v>3157313</v>
      </c>
      <c r="H35" s="42">
        <f>GSVA_cur!H35</f>
        <v>3459619</v>
      </c>
      <c r="I35" s="42">
        <f>GSVA_cur!I35</f>
        <v>3962797</v>
      </c>
      <c r="J35" s="42">
        <f>GSVA_cur!J35</f>
        <v>4082900</v>
      </c>
      <c r="K35" s="42">
        <f>GSVA_cur!K35</f>
        <v>4216684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53" t="s">
        <v>35</v>
      </c>
      <c r="B36" s="54" t="s">
        <v>53</v>
      </c>
      <c r="C36" s="46">
        <f>C33+C34-C35</f>
        <v>64513154.990411401</v>
      </c>
      <c r="D36" s="46">
        <f t="shared" ref="D36:K36" si="13">D33+D34-D35</f>
        <v>73299532.870000005</v>
      </c>
      <c r="E36" s="46">
        <f t="shared" si="13"/>
        <v>83382508</v>
      </c>
      <c r="F36" s="46">
        <f t="shared" si="13"/>
        <v>89179805</v>
      </c>
      <c r="G36" s="46">
        <f t="shared" si="13"/>
        <v>100938551</v>
      </c>
      <c r="H36" s="46">
        <f t="shared" si="13"/>
        <v>114720926.59999999</v>
      </c>
      <c r="I36" s="46">
        <f t="shared" si="13"/>
        <v>129897981.2</v>
      </c>
      <c r="J36" s="46">
        <f t="shared" si="13"/>
        <v>149131092.40000001</v>
      </c>
      <c r="K36" s="46">
        <f t="shared" si="13"/>
        <v>160308303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51" t="s">
        <v>36</v>
      </c>
      <c r="B37" s="52" t="s">
        <v>32</v>
      </c>
      <c r="C37" s="42">
        <f>GSVA_cur!C37</f>
        <v>2015910</v>
      </c>
      <c r="D37" s="42">
        <f>GSVA_cur!D37</f>
        <v>2046780</v>
      </c>
      <c r="E37" s="42">
        <f>GSVA_cur!E37</f>
        <v>2078120</v>
      </c>
      <c r="F37" s="42">
        <f>GSVA_cur!F37</f>
        <v>2109940</v>
      </c>
      <c r="G37" s="42">
        <f>GSVA_cur!G37</f>
        <v>2142250</v>
      </c>
      <c r="H37" s="42">
        <f>GSVA_cur!H37</f>
        <v>2175050</v>
      </c>
      <c r="I37" s="42">
        <f>GSVA_cur!I37</f>
        <v>2208360</v>
      </c>
      <c r="J37" s="42">
        <f>GSVA_cur!J37</f>
        <v>2242170</v>
      </c>
      <c r="K37" s="42">
        <f>GSVA_cur!K37</f>
        <v>2276500</v>
      </c>
      <c r="N37" s="2"/>
      <c r="O37" s="2"/>
      <c r="P37" s="2"/>
      <c r="Q37" s="2"/>
    </row>
    <row r="38" spans="1:182">
      <c r="A38" s="53" t="s">
        <v>37</v>
      </c>
      <c r="B38" s="54" t="s">
        <v>54</v>
      </c>
      <c r="C38" s="46">
        <f>C36/C37*1000</f>
        <v>32002.001572694917</v>
      </c>
      <c r="D38" s="46">
        <f t="shared" ref="D38:J38" si="14">D36/D37*1000</f>
        <v>35812.1209265285</v>
      </c>
      <c r="E38" s="46">
        <f t="shared" si="14"/>
        <v>40124.01016303197</v>
      </c>
      <c r="F38" s="46">
        <f t="shared" si="14"/>
        <v>42266.512317885819</v>
      </c>
      <c r="G38" s="46">
        <f t="shared" si="14"/>
        <v>47118.00723538336</v>
      </c>
      <c r="H38" s="46">
        <f t="shared" si="14"/>
        <v>52744.04110250339</v>
      </c>
      <c r="I38" s="46">
        <f t="shared" si="14"/>
        <v>58821.017044322485</v>
      </c>
      <c r="J38" s="46">
        <f t="shared" si="14"/>
        <v>66511.947086973771</v>
      </c>
      <c r="K38" s="46">
        <f>K36/K37*1000</f>
        <v>70418.758181418831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B39" s="1" t="s">
        <v>63</v>
      </c>
      <c r="F39" s="1" t="s">
        <v>64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="130" zoomScaleNormal="130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K34" sqref="K34"/>
    </sheetView>
  </sheetViews>
  <sheetFormatPr defaultColWidth="8.85546875" defaultRowHeight="15"/>
  <cols>
    <col min="1" max="1" width="11" style="1" customWidth="1"/>
    <col min="2" max="2" width="29.140625" style="1" customWidth="1"/>
    <col min="3" max="5" width="11.28515625" style="1" customWidth="1"/>
    <col min="6" max="6" width="11.28515625" style="3" customWidth="1"/>
    <col min="7" max="11" width="11.2851562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76</v>
      </c>
      <c r="L1" s="4"/>
    </row>
    <row r="2" spans="1:182" ht="15.75">
      <c r="A2" s="8" t="s">
        <v>42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33" t="s">
        <v>0</v>
      </c>
      <c r="B5" s="34" t="s">
        <v>1</v>
      </c>
      <c r="C5" s="35" t="s">
        <v>21</v>
      </c>
      <c r="D5" s="35" t="s">
        <v>22</v>
      </c>
      <c r="E5" s="35" t="s">
        <v>23</v>
      </c>
      <c r="F5" s="35" t="s">
        <v>46</v>
      </c>
      <c r="G5" s="36" t="s">
        <v>55</v>
      </c>
      <c r="H5" s="36" t="s">
        <v>57</v>
      </c>
      <c r="I5" s="36" t="s">
        <v>58</v>
      </c>
      <c r="J5" s="36" t="s">
        <v>59</v>
      </c>
      <c r="K5" s="36" t="s">
        <v>62</v>
      </c>
    </row>
    <row r="6" spans="1:182" s="9" customFormat="1">
      <c r="A6" s="37" t="s">
        <v>26</v>
      </c>
      <c r="B6" s="38" t="s">
        <v>2</v>
      </c>
      <c r="C6" s="42">
        <f t="shared" ref="C6:K6" si="0">SUM(C7:C10)</f>
        <v>16930163</v>
      </c>
      <c r="D6" s="42">
        <f t="shared" si="0"/>
        <v>17672497</v>
      </c>
      <c r="E6" s="42">
        <f t="shared" si="0"/>
        <v>17431862</v>
      </c>
      <c r="F6" s="42">
        <f t="shared" si="0"/>
        <v>16923067.300000001</v>
      </c>
      <c r="G6" s="42">
        <f t="shared" si="0"/>
        <v>17644056</v>
      </c>
      <c r="H6" s="42">
        <f t="shared" si="0"/>
        <v>18909807.600000001</v>
      </c>
      <c r="I6" s="42">
        <f t="shared" si="0"/>
        <v>19666672.299999997</v>
      </c>
      <c r="J6" s="42">
        <f t="shared" si="0"/>
        <v>20721760</v>
      </c>
      <c r="K6" s="42">
        <f t="shared" si="0"/>
        <v>21173924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40">
        <v>1.1000000000000001</v>
      </c>
      <c r="B7" s="41" t="s">
        <v>49</v>
      </c>
      <c r="C7" s="42">
        <v>11143150</v>
      </c>
      <c r="D7" s="42">
        <v>11675934</v>
      </c>
      <c r="E7" s="42">
        <v>11244514</v>
      </c>
      <c r="F7" s="42">
        <v>10434577.300000001</v>
      </c>
      <c r="G7" s="42">
        <v>10955996</v>
      </c>
      <c r="H7" s="42">
        <v>11697921.6</v>
      </c>
      <c r="I7" s="42">
        <v>12431884.299999999</v>
      </c>
      <c r="J7" s="42">
        <v>13119359</v>
      </c>
      <c r="K7" s="42">
        <v>13326769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40">
        <v>1.2</v>
      </c>
      <c r="B8" s="41" t="s">
        <v>50</v>
      </c>
      <c r="C8" s="42">
        <v>4306675</v>
      </c>
      <c r="D8" s="42">
        <v>4517931</v>
      </c>
      <c r="E8" s="42">
        <v>4721048</v>
      </c>
      <c r="F8" s="42">
        <v>4984513</v>
      </c>
      <c r="G8" s="42">
        <v>5172500</v>
      </c>
      <c r="H8" s="42">
        <v>5353629</v>
      </c>
      <c r="I8" s="42">
        <v>5379864</v>
      </c>
      <c r="J8" s="42">
        <v>5733245</v>
      </c>
      <c r="K8" s="42">
        <v>5952748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40">
        <v>1.3</v>
      </c>
      <c r="B9" s="41" t="s">
        <v>51</v>
      </c>
      <c r="C9" s="42">
        <v>1235813</v>
      </c>
      <c r="D9" s="42">
        <v>1221246</v>
      </c>
      <c r="E9" s="42">
        <v>1198414</v>
      </c>
      <c r="F9" s="42">
        <v>1216908</v>
      </c>
      <c r="G9" s="42">
        <v>1220044</v>
      </c>
      <c r="H9" s="42">
        <v>1494692</v>
      </c>
      <c r="I9" s="42">
        <v>1481115</v>
      </c>
      <c r="J9" s="42">
        <v>1475397</v>
      </c>
      <c r="K9" s="42">
        <v>1477129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40">
        <v>1.4</v>
      </c>
      <c r="B10" s="41" t="s">
        <v>52</v>
      </c>
      <c r="C10" s="42">
        <v>244525</v>
      </c>
      <c r="D10" s="42">
        <v>257386</v>
      </c>
      <c r="E10" s="42">
        <v>267886</v>
      </c>
      <c r="F10" s="42">
        <v>287069</v>
      </c>
      <c r="G10" s="42">
        <v>295516</v>
      </c>
      <c r="H10" s="42">
        <v>363565</v>
      </c>
      <c r="I10" s="42">
        <v>373809</v>
      </c>
      <c r="J10" s="42">
        <v>393759</v>
      </c>
      <c r="K10" s="42">
        <v>417278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43" t="s">
        <v>66</v>
      </c>
      <c r="B11" s="41" t="s">
        <v>3</v>
      </c>
      <c r="C11" s="42">
        <v>574633</v>
      </c>
      <c r="D11" s="42">
        <v>569944</v>
      </c>
      <c r="E11" s="42">
        <v>627605</v>
      </c>
      <c r="F11" s="42">
        <v>791610</v>
      </c>
      <c r="G11" s="42">
        <v>1059790</v>
      </c>
      <c r="H11" s="42">
        <v>1179680</v>
      </c>
      <c r="I11" s="42">
        <v>2220979</v>
      </c>
      <c r="J11" s="42">
        <v>1629795</v>
      </c>
      <c r="K11" s="42">
        <v>1671923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44"/>
      <c r="B12" s="55" t="s">
        <v>28</v>
      </c>
      <c r="C12" s="46">
        <f t="shared" ref="C12:K12" si="1">C6+C11</f>
        <v>17504796</v>
      </c>
      <c r="D12" s="46">
        <f t="shared" si="1"/>
        <v>18242441</v>
      </c>
      <c r="E12" s="46">
        <f t="shared" si="1"/>
        <v>18059467</v>
      </c>
      <c r="F12" s="46">
        <f t="shared" si="1"/>
        <v>17714677.300000001</v>
      </c>
      <c r="G12" s="46">
        <f t="shared" si="1"/>
        <v>18703846</v>
      </c>
      <c r="H12" s="46">
        <f t="shared" si="1"/>
        <v>20089487.600000001</v>
      </c>
      <c r="I12" s="46">
        <f t="shared" si="1"/>
        <v>21887651.299999997</v>
      </c>
      <c r="J12" s="46">
        <f t="shared" si="1"/>
        <v>22351555</v>
      </c>
      <c r="K12" s="46">
        <f t="shared" si="1"/>
        <v>22845847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37" t="s">
        <v>67</v>
      </c>
      <c r="B13" s="38" t="s">
        <v>4</v>
      </c>
      <c r="C13" s="39">
        <v>6919442</v>
      </c>
      <c r="D13" s="39">
        <v>7392673</v>
      </c>
      <c r="E13" s="39">
        <v>8552794</v>
      </c>
      <c r="F13" s="39">
        <v>7465709</v>
      </c>
      <c r="G13" s="39">
        <v>9434858</v>
      </c>
      <c r="H13" s="39">
        <v>15447729.999999998</v>
      </c>
      <c r="I13" s="39">
        <v>15858284</v>
      </c>
      <c r="J13" s="39">
        <v>16550198.000000002</v>
      </c>
      <c r="K13" s="39">
        <v>16308229.999999998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5.5">
      <c r="A14" s="43" t="s">
        <v>68</v>
      </c>
      <c r="B14" s="41" t="s">
        <v>5</v>
      </c>
      <c r="C14" s="42">
        <v>617379</v>
      </c>
      <c r="D14" s="42">
        <v>571750</v>
      </c>
      <c r="E14" s="42">
        <v>580578</v>
      </c>
      <c r="F14" s="42">
        <v>544507</v>
      </c>
      <c r="G14" s="42">
        <v>586902</v>
      </c>
      <c r="H14" s="42">
        <v>595835</v>
      </c>
      <c r="I14" s="42">
        <v>762801</v>
      </c>
      <c r="J14" s="42">
        <v>785642</v>
      </c>
      <c r="K14" s="42">
        <v>819061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43" t="s">
        <v>69</v>
      </c>
      <c r="B15" s="41" t="s">
        <v>6</v>
      </c>
      <c r="C15" s="42">
        <v>8090539</v>
      </c>
      <c r="D15" s="42">
        <v>8133292</v>
      </c>
      <c r="E15" s="42">
        <v>8097091</v>
      </c>
      <c r="F15" s="42">
        <v>8618317</v>
      </c>
      <c r="G15" s="42">
        <v>9096263</v>
      </c>
      <c r="H15" s="42">
        <v>9622307</v>
      </c>
      <c r="I15" s="42">
        <v>10063627</v>
      </c>
      <c r="J15" s="42">
        <v>10649218</v>
      </c>
      <c r="K15" s="42">
        <v>11159652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44"/>
      <c r="B16" s="55" t="s">
        <v>29</v>
      </c>
      <c r="C16" s="46">
        <f t="shared" ref="C16:I16" si="2">(C13+C14+C15)</f>
        <v>15627360</v>
      </c>
      <c r="D16" s="46">
        <f t="shared" si="2"/>
        <v>16097715</v>
      </c>
      <c r="E16" s="46">
        <f t="shared" si="2"/>
        <v>17230463</v>
      </c>
      <c r="F16" s="46">
        <f t="shared" si="2"/>
        <v>16628533</v>
      </c>
      <c r="G16" s="46">
        <f t="shared" si="2"/>
        <v>19118023</v>
      </c>
      <c r="H16" s="46">
        <f t="shared" si="2"/>
        <v>25665872</v>
      </c>
      <c r="I16" s="46">
        <f t="shared" si="2"/>
        <v>26684712</v>
      </c>
      <c r="J16" s="46">
        <f t="shared" ref="J16:K16" si="3">(J13+J14+J15)</f>
        <v>27985058</v>
      </c>
      <c r="K16" s="46">
        <f t="shared" si="3"/>
        <v>28286943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5.5">
      <c r="A17" s="37" t="s">
        <v>70</v>
      </c>
      <c r="B17" s="38" t="s">
        <v>7</v>
      </c>
      <c r="C17" s="42">
        <f>C18+C19</f>
        <v>6474904</v>
      </c>
      <c r="D17" s="42">
        <f t="shared" ref="D17:I17" si="4">D18+D19</f>
        <v>6448847</v>
      </c>
      <c r="E17" s="42">
        <f t="shared" si="4"/>
        <v>7061881</v>
      </c>
      <c r="F17" s="42">
        <f t="shared" si="4"/>
        <v>7516073.9999999991</v>
      </c>
      <c r="G17" s="42">
        <f t="shared" si="4"/>
        <v>8203083.9999999991</v>
      </c>
      <c r="H17" s="42">
        <f t="shared" si="4"/>
        <v>8699529</v>
      </c>
      <c r="I17" s="42">
        <f t="shared" si="4"/>
        <v>9197122</v>
      </c>
      <c r="J17" s="42">
        <f t="shared" ref="J17:K17" si="5">J18+J19</f>
        <v>9619675</v>
      </c>
      <c r="K17" s="42">
        <f t="shared" si="5"/>
        <v>10263377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40">
        <v>6.1</v>
      </c>
      <c r="B18" s="41" t="s">
        <v>8</v>
      </c>
      <c r="C18" s="39">
        <v>5803648</v>
      </c>
      <c r="D18" s="39">
        <v>5799894</v>
      </c>
      <c r="E18" s="39">
        <v>6335190</v>
      </c>
      <c r="F18" s="39">
        <v>6845064.9999999991</v>
      </c>
      <c r="G18" s="39">
        <v>7391164.9999999991</v>
      </c>
      <c r="H18" s="39">
        <v>7838014.9999999991</v>
      </c>
      <c r="I18" s="39">
        <v>8255530</v>
      </c>
      <c r="J18" s="39">
        <v>8684170</v>
      </c>
      <c r="K18" s="39">
        <v>10263377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40">
        <v>6.2</v>
      </c>
      <c r="B19" s="41" t="s">
        <v>9</v>
      </c>
      <c r="C19" s="39">
        <v>671256</v>
      </c>
      <c r="D19" s="39">
        <v>648953</v>
      </c>
      <c r="E19" s="39">
        <v>726691</v>
      </c>
      <c r="F19" s="39">
        <v>671009</v>
      </c>
      <c r="G19" s="39">
        <v>811919</v>
      </c>
      <c r="H19" s="39">
        <v>861514</v>
      </c>
      <c r="I19" s="39">
        <v>941592</v>
      </c>
      <c r="J19" s="39">
        <v>935504.99999999988</v>
      </c>
      <c r="K19" s="39"/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38.25">
      <c r="A20" s="37" t="s">
        <v>71</v>
      </c>
      <c r="B20" s="47" t="s">
        <v>10</v>
      </c>
      <c r="C20" s="42">
        <f>C21+C22+C23+C24+C25+C26+C27</f>
        <v>3439066</v>
      </c>
      <c r="D20" s="42">
        <f t="shared" ref="D20:K20" si="6">D21+D22+D23+D24+D25+D26+D27</f>
        <v>3983599</v>
      </c>
      <c r="E20" s="42">
        <f t="shared" si="6"/>
        <v>4507507</v>
      </c>
      <c r="F20" s="42">
        <f t="shared" si="6"/>
        <v>5352570</v>
      </c>
      <c r="G20" s="42">
        <f t="shared" si="6"/>
        <v>6084312</v>
      </c>
      <c r="H20" s="42">
        <f t="shared" si="6"/>
        <v>6067210</v>
      </c>
      <c r="I20" s="42">
        <f t="shared" si="6"/>
        <v>6454905</v>
      </c>
      <c r="J20" s="42">
        <f t="shared" si="6"/>
        <v>7165990</v>
      </c>
      <c r="K20" s="42">
        <f t="shared" si="6"/>
        <v>7624490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40">
        <v>7.1</v>
      </c>
      <c r="B21" s="41" t="s">
        <v>11</v>
      </c>
      <c r="C21" s="39">
        <v>850495.99999999988</v>
      </c>
      <c r="D21" s="39">
        <v>946621.99999999988</v>
      </c>
      <c r="E21" s="39">
        <v>1079951</v>
      </c>
      <c r="F21" s="39">
        <v>1004020.0000000001</v>
      </c>
      <c r="G21" s="39">
        <v>965852</v>
      </c>
      <c r="H21" s="39">
        <v>858557</v>
      </c>
      <c r="I21" s="39">
        <v>1049652</v>
      </c>
      <c r="J21" s="39">
        <v>1116830</v>
      </c>
      <c r="K21" s="39">
        <v>1084442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40">
        <v>7.2</v>
      </c>
      <c r="B22" s="41" t="s">
        <v>12</v>
      </c>
      <c r="C22" s="39">
        <v>1766332</v>
      </c>
      <c r="D22" s="39">
        <v>2096832</v>
      </c>
      <c r="E22" s="39">
        <v>2312528</v>
      </c>
      <c r="F22" s="39">
        <v>2976464</v>
      </c>
      <c r="G22" s="39">
        <v>3348583</v>
      </c>
      <c r="H22" s="39">
        <v>3579754</v>
      </c>
      <c r="I22" s="39">
        <v>3888412.9999999995</v>
      </c>
      <c r="J22" s="39">
        <v>4416594</v>
      </c>
      <c r="K22" s="39">
        <v>4965740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40">
        <v>7.3</v>
      </c>
      <c r="B23" s="41" t="s">
        <v>13</v>
      </c>
      <c r="C23" s="39">
        <v>1336</v>
      </c>
      <c r="D23" s="39">
        <v>667</v>
      </c>
      <c r="E23" s="39">
        <v>415.00000000000006</v>
      </c>
      <c r="F23" s="39">
        <v>508</v>
      </c>
      <c r="G23" s="39">
        <v>538</v>
      </c>
      <c r="H23" s="39">
        <v>835</v>
      </c>
      <c r="I23" s="39">
        <v>768</v>
      </c>
      <c r="J23" s="39">
        <v>736</v>
      </c>
      <c r="K23" s="39"/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40">
        <v>7.4</v>
      </c>
      <c r="B24" s="41" t="s">
        <v>14</v>
      </c>
      <c r="C24" s="39">
        <v>6817</v>
      </c>
      <c r="D24" s="39">
        <v>12554</v>
      </c>
      <c r="E24" s="39">
        <v>12315</v>
      </c>
      <c r="F24" s="39">
        <v>17191</v>
      </c>
      <c r="G24" s="39">
        <v>33439</v>
      </c>
      <c r="H24" s="39">
        <v>38044</v>
      </c>
      <c r="I24" s="39">
        <v>38311</v>
      </c>
      <c r="J24" s="39">
        <v>36707</v>
      </c>
      <c r="K24" s="39"/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40">
        <v>7.5</v>
      </c>
      <c r="B25" s="41" t="s">
        <v>15</v>
      </c>
      <c r="C25" s="39">
        <v>8794</v>
      </c>
      <c r="D25" s="39">
        <v>10075</v>
      </c>
      <c r="E25" s="39">
        <v>10660</v>
      </c>
      <c r="F25" s="39">
        <v>12922.999999999998</v>
      </c>
      <c r="G25" s="39">
        <v>14331</v>
      </c>
      <c r="H25" s="39">
        <v>15115</v>
      </c>
      <c r="I25" s="39">
        <v>16197</v>
      </c>
      <c r="J25" s="39">
        <v>18425</v>
      </c>
      <c r="K25" s="39"/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40">
        <v>7.6</v>
      </c>
      <c r="B26" s="41" t="s">
        <v>16</v>
      </c>
      <c r="C26" s="42">
        <v>95035</v>
      </c>
      <c r="D26" s="42">
        <v>98050</v>
      </c>
      <c r="E26" s="42">
        <v>100219</v>
      </c>
      <c r="F26" s="42">
        <v>98997</v>
      </c>
      <c r="G26" s="42">
        <v>101119</v>
      </c>
      <c r="H26" s="42">
        <v>100416</v>
      </c>
      <c r="I26" s="42">
        <v>109514.00000000001</v>
      </c>
      <c r="J26" s="42">
        <v>111216.00000000001</v>
      </c>
      <c r="K26" s="42">
        <v>114686.99999999999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5.5">
      <c r="A27" s="40">
        <v>7.7</v>
      </c>
      <c r="B27" s="41" t="s">
        <v>17</v>
      </c>
      <c r="C27" s="42">
        <v>710256</v>
      </c>
      <c r="D27" s="42">
        <v>818799</v>
      </c>
      <c r="E27" s="42">
        <v>991419</v>
      </c>
      <c r="F27" s="42">
        <v>1242467</v>
      </c>
      <c r="G27" s="42">
        <v>1620450</v>
      </c>
      <c r="H27" s="42">
        <v>1474489</v>
      </c>
      <c r="I27" s="42">
        <v>1352050</v>
      </c>
      <c r="J27" s="42">
        <v>1465482</v>
      </c>
      <c r="K27" s="42">
        <v>1459621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43" t="s">
        <v>72</v>
      </c>
      <c r="B28" s="41" t="s">
        <v>18</v>
      </c>
      <c r="C28" s="42">
        <v>2478434</v>
      </c>
      <c r="D28" s="42">
        <v>2731371</v>
      </c>
      <c r="E28" s="42">
        <v>2979637</v>
      </c>
      <c r="F28" s="42">
        <v>3308676</v>
      </c>
      <c r="G28" s="42">
        <v>3583432</v>
      </c>
      <c r="H28" s="42">
        <v>2986821</v>
      </c>
      <c r="I28" s="42">
        <v>3232232</v>
      </c>
      <c r="J28" s="42">
        <v>3355908</v>
      </c>
      <c r="K28" s="42">
        <v>3550551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5.5">
      <c r="A29" s="43" t="s">
        <v>73</v>
      </c>
      <c r="B29" s="41" t="s">
        <v>19</v>
      </c>
      <c r="C29" s="42">
        <v>8379569</v>
      </c>
      <c r="D29" s="42">
        <v>8912923</v>
      </c>
      <c r="E29" s="42">
        <v>9162092</v>
      </c>
      <c r="F29" s="42">
        <v>9584849</v>
      </c>
      <c r="G29" s="42">
        <v>9976336</v>
      </c>
      <c r="H29" s="42">
        <v>10389570</v>
      </c>
      <c r="I29" s="42">
        <v>10976776</v>
      </c>
      <c r="J29" s="42">
        <v>11577621</v>
      </c>
      <c r="K29" s="42">
        <v>12238336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43" t="s">
        <v>74</v>
      </c>
      <c r="B30" s="41" t="s">
        <v>44</v>
      </c>
      <c r="C30" s="42">
        <v>3260755</v>
      </c>
      <c r="D30" s="42">
        <v>3634262.0000000005</v>
      </c>
      <c r="E30" s="42">
        <v>3734326</v>
      </c>
      <c r="F30" s="42">
        <v>3948462.9999999995</v>
      </c>
      <c r="G30" s="42">
        <v>4098722</v>
      </c>
      <c r="H30" s="42">
        <v>4549844</v>
      </c>
      <c r="I30" s="42">
        <v>5357326</v>
      </c>
      <c r="J30" s="42">
        <v>6056204</v>
      </c>
      <c r="K30" s="42">
        <v>6854986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43" t="s">
        <v>75</v>
      </c>
      <c r="B31" s="41" t="s">
        <v>20</v>
      </c>
      <c r="C31" s="42">
        <v>3132686</v>
      </c>
      <c r="D31" s="42">
        <v>3117501</v>
      </c>
      <c r="E31" s="42">
        <v>3237664</v>
      </c>
      <c r="F31" s="42">
        <v>3565247</v>
      </c>
      <c r="G31" s="42">
        <v>3770421</v>
      </c>
      <c r="H31" s="42">
        <v>4009214</v>
      </c>
      <c r="I31" s="42">
        <v>4342858</v>
      </c>
      <c r="J31" s="42">
        <v>4816126</v>
      </c>
      <c r="K31" s="42">
        <v>5267806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44"/>
      <c r="B32" s="55" t="s">
        <v>30</v>
      </c>
      <c r="C32" s="46">
        <f>C17+C20+C28+C29+C30+C31</f>
        <v>27165414</v>
      </c>
      <c r="D32" s="46">
        <f t="shared" ref="D32:G32" si="7">D17+D20+D28+D29+D30+D31</f>
        <v>28828503</v>
      </c>
      <c r="E32" s="46">
        <f t="shared" si="7"/>
        <v>30683107</v>
      </c>
      <c r="F32" s="46">
        <f t="shared" si="7"/>
        <v>33275879</v>
      </c>
      <c r="G32" s="46">
        <f t="shared" si="7"/>
        <v>35716307</v>
      </c>
      <c r="H32" s="46">
        <f t="shared" ref="H32:I32" si="8">H17+H20+H28+H29+H30+H31</f>
        <v>36702188</v>
      </c>
      <c r="I32" s="46">
        <f t="shared" si="8"/>
        <v>39561219</v>
      </c>
      <c r="J32" s="46">
        <f t="shared" ref="J32:K32" si="9">J17+J20+J28+J29+J30+J31</f>
        <v>42591524</v>
      </c>
      <c r="K32" s="46">
        <f t="shared" si="9"/>
        <v>45799546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48" t="s">
        <v>27</v>
      </c>
      <c r="B33" s="56" t="s">
        <v>41</v>
      </c>
      <c r="C33" s="50">
        <f>C12+C16+C32</f>
        <v>60297570</v>
      </c>
      <c r="D33" s="50">
        <f>D12+D16+D32</f>
        <v>63168659</v>
      </c>
      <c r="E33" s="50">
        <f t="shared" ref="E33:G33" si="10">E12+E16+E32</f>
        <v>65973037</v>
      </c>
      <c r="F33" s="50">
        <f t="shared" si="10"/>
        <v>67619089.299999997</v>
      </c>
      <c r="G33" s="50">
        <f t="shared" si="10"/>
        <v>73538176</v>
      </c>
      <c r="H33" s="50">
        <f t="shared" ref="H33:I33" si="11">H12+H16+H32</f>
        <v>82457547.599999994</v>
      </c>
      <c r="I33" s="50">
        <f t="shared" si="11"/>
        <v>88133582.299999997</v>
      </c>
      <c r="J33" s="50">
        <f t="shared" ref="J33:K33" si="12">J12+J16+J32</f>
        <v>92928137</v>
      </c>
      <c r="K33" s="50">
        <f t="shared" si="12"/>
        <v>96932336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51" t="s">
        <v>33</v>
      </c>
      <c r="B34" s="52" t="s">
        <v>25</v>
      </c>
      <c r="C34" s="42">
        <f>GSVA_const!C34</f>
        <v>7063428</v>
      </c>
      <c r="D34" s="42">
        <f>GSVA_const!D34</f>
        <v>7224060.0000000009</v>
      </c>
      <c r="E34" s="42">
        <f>GSVA_const!E34</f>
        <v>7480173</v>
      </c>
      <c r="F34" s="42">
        <f>GSVA_const!F34</f>
        <v>8113839.9999999991</v>
      </c>
      <c r="G34" s="42">
        <f>GSVA_const!G34</f>
        <v>8679119</v>
      </c>
      <c r="H34" s="42">
        <f>GSVA_const!H34</f>
        <v>9289600</v>
      </c>
      <c r="I34" s="42">
        <f>GSVA_const!I34</f>
        <v>9978300</v>
      </c>
      <c r="J34" s="42">
        <f>GSVA_const!J34</f>
        <v>10457938</v>
      </c>
      <c r="K34" s="42">
        <f>GSVA_const!K34</f>
        <v>10936900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51" t="s">
        <v>34</v>
      </c>
      <c r="B35" s="52" t="s">
        <v>24</v>
      </c>
      <c r="C35" s="42">
        <f>GSVA_const!C35</f>
        <v>2847843</v>
      </c>
      <c r="D35" s="42">
        <f>GSVA_const!D35</f>
        <v>3037500</v>
      </c>
      <c r="E35" s="42">
        <f>GSVA_const!E35</f>
        <v>2706300</v>
      </c>
      <c r="F35" s="42">
        <f>GSVA_const!F35</f>
        <v>2764300</v>
      </c>
      <c r="G35" s="42">
        <f>GSVA_const!G35</f>
        <v>3012422.08</v>
      </c>
      <c r="H35" s="42">
        <f>GSVA_const!H35</f>
        <v>3350900</v>
      </c>
      <c r="I35" s="42">
        <f>GSVA_const!I35</f>
        <v>3597800</v>
      </c>
      <c r="J35" s="42">
        <f>GSVA_const!J35</f>
        <v>3786200</v>
      </c>
      <c r="K35" s="42">
        <f>GSVA_const!K35</f>
        <v>3951221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53" t="s">
        <v>35</v>
      </c>
      <c r="B36" s="54" t="s">
        <v>53</v>
      </c>
      <c r="C36" s="46">
        <f>C33+C34-C35</f>
        <v>64513155</v>
      </c>
      <c r="D36" s="46">
        <f t="shared" ref="D36:K36" si="13">D33+D34-D35</f>
        <v>67355219</v>
      </c>
      <c r="E36" s="46">
        <f t="shared" si="13"/>
        <v>70746910</v>
      </c>
      <c r="F36" s="46">
        <f t="shared" si="13"/>
        <v>72968629.299999997</v>
      </c>
      <c r="G36" s="46">
        <f t="shared" si="13"/>
        <v>79204872.920000002</v>
      </c>
      <c r="H36" s="46">
        <f t="shared" si="13"/>
        <v>88396247.599999994</v>
      </c>
      <c r="I36" s="46">
        <f t="shared" si="13"/>
        <v>94514082.299999997</v>
      </c>
      <c r="J36" s="46">
        <f t="shared" si="13"/>
        <v>99599875</v>
      </c>
      <c r="K36" s="46">
        <f t="shared" si="13"/>
        <v>103918015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51" t="s">
        <v>36</v>
      </c>
      <c r="B37" s="52" t="s">
        <v>32</v>
      </c>
      <c r="C37" s="42">
        <f>GSVA_cur!C37</f>
        <v>2015910</v>
      </c>
      <c r="D37" s="42">
        <f>GSVA_cur!D37</f>
        <v>2046780</v>
      </c>
      <c r="E37" s="42">
        <f>GSVA_cur!E37</f>
        <v>2078120</v>
      </c>
      <c r="F37" s="42">
        <f>GSVA_cur!F37</f>
        <v>2109940</v>
      </c>
      <c r="G37" s="42">
        <f>GSVA_cur!G37</f>
        <v>2142250</v>
      </c>
      <c r="H37" s="42">
        <f>GSVA_cur!H37</f>
        <v>2175050</v>
      </c>
      <c r="I37" s="42">
        <f>GSVA_cur!I37</f>
        <v>2208360</v>
      </c>
      <c r="J37" s="42">
        <f>GSVA_cur!J37</f>
        <v>2242170</v>
      </c>
      <c r="K37" s="42">
        <f>GSVA_cur!K37</f>
        <v>2276500</v>
      </c>
      <c r="N37" s="2"/>
      <c r="O37" s="2"/>
      <c r="P37" s="2"/>
      <c r="Q37" s="2"/>
    </row>
    <row r="38" spans="1:182">
      <c r="A38" s="53" t="s">
        <v>37</v>
      </c>
      <c r="B38" s="54" t="s">
        <v>54</v>
      </c>
      <c r="C38" s="46">
        <f>C36/C37*1000</f>
        <v>32002.001577451374</v>
      </c>
      <c r="D38" s="46">
        <f t="shared" ref="D38:K38" si="14">D36/D37*1000</f>
        <v>32907.89386255484</v>
      </c>
      <c r="E38" s="46">
        <f t="shared" si="14"/>
        <v>34043.707774334493</v>
      </c>
      <c r="F38" s="46">
        <f t="shared" si="14"/>
        <v>34583.272178355786</v>
      </c>
      <c r="G38" s="46">
        <f t="shared" si="14"/>
        <v>36972.749641731825</v>
      </c>
      <c r="H38" s="46">
        <f t="shared" si="14"/>
        <v>40641.018643249583</v>
      </c>
      <c r="I38" s="46">
        <f t="shared" si="14"/>
        <v>42798.312910938432</v>
      </c>
      <c r="J38" s="46">
        <f t="shared" si="14"/>
        <v>44421.196876240429</v>
      </c>
      <c r="K38" s="46">
        <f t="shared" si="14"/>
        <v>45648.150669887982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B39" s="1" t="s">
        <v>63</v>
      </c>
      <c r="F39" s="1" t="s">
        <v>64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2020-08-27T08:01:24Z</dcterms:modified>
</cp:coreProperties>
</file>