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wnloads\Excel Project\"/>
    </mc:Choice>
  </mc:AlternateContent>
  <xr:revisionPtr revIDLastSave="0" documentId="13_ncr:1_{3DA1426C-9FBD-4DE3-B582-23CF8E69A20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Raw Data" sheetId="4" r:id="rId1"/>
    <sheet name="Modified Data" sheetId="1" r:id="rId2"/>
    <sheet name="Pivot Tables" sheetId="3" r:id="rId3"/>
  </sheets>
  <definedNames>
    <definedName name="_xlnm._FilterDatabase" localSheetId="1" hidden="1">'Modified Data'!$D$1:$BV$200</definedName>
  </definedName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" i="1"/>
  <c r="AB2" i="1"/>
  <c r="AD2" i="1"/>
  <c r="B3" i="1"/>
  <c r="C3" i="1"/>
  <c r="AB3" i="1"/>
  <c r="AD3" i="1"/>
  <c r="B4" i="1"/>
  <c r="C4" i="1"/>
  <c r="AB4" i="1"/>
  <c r="AD4" i="1"/>
  <c r="B5" i="1"/>
  <c r="C5" i="1"/>
  <c r="AB5" i="1"/>
  <c r="AD5" i="1"/>
  <c r="B6" i="1"/>
  <c r="C6" i="1"/>
  <c r="AB6" i="1"/>
  <c r="AD6" i="1"/>
  <c r="B7" i="1"/>
  <c r="C7" i="1"/>
  <c r="AB7" i="1"/>
  <c r="AD7" i="1"/>
  <c r="B8" i="1"/>
  <c r="C8" i="1"/>
  <c r="AB8" i="1"/>
  <c r="AD8" i="1"/>
  <c r="B9" i="1"/>
  <c r="C9" i="1"/>
  <c r="AB9" i="1"/>
  <c r="AD9" i="1"/>
  <c r="B10" i="1"/>
  <c r="C10" i="1"/>
  <c r="AB10" i="1"/>
  <c r="AD10" i="1"/>
  <c r="B11" i="1"/>
  <c r="C11" i="1"/>
  <c r="AB11" i="1"/>
  <c r="AD11" i="1"/>
  <c r="B12" i="1"/>
  <c r="C12" i="1"/>
  <c r="AB12" i="1"/>
  <c r="AD12" i="1"/>
  <c r="B13" i="1"/>
  <c r="C13" i="1"/>
  <c r="AB13" i="1"/>
  <c r="AD13" i="1"/>
  <c r="B14" i="1"/>
  <c r="C14" i="1"/>
  <c r="AB14" i="1"/>
  <c r="AE14" i="1"/>
  <c r="AD14" i="1" s="1"/>
  <c r="B15" i="1"/>
  <c r="C15" i="1"/>
  <c r="AB15" i="1" a="1"/>
  <c r="AB15" i="1"/>
  <c r="AD15" i="1"/>
  <c r="B16" i="1"/>
  <c r="C16" i="1"/>
  <c r="AB16" i="1"/>
  <c r="AD16" i="1"/>
  <c r="B17" i="1"/>
  <c r="C17" i="1"/>
  <c r="AB17" i="1"/>
  <c r="AD17" i="1"/>
  <c r="B18" i="1"/>
  <c r="C18" i="1"/>
  <c r="AB18" i="1"/>
  <c r="AD18" i="1"/>
  <c r="B19" i="1"/>
  <c r="C19" i="1"/>
  <c r="AB19" i="1"/>
  <c r="AD19" i="1"/>
  <c r="B20" i="1"/>
  <c r="C20" i="1"/>
  <c r="AB20" i="1"/>
  <c r="AD20" i="1"/>
  <c r="B21" i="1"/>
  <c r="C21" i="1"/>
  <c r="AB21" i="1"/>
  <c r="AD21" i="1"/>
  <c r="B22" i="1"/>
  <c r="C22" i="1"/>
  <c r="AB22" i="1"/>
  <c r="AD22" i="1"/>
  <c r="B23" i="1"/>
  <c r="C23" i="1"/>
  <c r="AB23" i="1"/>
  <c r="AD23" i="1"/>
  <c r="B24" i="1"/>
  <c r="C24" i="1"/>
  <c r="AB24" i="1"/>
  <c r="AD24" i="1"/>
  <c r="B25" i="1"/>
  <c r="C25" i="1"/>
  <c r="AB25" i="1"/>
  <c r="AD25" i="1"/>
  <c r="B26" i="1"/>
  <c r="C26" i="1"/>
  <c r="AB26" i="1"/>
  <c r="AD26" i="1"/>
  <c r="B27" i="1"/>
  <c r="C27" i="1"/>
  <c r="AB27" i="1"/>
  <c r="AD27" i="1"/>
  <c r="B28" i="1"/>
  <c r="C28" i="1"/>
  <c r="AB28" i="1"/>
  <c r="AD28" i="1"/>
  <c r="B29" i="1"/>
  <c r="C29" i="1"/>
  <c r="AB29" i="1"/>
  <c r="AD29" i="1"/>
  <c r="B30" i="1"/>
  <c r="C30" i="1"/>
  <c r="AB30" i="1"/>
  <c r="AD30" i="1"/>
  <c r="B31" i="1"/>
  <c r="C31" i="1"/>
  <c r="AB31" i="1"/>
  <c r="AD31" i="1"/>
  <c r="B32" i="1"/>
  <c r="C32" i="1"/>
  <c r="AB32" i="1"/>
  <c r="AD32" i="1"/>
  <c r="B33" i="1"/>
  <c r="C33" i="1"/>
  <c r="AB33" i="1"/>
  <c r="AD33" i="1"/>
  <c r="B34" i="1"/>
  <c r="C34" i="1"/>
  <c r="AB34" i="1"/>
  <c r="AD34" i="1"/>
  <c r="B35" i="1"/>
  <c r="C35" i="1"/>
  <c r="AB35" i="1"/>
  <c r="AD35" i="1"/>
  <c r="B36" i="1"/>
  <c r="C36" i="1"/>
  <c r="AB36" i="1"/>
  <c r="AD36" i="1"/>
  <c r="B37" i="1"/>
  <c r="C37" i="1"/>
  <c r="AB37" i="1"/>
  <c r="AD37" i="1"/>
  <c r="B38" i="1"/>
  <c r="C38" i="1"/>
  <c r="AB38" i="1"/>
  <c r="AD38" i="1"/>
  <c r="B39" i="1"/>
  <c r="C39" i="1"/>
  <c r="AB39" i="1"/>
  <c r="AD39" i="1"/>
  <c r="B40" i="1"/>
  <c r="C40" i="1"/>
  <c r="AB40" i="1"/>
  <c r="AD40" i="1"/>
  <c r="B41" i="1"/>
  <c r="C41" i="1"/>
  <c r="AB41" i="1"/>
  <c r="AD41" i="1"/>
  <c r="B42" i="1"/>
  <c r="C42" i="1"/>
  <c r="AB42" i="1"/>
  <c r="AD42" i="1"/>
  <c r="B43" i="1"/>
  <c r="C43" i="1"/>
  <c r="AB43" i="1"/>
  <c r="AD43" i="1"/>
  <c r="B44" i="1"/>
  <c r="C44" i="1"/>
  <c r="AB44" i="1"/>
  <c r="AD44" i="1"/>
  <c r="B45" i="1"/>
  <c r="C45" i="1"/>
  <c r="AB45" i="1"/>
  <c r="AD45" i="1"/>
  <c r="B46" i="1"/>
  <c r="C46" i="1"/>
  <c r="AB46" i="1"/>
  <c r="AD46" i="1"/>
  <c r="B47" i="1"/>
  <c r="C47" i="1"/>
  <c r="AB47" i="1"/>
  <c r="AD47" i="1"/>
  <c r="B48" i="1"/>
  <c r="C48" i="1"/>
  <c r="AB48" i="1"/>
  <c r="AD48" i="1"/>
  <c r="B49" i="1"/>
  <c r="C49" i="1"/>
  <c r="AB49" i="1"/>
  <c r="AD49" i="1"/>
  <c r="B50" i="1"/>
  <c r="C50" i="1"/>
  <c r="AB50" i="1"/>
  <c r="AD50" i="1"/>
  <c r="B51" i="1"/>
  <c r="C51" i="1"/>
  <c r="AB51" i="1"/>
  <c r="AD51" i="1"/>
  <c r="B52" i="1"/>
  <c r="C52" i="1"/>
  <c r="AB52" i="1"/>
  <c r="AD52" i="1"/>
  <c r="B53" i="1"/>
  <c r="C53" i="1"/>
  <c r="AB53" i="1"/>
  <c r="AD53" i="1"/>
  <c r="B54" i="1"/>
  <c r="C54" i="1"/>
  <c r="AB54" i="1"/>
  <c r="AD54" i="1"/>
  <c r="B55" i="1"/>
  <c r="C55" i="1"/>
  <c r="AB55" i="1"/>
  <c r="AD55" i="1"/>
  <c r="B56" i="1"/>
  <c r="C56" i="1"/>
  <c r="AB56" i="1"/>
  <c r="AD56" i="1"/>
  <c r="B57" i="1"/>
  <c r="C57" i="1"/>
  <c r="AB57" i="1"/>
  <c r="AD57" i="1"/>
  <c r="B58" i="1"/>
  <c r="C58" i="1"/>
  <c r="AB58" i="1"/>
  <c r="AD58" i="1"/>
  <c r="B59" i="1"/>
  <c r="C59" i="1"/>
  <c r="AB59" i="1"/>
  <c r="AD59" i="1"/>
  <c r="B60" i="1"/>
  <c r="C60" i="1"/>
  <c r="AB60" i="1"/>
  <c r="AD60" i="1"/>
  <c r="B61" i="1"/>
  <c r="C61" i="1"/>
  <c r="AB61" i="1"/>
  <c r="AD61" i="1"/>
  <c r="B62" i="1"/>
  <c r="C62" i="1"/>
  <c r="AB62" i="1"/>
  <c r="AD62" i="1"/>
  <c r="B63" i="1"/>
  <c r="C63" i="1"/>
  <c r="AB63" i="1"/>
  <c r="AD63" i="1"/>
  <c r="B64" i="1"/>
  <c r="C64" i="1"/>
  <c r="AB64" i="1"/>
  <c r="AD64" i="1"/>
  <c r="B65" i="1"/>
  <c r="C65" i="1"/>
  <c r="AB65" i="1"/>
  <c r="AD65" i="1"/>
  <c r="B66" i="1"/>
  <c r="C66" i="1"/>
  <c r="AB66" i="1"/>
  <c r="AD66" i="1"/>
  <c r="B67" i="1"/>
  <c r="C67" i="1"/>
  <c r="AB67" i="1"/>
  <c r="AD67" i="1"/>
  <c r="B68" i="1"/>
  <c r="C68" i="1"/>
  <c r="AB68" i="1"/>
  <c r="AD68" i="1"/>
  <c r="B69" i="1"/>
  <c r="C69" i="1"/>
  <c r="AB69" i="1"/>
  <c r="AD69" i="1"/>
  <c r="B70" i="1"/>
  <c r="C70" i="1"/>
  <c r="AB70" i="1"/>
  <c r="AD70" i="1"/>
  <c r="B71" i="1"/>
  <c r="C71" i="1"/>
  <c r="AB71" i="1"/>
  <c r="AD71" i="1"/>
  <c r="B72" i="1"/>
  <c r="C72" i="1"/>
  <c r="AB72" i="1"/>
  <c r="AD72" i="1"/>
  <c r="B73" i="1"/>
  <c r="C73" i="1"/>
  <c r="AB73" i="1"/>
  <c r="AD73" i="1"/>
  <c r="B74" i="1"/>
  <c r="C74" i="1"/>
  <c r="AB74" i="1"/>
  <c r="AD74" i="1"/>
  <c r="B75" i="1"/>
  <c r="C75" i="1"/>
  <c r="AB75" i="1"/>
  <c r="AD75" i="1"/>
  <c r="B76" i="1"/>
  <c r="C76" i="1"/>
  <c r="AB76" i="1"/>
  <c r="AD76" i="1"/>
  <c r="B77" i="1"/>
  <c r="C77" i="1"/>
  <c r="AB77" i="1"/>
  <c r="AD77" i="1"/>
  <c r="B78" i="1"/>
  <c r="C78" i="1"/>
  <c r="AB78" i="1"/>
  <c r="AD78" i="1"/>
  <c r="B79" i="1"/>
  <c r="C79" i="1"/>
  <c r="AB79" i="1"/>
  <c r="AD79" i="1"/>
  <c r="B80" i="1"/>
  <c r="C80" i="1"/>
  <c r="AB80" i="1"/>
  <c r="AD80" i="1"/>
  <c r="B81" i="1"/>
  <c r="C81" i="1"/>
  <c r="AB81" i="1"/>
  <c r="AD81" i="1"/>
  <c r="B82" i="1"/>
  <c r="C82" i="1"/>
  <c r="AB82" i="1"/>
  <c r="AD82" i="1"/>
  <c r="B83" i="1"/>
  <c r="C83" i="1"/>
  <c r="AB83" i="1"/>
  <c r="AD83" i="1"/>
  <c r="B84" i="1"/>
  <c r="C84" i="1"/>
  <c r="AB84" i="1"/>
  <c r="AD84" i="1"/>
  <c r="B85" i="1"/>
  <c r="C85" i="1"/>
  <c r="AB85" i="1"/>
  <c r="AD85" i="1"/>
  <c r="B86" i="1"/>
  <c r="C86" i="1"/>
  <c r="AB86" i="1"/>
  <c r="AD86" i="1"/>
  <c r="B87" i="1"/>
  <c r="C87" i="1"/>
  <c r="AB87" i="1"/>
  <c r="AD87" i="1"/>
  <c r="B88" i="1"/>
  <c r="C88" i="1"/>
  <c r="AB88" i="1"/>
  <c r="AD88" i="1"/>
  <c r="B89" i="1"/>
  <c r="C89" i="1"/>
  <c r="AB89" i="1"/>
  <c r="AD89" i="1"/>
  <c r="B90" i="1"/>
  <c r="C90" i="1"/>
  <c r="AB90" i="1"/>
  <c r="AD90" i="1"/>
  <c r="B91" i="1"/>
  <c r="C91" i="1"/>
  <c r="AB91" i="1"/>
  <c r="AD91" i="1"/>
  <c r="B92" i="1"/>
  <c r="C92" i="1"/>
  <c r="AB92" i="1"/>
  <c r="AD92" i="1"/>
  <c r="B93" i="1"/>
  <c r="C93" i="1"/>
  <c r="AB93" i="1"/>
  <c r="AD93" i="1"/>
  <c r="B94" i="1"/>
  <c r="C94" i="1"/>
  <c r="AB94" i="1"/>
  <c r="AD94" i="1"/>
  <c r="B95" i="1"/>
  <c r="C95" i="1"/>
  <c r="AB95" i="1"/>
  <c r="AD95" i="1"/>
  <c r="B96" i="1"/>
  <c r="C96" i="1"/>
  <c r="AB96" i="1"/>
  <c r="AD96" i="1"/>
  <c r="B97" i="1"/>
  <c r="C97" i="1"/>
  <c r="AB97" i="1"/>
  <c r="AD97" i="1"/>
  <c r="B98" i="1"/>
  <c r="C98" i="1"/>
  <c r="AB98" i="1"/>
  <c r="AD98" i="1"/>
  <c r="B99" i="1"/>
  <c r="C99" i="1"/>
  <c r="AB99" i="1"/>
  <c r="AD99" i="1"/>
  <c r="B100" i="1"/>
  <c r="C100" i="1"/>
  <c r="AB100" i="1"/>
  <c r="AD100" i="1"/>
  <c r="B101" i="1"/>
  <c r="C101" i="1"/>
  <c r="AB101" i="1"/>
  <c r="AD101" i="1"/>
  <c r="B102" i="1"/>
  <c r="C102" i="1"/>
  <c r="AB102" i="1"/>
  <c r="AD102" i="1"/>
  <c r="B103" i="1"/>
  <c r="C103" i="1"/>
  <c r="AB103" i="1"/>
  <c r="AD103" i="1"/>
  <c r="B104" i="1"/>
  <c r="C104" i="1"/>
  <c r="AB104" i="1"/>
  <c r="AD104" i="1"/>
  <c r="B105" i="1"/>
  <c r="C105" i="1"/>
  <c r="AB105" i="1"/>
  <c r="AD105" i="1"/>
  <c r="B106" i="1"/>
  <c r="C106" i="1"/>
  <c r="AB106" i="1"/>
  <c r="AD106" i="1"/>
  <c r="B107" i="1"/>
  <c r="C107" i="1"/>
  <c r="AB107" i="1"/>
  <c r="AD107" i="1"/>
  <c r="B108" i="1"/>
  <c r="C108" i="1"/>
  <c r="AB108" i="1"/>
  <c r="AD108" i="1"/>
  <c r="B109" i="1"/>
  <c r="C109" i="1"/>
  <c r="AB109" i="1"/>
  <c r="AD109" i="1"/>
  <c r="B110" i="1"/>
  <c r="C110" i="1"/>
  <c r="AB110" i="1"/>
  <c r="AD110" i="1"/>
  <c r="B111" i="1"/>
  <c r="C111" i="1"/>
  <c r="AB111" i="1"/>
  <c r="AD111" i="1"/>
  <c r="B112" i="1"/>
  <c r="C112" i="1"/>
  <c r="AB112" i="1"/>
  <c r="AD112" i="1"/>
  <c r="B113" i="1"/>
  <c r="C113" i="1"/>
  <c r="AB113" i="1"/>
  <c r="AD113" i="1"/>
  <c r="B114" i="1"/>
  <c r="C114" i="1"/>
  <c r="AB114" i="1"/>
  <c r="AD114" i="1"/>
  <c r="B115" i="1"/>
  <c r="C115" i="1"/>
  <c r="AB115" i="1"/>
  <c r="AD115" i="1"/>
  <c r="B116" i="1"/>
  <c r="C116" i="1"/>
  <c r="AB116" i="1"/>
  <c r="AD116" i="1"/>
  <c r="B117" i="1"/>
  <c r="C117" i="1"/>
  <c r="AB117" i="1"/>
  <c r="AD117" i="1"/>
  <c r="B118" i="1"/>
  <c r="C118" i="1"/>
  <c r="AB118" i="1"/>
  <c r="AD118" i="1"/>
  <c r="B119" i="1"/>
  <c r="C119" i="1"/>
  <c r="AB119" i="1"/>
  <c r="AD119" i="1"/>
  <c r="B120" i="1"/>
  <c r="C120" i="1"/>
  <c r="AB120" i="1"/>
  <c r="AD120" i="1"/>
  <c r="B121" i="1"/>
  <c r="C121" i="1"/>
  <c r="AB121" i="1"/>
  <c r="AD121" i="1"/>
  <c r="B122" i="1"/>
  <c r="C122" i="1"/>
  <c r="AB122" i="1"/>
  <c r="AD122" i="1"/>
  <c r="B123" i="1"/>
  <c r="C123" i="1"/>
  <c r="AB123" i="1"/>
  <c r="AD123" i="1"/>
  <c r="B124" i="1"/>
  <c r="C124" i="1"/>
  <c r="AB124" i="1"/>
  <c r="AD124" i="1"/>
  <c r="B125" i="1"/>
  <c r="C125" i="1"/>
  <c r="AB125" i="1"/>
  <c r="AD125" i="1"/>
  <c r="B126" i="1"/>
  <c r="C126" i="1"/>
  <c r="AB126" i="1"/>
  <c r="AD126" i="1"/>
  <c r="B127" i="1"/>
  <c r="C127" i="1"/>
  <c r="AB127" i="1"/>
  <c r="AD127" i="1"/>
  <c r="B128" i="1"/>
  <c r="C128" i="1"/>
  <c r="AB128" i="1"/>
  <c r="AD128" i="1"/>
  <c r="B129" i="1"/>
  <c r="C129" i="1"/>
  <c r="AB129" i="1"/>
  <c r="AD129" i="1"/>
  <c r="B130" i="1"/>
  <c r="C130" i="1"/>
  <c r="AB130" i="1"/>
  <c r="AD130" i="1"/>
  <c r="B131" i="1"/>
  <c r="C131" i="1"/>
  <c r="AB131" i="1"/>
  <c r="AD131" i="1"/>
  <c r="B132" i="1"/>
  <c r="C132" i="1"/>
  <c r="AB132" i="1"/>
  <c r="AD132" i="1"/>
  <c r="B133" i="1"/>
  <c r="C133" i="1"/>
  <c r="AB133" i="1"/>
  <c r="AD133" i="1"/>
  <c r="B134" i="1"/>
  <c r="C134" i="1"/>
  <c r="AB134" i="1"/>
  <c r="AD134" i="1"/>
  <c r="B135" i="1"/>
  <c r="C135" i="1"/>
  <c r="AB135" i="1"/>
  <c r="AD135" i="1"/>
  <c r="B136" i="1"/>
  <c r="C136" i="1"/>
  <c r="AB136" i="1"/>
  <c r="AD136" i="1"/>
  <c r="B137" i="1"/>
  <c r="C137" i="1"/>
  <c r="AB137" i="1"/>
  <c r="AD137" i="1"/>
  <c r="B138" i="1"/>
  <c r="C138" i="1"/>
  <c r="AB138" i="1"/>
  <c r="AD138" i="1"/>
  <c r="B139" i="1"/>
  <c r="C139" i="1"/>
  <c r="AB139" i="1"/>
  <c r="AD139" i="1"/>
  <c r="B140" i="1"/>
  <c r="C140" i="1"/>
  <c r="AB140" i="1"/>
  <c r="AD140" i="1"/>
  <c r="B141" i="1"/>
  <c r="C141" i="1"/>
  <c r="AB141" i="1"/>
  <c r="AD141" i="1"/>
  <c r="B142" i="1"/>
  <c r="C142" i="1"/>
  <c r="AB142" i="1"/>
  <c r="AD142" i="1"/>
  <c r="B143" i="1"/>
  <c r="C143" i="1"/>
  <c r="AB143" i="1"/>
  <c r="AD143" i="1"/>
  <c r="B144" i="1"/>
  <c r="C144" i="1"/>
  <c r="AB144" i="1"/>
  <c r="AD144" i="1"/>
  <c r="B145" i="1"/>
  <c r="C145" i="1"/>
  <c r="AB145" i="1"/>
  <c r="AD145" i="1"/>
  <c r="B146" i="1"/>
  <c r="C146" i="1"/>
  <c r="AB146" i="1"/>
  <c r="AD146" i="1"/>
  <c r="B147" i="1"/>
  <c r="C147" i="1"/>
  <c r="AB147" i="1"/>
  <c r="AD147" i="1"/>
  <c r="B148" i="1"/>
  <c r="C148" i="1"/>
  <c r="AB148" i="1"/>
  <c r="AD148" i="1"/>
  <c r="B149" i="1"/>
  <c r="C149" i="1"/>
  <c r="AB149" i="1"/>
  <c r="AD149" i="1"/>
  <c r="B150" i="1"/>
  <c r="C150" i="1"/>
  <c r="AB150" i="1"/>
  <c r="AD150" i="1"/>
  <c r="B151" i="1"/>
  <c r="C151" i="1"/>
  <c r="AB151" i="1"/>
  <c r="AD151" i="1"/>
  <c r="B152" i="1"/>
  <c r="C152" i="1"/>
  <c r="AB152" i="1"/>
  <c r="AD152" i="1"/>
  <c r="B153" i="1"/>
  <c r="C153" i="1"/>
  <c r="AB153" i="1"/>
  <c r="AD153" i="1"/>
  <c r="B154" i="1"/>
  <c r="C154" i="1"/>
  <c r="AB154" i="1"/>
  <c r="AD154" i="1"/>
  <c r="B155" i="1"/>
  <c r="C155" i="1"/>
  <c r="AB155" i="1"/>
  <c r="AD155" i="1"/>
  <c r="B156" i="1"/>
  <c r="C156" i="1"/>
  <c r="AB156" i="1"/>
  <c r="AD156" i="1"/>
  <c r="B157" i="1"/>
  <c r="C157" i="1"/>
  <c r="AB157" i="1"/>
  <c r="AD157" i="1"/>
  <c r="B158" i="1"/>
  <c r="C158" i="1"/>
  <c r="AB158" i="1"/>
  <c r="AD158" i="1"/>
  <c r="B159" i="1"/>
  <c r="C159" i="1"/>
  <c r="AB159" i="1"/>
  <c r="AD159" i="1"/>
  <c r="B160" i="1"/>
  <c r="C160" i="1"/>
  <c r="AB160" i="1"/>
  <c r="AD160" i="1"/>
  <c r="B161" i="1"/>
  <c r="C161" i="1"/>
  <c r="AB161" i="1"/>
  <c r="AD161" i="1"/>
  <c r="B162" i="1"/>
  <c r="C162" i="1"/>
  <c r="AB162" i="1"/>
  <c r="AD162" i="1"/>
  <c r="B163" i="1"/>
  <c r="C163" i="1"/>
  <c r="AB163" i="1"/>
  <c r="AD163" i="1"/>
  <c r="B164" i="1"/>
  <c r="C164" i="1"/>
  <c r="AB164" i="1"/>
  <c r="AD164" i="1"/>
  <c r="B165" i="1"/>
  <c r="C165" i="1"/>
  <c r="AB165" i="1"/>
  <c r="AD165" i="1"/>
  <c r="B166" i="1"/>
  <c r="C166" i="1"/>
  <c r="AB166" i="1"/>
  <c r="AD166" i="1"/>
  <c r="B167" i="1"/>
  <c r="C167" i="1"/>
  <c r="AB167" i="1"/>
  <c r="AD167" i="1"/>
  <c r="B168" i="1"/>
  <c r="C168" i="1"/>
  <c r="AB168" i="1"/>
  <c r="AD168" i="1"/>
  <c r="B169" i="1"/>
  <c r="C169" i="1"/>
  <c r="AB169" i="1"/>
  <c r="AD169" i="1"/>
  <c r="B170" i="1"/>
  <c r="C170" i="1"/>
  <c r="AB170" i="1"/>
  <c r="AD170" i="1"/>
  <c r="B171" i="1"/>
  <c r="C171" i="1"/>
  <c r="AB171" i="1"/>
  <c r="AD171" i="1"/>
  <c r="B172" i="1"/>
  <c r="C172" i="1"/>
  <c r="AB172" i="1"/>
  <c r="AD172" i="1"/>
  <c r="B173" i="1"/>
  <c r="C173" i="1"/>
  <c r="AB173" i="1"/>
  <c r="AD173" i="1"/>
  <c r="B174" i="1"/>
  <c r="C174" i="1"/>
  <c r="AB174" i="1"/>
  <c r="AD174" i="1"/>
  <c r="B175" i="1"/>
  <c r="C175" i="1"/>
  <c r="AB175" i="1"/>
  <c r="AD175" i="1"/>
  <c r="B176" i="1"/>
  <c r="C176" i="1"/>
  <c r="AB176" i="1"/>
  <c r="AD176" i="1"/>
  <c r="B177" i="1"/>
  <c r="C177" i="1"/>
  <c r="AB177" i="1"/>
  <c r="AD177" i="1"/>
  <c r="B178" i="1"/>
  <c r="C178" i="1"/>
  <c r="AB178" i="1"/>
  <c r="AD178" i="1"/>
  <c r="B179" i="1"/>
  <c r="C179" i="1"/>
  <c r="AB179" i="1"/>
  <c r="AD179" i="1"/>
  <c r="B180" i="1"/>
  <c r="C180" i="1"/>
  <c r="AB180" i="1"/>
  <c r="AD180" i="1"/>
  <c r="B181" i="1"/>
  <c r="C181" i="1"/>
  <c r="AB181" i="1"/>
  <c r="AD181" i="1"/>
  <c r="B182" i="1"/>
  <c r="C182" i="1"/>
  <c r="AB182" i="1"/>
  <c r="AD182" i="1"/>
  <c r="B183" i="1"/>
  <c r="C183" i="1"/>
  <c r="AB183" i="1"/>
  <c r="AD183" i="1"/>
  <c r="B184" i="1"/>
  <c r="C184" i="1"/>
  <c r="AB184" i="1"/>
  <c r="AD184" i="1"/>
  <c r="B185" i="1"/>
  <c r="C185" i="1"/>
  <c r="AB185" i="1"/>
  <c r="AD185" i="1"/>
  <c r="B186" i="1"/>
  <c r="C186" i="1"/>
  <c r="AB186" i="1"/>
  <c r="AD186" i="1"/>
  <c r="B187" i="1"/>
  <c r="C187" i="1"/>
  <c r="AB187" i="1"/>
  <c r="AD187" i="1"/>
  <c r="B188" i="1"/>
  <c r="C188" i="1"/>
  <c r="AB188" i="1"/>
  <c r="AD188" i="1"/>
  <c r="B189" i="1"/>
  <c r="C189" i="1"/>
  <c r="AB189" i="1"/>
  <c r="AD189" i="1"/>
  <c r="B190" i="1"/>
  <c r="C190" i="1"/>
  <c r="AB190" i="1"/>
  <c r="AD190" i="1"/>
  <c r="B191" i="1"/>
  <c r="C191" i="1"/>
  <c r="AB191" i="1"/>
  <c r="AD191" i="1"/>
  <c r="B192" i="1"/>
  <c r="C192" i="1"/>
  <c r="AB192" i="1"/>
  <c r="AD192" i="1"/>
  <c r="B193" i="1"/>
  <c r="C193" i="1"/>
  <c r="AB193" i="1"/>
  <c r="AD193" i="1"/>
  <c r="B194" i="1"/>
  <c r="C194" i="1"/>
  <c r="AB194" i="1"/>
  <c r="AD194" i="1"/>
  <c r="B195" i="1"/>
  <c r="C195" i="1"/>
  <c r="AB195" i="1"/>
  <c r="AD195" i="1"/>
  <c r="BV9" i="1"/>
  <c r="BV11" i="1"/>
  <c r="BV10" i="1"/>
  <c r="BV2" i="1"/>
  <c r="BV4" i="1" l="1"/>
  <c r="BV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<sst xmlns="http://schemas.openxmlformats.org/spreadsheetml/2006/main" count="4941" uniqueCount="826">
  <si>
    <t>CUST_NAME</t>
  </si>
  <si>
    <t>Gender_Code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</si>
  <si>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</si>
  <si>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</si>
  <si>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</si>
  <si>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</si>
  <si>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</si>
  <si>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</si>
  <si>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</si>
  <si>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</si>
  <si>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</si>
  <si>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</si>
  <si>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</si>
  <si>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</si>
  <si>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</si>
  <si>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</si>
  <si>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</si>
  <si>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</si>
  <si>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</si>
  <si>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</si>
  <si>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</si>
  <si>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</si>
  <si>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</si>
  <si>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</si>
  <si>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</si>
  <si>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</si>
  <si>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</si>
  <si>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</si>
  <si>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</si>
  <si>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</si>
  <si>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</si>
  <si>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</si>
  <si>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</si>
  <si>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Food</t>
  </si>
  <si>
    <t>Diapers</t>
  </si>
  <si>
    <t>Formula</t>
  </si>
  <si>
    <t>Lotion</t>
  </si>
  <si>
    <t>Baby wash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</si>
  <si>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</si>
  <si>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</si>
  <si>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</si>
  <si>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</si>
  <si>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</si>
  <si>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</si>
  <si>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</si>
  <si>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</si>
  <si>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</si>
  <si>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</si>
  <si>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</si>
  <si>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</si>
  <si>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</si>
  <si>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</si>
  <si>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</si>
  <si>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</si>
  <si>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</si>
  <si>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</si>
  <si>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</si>
  <si>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</si>
  <si>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</si>
  <si>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</si>
  <si>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</si>
  <si>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</si>
  <si>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 xml:space="preserve">Allen Perl          </t>
  </si>
  <si>
    <t>Mr.</t>
  </si>
  <si>
    <t>4707    Hillcrest Lane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</si>
  <si>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</si>
  <si>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</si>
  <si>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</si>
  <si>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</si>
  <si>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</si>
  <si>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</si>
  <si>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</si>
  <si>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</si>
  <si>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</si>
  <si>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Complete</t>
  </si>
  <si>
    <t>Phone</t>
  </si>
  <si>
    <t>Frequent</t>
  </si>
  <si>
    <t>MediumValue</t>
  </si>
  <si>
    <t>Gen_Y</t>
  </si>
  <si>
    <t xml:space="preserve">SW277 </t>
  </si>
  <si>
    <t>Abandoned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</si>
  <si>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</si>
  <si>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</si>
  <si>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</si>
  <si>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</si>
  <si>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</si>
  <si>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</si>
  <si>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 xml:space="preserve">Anthony Whitney     </t>
  </si>
  <si>
    <t>518 Highland    View      Drive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</si>
  <si>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</si>
  <si>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</si>
  <si>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</si>
  <si>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</si>
  <si>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</si>
  <si>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</si>
  <si>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</si>
  <si>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</si>
  <si>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</si>
  <si>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</si>
  <si>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</si>
  <si>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Gen_Z</t>
  </si>
  <si>
    <t xml:space="preserve">Thomas Owens        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</si>
  <si>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</si>
  <si>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</si>
  <si>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</si>
  <si>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</si>
  <si>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</si>
  <si>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</si>
  <si>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</si>
  <si>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</si>
  <si>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>Baby_Boomers</t>
  </si>
  <si>
    <t xml:space="preserve">SW340 </t>
  </si>
  <si>
    <t>Cancelled</t>
  </si>
  <si>
    <t xml:space="preserve">NW310 </t>
  </si>
  <si>
    <t xml:space="preserve">NC100 </t>
  </si>
  <si>
    <t xml:space="preserve">Anthony Carr       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</si>
  <si>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</si>
  <si>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</si>
  <si>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</si>
  <si>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</si>
  <si>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</si>
  <si>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</si>
  <si>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</si>
  <si>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</si>
  <si>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</si>
  <si>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</si>
  <si>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>In-Progress</t>
  </si>
  <si>
    <t xml:space="preserve">RP253 </t>
  </si>
  <si>
    <t xml:space="preserve">Melvin Schmitz     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</si>
  <si>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</si>
  <si>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</si>
  <si>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</si>
  <si>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</si>
  <si>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</si>
  <si>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</si>
  <si>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</si>
  <si>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</si>
  <si>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</si>
  <si>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 xml:space="preserve">John Hoffman        </t>
  </si>
  <si>
    <t>1660 Lighthouse Drive</t>
  </si>
  <si>
    <t>Akron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</si>
  <si>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</si>
  <si>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</si>
  <si>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</si>
  <si>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</si>
  <si>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</si>
  <si>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</si>
  <si>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</si>
  <si>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</si>
  <si>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Gen_X</t>
  </si>
  <si>
    <t xml:space="preserve">Muriel Exley       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</si>
  <si>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</si>
  <si>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</si>
  <si>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</si>
  <si>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</si>
  <si>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</si>
  <si>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</si>
  <si>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</si>
  <si>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</si>
  <si>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 xml:space="preserve">James Moyle        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</si>
  <si>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</si>
  <si>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</si>
  <si>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</si>
  <si>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</si>
  <si>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</si>
  <si>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</si>
  <si>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</si>
  <si>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</si>
  <si>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</si>
  <si>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 xml:space="preserve">Calvin Shupe       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</si>
  <si>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</si>
  <si>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</si>
  <si>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</si>
  <si>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</si>
  <si>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</si>
  <si>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</si>
  <si>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</si>
  <si>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</si>
  <si>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 xml:space="preserve">Alfonso Frazier     </t>
  </si>
  <si>
    <t>3783 Freed Drive</t>
  </si>
  <si>
    <t>Albuquerque</t>
  </si>
  <si>
    <t>NM</t>
  </si>
  <si>
    <t>Alfonso.K.Frazier@pookmail.com</t>
  </si>
  <si>
    <t>973-546-4321</t>
  </si>
  <si>
    <t>American Expres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</si>
  <si>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</si>
  <si>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</si>
  <si>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</si>
  <si>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</si>
  <si>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</si>
  <si>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</si>
  <si>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</si>
  <si>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</si>
  <si>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 xml:space="preserve">Reda Fullilove     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</si>
  <si>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</si>
  <si>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</si>
  <si>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</si>
  <si>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</si>
  <si>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</si>
  <si>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</si>
  <si>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</si>
  <si>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</si>
  <si>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</si>
  <si>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 xml:space="preserve">Cecil Games        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</si>
  <si>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</si>
  <si>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</si>
  <si>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</si>
  <si>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</si>
  <si>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</si>
  <si>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</si>
  <si>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</si>
  <si>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</si>
  <si>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 xml:space="preserve">Edward Turner      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</si>
  <si>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</si>
  <si>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</si>
  <si>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</si>
  <si>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</si>
  <si>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</si>
  <si>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</si>
  <si>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</si>
  <si>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</si>
  <si>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</si>
  <si>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 xml:space="preserve">Amy Randle         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</si>
  <si>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</si>
  <si>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</si>
  <si>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</si>
  <si>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</si>
  <si>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</si>
  <si>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</si>
  <si>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 xml:space="preserve">Rafael Middleton    </t>
  </si>
  <si>
    <t>3020 Callison Lane</t>
  </si>
  <si>
    <t>Allentown</t>
  </si>
  <si>
    <t>MD</t>
  </si>
  <si>
    <t>Rafael.G.Middleton@spambob.com</t>
  </si>
  <si>
    <t>781-315-9600</t>
  </si>
  <si>
    <t>jcb</t>
  </si>
  <si>
    <t xml:space="preserve">SC262 </t>
  </si>
  <si>
    <t xml:space="preserve">WE220 </t>
  </si>
  <si>
    <t xml:space="preserve">Earl Bruner        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</si>
  <si>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</si>
  <si>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</si>
  <si>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</si>
  <si>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</si>
  <si>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</si>
  <si>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</si>
  <si>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</si>
  <si>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</si>
  <si>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</si>
  <si>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</si>
  <si>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 xml:space="preserve">Linda Garcia       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</si>
  <si>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</si>
  <si>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</si>
  <si>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</si>
  <si>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</si>
  <si>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</si>
  <si>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</si>
  <si>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</si>
  <si>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 xml:space="preserve">Quinn Perry        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</si>
  <si>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</si>
  <si>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</si>
  <si>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</si>
  <si>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</si>
  <si>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</si>
  <si>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</si>
  <si>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</si>
  <si>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</si>
  <si>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</si>
  <si>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</si>
  <si>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 xml:space="preserve">Kristin Mendoza    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</si>
  <si>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</si>
  <si>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</si>
  <si>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</si>
  <si>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</si>
  <si>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</si>
  <si>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</si>
  <si>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</si>
  <si>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 xml:space="preserve">Michael Gordon      </t>
  </si>
  <si>
    <t>388 Kelly Drive</t>
  </si>
  <si>
    <t>Ancona</t>
  </si>
  <si>
    <t>AN</t>
  </si>
  <si>
    <t>Michael.S.Gordon@dodgeit.com</t>
  </si>
  <si>
    <t>0373 6095994</t>
  </si>
  <si>
    <t xml:space="preserve">Phyllis White       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</si>
  <si>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</si>
  <si>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</si>
  <si>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</si>
  <si>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</si>
  <si>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</si>
  <si>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</si>
  <si>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</si>
  <si>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</si>
  <si>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</si>
  <si>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</si>
  <si>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 xml:space="preserve">Katherine Mullins   </t>
  </si>
  <si>
    <t>4245 Adamsville Road</t>
  </si>
  <si>
    <t>Angwin</t>
  </si>
  <si>
    <t>Katherine.W.Mullins@spambob.com</t>
  </si>
  <si>
    <t>503-688-0336</t>
  </si>
  <si>
    <t>X6490143A</t>
  </si>
  <si>
    <t xml:space="preserve">Lisa Guest          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</si>
  <si>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</si>
  <si>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</si>
  <si>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</si>
  <si>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</si>
  <si>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</si>
  <si>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</si>
  <si>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</si>
  <si>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</si>
  <si>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 xml:space="preserve">Scott Lawson       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</si>
  <si>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</si>
  <si>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</si>
  <si>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</si>
  <si>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</si>
  <si>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</si>
  <si>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</si>
  <si>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</si>
  <si>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>Customer_Name</t>
  </si>
  <si>
    <t>Customer_Firstname</t>
  </si>
  <si>
    <t>Customer_Lastname</t>
  </si>
  <si>
    <t>Cust_Name</t>
  </si>
  <si>
    <t>Address1</t>
  </si>
  <si>
    <t>City</t>
  </si>
  <si>
    <t>State</t>
  </si>
  <si>
    <t>Country_Code</t>
  </si>
  <si>
    <t>Postal_Code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</si>
  <si>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</si>
  <si>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</si>
  <si>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</si>
  <si>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</si>
  <si>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</si>
  <si>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</si>
  <si>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</si>
  <si>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</si>
  <si>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</si>
  <si>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</si>
  <si>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</si>
  <si>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</si>
  <si>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</si>
  <si>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</si>
  <si>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</si>
  <si>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</si>
  <si>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</si>
  <si>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 Size(IFS)</t>
  </si>
  <si>
    <t>Order_Value</t>
  </si>
  <si>
    <t>Complete?</t>
  </si>
  <si>
    <t>T_Type</t>
  </si>
  <si>
    <t>Purchase_Touchpoint</t>
  </si>
  <si>
    <t>Purchase_Status</t>
  </si>
  <si>
    <t>Order_Type</t>
  </si>
  <si>
    <t>Generation</t>
  </si>
  <si>
    <t>Baby Wash</t>
  </si>
  <si>
    <t>COUNTIF,SUMIF &amp; SUMIFS-EXAMPLE</t>
  </si>
  <si>
    <t>Column1</t>
  </si>
  <si>
    <t>Mr. Ahmed Richard</t>
  </si>
  <si>
    <t xml:space="preserve">Ahmed Richard    </t>
  </si>
  <si>
    <t>1346 Carter Street</t>
  </si>
  <si>
    <t>Appleton</t>
  </si>
  <si>
    <t>Ahmed.P.Richard@mailinator.com</t>
  </si>
  <si>
    <t>510-517-7759</t>
  </si>
  <si>
    <t>JCB</t>
  </si>
  <si>
    <t xml:space="preserve">SW214 </t>
  </si>
  <si>
    <t>complete</t>
  </si>
  <si>
    <t>GEN_Z</t>
  </si>
  <si>
    <t>count VISA card</t>
  </si>
  <si>
    <t>cancelled</t>
  </si>
  <si>
    <t>sum Large order</t>
  </si>
  <si>
    <t>sum Large order with Baby Gen</t>
  </si>
  <si>
    <t>Mr. Alfonso Frazier</t>
  </si>
  <si>
    <t xml:space="preserve">Alfonso Frazier   </t>
  </si>
  <si>
    <t>GEN_X</t>
  </si>
  <si>
    <t xml:space="preserve">CUSTOMER CONTACT INFO </t>
  </si>
  <si>
    <t xml:space="preserve">Select Customer </t>
  </si>
  <si>
    <t>Mr. Charles Pickett</t>
  </si>
  <si>
    <t>Phone number</t>
  </si>
  <si>
    <t>in-progress</t>
  </si>
  <si>
    <t xml:space="preserve">Mr. Allen Perl  </t>
  </si>
  <si>
    <t xml:space="preserve">Allen Perl     </t>
  </si>
  <si>
    <t>4707  Hillcrest Lane</t>
  </si>
  <si>
    <t>GEN_Y</t>
  </si>
  <si>
    <t>Mr. Allen Perl</t>
  </si>
  <si>
    <t>abandoned</t>
  </si>
  <si>
    <t>Mr. Allen Rice</t>
  </si>
  <si>
    <t xml:space="preserve">Allen Rice     </t>
  </si>
  <si>
    <t>491 Browning Lane</t>
  </si>
  <si>
    <t>Badia Di Cava De Tirreni</t>
  </si>
  <si>
    <t>Allen.L.Rice@pookmail.com</t>
  </si>
  <si>
    <t>0310 4718739</t>
  </si>
  <si>
    <t xml:space="preserve">WE223 </t>
  </si>
  <si>
    <t>UK</t>
  </si>
  <si>
    <t>YH860602C</t>
  </si>
  <si>
    <t xml:space="preserve">WE289 </t>
  </si>
  <si>
    <t xml:space="preserve">NE238 </t>
  </si>
  <si>
    <t>Mrs. Amy Randle</t>
  </si>
  <si>
    <t xml:space="preserve">Amy Randle     </t>
  </si>
  <si>
    <t>Mr. Anthony Whitney</t>
  </si>
  <si>
    <t xml:space="preserve">Anthony Whitney   </t>
  </si>
  <si>
    <t>518 Highland  View   Drive</t>
  </si>
  <si>
    <t>Mr. Anthony Carr</t>
  </si>
  <si>
    <t xml:space="preserve">Anthony Carr    </t>
  </si>
  <si>
    <t>BABY_BOOMERS</t>
  </si>
  <si>
    <t>Mrs. Arlene Cruz</t>
  </si>
  <si>
    <t xml:space="preserve">Arlene Cruz     </t>
  </si>
  <si>
    <t>4858 Bottom Lane</t>
  </si>
  <si>
    <t>Auburn</t>
  </si>
  <si>
    <t>WA</t>
  </si>
  <si>
    <t>Arlene.M.Cruz@mailinator.com</t>
  </si>
  <si>
    <t>817-905-6598</t>
  </si>
  <si>
    <t>CQQVJC41M50H989G</t>
  </si>
  <si>
    <t>Mrs. Betty Grimes</t>
  </si>
  <si>
    <t xml:space="preserve">Betty Grimes    </t>
  </si>
  <si>
    <t>2078 Plainfield Avenue</t>
  </si>
  <si>
    <t>Berchtesgaden</t>
  </si>
  <si>
    <t>Betty.D.Grimes@mailinator.com</t>
  </si>
  <si>
    <t>08091 13 31 66</t>
  </si>
  <si>
    <t>Mr. Bob Davenport</t>
  </si>
  <si>
    <t xml:space="preserve">Bob Davenport    </t>
  </si>
  <si>
    <t>488 Lonely Oak Drive</t>
  </si>
  <si>
    <t>Atlanta</t>
  </si>
  <si>
    <t>GA</t>
  </si>
  <si>
    <t>Bob.N.Davenport@pookmail.com</t>
  </si>
  <si>
    <t>512-912-9995</t>
  </si>
  <si>
    <t xml:space="preserve">SE136 </t>
  </si>
  <si>
    <t>Mr. Bradford Claassen</t>
  </si>
  <si>
    <t xml:space="preserve">Bradford Claassen  </t>
  </si>
  <si>
    <t>2895 Jennifer Lane</t>
  </si>
  <si>
    <t>Bagnasco</t>
  </si>
  <si>
    <t>CN</t>
  </si>
  <si>
    <t>Bradford.H.Claassen@mailinator.com</t>
  </si>
  <si>
    <t>0378 3425616</t>
  </si>
  <si>
    <t xml:space="preserve">RP319 </t>
  </si>
  <si>
    <t xml:space="preserve">SC394 </t>
  </si>
  <si>
    <t>Mr. Calvin Shupe</t>
  </si>
  <si>
    <t xml:space="preserve">Calvin Shupe    </t>
  </si>
  <si>
    <t>Mr. Cecil Games</t>
  </si>
  <si>
    <t xml:space="preserve">Cecil Games     </t>
  </si>
  <si>
    <t xml:space="preserve">Charles Pickett   </t>
  </si>
  <si>
    <t>928 Adonais Way</t>
  </si>
  <si>
    <t>Birch Creek</t>
  </si>
  <si>
    <t>AK</t>
  </si>
  <si>
    <t>Charles.F.Pickett@spambob.com</t>
  </si>
  <si>
    <t>402-856-9229</t>
  </si>
  <si>
    <t>4900352H</t>
  </si>
  <si>
    <t>Mr. Donald Velazquez</t>
  </si>
  <si>
    <t xml:space="preserve">Donald Velazquez 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</si>
  <si>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</si>
  <si>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</si>
  <si>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</si>
  <si>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</si>
  <si>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</si>
  <si>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</si>
  <si>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</si>
  <si>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Mrs. Donna Klock</t>
  </si>
  <si>
    <t xml:space="preserve">Donna Klock     </t>
  </si>
  <si>
    <t>3107 Byers Lane</t>
  </si>
  <si>
    <t>Arlington</t>
  </si>
  <si>
    <t>NE</t>
  </si>
  <si>
    <t>Donna.K.Klock@spambob.com</t>
  </si>
  <si>
    <t>319-482-8591</t>
  </si>
  <si>
    <t xml:space="preserve">SC127 </t>
  </si>
  <si>
    <t xml:space="preserve">NW382 </t>
  </si>
  <si>
    <t>Mr. Dwight Armenta</t>
  </si>
  <si>
    <t xml:space="preserve">Dwight Armenta   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</si>
  <si>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</si>
  <si>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</si>
  <si>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</si>
  <si>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</si>
  <si>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</si>
  <si>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</si>
  <si>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Mr. Earl Bruner</t>
  </si>
  <si>
    <t xml:space="preserve">Earl Bruner     </t>
  </si>
  <si>
    <t>Mr. Edward Turner</t>
  </si>
  <si>
    <t xml:space="preserve">Edward Turner    </t>
  </si>
  <si>
    <t>Mrs. Elizabeth Turner</t>
  </si>
  <si>
    <t xml:space="preserve">Elizabeth Turner 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</si>
  <si>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</si>
  <si>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</si>
  <si>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</si>
  <si>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</si>
  <si>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</si>
  <si>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</si>
  <si>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</si>
  <si>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Mrs. Elizabeth Martinez</t>
  </si>
  <si>
    <t xml:space="preserve">Elizabeth Martinez </t>
  </si>
  <si>
    <t>947 Rainbow Road</t>
  </si>
  <si>
    <t>Baltimore</t>
  </si>
  <si>
    <t>Elizabeth.B.Martinez@mailinator.com</t>
  </si>
  <si>
    <t>314-268-8613</t>
  </si>
  <si>
    <t xml:space="preserve">NW118 </t>
  </si>
  <si>
    <t>UAAUXX18L25A259N</t>
  </si>
  <si>
    <t>Mrs. Emma Perez</t>
  </si>
  <si>
    <t xml:space="preserve">Emma Perez     </t>
  </si>
  <si>
    <t>1199 Lightning Point Drive</t>
  </si>
  <si>
    <t>Black Hawk</t>
  </si>
  <si>
    <t>SD</t>
  </si>
  <si>
    <t>Emma.V.Perez@spambob.com</t>
  </si>
  <si>
    <t>612-990-4487</t>
  </si>
  <si>
    <t>Mr. Felix Myers</t>
  </si>
  <si>
    <t xml:space="preserve">Felix Myers     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</si>
  <si>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</si>
  <si>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</si>
  <si>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</si>
  <si>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</si>
  <si>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</si>
  <si>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</si>
  <si>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</si>
  <si>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Mr. Frank Westra</t>
  </si>
  <si>
    <t xml:space="preserve">Frank Westra    </t>
  </si>
  <si>
    <t>3540 Stout Street</t>
  </si>
  <si>
    <t>Baton Rouge</t>
  </si>
  <si>
    <t>Frank.K.Westra@spambob.com</t>
  </si>
  <si>
    <t>661-947-3606</t>
  </si>
  <si>
    <t xml:space="preserve">NW376 </t>
  </si>
  <si>
    <t xml:space="preserve">SE331 </t>
  </si>
  <si>
    <t>Mr. Harold Magee</t>
  </si>
  <si>
    <t xml:space="preserve">Harold Magee    </t>
  </si>
  <si>
    <t>565 Cinnamon Lane</t>
  </si>
  <si>
    <t>Ashland</t>
  </si>
  <si>
    <t>VA</t>
  </si>
  <si>
    <t>Harold.A.Magee@mailinator.com</t>
  </si>
  <si>
    <t>503-308-1831</t>
  </si>
  <si>
    <t>YS731666A</t>
  </si>
  <si>
    <t xml:space="preserve"> 565 Cinnamon Lane</t>
  </si>
  <si>
    <t>Mr. Harry Brumback</t>
  </si>
  <si>
    <t xml:space="preserve">Harry Brumback   </t>
  </si>
  <si>
    <t>45 Graystone Lakes</t>
  </si>
  <si>
    <t>Asheboro</t>
  </si>
  <si>
    <t>NC</t>
  </si>
  <si>
    <t>Harry.L.Brumback@dodgeit.com</t>
  </si>
  <si>
    <t>773-577-9355</t>
  </si>
  <si>
    <t xml:space="preserve">SW406 </t>
  </si>
  <si>
    <t>Mr. Henry Williams</t>
  </si>
  <si>
    <t xml:space="preserve">Henry Williams   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</si>
  <si>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</si>
  <si>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</si>
  <si>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</si>
  <si>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</si>
  <si>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</si>
  <si>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</si>
  <si>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</si>
  <si>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Mr. Hoyt Ramos</t>
  </si>
  <si>
    <t xml:space="preserve">Hoyt Ramos     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</si>
  <si>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</si>
  <si>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</si>
  <si>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</si>
  <si>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</si>
  <si>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</si>
  <si>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</si>
  <si>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</si>
  <si>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Mr. Ivan Case</t>
  </si>
  <si>
    <t xml:space="preserve">Ivan Case      </t>
  </si>
  <si>
    <t>2540 School Street</t>
  </si>
  <si>
    <t>Athens</t>
  </si>
  <si>
    <t>Ivan.J.Case@dodgeit.com</t>
  </si>
  <si>
    <t>512-391-4111</t>
  </si>
  <si>
    <t xml:space="preserve">SE397 </t>
  </si>
  <si>
    <t>Mr. Jack Owens</t>
  </si>
  <si>
    <t xml:space="preserve">Jack Owens     </t>
  </si>
  <si>
    <t>2374 Christie Way</t>
  </si>
  <si>
    <t>Beasain</t>
  </si>
  <si>
    <t>Jack.L.Owens@spambob.com</t>
  </si>
  <si>
    <t>91-102-2453</t>
  </si>
  <si>
    <t>Mr. James Moyle</t>
  </si>
  <si>
    <t xml:space="preserve">James Moyle     </t>
  </si>
  <si>
    <t>Miss. James Sales</t>
  </si>
  <si>
    <t xml:space="preserve">James Sales     </t>
  </si>
  <si>
    <t>Miss.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</si>
  <si>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</si>
  <si>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</si>
  <si>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</si>
  <si>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</si>
  <si>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</si>
  <si>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</si>
  <si>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NE106 </t>
  </si>
  <si>
    <t xml:space="preserve">SW280 </t>
  </si>
  <si>
    <t>Mrs. Jana Hall</t>
  </si>
  <si>
    <t xml:space="preserve">Jana Hall     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</si>
  <si>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</si>
  <si>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</si>
  <si>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</si>
  <si>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</si>
  <si>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</si>
  <si>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</si>
  <si>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</si>
  <si>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Miss. Jason Glass</t>
  </si>
  <si>
    <t xml:space="preserve">Jason Glass     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</si>
  <si>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</si>
  <si>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</si>
  <si>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</si>
  <si>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</si>
  <si>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</si>
  <si>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</si>
  <si>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</si>
  <si>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</si>
  <si>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>Mrs. Jennifer Howard</t>
  </si>
  <si>
    <t xml:space="preserve">Jennifer Howard   </t>
  </si>
  <si>
    <t>3339 Twin Willow Lane</t>
  </si>
  <si>
    <t>Jennifer.M.Howard@spambob.com</t>
  </si>
  <si>
    <t>559-927-9392</t>
  </si>
  <si>
    <t>SQOOUI42T60G511Z</t>
  </si>
  <si>
    <t>Mrs. Jennifer Becker</t>
  </si>
  <si>
    <t xml:space="preserve">Jennifer Becker   </t>
  </si>
  <si>
    <t>4374 Lindale Avenue</t>
  </si>
  <si>
    <t>Bloomington</t>
  </si>
  <si>
    <t>IL</t>
  </si>
  <si>
    <t>Jennifer.D.Becker@spambob.com</t>
  </si>
  <si>
    <t>803-223-5484</t>
  </si>
  <si>
    <t xml:space="preserve">SE337 </t>
  </si>
  <si>
    <t>Mrs. Jodi Bugg</t>
  </si>
  <si>
    <t xml:space="preserve">Jodi Bugg      </t>
  </si>
  <si>
    <t>1177 Petunia Way</t>
  </si>
  <si>
    <t>Avio</t>
  </si>
  <si>
    <t>Jodi.S.Bugg@spambob.com</t>
  </si>
  <si>
    <t>0396 3484999</t>
  </si>
  <si>
    <t>Mrs. Jodi Stanley</t>
  </si>
  <si>
    <t xml:space="preserve">Jodi Stanley    </t>
  </si>
  <si>
    <t>4039 Kelley Road</t>
  </si>
  <si>
    <t>Bensalem</t>
  </si>
  <si>
    <t>PA</t>
  </si>
  <si>
    <t>Jodi.B.Stanley@spambob.com</t>
  </si>
  <si>
    <t>262-385-8894</t>
  </si>
  <si>
    <t xml:space="preserve">SC124 </t>
  </si>
  <si>
    <t>Mr. John Hoffman</t>
  </si>
  <si>
    <t xml:space="preserve">John Hoffman    </t>
  </si>
  <si>
    <t>Mr. John Riley</t>
  </si>
  <si>
    <t xml:space="preserve">John Riley     </t>
  </si>
  <si>
    <t>4904 Hamilton Drive</t>
  </si>
  <si>
    <t>Barsbittel</t>
  </si>
  <si>
    <t>John.S.Riley@spambob.com</t>
  </si>
  <si>
    <t>04329 69 96 01</t>
  </si>
  <si>
    <t>Mr. Joseph Shafer</t>
  </si>
  <si>
    <t xml:space="preserve">Joseph Shafer    </t>
  </si>
  <si>
    <t>15 Lords Way</t>
  </si>
  <si>
    <t>Beltsville</t>
  </si>
  <si>
    <t>Joseph.J.Shafer@trashymail.com</t>
  </si>
  <si>
    <t>212-833-9423</t>
  </si>
  <si>
    <t xml:space="preserve">NC427 </t>
  </si>
  <si>
    <t>Mr. Joseph Rogers</t>
  </si>
  <si>
    <t xml:space="preserve">Joseph Rogers    </t>
  </si>
  <si>
    <t>2027 Harley Brook Lane</t>
  </si>
  <si>
    <t>Biebrich</t>
  </si>
  <si>
    <t>Joseph.S.Rogers@mailinator.com</t>
  </si>
  <si>
    <t>0201 25 24 10</t>
  </si>
  <si>
    <t>7500577R</t>
  </si>
  <si>
    <t>Mrs. Judy Larkin</t>
  </si>
  <si>
    <t xml:space="preserve">Judy Larkin     </t>
  </si>
  <si>
    <t>2659 Werninger Street</t>
  </si>
  <si>
    <t>Biancade</t>
  </si>
  <si>
    <t>TV</t>
  </si>
  <si>
    <t>Judy.B.Larkin@pookmail.com</t>
  </si>
  <si>
    <t>0344 8952963</t>
  </si>
  <si>
    <t xml:space="preserve">WE226 </t>
  </si>
  <si>
    <t>Mrs. Judy Hopping</t>
  </si>
  <si>
    <t xml:space="preserve">Judy Hopping    </t>
  </si>
  <si>
    <t>2805 DaVISAA Avenue</t>
  </si>
  <si>
    <t>Biarritz</t>
  </si>
  <si>
    <t>Judy.G.Hopping@pookmail.com</t>
  </si>
  <si>
    <t>01.83.63.72.29</t>
  </si>
  <si>
    <t xml:space="preserve">NW313 </t>
  </si>
  <si>
    <t>Mrs. Katherine Mullins</t>
  </si>
  <si>
    <t xml:space="preserve">Katherine Mullins  </t>
  </si>
  <si>
    <t>Mrs. Kristin Mendoza</t>
  </si>
  <si>
    <t xml:space="preserve">Kristin Mendoza   </t>
  </si>
  <si>
    <t>Mrs. Linda Garcia</t>
  </si>
  <si>
    <t xml:space="preserve">Linda Garcia    </t>
  </si>
  <si>
    <t>Mrs. Lisa Guest</t>
  </si>
  <si>
    <t xml:space="preserve">Lisa Guest     </t>
  </si>
  <si>
    <t>Mrs. Mandy Fernandez</t>
  </si>
  <si>
    <t xml:space="preserve">Mandy Fernandez   </t>
  </si>
  <si>
    <t>4103 Wilmar Farm Road</t>
  </si>
  <si>
    <t>Banora Point</t>
  </si>
  <si>
    <t>Mandy.M.Fernandez@pookmail.com</t>
  </si>
  <si>
    <t>(03) 5361 9459</t>
  </si>
  <si>
    <t>2359270E</t>
  </si>
  <si>
    <t>Mrs. Margaret Shelton</t>
  </si>
  <si>
    <t xml:space="preserve">Margaret Shelton  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</si>
  <si>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</si>
  <si>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</si>
  <si>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</si>
  <si>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</si>
  <si>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</si>
  <si>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</si>
  <si>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</si>
  <si>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Mrs. Mary Bates</t>
  </si>
  <si>
    <t xml:space="preserve">Mary Bates     </t>
  </si>
  <si>
    <t>1646 Tenmile</t>
  </si>
  <si>
    <t>Mary.T.Bates@pookmail.com</t>
  </si>
  <si>
    <t>503-337-6080</t>
  </si>
  <si>
    <t>2167155A</t>
  </si>
  <si>
    <t>Mrs. Megan Mauro</t>
  </si>
  <si>
    <t xml:space="preserve">Megan Mauro     </t>
  </si>
  <si>
    <t>701 Clarksburg Park Road</t>
  </si>
  <si>
    <t>Barnwell</t>
  </si>
  <si>
    <t>SC</t>
  </si>
  <si>
    <t>Megan.R.Mauro@pookmail.com</t>
  </si>
  <si>
    <t>631-732-3842</t>
  </si>
  <si>
    <t>Mrs. Melba Whitehead</t>
  </si>
  <si>
    <t xml:space="preserve">Melba Whitehead  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</si>
  <si>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</si>
  <si>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</si>
  <si>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</si>
  <si>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</si>
  <si>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</si>
  <si>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</si>
  <si>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</si>
  <si>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Mr. Melvin Schmitz</t>
  </si>
  <si>
    <t xml:space="preserve">Melvin Schmitz   </t>
  </si>
  <si>
    <t>Mr. Michael Gordon</t>
  </si>
  <si>
    <t xml:space="preserve">Michael Gordon   </t>
  </si>
  <si>
    <t>Mr. Michael Pritchard</t>
  </si>
  <si>
    <t xml:space="preserve">Michael Pritchard  </t>
  </si>
  <si>
    <t>1117 Yorkshire Circle</t>
  </si>
  <si>
    <t>Balliang</t>
  </si>
  <si>
    <t>VIC</t>
  </si>
  <si>
    <t>Michael.M.Pritchard@trashymail.com</t>
  </si>
  <si>
    <t>(08) 9072 2460</t>
  </si>
  <si>
    <t>Mr. Michael Reed</t>
  </si>
  <si>
    <t xml:space="preserve">Michael Reed    </t>
  </si>
  <si>
    <t>4592 Poplar Lane</t>
  </si>
  <si>
    <t>Besnate</t>
  </si>
  <si>
    <t>Michael.K.Reed@trashymail.com</t>
  </si>
  <si>
    <t>0399 7420631</t>
  </si>
  <si>
    <t>Mrs. Mildred Carey</t>
  </si>
  <si>
    <t xml:space="preserve">Mildred Carey    </t>
  </si>
  <si>
    <t>3362 Post Avenue</t>
  </si>
  <si>
    <t>Aulnay-sous-bois</t>
  </si>
  <si>
    <t>Mildred.M.Carey@mailinator.com</t>
  </si>
  <si>
    <t>03.43.65.57.75</t>
  </si>
  <si>
    <t>5876860S</t>
  </si>
  <si>
    <t>Mrs. Muriel Exley</t>
  </si>
  <si>
    <t xml:space="preserve">Muriel Exley    </t>
  </si>
  <si>
    <t>Mrs. Natalie White</t>
  </si>
  <si>
    <t xml:space="preserve">Natalie White    </t>
  </si>
  <si>
    <t>3233 Rivendell Drive</t>
  </si>
  <si>
    <t>Natalie.D.White@dodgeit.com</t>
  </si>
  <si>
    <t>916-866-4992</t>
  </si>
  <si>
    <t>4674010L</t>
  </si>
  <si>
    <t>Mrs. Phyllis White</t>
  </si>
  <si>
    <t xml:space="preserve">Phyllis White    </t>
  </si>
  <si>
    <t>Master. Quinn Perry</t>
  </si>
  <si>
    <t xml:space="preserve">Quinn Perry     </t>
  </si>
  <si>
    <t>Mr. Rafael Middleton</t>
  </si>
  <si>
    <t xml:space="preserve">Rafael Middleton  </t>
  </si>
  <si>
    <t>Mr. Ray Hornsby</t>
  </si>
  <si>
    <t xml:space="preserve">Ray Hornsby     </t>
  </si>
  <si>
    <t>555 DaVISAA Avenue</t>
  </si>
  <si>
    <t>Archez</t>
  </si>
  <si>
    <t>Ray.M.Hornsby@pookmail.com</t>
  </si>
  <si>
    <t>91-271-2747</t>
  </si>
  <si>
    <t>TMWEAA77M18B017F</t>
  </si>
  <si>
    <t>Mrs. Rebecca Uresti</t>
  </si>
  <si>
    <t xml:space="preserve">Rebecca Uresti   </t>
  </si>
  <si>
    <t>4333 Morningview Lane</t>
  </si>
  <si>
    <t>Rebecca.C.Uresti@trashymail.com</t>
  </si>
  <si>
    <t>903-497-8623</t>
  </si>
  <si>
    <t>YR565337D</t>
  </si>
  <si>
    <t>Mrs. Reda Fullilove</t>
  </si>
  <si>
    <t xml:space="preserve">Reda Fullilove   </t>
  </si>
  <si>
    <t>Mr. Reynaldo Myers</t>
  </si>
  <si>
    <t xml:space="preserve">Reynaldo Myers   </t>
  </si>
  <si>
    <t>3923 Black Stallion Road</t>
  </si>
  <si>
    <t>Blaxland East</t>
  </si>
  <si>
    <t>Reynaldo.J.Myers@pookmail.com</t>
  </si>
  <si>
    <t>(02) 6753 9404</t>
  </si>
  <si>
    <t>Mr. Robert Bilbo</t>
  </si>
  <si>
    <t xml:space="preserve">Robert Bilbo   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</si>
  <si>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</si>
  <si>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</si>
  <si>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</si>
  <si>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</si>
  <si>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</si>
  <si>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</si>
  <si>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</si>
  <si>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>Mr. Robert Ojeda</t>
  </si>
  <si>
    <t xml:space="preserve">Robert Ojeda    </t>
  </si>
  <si>
    <t>546 Lakewood Drive</t>
  </si>
  <si>
    <t>Belleville</t>
  </si>
  <si>
    <t>Robert.M.Ojeda@mailinator.com</t>
  </si>
  <si>
    <t>503-705-8957</t>
  </si>
  <si>
    <t>Mrs. Rosemary Herbert</t>
  </si>
  <si>
    <t xml:space="preserve">Rosemary Herbert  </t>
  </si>
  <si>
    <t>3591 Nutters Barn Lane</t>
  </si>
  <si>
    <t>Beverly Hills</t>
  </si>
  <si>
    <t>Rosemary.J.Herbert@pookmail.com</t>
  </si>
  <si>
    <t>814-393-3387</t>
  </si>
  <si>
    <t>Mr. Scott Lawson</t>
  </si>
  <si>
    <t xml:space="preserve">Scott Lawson    </t>
  </si>
  <si>
    <t>Mrs. Therese Pickering</t>
  </si>
  <si>
    <t xml:space="preserve">Therese Pickering  </t>
  </si>
  <si>
    <t>893 Ferry Street</t>
  </si>
  <si>
    <t>Belfield</t>
  </si>
  <si>
    <t>ND</t>
  </si>
  <si>
    <t>Therese.B.Pickering@spambob.com</t>
  </si>
  <si>
    <t>707-565-9536</t>
  </si>
  <si>
    <t>Mr. Thomas Owens</t>
  </si>
  <si>
    <t xml:space="preserve">Thomas Owens    </t>
  </si>
  <si>
    <t>Mr. Thomas Farris</t>
  </si>
  <si>
    <t xml:space="preserve">Thomas Farris    </t>
  </si>
  <si>
    <t>54 Kelly Drive</t>
  </si>
  <si>
    <t>Thomas.S.Farris@spambob.com</t>
  </si>
  <si>
    <t>616-788-0599</t>
  </si>
  <si>
    <t>Mr. Tony Brooks</t>
  </si>
  <si>
    <t xml:space="preserve">Tony Brooks     </t>
  </si>
  <si>
    <t>2134 Watson Lane</t>
  </si>
  <si>
    <t>Bergotto</t>
  </si>
  <si>
    <t>PR</t>
  </si>
  <si>
    <t>Tony.D.Brooks@mailinator.com</t>
  </si>
  <si>
    <t>0357 7464003</t>
  </si>
  <si>
    <t>Mrs. Yasmin Cole</t>
  </si>
  <si>
    <t xml:space="preserve">Yasmin Cole     </t>
  </si>
  <si>
    <t>2756 Johnson Street</t>
  </si>
  <si>
    <t>Austin</t>
  </si>
  <si>
    <t>Yasmin.D.Cole@pookmail.com</t>
  </si>
  <si>
    <t>703-633-1911</t>
  </si>
  <si>
    <t>1062903G</t>
  </si>
  <si>
    <t>(Multiple Items)</t>
  </si>
  <si>
    <t>Sum of Order_Value</t>
  </si>
  <si>
    <t>Count of Order Size(IFS)</t>
  </si>
  <si>
    <t>Mr. Bob Davenport Total</t>
  </si>
  <si>
    <t>Mr. Charles Pickett Total</t>
  </si>
  <si>
    <t>Mr. Joseph Shafer Total</t>
  </si>
  <si>
    <t>Mr. Rafael Middleton Total</t>
  </si>
  <si>
    <t>Mr. Thomas Farris Total</t>
  </si>
  <si>
    <t>Mrs. Elizabeth Martinez Total</t>
  </si>
  <si>
    <t>Mrs. Jennifer Howard Total</t>
  </si>
  <si>
    <t>Mrs. Mary Bates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</si>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</sst>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[&lt;=9999999]###\-####;###\-###\-####"/>
    <numFmt numFmtId="166" formatCode="[$-F400]h:mm:ss\ AM/PM"/>
    <numFmt numFmtId="167" formatCode="[$-409]d/m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0" fillId="0" borderId="0" xfId="0" applyNumberFormat="1"/>
    <xf numFmtId="165" fontId="0" fillId="0" borderId="0" xfId="0" applyNumberFormat="1" applyAlignment="1">
      <alignment horizontal="left" vertical="top"/>
    </xf>
    <xf numFmtId="165" fontId="0" fillId="0" borderId="0" xfId="0" applyNumberFormat="1"/>
    <xf numFmtId="166" fontId="0" fillId="0" borderId="0" xfId="0" applyNumberFormat="1" applyAlignment="1">
      <alignment horizontal="left" vertical="top"/>
    </xf>
    <xf numFmtId="166" fontId="0" fillId="0" borderId="0" xfId="0" applyNumberFormat="1"/>
    <xf numFmtId="0" fontId="0" fillId="0" borderId="0" xfId="0" pivotButton="1"/>
    <xf numFmtId="167" fontId="0" fillId="0" borderId="0" xfId="0" applyNumberFormat="1" applyAlignment="1">
      <alignment horizontal="left" vertical="top"/>
    </xf>
  </cellXfs>
  <cellStyles count="1">
    <cellStyle name="Normal" xfId="0" builtinId="0"/>
  </cellStyles>
  <dxfs count="77">
    <dxf>
      <font>
        <color rgb="FF9C0006"/>
      </font>
      <fill>
        <patternFill>
          <bgColor rgb="FFFFC7CE"/>
        </patternFill>
      </fill>
    </dxf>
    <dxf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[$-F800]dddd\,\ mmmm\ dd\,\ yyyy"/>
      <alignment horizontal="left" vertical="top" textRotation="0" wrapText="0" indent="0" justifyLastLine="0" shrinkToFit="0" readingOrder="0"/>
    </dxf>
    <dxf>
      <numFmt numFmtId="166" formatCode="[$-F400]h:mm:ss\ AM/PM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29" formatCode="mm:ss.0"/>
      <alignment horizontal="left" vertical="top" textRotation="0" wrapText="0" indent="0" justifyLastLine="0" shrinkToFit="0" readingOrder="0"/>
    </dxf>
    <dxf>
      <numFmt numFmtId="29" formatCode="mm:ss.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" formatCode="0"/>
      <alignment horizontal="left" vertical="top" textRotation="0" wrapText="0" indent="0" justifyLastLine="0" shrinkToFit="0" readingOrder="0"/>
    </dxf>
    <dxf>
      <numFmt numFmtId="1" formatCode="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&lt;=9999999]###\-####;###\-###\-####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ustomer_demographics_and_sales_Lab5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37.525979282407" createdVersion="8" refreshedVersion="8" minRefreshableVersion="3" recordCount="194" xr:uid="{D5F5A7CD-DC21-4EA3-9647-32ACD31B83A1}">
  <cacheSource type="worksheet">
    <worksheetSource name="Table1" r:id="rId2"/>
  </cacheSource>
  <cacheFields count="64">
    <cacheField name="Customer_Name" numFmtId="0">
      <sharedItems count="77">
        <s v="Mr. Ahmed Richard"/>
        <s v="Mr. Alfonso Frazier"/>
        <s v="Mr. Allen Perl  "/>
        <s v="Mr. Allen Perl"/>
        <s v="Mr. Allen Rice"/>
        <s v="Mrs. Amy Randle"/>
        <s v="Mr. Anthony Whitney"/>
        <s v="Mr. Anthony Carr"/>
        <s v="Mrs. Arlene Cruz"/>
        <s v="Mrs. Betty Grimes"/>
        <s v="Mr. Bob Davenport"/>
        <s v="Mr. Bradford Claassen"/>
        <s v="Mr. Calvin Shupe"/>
        <s v="Mr. Cecil Games"/>
        <s v="Mr. Charles Pickett"/>
        <s v="Mr. Donald Velazquez"/>
        <s v="Mrs. Donna Klock"/>
        <s v="Mr. Dwight Armenta"/>
        <s v="Mr. Earl Bruner"/>
        <s v="Mr. Edward Turner"/>
        <s v="Mrs. Elizabeth Turner"/>
        <s v="Mrs. Elizabeth Martinez"/>
        <s v="Mrs. Emma Perez"/>
        <s v="Mr. Felix Myers"/>
        <s v="Mr. Frank Westra"/>
        <s v="Mr. Harold Magee"/>
        <s v="Mr. Harry Brumback"/>
        <s v="Mr. Henry Williams"/>
        <s v="Mr. Hoyt Ramos"/>
        <s v="Mr. Ivan Case"/>
        <s v="Mr. Jack Owens"/>
        <s v="Mr. James Moyle"/>
        <s v="Miss. James Sales"/>
        <s v="Mrs. Jana Hall"/>
        <s v="Miss. Jason Glass"/>
        <s v="Mrs. Jennifer Howard"/>
        <s v="Mrs. Jennifer Becker"/>
        <s v="Mrs. Jodi Bugg"/>
        <s v="Mrs. Jodi Stanley"/>
        <s v="Mr. John Hoffman"/>
        <s v="Mr. John Riley"/>
        <s v="Mr. Joseph Shafer"/>
        <s v="Mr. Joseph Rogers"/>
        <s v="Mrs. Judy Larkin"/>
        <s v="Mrs. Judy Hopping"/>
        <s v="Mrs. Katherine Mullins"/>
        <s v="Mrs. Kristin Mendoza"/>
        <s v="Mrs. Linda Garcia"/>
        <s v="Mrs. Lisa Guest"/>
        <s v="Mrs. Mandy Fernandez"/>
        <s v="Mrs. Margaret Shelton"/>
        <s v="Mrs. Mary Bates"/>
        <s v="Mrs. Megan Mauro"/>
        <s v="Mrs. Melba Whitehead"/>
        <s v="Mr. Melvin Schmitz"/>
        <s v="Mr. Michael Gordon"/>
        <s v="Mr. Michael Pritchard"/>
        <s v="Mr. Michael Reed"/>
        <s v="Mrs. Mildred Carey"/>
        <s v="Mrs. Muriel Exley"/>
        <s v="Mrs. Natalie White"/>
        <s v="Mrs. Phyllis White"/>
        <s v="Master. Quinn Perry"/>
        <s v="Mr. Rafael Middleton"/>
        <s v="Mr. Ray Hornsby"/>
        <s v="Mrs. Rebecca Uresti"/>
        <s v="Mrs. Reda Fullilove"/>
        <s v="Mr. Reynaldo Myers"/>
        <s v="Mr. Robert Bilbo"/>
        <s v="Mr. Robert Ojeda"/>
        <s v="Mrs. Rosemary Herbert"/>
        <s v="Mr. Scott Lawson"/>
        <s v="Mrs. Therese Pickering"/>
        <s v="Mr. Thomas Owens"/>
        <s v="Mr. Thomas Farris"/>
        <s v="Mr. Tony Brooks"/>
        <s v="Mrs. Yasmin Cole"/>
      </sharedItems>
    </cacheField>
    <cacheField name="Customer_Firstname" numFmtId="0">
      <sharedItems/>
    </cacheField>
    <cacheField name="Customer_Lastname" numFmtId="0">
      <sharedItems/>
    </cacheField>
    <cacheField name="Cust_Name" numFmtId="0">
      <sharedItems/>
    </cacheField>
    <cacheField name="Gender_Code" numFmtId="0">
      <sharedItems/>
    </cacheField>
    <cacheField name="Address1" numFmtId="0">
      <sharedItems/>
    </cacheField>
    <cacheField name="City" numFmtId="0">
      <sharedItems count="73">
        <s v="Appleton"/>
        <s v="Albuquerque"/>
        <s v="Abeto"/>
        <s v="Badia Di Cava De Tirreni"/>
        <s v="Algaida"/>
        <s v="Achstetten"/>
        <s v="Agallas"/>
        <s v="Auburn"/>
        <s v="Berchtesgaden"/>
        <s v="Atlanta"/>
        <s v="Bagnasco"/>
        <s v="Albosaggia"/>
        <s v="Aldearrubia"/>
        <s v="Birch Creek"/>
        <s v="Aschersleben"/>
        <s v="Arlington"/>
        <s v="Bakersfield"/>
        <s v="Alma"/>
        <s v="Alexandrian"/>
        <s v="Alexandria"/>
        <s v="Baia Del Re"/>
        <s v="Baltimore"/>
        <s v="Black Hawk"/>
        <s v="Bisecting"/>
        <s v="Bassacutena"/>
        <s v="Baton Rouge"/>
        <s v="Ashland"/>
        <s v="Asheboro"/>
        <s v="Back Plains"/>
        <s v="Bend"/>
        <s v="Athens"/>
        <s v="Beasain"/>
        <s v="Albany"/>
        <s v="Billings"/>
        <s v="Atlantic City"/>
        <s v="Argenton"/>
        <s v="Bloomington"/>
        <s v="Avio"/>
        <s v="Bensalem"/>
        <s v="Akron"/>
        <s v="Barsbittel"/>
        <s v="Beltsville"/>
        <s v="Biebrich"/>
        <s v="Biancade"/>
        <s v="Biarritz"/>
        <s v="Angwin"/>
        <s v="Anaheim"/>
        <s v="Alpo"/>
        <s v="Annone Veneto"/>
        <s v="Banora Point"/>
        <s v="Birmingham"/>
        <s v="Barnwell"/>
        <s v="Asquith"/>
        <s v="Aigues"/>
        <s v="Ancona"/>
        <s v="Balliang"/>
        <s v="Besnate"/>
        <s v="Aulnay-sous-bois"/>
        <s v="Alba Di Canazei"/>
        <s v="Angas Plains"/>
        <s v="Amarillo"/>
        <s v="Allentown"/>
        <s v="Archez"/>
        <s v="Alcalali"/>
        <s v="Blaxland East"/>
        <s v="Appiano Gentile"/>
        <s v="Belleville"/>
        <s v="Beverly Hills"/>
        <s v="Antioch"/>
        <s v="Belfield"/>
        <s v="Adami"/>
        <s v="Bergotto"/>
        <s v="Austin"/>
      </sharedItems>
    </cacheField>
    <cacheField name="State" numFmtId="0">
      <sharedItems containsBlank="1" count="42">
        <s v="WI"/>
        <s v="NM"/>
        <s v="PG"/>
        <s v="SA"/>
        <m/>
        <s v="WA"/>
        <s v="GA"/>
        <s v="CN"/>
        <s v="SO"/>
        <s v="AK"/>
        <s v="NE"/>
        <s v="CA"/>
        <s v="QC"/>
        <s v="LA"/>
        <s v="PC"/>
        <s v="MD"/>
        <s v="SD"/>
        <s v="SS"/>
        <s v="VA"/>
        <s v="NC"/>
        <s v="QLD"/>
        <s v="OR"/>
        <s v="TX"/>
        <s v="NY"/>
        <s v="MT"/>
        <s v="NJ"/>
        <s v="NSW"/>
        <s v="IL"/>
        <s v="TN"/>
        <s v="PA"/>
        <s v="OH"/>
        <s v="TV"/>
        <s v="VR"/>
        <s v="VE"/>
        <s v="AL"/>
        <s v="SC"/>
        <s v="AN"/>
        <s v="VIC"/>
        <s v="CO"/>
        <s v="ND"/>
        <s v="CZ"/>
        <s v="PR"/>
      </sharedItems>
    </cacheField>
    <cacheField name="Country_Code" numFmtId="0">
      <sharedItems count="7">
        <s v="US"/>
        <s v="IT"/>
        <s v="ES"/>
        <s v="DE"/>
        <s v="CA"/>
        <s v="AU"/>
        <s v="FR"/>
      </sharedItems>
    </cacheField>
    <cacheField name="Postal_Code" numFmtId="0">
      <sharedItems containsMixedTypes="1" containsNumber="1" containsInteger="1" minValue="2077" maxValue="99740"/>
    </cacheField>
    <cacheField name="Email_Address" numFmtId="0">
      <sharedItems/>
    </cacheField>
    <cacheField name="Phone_Number" numFmtId="165">
      <sharedItems/>
    </cacheField>
    <cacheField name="Creditcard_Type" numFmtId="0">
      <sharedItems/>
    </cacheField>
    <cacheField name="Locality" numFmtId="0">
      <sharedItems containsNonDate="0" containsString="0" containsBlank="1"/>
    </cacheField>
    <cacheField name="Salesman_Id" numFmtId="0">
      <sharedItems count="53">
        <s v="SW214 "/>
        <s v="WE418 "/>
        <s v="RP385 "/>
        <s v="WE223 "/>
        <s v="NC292 "/>
        <s v="WE349 "/>
        <s v="SE208 "/>
        <s v="SW211 "/>
        <s v="SW217 "/>
        <s v="NE103 "/>
        <s v="SE268 "/>
        <s v="NE373 "/>
        <s v="WE421 "/>
        <s v="SE133 "/>
        <s v="WE154 "/>
        <s v="SC127 "/>
        <s v="NE172 "/>
        <s v="NW118 "/>
        <s v="SW409 "/>
        <s v="NW376 "/>
        <s v="NW310 "/>
        <s v="SW406 "/>
        <s v="SW346 "/>
        <s v="WE151 "/>
        <s v="SC130 "/>
        <s v="WE286 "/>
        <s v="NW247 "/>
        <s v="NC232 "/>
        <s v="NC361 "/>
        <s v="RP121 "/>
        <s v="SC199 "/>
        <s v="SE337 "/>
        <s v="NC100 "/>
        <s v="SW274 "/>
        <s v="SE271 "/>
        <s v="NW313 "/>
        <s v="NC424 "/>
        <s v="NE235 "/>
        <s v="WE355 "/>
        <s v="WE283 "/>
        <s v="NW181 "/>
        <s v="WE220 "/>
        <s v="SW412 "/>
        <s v="SE334 "/>
        <s v="SE397 "/>
        <s v="SC322 "/>
        <s v="SC262 "/>
        <s v="SC388 "/>
        <s v="SE205 "/>
        <s v="SC196 "/>
        <s v="NC427 "/>
        <s v="WE352 "/>
        <s v="SW277 "/>
      </sharedItems>
    </cacheField>
    <cacheField name="Nationality" numFmtId="0">
      <sharedItems/>
    </cacheField>
    <cacheField name="National_Id" numFmtId="1">
      <sharedItems containsMixedTypes="1" containsNumber="1" containsInteger="1" minValue="22867928" maxValue="814000000000000"/>
    </cacheField>
    <cacheField name="Creditcard_Number" numFmtId="1">
      <sharedItems containsSemiMixedTypes="0" containsString="0" containsNumber="1" containsInteger="1" minValue="36006500000000" maxValue="6012000000000000"/>
    </cacheField>
    <cacheField name="Cust_Id" numFmtId="0">
      <sharedItems containsSemiMixedTypes="0" containsString="0" containsNumber="1" containsInteger="1" minValue="10003" maxValue="10351" count="76">
        <n v="10123"/>
        <n v="10051"/>
        <n v="10003"/>
        <n v="10211"/>
        <n v="10067"/>
        <n v="10007"/>
        <n v="10019"/>
        <n v="10183"/>
        <n v="10299"/>
        <n v="10167"/>
        <n v="10215"/>
        <n v="10047"/>
        <n v="10059"/>
        <n v="10331"/>
        <n v="10147"/>
        <n v="10139"/>
        <n v="10223"/>
        <n v="10079"/>
        <n v="10063"/>
        <n v="10219"/>
        <n v="10231"/>
        <n v="10343"/>
        <n v="10251"/>
        <n v="10259"/>
        <n v="10155"/>
        <n v="10151"/>
        <n v="10207"/>
        <n v="10291"/>
        <n v="10163"/>
        <n v="10263"/>
        <n v="10039"/>
        <n v="10327"/>
        <n v="10179"/>
        <n v="10131"/>
        <n v="10171"/>
        <n v="10351"/>
        <n v="10203"/>
        <n v="10295"/>
        <n v="10031"/>
        <n v="10247"/>
        <n v="10287"/>
        <n v="10323"/>
        <n v="10315"/>
        <n v="10319"/>
        <n v="10107"/>
        <n v="10095"/>
        <n v="10083"/>
        <n v="10111"/>
        <n v="10239"/>
        <n v="10335"/>
        <n v="10235"/>
        <n v="10243"/>
        <n v="10159"/>
        <n v="10027"/>
        <n v="10099"/>
        <n v="10227"/>
        <n v="10307"/>
        <n v="10187"/>
        <n v="10035"/>
        <n v="10135"/>
        <n v="10103"/>
        <n v="10091"/>
        <n v="10075"/>
        <n v="10127"/>
        <n v="10339"/>
        <n v="10055"/>
        <n v="10347"/>
        <n v="10119"/>
        <n v="10275"/>
        <n v="10311"/>
        <n v="10115"/>
        <n v="10271"/>
        <n v="10015"/>
        <n v="10283"/>
        <n v="10303"/>
        <n v="10195"/>
      </sharedItems>
    </cacheField>
    <cacheField name="Order_Id" numFmtId="0">
      <sharedItems containsSemiMixedTypes="0" containsString="0" containsNumber="1" containsInteger="1" minValue="28" maxValue="9180"/>
    </cacheField>
    <cacheField name="Order_Date" numFmtId="47">
      <sharedItems containsSemiMixedTypes="0" containsNonDate="0" containsDate="1" containsString="0" minDate="1899-12-30T00:00:00" maxDate="1899-12-31T00:00:00"/>
    </cacheField>
    <cacheField name="Order_Time" numFmtId="47">
      <sharedItems containsSemiMixedTypes="0" containsNonDate="0" containsDate="1" containsString="0" minDate="1899-12-30T00:02:37" maxDate="1899-12-30T00:59:36"/>
    </cacheField>
    <cacheField name="Freight_Charges" numFmtId="0">
      <sharedItems containsSemiMixedTypes="0" containsString="0" containsNumber="1" minValue="1.49" maxValue="68.569999999999993"/>
    </cacheField>
    <cacheField name="Order_Salesman" numFmtId="0">
      <sharedItems/>
    </cacheField>
    <cacheField name="Order_Posted_Date" numFmtId="166">
      <sharedItems containsSemiMixedTypes="0" containsNonDate="0" containsDate="1" containsString="0" minDate="1899-12-30T00:00:00" maxDate="1899-12-31T00:00:00"/>
    </cacheField>
    <cacheField name="Order_Ship_Date" numFmtId="164">
      <sharedItems containsSemiMixedTypes="0" containsNonDate="0" containsDate="1" containsString="0" minDate="2016-01-03T00:00:00" maxDate="2016-12-28T00:00:00"/>
    </cacheField>
    <cacheField name="Age" numFmtId="0">
      <sharedItems containsMixedTypes="1" containsNumber="1" containsInteger="1" minValue="19" maxValue="79"/>
    </cacheField>
    <cacheField name="Order Size(IFS)" numFmtId="0">
      <sharedItems count="3">
        <s v="Small"/>
        <s v="Medium"/>
        <s v="Large"/>
      </sharedItems>
    </cacheField>
    <cacheField name="Order_Value" numFmtId="0">
      <sharedItems containsSemiMixedTypes="0" containsString="0" containsNumber="1" minValue="5.0999999999999996" maxValue="800.9"/>
    </cacheField>
    <cacheField name="Complete?" numFmtId="0">
      <sharedItems/>
    </cacheField>
    <cacheField name="T_Type" numFmtId="0">
      <sharedItems/>
    </cacheField>
    <cacheField name="Purchase_Touchpoint" numFmtId="0">
      <sharedItems/>
    </cacheField>
    <cacheField name="Purchase_Status" numFmtId="0">
      <sharedItems count="3">
        <s v="FirstTime"/>
        <s v="Occasional"/>
        <s v="Frequent"/>
      </sharedItems>
    </cacheField>
    <cacheField name="Order_Type" numFmtId="0">
      <sharedItems/>
    </cacheField>
    <cacheField name="Generation" numFmtId="0">
      <sharedItems/>
    </cacheField>
    <cacheField name="Baby Food" numFmtId="0">
      <sharedItems containsSemiMixedTypes="0" containsString="0" containsNumber="1" containsInteger="1" minValue="0" maxValue="1"/>
    </cacheField>
    <cacheField name="Diapers" numFmtId="0">
      <sharedItems containsSemiMixedTypes="0" containsString="0" containsNumber="1" containsInteger="1" minValue="0" maxValue="1"/>
    </cacheField>
    <cacheField name="Formula" numFmtId="0">
      <sharedItems containsSemiMixedTypes="0" containsString="0" containsNumber="1" containsInteger="1" minValue="0" maxValue="1"/>
    </cacheField>
    <cacheField name="Lotion" numFmtId="0">
      <sharedItems containsSemiMixedTypes="0" containsString="0" containsNumber="1" containsInteger="1" minValue="0" maxValue="1"/>
    </cacheField>
    <cacheField name="Baby Wash" numFmtId="0">
      <sharedItems containsSemiMixedTypes="0" containsString="0" containsNumber="1" containsInteger="1" minValue="0" maxValue="1"/>
    </cacheField>
    <cacheField name="Wipes" numFmtId="0">
      <sharedItems containsSemiMixedTypes="0" containsString="0" containsNumber="1" containsInteger="1" minValue="0" maxValue="1"/>
    </cacheField>
    <cacheField name="Fresh Fruits" numFmtId="0">
      <sharedItems containsSemiMixedTypes="0" containsString="0" containsNumber="1" containsInteger="1" minValue="0" maxValue="1"/>
    </cacheField>
    <cacheField name="Fresh Vegetables" numFmtId="0">
      <sharedItems containsSemiMixedTypes="0" containsString="0" containsNumber="1" containsInteger="1" minValue="0" maxValue="1"/>
    </cacheField>
    <cacheField name="Beer" numFmtId="0">
      <sharedItems containsSemiMixedTypes="0" containsString="0" containsNumber="1" containsInteger="1" minValue="0" maxValue="1"/>
    </cacheField>
    <cacheField name="Wine" numFmtId="0">
      <sharedItems containsSemiMixedTypes="0" containsString="0" containsNumber="1" containsInteger="1" minValue="0" maxValue="1"/>
    </cacheField>
    <cacheField name="Club Soda" numFmtId="0">
      <sharedItems containsSemiMixedTypes="0" containsString="0" containsNumber="1" containsInteger="1" minValue="0" maxValue="1"/>
    </cacheField>
    <cacheField name="Sports Drink" numFmtId="0">
      <sharedItems containsSemiMixedTypes="0" containsString="0" containsNumber="1" containsInteger="1" minValue="0" maxValue="1"/>
    </cacheField>
    <cacheField name="Chips" numFmtId="0">
      <sharedItems containsSemiMixedTypes="0" containsString="0" containsNumber="1" containsInteger="1" minValue="0" maxValue="1"/>
    </cacheField>
    <cacheField name="Popcorn" numFmtId="0">
      <sharedItems containsSemiMixedTypes="0" containsString="0" containsNumber="1" containsInteger="1" minValue="0" maxValue="1"/>
    </cacheField>
    <cacheField name="Oatmeal" numFmtId="0">
      <sharedItems containsSemiMixedTypes="0" containsString="0" containsNumber="1" containsInteger="1" minValue="0" maxValue="1"/>
    </cacheField>
    <cacheField name="Medicines" numFmtId="0">
      <sharedItems containsSemiMixedTypes="0" containsString="0" containsNumber="1" containsInteger="1" minValue="0" maxValue="1"/>
    </cacheField>
    <cacheField name="Canned Foods" numFmtId="0">
      <sharedItems containsSemiMixedTypes="0" containsString="0" containsNumber="1" containsInteger="1" minValue="0" maxValue="1"/>
    </cacheField>
    <cacheField name="Cigarettes" numFmtId="0">
      <sharedItems containsSemiMixedTypes="0" containsString="0" containsNumber="1" containsInteger="1" minValue="0" maxValue="1"/>
    </cacheField>
    <cacheField name="Cheese" numFmtId="0">
      <sharedItems containsSemiMixedTypes="0" containsString="0" containsNumber="1" containsInteger="1" minValue="0" maxValue="1"/>
    </cacheField>
    <cacheField name="Cleaning Products" numFmtId="0">
      <sharedItems containsSemiMixedTypes="0" containsString="0" containsNumber="1" containsInteger="1" minValue="0" maxValue="1"/>
    </cacheField>
    <cacheField name="Condiments" numFmtId="0">
      <sharedItems containsSemiMixedTypes="0" containsString="0" containsNumber="1" containsInteger="1" minValue="0" maxValue="1"/>
    </cacheField>
    <cacheField name="Frozen Foods" numFmtId="0">
      <sharedItems containsSemiMixedTypes="0" containsString="0" containsNumber="1" containsInteger="1" minValue="0" maxValue="1"/>
    </cacheField>
    <cacheField name="Kitchen Items" numFmtId="0">
      <sharedItems containsSemiMixedTypes="0" containsString="0" containsNumber="1" containsInteger="1" minValue="0" maxValue="1"/>
    </cacheField>
    <cacheField name="Meat" numFmtId="0">
      <sharedItems containsSemiMixedTypes="0" containsString="0" containsNumber="1" containsInteger="1" minValue="0" maxValue="1"/>
    </cacheField>
    <cacheField name="Office Supplies" numFmtId="0">
      <sharedItems containsSemiMixedTypes="0" containsString="0" containsNumber="1" containsInteger="1" minValue="0" maxValue="1"/>
    </cacheField>
    <cacheField name="Personal Care" numFmtId="0">
      <sharedItems containsSemiMixedTypes="0" containsString="0" containsNumber="1" containsInteger="1" minValue="0" maxValue="1"/>
    </cacheField>
    <cacheField name="Pet Supplies" numFmtId="0">
      <sharedItems containsSemiMixedTypes="0" containsString="0" containsNumber="1" containsInteger="1" minValue="0" maxValue="1"/>
    </cacheField>
    <cacheField name="Sea Food" numFmtId="0">
      <sharedItems containsSemiMixedTypes="0" containsString="0" containsNumber="1" containsInteger="1" minValue="0" maxValue="1"/>
    </cacheField>
    <cacheField name="Spic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">
  <r>
    <x v="0"/>
    <s v="Ahmed "/>
    <s v="Richard    "/>
    <s v="Ahmed Richard    "/>
    <s v="Mr."/>
    <s v="1346 Carter Street"/>
    <x v="0"/>
    <x v="0"/>
    <x v="0"/>
    <n v="54911"/>
    <s v="Ahmed.P.Richard@mailinator.com"/>
    <s v="510-517-7759"/>
    <s v="JCB"/>
    <m/>
    <x v="0"/>
    <s v="U.S."/>
    <n v="229990001"/>
    <n v="3528230000000000"/>
    <x v="0"/>
    <n v="4564"/>
    <d v="1899-12-30T00:00:00"/>
    <d v="1899-12-30T00:43:53"/>
    <n v="24.08"/>
    <s v="SW274 "/>
    <d v="1899-12-30T00:00:00"/>
    <d v="2016-01-25T00:00:00"/>
    <n v="20"/>
    <x v="0"/>
    <n v="44.29"/>
    <s v="Yes"/>
    <s v="complete"/>
    <s v="Phone"/>
    <x v="0"/>
    <s v="LowValue"/>
    <s v="GEN_Z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x v="0"/>
    <s v="Ahmed "/>
    <s v="Richard    "/>
    <s v="Ahmed Richard    "/>
    <s v="Mr."/>
    <s v="1346 Carter Street"/>
    <x v="0"/>
    <x v="0"/>
    <x v="0"/>
    <n v="54911"/>
    <s v="Ahmed.P.Richard@mailinator.com"/>
    <s v="510-517-7759"/>
    <s v="JCB"/>
    <m/>
    <x v="0"/>
    <s v="U.S."/>
    <n v="229990001"/>
    <n v="3528560000000000"/>
    <x v="0"/>
    <n v="6596"/>
    <d v="1899-12-30T00:00:00"/>
    <d v="1899-12-30T00:32:51"/>
    <n v="16.27"/>
    <s v="NW247 "/>
    <d v="1899-12-30T00:00:00"/>
    <d v="2016-01-15T00:00:00"/>
    <n v="20"/>
    <x v="0"/>
    <n v="46.36"/>
    <s v="No"/>
    <s v="cancelled"/>
    <s v="Phone"/>
    <x v="0"/>
    <s v="LowValue"/>
    <s v="GEN_Z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x v="0"/>
    <s v="Ahmed "/>
    <s v="Richard    "/>
    <s v="Ahmed Richard    "/>
    <s v="Mr."/>
    <s v="1346 Carter Street"/>
    <x v="0"/>
    <x v="0"/>
    <x v="0"/>
    <n v="54911"/>
    <s v="Ahmed.P.Richard@mailinator.com"/>
    <s v="510-517-7759"/>
    <s v="JCB"/>
    <m/>
    <x v="0"/>
    <s v="U.S."/>
    <n v="229990001"/>
    <n v="3528270000000000"/>
    <x v="0"/>
    <n v="7325"/>
    <d v="1899-12-30T00:00:00"/>
    <d v="1899-12-30T00:33:45"/>
    <n v="11.45"/>
    <s v="NW112 "/>
    <d v="1899-12-30T00:00:00"/>
    <d v="2016-05-30T00:00:00"/>
    <n v="20"/>
    <x v="1"/>
    <n v="227.61"/>
    <s v="Yes"/>
    <s v="complete"/>
    <s v="Phone"/>
    <x v="0"/>
    <s v="HighValue"/>
    <s v="GEN_Z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1"/>
  </r>
  <r>
    <x v="0"/>
    <s v="Ahmed "/>
    <s v="Richard    "/>
    <s v="Ahmed Richard    "/>
    <s v="Mr."/>
    <s v="1346 Carter Street"/>
    <x v="0"/>
    <x v="0"/>
    <x v="0"/>
    <n v="54911"/>
    <s v="Ahmed.P.Richard@mailinator.com"/>
    <s v="510-517-7759"/>
    <s v="JCB"/>
    <m/>
    <x v="0"/>
    <s v="U.S."/>
    <n v="229990001"/>
    <n v="3528930000000000"/>
    <x v="0"/>
    <n v="7496"/>
    <d v="1899-12-30T00:00:00"/>
    <d v="1899-12-30T00:32:51"/>
    <n v="18.45"/>
    <s v="NW247 "/>
    <d v="1899-12-30T00:00:00"/>
    <d v="2016-01-15T00:00:00"/>
    <n v="20"/>
    <x v="0"/>
    <n v="11.61"/>
    <s v="Yes"/>
    <s v="complete"/>
    <s v="Phone"/>
    <x v="0"/>
    <s v="LowValue"/>
    <s v="GEN_Z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0"/>
    <s v="Ahmed "/>
    <s v="Richard    "/>
    <s v="Ahmed Richard    "/>
    <s v="Mr."/>
    <s v="1346 Carter Street"/>
    <x v="0"/>
    <x v="0"/>
    <x v="0"/>
    <n v="54911"/>
    <s v="Ahmed.P.Richard@mailinator.com"/>
    <s v="510-517-7759"/>
    <s v="JCB"/>
    <m/>
    <x v="0"/>
    <s v="U.S."/>
    <n v="229990001"/>
    <n v="3528880000000000"/>
    <x v="0"/>
    <n v="7989"/>
    <d v="1899-12-30T00:00:00"/>
    <d v="1899-12-30T00:47:56"/>
    <n v="17.23"/>
    <s v="WE151 "/>
    <d v="1899-12-30T00:00:00"/>
    <d v="2016-04-29T00:00:00"/>
    <n v="20"/>
    <x v="0"/>
    <n v="30.5"/>
    <s v="Yes"/>
    <s v="complete"/>
    <s v="Desktop"/>
    <x v="0"/>
    <s v="LowValue"/>
    <s v="GEN_Z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1"/>
    <s v="Alfonso "/>
    <s v="Frazier   "/>
    <s v="Alfonso Frazier   "/>
    <s v="Mr."/>
    <s v="3783 Freed Drive"/>
    <x v="1"/>
    <x v="1"/>
    <x v="0"/>
    <n v="87109"/>
    <s v="Alfonso.K.Frazier@pookmail.com"/>
    <s v="973-546-4321"/>
    <s v="American Express"/>
    <m/>
    <x v="1"/>
    <s v="FR"/>
    <n v="176000000000000"/>
    <n v="340583000000000"/>
    <x v="1"/>
    <n v="1352"/>
    <d v="1899-12-30T00:00:00"/>
    <d v="1899-12-30T00:27:56"/>
    <n v="13.33"/>
    <s v="SE271 "/>
    <d v="1899-12-30T00:00:00"/>
    <d v="2016-10-09T00:00:00"/>
    <n v="47"/>
    <x v="0"/>
    <n v="18.989999999999998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1"/>
    <s v="Alfonso "/>
    <s v="Frazier   "/>
    <s v="Alfonso Frazier   "/>
    <s v="Mr."/>
    <s v="3783 Freed Drive"/>
    <x v="1"/>
    <x v="1"/>
    <x v="0"/>
    <n v="87109"/>
    <s v="Alfonso.K.Frazier@pookmail.com"/>
    <s v="973-546-4321"/>
    <s v="American Express"/>
    <m/>
    <x v="1"/>
    <s v="FR"/>
    <n v="176000000000000"/>
    <n v="378254000000000"/>
    <x v="1"/>
    <n v="3079"/>
    <d v="1899-12-30T00:00:00"/>
    <d v="1899-12-30T00:19:46"/>
    <n v="7.85"/>
    <s v="NW250 "/>
    <d v="1899-12-30T00:00:00"/>
    <d v="2016-03-12T00:00:00"/>
    <n v="47"/>
    <x v="0"/>
    <n v="43.14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</r>
  <r>
    <x v="1"/>
    <s v="Alfonso "/>
    <s v="Frazier   "/>
    <s v="Alfonso Frazier   "/>
    <s v="Mr."/>
    <s v="3783 Freed Drive"/>
    <x v="1"/>
    <x v="1"/>
    <x v="0"/>
    <n v="87109"/>
    <s v="Alfonso.K.Frazier@pookmail.com"/>
    <s v="973-546-4321"/>
    <s v="American Express"/>
    <m/>
    <x v="1"/>
    <s v="FR"/>
    <n v="176000000000000"/>
    <n v="340232000000000"/>
    <x v="1"/>
    <n v="5296"/>
    <d v="1899-12-30T00:00:00"/>
    <d v="1899-12-30T00:44:17"/>
    <n v="48.52"/>
    <s v="NE178 "/>
    <d v="1899-12-30T00:00:00"/>
    <d v="2016-12-20T00:00:00"/>
    <n v="47"/>
    <x v="0"/>
    <n v="27.45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1"/>
    <s v="Alfonso "/>
    <s v="Frazier   "/>
    <s v="Alfonso Frazier   "/>
    <s v="Mr."/>
    <s v="3783 Freed Drive"/>
    <x v="1"/>
    <x v="1"/>
    <x v="0"/>
    <n v="87109"/>
    <s v="Alfonso.K.Frazier@pookmail.com"/>
    <s v="973-546-4321"/>
    <s v="American Express"/>
    <m/>
    <x v="1"/>
    <s v="FR"/>
    <n v="176000000000000"/>
    <n v="345077000000000"/>
    <x v="1"/>
    <n v="5312"/>
    <d v="1899-12-30T00:00:00"/>
    <d v="1899-12-30T00:07:36"/>
    <n v="17.600000000000001"/>
    <s v="NC424 "/>
    <d v="1899-12-30T00:00:00"/>
    <d v="2016-01-07T00:00:00"/>
    <n v="47"/>
    <x v="0"/>
    <n v="27.45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</r>
  <r>
    <x v="1"/>
    <s v="Alfonso "/>
    <s v="Frazier   "/>
    <s v="Alfonso Frazier   "/>
    <s v="Mr."/>
    <s v="3783 Freed Drive"/>
    <x v="1"/>
    <x v="1"/>
    <x v="0"/>
    <n v="87109"/>
    <s v="Alfonso.K.Frazier@pookmail.com"/>
    <s v="973-546-4321"/>
    <s v="American Express"/>
    <m/>
    <x v="1"/>
    <s v="FR"/>
    <n v="176000000000000"/>
    <n v="377264000000000"/>
    <x v="1"/>
    <n v="6481"/>
    <d v="1899-12-30T00:00:00"/>
    <d v="1899-12-30T00:32:45"/>
    <n v="17.87"/>
    <s v="RP190 "/>
    <d v="1899-12-30T00:00:00"/>
    <d v="2016-06-15T00:00:00"/>
    <n v="47"/>
    <x v="0"/>
    <n v="28.6"/>
    <s v="No"/>
    <s v="cancelled"/>
    <s v="Phone"/>
    <x v="1"/>
    <s v="LowValue"/>
    <s v="GEN_X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Alfonso "/>
    <s v="Frazier   "/>
    <s v="Alfonso Frazier   "/>
    <s v="Mr."/>
    <s v="3783 Freed Drive"/>
    <x v="1"/>
    <x v="1"/>
    <x v="0"/>
    <n v="87109"/>
    <s v="Alfonso.K.Frazier@pookmail.com"/>
    <s v="973-546-4321"/>
    <s v="American Express"/>
    <m/>
    <x v="1"/>
    <s v="FR"/>
    <n v="176000000000000"/>
    <n v="374980000000000"/>
    <x v="1"/>
    <n v="6487"/>
    <d v="1899-12-30T00:00:00"/>
    <d v="1899-12-30T00:43:55"/>
    <n v="17.87"/>
    <s v="NW181 "/>
    <d v="1899-12-30T00:00:00"/>
    <d v="2016-12-12T00:00:00"/>
    <n v="47"/>
    <x v="0"/>
    <n v="42.24"/>
    <s v="Yes"/>
    <s v="complete"/>
    <s v="Phone"/>
    <x v="1"/>
    <s v="LowValue"/>
    <s v="GEN_X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Alfonso "/>
    <s v="Frazier   "/>
    <s v="Alfonso Frazier   "/>
    <s v="Mr."/>
    <s v="3783 Freed Drive"/>
    <x v="1"/>
    <x v="1"/>
    <x v="0"/>
    <n v="87109"/>
    <s v="Alfonso.K.Frazier@pookmail.com"/>
    <s v="973-546-4321"/>
    <s v="American Expres"/>
    <m/>
    <x v="1"/>
    <s v="FR"/>
    <n v="176000000000000"/>
    <n v="343230000000000"/>
    <x v="1"/>
    <n v="7945"/>
    <d v="1899-12-30T00:00:00"/>
    <d v="1899-12-30T00:47:53"/>
    <n v="21.97"/>
    <s v="NE241 "/>
    <d v="1899-12-30T00:00:00"/>
    <d v="2016-04-25T00:00:00"/>
    <n v="47"/>
    <x v="0"/>
    <n v="8.0399999999999991"/>
    <s v="No"/>
    <s v="in-progress"/>
    <s v="Phone"/>
    <x v="1"/>
    <s v="LowValue"/>
    <s v="GEN_X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"/>
    <s v="Allen "/>
    <s v="Perl     "/>
    <s v="Allen Perl     "/>
    <s v="Mr."/>
    <s v="4707  Hillcrest Lane"/>
    <x v="2"/>
    <x v="2"/>
    <x v="1"/>
    <n v="6040"/>
    <s v="Allen.M.Perl@spambob.com"/>
    <s v="0370 4762239"/>
    <s v="Master Card"/>
    <m/>
    <x v="2"/>
    <s v="U.S."/>
    <n v="22867928"/>
    <n v="5179760000000000"/>
    <x v="2"/>
    <n v="1106"/>
    <d v="1899-12-30T00:00:00"/>
    <d v="1899-12-30T00:29:06"/>
    <n v="29.79"/>
    <s v="NC298 "/>
    <d v="1899-12-30T00:00:00"/>
    <d v="2016-07-27T00:00:00"/>
    <n v="27"/>
    <x v="1"/>
    <n v="134.24"/>
    <s v="No"/>
    <s v="No"/>
    <s v="Phone"/>
    <x v="2"/>
    <s v="MediumValue"/>
    <s v="GEN_Y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</r>
  <r>
    <x v="3"/>
    <s v="Allen "/>
    <s v="Perl     "/>
    <s v="Allen Perl     "/>
    <s v="Mr."/>
    <s v="4707  Hillcrest Lane"/>
    <x v="2"/>
    <x v="2"/>
    <x v="1"/>
    <n v="6040"/>
    <s v="Allen.M.Perl@spambob.com"/>
    <s v="0370 4762239"/>
    <s v="Master Card"/>
    <m/>
    <x v="2"/>
    <s v="U.S."/>
    <n v="22867928"/>
    <n v="5151800000000000"/>
    <x v="2"/>
    <n v="2948"/>
    <d v="1899-12-30T00:00:00"/>
    <d v="1899-12-30T00:13:55"/>
    <n v="17.87"/>
    <s v="SW277 "/>
    <d v="1899-12-30T00:00:00"/>
    <d v="2016-03-27T00:00:00"/>
    <n v="27"/>
    <x v="0"/>
    <n v="53.4"/>
    <s v="No"/>
    <s v="abandoned"/>
    <s v="Phone"/>
    <x v="2"/>
    <s v="MediumValue"/>
    <s v="GEN_Y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3"/>
    <s v="Allen "/>
    <s v="Perl     "/>
    <s v="Allen Perl     "/>
    <s v="Mr."/>
    <s v="4707  Hillcrest Lane"/>
    <x v="2"/>
    <x v="2"/>
    <x v="1"/>
    <n v="6040"/>
    <s v="Allen.M.Perl@spambob.com"/>
    <s v="0370 4762239"/>
    <s v="Master Card"/>
    <m/>
    <x v="2"/>
    <s v="U.S."/>
    <n v="22867928"/>
    <n v="5172170000000000"/>
    <x v="2"/>
    <n v="3323"/>
    <d v="1899-12-30T00:00:00"/>
    <d v="1899-12-30T00:39:06"/>
    <n v="31.88"/>
    <s v="NC160 "/>
    <d v="1899-12-30T00:00:00"/>
    <d v="2016-09-27T00:00:00"/>
    <n v="27"/>
    <x v="0"/>
    <n v="26.25"/>
    <s v="Yes"/>
    <s v="complete"/>
    <s v="Desktop"/>
    <x v="2"/>
    <s v="LowValue"/>
    <s v="GEN_Y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"/>
    <s v="Allen "/>
    <s v="Perl     "/>
    <s v="Allen Perl     "/>
    <s v="Mr."/>
    <s v="4707  Hillcrest Lane"/>
    <x v="2"/>
    <x v="2"/>
    <x v="1"/>
    <n v="6040"/>
    <s v="Allen.M.Perl@spambob.com"/>
    <s v="0370 4762239"/>
    <s v="Master Card"/>
    <m/>
    <x v="2"/>
    <s v="U.S."/>
    <n v="22867928"/>
    <n v="5159250000000000"/>
    <x v="2"/>
    <n v="7498"/>
    <d v="1899-12-30T00:00:00"/>
    <d v="1899-12-30T00:19:56"/>
    <n v="18.45"/>
    <s v="SW409 "/>
    <d v="1899-12-30T00:00:00"/>
    <d v="2016-03-01T00:00:00"/>
    <n v="27"/>
    <x v="0"/>
    <n v="5.65"/>
    <s v="Yes"/>
    <s v="complete"/>
    <s v="Phone"/>
    <x v="2"/>
    <s v="LowValue"/>
    <s v="GEN_Y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"/>
    <s v="Allen "/>
    <s v="Perl     "/>
    <s v="Allen Perl     "/>
    <s v="Mr."/>
    <s v="4707  Hillcrest Lane"/>
    <x v="2"/>
    <x v="2"/>
    <x v="1"/>
    <n v="6040"/>
    <s v="Allen.M.Perl@spambob.com"/>
    <s v="0370 4762239"/>
    <s v="Master Card"/>
    <m/>
    <x v="2"/>
    <s v="U.S."/>
    <n v="22867928"/>
    <n v="5139430000000000"/>
    <x v="2"/>
    <n v="7973"/>
    <d v="1899-12-30T00:00:00"/>
    <d v="1899-12-30T00:07:36"/>
    <n v="23.12"/>
    <s v="WE352 "/>
    <d v="1899-12-30T00:00:00"/>
    <d v="2016-01-04T00:00:00"/>
    <n v="27"/>
    <x v="0"/>
    <n v="44.43"/>
    <s v="Yes"/>
    <s v="complete"/>
    <s v="Phone"/>
    <x v="2"/>
    <s v="LowValue"/>
    <s v="GEN_Y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Allen "/>
    <s v="Perl     "/>
    <s v="Allen Perl     "/>
    <s v="Mr."/>
    <s v="4707  Hillcrest Lane"/>
    <x v="2"/>
    <x v="2"/>
    <x v="1"/>
    <n v="6040"/>
    <s v="Allen.M.Perl@spambob.com"/>
    <s v="0370 4762239"/>
    <s v="Master Card"/>
    <m/>
    <x v="2"/>
    <s v="U.S."/>
    <n v="22867928"/>
    <n v="5121840000000000"/>
    <x v="2"/>
    <n v="9107"/>
    <d v="1899-12-30T00:00:00"/>
    <d v="1899-12-30T00:07:36"/>
    <n v="22.77"/>
    <s v="NW379 "/>
    <d v="1899-12-30T00:00:00"/>
    <d v="2016-01-03T00:00:00"/>
    <n v="27"/>
    <x v="0"/>
    <n v="24.18"/>
    <s v="Yes"/>
    <s v="complete"/>
    <s v="Phone"/>
    <x v="2"/>
    <s v="LowValue"/>
    <s v="GEN_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4"/>
    <s v="Allen "/>
    <s v="Rice     "/>
    <s v="Allen Rice     "/>
    <s v="Mr."/>
    <s v="491 Browning Lane"/>
    <x v="3"/>
    <x v="3"/>
    <x v="1"/>
    <n v="84010"/>
    <s v="Allen.L.Rice@pookmail.com"/>
    <s v="0310 4718739"/>
    <s v="VISA"/>
    <m/>
    <x v="3"/>
    <s v="UK"/>
    <s v="YH860602C"/>
    <n v="4433280000000000"/>
    <x v="3"/>
    <n v="3605"/>
    <d v="1899-12-30T00:47:25"/>
    <d v="1899-12-30T00:47:25"/>
    <n v="13.51"/>
    <s v="WE289 "/>
    <d v="1899-12-30T00:47:25"/>
    <d v="2016-05-08T00:00:00"/>
    <s v="NA"/>
    <x v="0"/>
    <n v="77.900000000000006"/>
    <s v="No"/>
    <s v="in-progress"/>
    <s v="Phone"/>
    <x v="0"/>
    <s v="MediumValue"/>
    <s v="GEN_Z"/>
    <n v="1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Allen "/>
    <s v="Rice     "/>
    <s v="Allen Rice     "/>
    <s v="Mr."/>
    <s v="491 Browning Lane"/>
    <x v="3"/>
    <x v="3"/>
    <x v="1"/>
    <n v="84010"/>
    <s v="Allen.L.Rice@pookmail.com"/>
    <s v="0310 4718739"/>
    <s v="VISA"/>
    <m/>
    <x v="3"/>
    <s v="UK"/>
    <s v="YH860602C"/>
    <n v="4722680000000000"/>
    <x v="3"/>
    <n v="4985"/>
    <d v="1899-12-30T00:00:00"/>
    <d v="1899-12-30T00:22:37"/>
    <n v="11.05"/>
    <s v="NE238 "/>
    <d v="1899-12-30T00:00:00"/>
    <d v="2016-05-19T00:00:00"/>
    <s v="NA"/>
    <x v="1"/>
    <n v="237.25"/>
    <s v="Yes"/>
    <s v="complete"/>
    <s v="Phone"/>
    <x v="0"/>
    <s v="HighValue"/>
    <s v="GEN_Z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</r>
  <r>
    <x v="4"/>
    <s v="Allen "/>
    <s v="Rice     "/>
    <s v="Allen Rice     "/>
    <s v="Mr."/>
    <s v="491 Browning Lane"/>
    <x v="3"/>
    <x v="3"/>
    <x v="1"/>
    <n v="84010"/>
    <s v="Allen.L.Rice@pookmail.com"/>
    <s v="0310 4718739"/>
    <s v="VISA"/>
    <m/>
    <x v="3"/>
    <s v="UK"/>
    <s v="YH860602C"/>
    <n v="4604190000000000"/>
    <x v="3"/>
    <n v="7014"/>
    <d v="1899-12-30T00:00:00"/>
    <d v="1899-12-30T00:47:56"/>
    <n v="8.15"/>
    <s v="SC259 "/>
    <d v="1899-12-30T00:00:00"/>
    <d v="2016-02-20T00:00:00"/>
    <s v="NA"/>
    <x v="0"/>
    <n v="27.23"/>
    <s v="No"/>
    <s v="abandoned"/>
    <s v="Phone"/>
    <x v="0"/>
    <s v="LowValue"/>
    <s v="GEN_Z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5"/>
    <s v="Amy "/>
    <s v="Randle     "/>
    <s v="Amy Randle     "/>
    <s v="Mrs."/>
    <s v="4316 Nickel Road"/>
    <x v="4"/>
    <x v="4"/>
    <x v="2"/>
    <n v="7210"/>
    <s v="Amy.M.Randle@mailinator.com"/>
    <s v="91-271-2733"/>
    <s v="VISA"/>
    <m/>
    <x v="4"/>
    <s v="U.S."/>
    <n v="515250001"/>
    <n v="4594160000000000"/>
    <x v="4"/>
    <n v="1042"/>
    <d v="1899-12-30T00:00:00"/>
    <d v="1899-12-30T00:57:36"/>
    <n v="27.99"/>
    <s v="SE334 "/>
    <d v="1899-12-30T00:00:00"/>
    <d v="2016-10-09T00:00:00"/>
    <n v="28"/>
    <x v="0"/>
    <n v="57.87"/>
    <s v="No"/>
    <s v="cancelled"/>
    <s v="Phone"/>
    <x v="2"/>
    <s v="MediumValue"/>
    <s v="GEN_Y"/>
    <n v="0"/>
    <n v="1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1"/>
    <n v="0"/>
    <n v="0"/>
  </r>
  <r>
    <x v="5"/>
    <s v="Amy "/>
    <s v="Randle     "/>
    <s v="Amy Randle     "/>
    <s v="Mrs."/>
    <s v="4316 Nickel Road"/>
    <x v="4"/>
    <x v="4"/>
    <x v="2"/>
    <n v="7210"/>
    <s v="Amy.M.Randle@mailinator.com"/>
    <s v="91-271-2733"/>
    <s v="VISA"/>
    <m/>
    <x v="4"/>
    <s v="U.S."/>
    <n v="515250001"/>
    <n v="4630680000000000"/>
    <x v="4"/>
    <n v="1239"/>
    <d v="1899-12-30T00:00:00"/>
    <d v="1899-12-30T00:29:06"/>
    <n v="7.85"/>
    <s v="SE208 "/>
    <d v="1899-12-30T00:00:00"/>
    <d v="2016-03-01T00:00:00"/>
    <n v="28"/>
    <x v="2"/>
    <n v="378"/>
    <s v="Yes"/>
    <s v="complete"/>
    <s v="Phone"/>
    <x v="2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6"/>
    <s v="Anthony "/>
    <s v="Whitney   "/>
    <s v="Anthony Whitney   "/>
    <s v="Mr."/>
    <s v="518 Highland  View   Drive"/>
    <x v="5"/>
    <x v="4"/>
    <x v="3"/>
    <n v="88480"/>
    <s v="Anthony.H.Whitney@pookmail.com"/>
    <s v="03571 39 94 30"/>
    <s v="VISA"/>
    <m/>
    <x v="5"/>
    <s v="IT"/>
    <s v="NXFXLA90D69D741G"/>
    <n v="4469930000000000"/>
    <x v="5"/>
    <n v="7441"/>
    <d v="1899-12-30T00:00:00"/>
    <d v="1899-12-30T00:39:06"/>
    <n v="11.05"/>
    <s v="SC130 "/>
    <d v="1899-12-30T00:00:00"/>
    <d v="2016-02-27T00:00:00"/>
    <s v="NA"/>
    <x v="0"/>
    <n v="65.8"/>
    <s v="Yes"/>
    <s v="complete"/>
    <s v="Desktop"/>
    <x v="0"/>
    <s v="HighValue"/>
    <s v="GEN_Z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1"/>
    <n v="0"/>
    <n v="0"/>
    <n v="0"/>
    <n v="0"/>
    <n v="0"/>
    <n v="1"/>
    <n v="0"/>
  </r>
  <r>
    <x v="7"/>
    <s v="Anthony "/>
    <s v="Carr    "/>
    <s v="Anthony Carr    "/>
    <s v="Mr."/>
    <s v="2866 Quilly Lane"/>
    <x v="6"/>
    <x v="4"/>
    <x v="2"/>
    <n v="37511"/>
    <s v="Anthony.T.Carr@trashymail.com"/>
    <s v="91-635-1987"/>
    <s v="Discover"/>
    <m/>
    <x v="6"/>
    <s v="IT"/>
    <s v="EOOIAI58A45B091X"/>
    <n v="6011480000000000"/>
    <x v="6"/>
    <n v="792"/>
    <d v="1899-12-30T00:00:00"/>
    <d v="1899-12-30T00:47:56"/>
    <n v="9.2200000000000006"/>
    <s v="SC259 "/>
    <d v="1899-12-30T00:00:00"/>
    <d v="2016-02-20T00:00:00"/>
    <n v="53"/>
    <x v="0"/>
    <n v="28.35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7"/>
    <s v="Anthony "/>
    <s v="Carr    "/>
    <s v="Anthony Carr    "/>
    <s v="Mr."/>
    <s v="2866 Quilly Lane"/>
    <x v="6"/>
    <x v="4"/>
    <x v="2"/>
    <n v="37511"/>
    <s v="Anthony.T.Carr@trashymail.com"/>
    <s v="91-635-1987"/>
    <s v="Discover"/>
    <m/>
    <x v="6"/>
    <s v="IT"/>
    <s v="EOOIAI58A45B091X"/>
    <n v="6011530000000000"/>
    <x v="6"/>
    <n v="1257"/>
    <d v="1899-12-30T00:00:00"/>
    <d v="1899-12-30T00:47:25"/>
    <n v="13.33"/>
    <s v="SC193 "/>
    <d v="1899-12-30T00:00:00"/>
    <d v="2016-08-20T00:00:00"/>
    <n v="53"/>
    <x v="0"/>
    <n v="29.82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</r>
  <r>
    <x v="7"/>
    <s v="Anthony "/>
    <s v="Carr    "/>
    <s v="Anthony Carr    "/>
    <s v="Mr."/>
    <s v="2866 Quilly Lane"/>
    <x v="6"/>
    <x v="4"/>
    <x v="2"/>
    <n v="37511"/>
    <s v="Anthony.T.Carr@trashymail.com"/>
    <s v="91-635-1987"/>
    <s v="Discover"/>
    <m/>
    <x v="6"/>
    <s v="IT"/>
    <s v="EOOIAI58A45B091X"/>
    <n v="6011080000000000"/>
    <x v="6"/>
    <n v="2488"/>
    <d v="1899-12-30T00:00:00"/>
    <d v="1899-12-30T00:13:55"/>
    <n v="2.87"/>
    <s v="SW277 "/>
    <d v="1899-12-30T00:00:00"/>
    <d v="2016-03-27T00:00:00"/>
    <n v="53"/>
    <x v="0"/>
    <n v="14.36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7"/>
    <s v="Anthony "/>
    <s v="Carr    "/>
    <s v="Anthony Carr    "/>
    <s v="Mr."/>
    <s v="2866 Quilly Lane"/>
    <x v="6"/>
    <x v="4"/>
    <x v="2"/>
    <n v="37511"/>
    <s v="Anthony.T.Carr@trashymail.com"/>
    <s v="91-635-1987"/>
    <s v="Discover"/>
    <m/>
    <x v="6"/>
    <s v="IT"/>
    <s v="EOOIAI58A45B091X"/>
    <n v="6011110000000000"/>
    <x v="6"/>
    <n v="2836"/>
    <d v="1899-12-30T00:00:00"/>
    <d v="1899-12-30T00:29:06"/>
    <n v="6.05"/>
    <s v="NC298 "/>
    <d v="1899-12-30T00:00:00"/>
    <d v="2016-07-27T00:00:00"/>
    <n v="53"/>
    <x v="0"/>
    <n v="9.06"/>
    <s v="No"/>
    <s v="in-progress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7"/>
    <s v="Anthony "/>
    <s v="Carr    "/>
    <s v="Anthony Carr    "/>
    <s v="Mr."/>
    <s v="2866 Quilly Lane"/>
    <x v="6"/>
    <x v="4"/>
    <x v="2"/>
    <n v="37511"/>
    <s v="Anthony.T.Carr@trashymail.com"/>
    <s v="91-635-1987"/>
    <s v="Discover"/>
    <m/>
    <x v="6"/>
    <s v="IT"/>
    <s v="EOOIAI58A45B091X"/>
    <n v="6011940000000000"/>
    <x v="6"/>
    <n v="5456"/>
    <d v="1899-12-30T00:00:00"/>
    <d v="1899-12-30T00:50:45"/>
    <n v="23.37"/>
    <s v="RP253 "/>
    <d v="1899-12-30T00:00:00"/>
    <d v="2016-10-03T00:00:00"/>
    <n v="53"/>
    <x v="0"/>
    <n v="36.5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8"/>
    <s v="Arlene "/>
    <s v="Cruz     "/>
    <s v="Arlene Cruz     "/>
    <s v="Mrs."/>
    <s v="4858 Bottom Lane"/>
    <x v="7"/>
    <x v="5"/>
    <x v="0"/>
    <n v="98002"/>
    <s v="Arlene.M.Cruz@mailinator.com"/>
    <s v="817-905-6598"/>
    <s v="JCB"/>
    <m/>
    <x v="7"/>
    <s v="IT"/>
    <s v="CQQVJC41M50H989G"/>
    <n v="3528030000000000"/>
    <x v="7"/>
    <n v="2269"/>
    <d v="1899-12-30T00:00:00"/>
    <d v="1899-12-30T00:32:45"/>
    <n v="7.12"/>
    <s v="RP190 "/>
    <d v="1899-12-30T00:00:00"/>
    <d v="2016-06-15T00:00:00"/>
    <n v="35"/>
    <x v="0"/>
    <n v="30.79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8"/>
    <s v="Arlene "/>
    <s v="Cruz     "/>
    <s v="Arlene Cruz     "/>
    <s v="Mrs."/>
    <s v="4858 Bottom Lane"/>
    <x v="7"/>
    <x v="5"/>
    <x v="0"/>
    <n v="98002"/>
    <s v="Arlene.M.Cruz@mailinator.com"/>
    <s v="817-905-6598"/>
    <s v="JCB"/>
    <m/>
    <x v="7"/>
    <s v="IT"/>
    <s v="CQQVJC41M50H989G"/>
    <n v="3528500000000000"/>
    <x v="7"/>
    <n v="6950"/>
    <d v="1899-12-30T00:00:00"/>
    <d v="1899-12-30T00:27:56"/>
    <n v="10.45"/>
    <s v="SW217 "/>
    <d v="1899-12-30T00:00:00"/>
    <d v="2016-10-06T00:00:00"/>
    <n v="35"/>
    <x v="0"/>
    <n v="42.66"/>
    <s v="Yes"/>
    <s v="complete"/>
    <s v="Phone"/>
    <x v="1"/>
    <s v="LowValue"/>
    <s v="GEN_Y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Betty "/>
    <s v="Grimes    "/>
    <s v="Betty Grimes    "/>
    <s v="Mrs."/>
    <s v="2078 Plainfield Avenue"/>
    <x v="8"/>
    <x v="4"/>
    <x v="3"/>
    <n v="83471"/>
    <s v="Betty.D.Grimes@mailinator.com"/>
    <s v="08091 13 31 66"/>
    <s v="Diners Club"/>
    <m/>
    <x v="8"/>
    <s v="CA"/>
    <n v="777215385"/>
    <n v="36322900000000"/>
    <x v="8"/>
    <n v="1053"/>
    <d v="1899-12-30T00:47:25"/>
    <d v="1899-12-30T00:47:25"/>
    <n v="27.97"/>
    <s v="WE289 "/>
    <d v="1899-12-30T00:47:25"/>
    <d v="2016-05-08T00:00:00"/>
    <n v="41"/>
    <x v="0"/>
    <n v="44.19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9"/>
    <s v="Betty "/>
    <s v="Grimes    "/>
    <s v="Betty Grimes    "/>
    <s v="Mrs."/>
    <s v="2078 Plainfield Avenue"/>
    <x v="8"/>
    <x v="4"/>
    <x v="3"/>
    <n v="83471"/>
    <s v="Betty.D.Grimes@mailinator.com"/>
    <s v="08091 13 31 66"/>
    <s v="Diners Club"/>
    <m/>
    <x v="8"/>
    <s v="CA"/>
    <n v="777215385"/>
    <n v="36080700000000"/>
    <x v="8"/>
    <n v="7316"/>
    <d v="1899-12-30T00:00:00"/>
    <d v="1899-12-30T00:27:56"/>
    <n v="14.28"/>
    <s v="SW217 "/>
    <d v="1899-12-30T00:00:00"/>
    <d v="2016-10-06T00:00:00"/>
    <n v="41"/>
    <x v="0"/>
    <n v="48.44"/>
    <s v="No"/>
    <s v="in-progress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9"/>
    <s v="Betty "/>
    <s v="Grimes    "/>
    <s v="Betty Grimes    "/>
    <s v="Mrs."/>
    <s v="2078 Plainfield Avenue"/>
    <x v="8"/>
    <x v="4"/>
    <x v="3"/>
    <n v="83471"/>
    <s v="Betty.D.Grimes@mailinator.com"/>
    <s v="08091 13 31 66"/>
    <s v="Diners Club"/>
    <m/>
    <x v="8"/>
    <s v="CA"/>
    <n v="777215385"/>
    <n v="36006500000000"/>
    <x v="8"/>
    <n v="7953"/>
    <d v="1899-12-30T00:00:00"/>
    <d v="1899-12-30T00:27:56"/>
    <n v="8.23"/>
    <s v="SE268 "/>
    <d v="1899-12-30T00:00:00"/>
    <d v="2016-12-16T00:00:00"/>
    <n v="41"/>
    <x v="0"/>
    <n v="50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1"/>
    <n v="0"/>
    <n v="0"/>
    <n v="0"/>
    <n v="0"/>
    <n v="0"/>
    <n v="0"/>
    <n v="0"/>
    <n v="0"/>
  </r>
  <r>
    <x v="9"/>
    <s v="Betty "/>
    <s v="Grimes    "/>
    <s v="Betty Grimes    "/>
    <s v="Mrs."/>
    <s v="2078 Plainfield Avenue"/>
    <x v="8"/>
    <x v="4"/>
    <x v="3"/>
    <n v="83471"/>
    <s v="Betty.D.Grimes@mailinator.com"/>
    <s v="08091 13 31 66"/>
    <s v="Diners Club"/>
    <m/>
    <x v="8"/>
    <s v="CA"/>
    <n v="777215385"/>
    <n v="36726800000000"/>
    <x v="8"/>
    <n v="8809"/>
    <d v="1899-12-30T00:00:00"/>
    <d v="1899-12-30T00:47:53"/>
    <n v="21.97"/>
    <s v="WE157 "/>
    <d v="1899-12-30T00:00:00"/>
    <d v="2016-04-25T00:00:00"/>
    <n v="41"/>
    <x v="0"/>
    <n v="47.57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Bob "/>
    <s v="Davenport    "/>
    <s v="Bob Davenport    "/>
    <s v="Mr."/>
    <s v="488 Lonely Oak Drive"/>
    <x v="9"/>
    <x v="6"/>
    <x v="0"/>
    <n v="30345"/>
    <s v="Bob.N.Davenport@pookmail.com"/>
    <s v="512-912-9995"/>
    <s v="Discover"/>
    <m/>
    <x v="9"/>
    <s v="FR"/>
    <n v="128000000000000"/>
    <n v="6011110000000000"/>
    <x v="9"/>
    <n v="1901"/>
    <d v="1899-12-30T00:00:00"/>
    <d v="1899-12-30T00:11:26"/>
    <n v="11.88"/>
    <s v="SE136 "/>
    <d v="1899-12-30T00:00:00"/>
    <d v="2016-09-10T00:00:00"/>
    <s v="NA"/>
    <x v="1"/>
    <n v="267.24"/>
    <s v="Yes"/>
    <s v="complete"/>
    <s v="Phone"/>
    <x v="2"/>
    <s v="HighValue"/>
    <s v="GEN_Z"/>
    <n v="0"/>
    <n v="0"/>
    <n v="0"/>
    <n v="0"/>
    <n v="0"/>
    <n v="0"/>
    <n v="1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1"/>
  </r>
  <r>
    <x v="11"/>
    <s v="Bradford "/>
    <s v="Claassen  "/>
    <s v="Bradford Claassen  "/>
    <s v="Mr."/>
    <s v="2895 Jennifer Lane"/>
    <x v="10"/>
    <x v="7"/>
    <x v="1"/>
    <n v="12071"/>
    <s v="Bradford.H.Claassen@mailinator.com"/>
    <s v="0378 3425616"/>
    <s v="JCB"/>
    <m/>
    <x v="10"/>
    <s v="FR"/>
    <n v="796000000000000"/>
    <n v="3528170000000000"/>
    <x v="10"/>
    <n v="28"/>
    <d v="1899-12-30T00:00:00"/>
    <d v="1899-12-30T00:36:45"/>
    <n v="13.88"/>
    <s v="RP319 "/>
    <d v="1899-12-30T00:00:00"/>
    <d v="2016-07-20T00:00:00"/>
    <s v="NA"/>
    <x v="1"/>
    <n v="114.25"/>
    <s v="Yes"/>
    <s v="complete"/>
    <s v="Phone"/>
    <x v="0"/>
    <s v="MediumValue"/>
    <s v="GEN_Z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Bradford "/>
    <s v="Claassen  "/>
    <s v="Bradford Claassen  "/>
    <s v="Mr."/>
    <s v="2895 Jennifer Lane"/>
    <x v="10"/>
    <x v="7"/>
    <x v="1"/>
    <n v="12071"/>
    <s v="Bradford.H.Claassen@mailinator.com"/>
    <s v="0378 3425616"/>
    <s v="JCB"/>
    <m/>
    <x v="10"/>
    <s v="FR"/>
    <n v="796000000000000"/>
    <n v="3528610000000000"/>
    <x v="10"/>
    <n v="9132"/>
    <d v="1899-12-30T00:47:25"/>
    <d v="1899-12-30T00:47:25"/>
    <n v="6.87"/>
    <s v="SC394 "/>
    <d v="1899-12-30T00:47:25"/>
    <d v="2016-05-08T00:00:00"/>
    <s v="NA"/>
    <x v="1"/>
    <n v="132.36000000000001"/>
    <s v="Yes"/>
    <s v="complete"/>
    <s v="Phone"/>
    <x v="0"/>
    <s v="MediumValue"/>
    <s v="GEN_Z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1"/>
    <n v="1"/>
    <n v="0"/>
    <n v="0"/>
    <n v="0"/>
    <n v="1"/>
  </r>
  <r>
    <x v="12"/>
    <s v="Calvin "/>
    <s v="Shupe    "/>
    <s v="Calvin Shupe    "/>
    <s v="Mr."/>
    <s v="3335 Willow Oaks Lane"/>
    <x v="11"/>
    <x v="8"/>
    <x v="1"/>
    <n v="23100"/>
    <s v="Calvin.M.Shupe@spambob.com"/>
    <s v="0331 4473271"/>
    <s v="VISA"/>
    <m/>
    <x v="11"/>
    <s v="IT"/>
    <s v="RHFGBS20R46E848A"/>
    <n v="4308570000000000"/>
    <x v="11"/>
    <n v="529"/>
    <d v="1899-12-30T00:00:00"/>
    <d v="1899-12-30T00:47:39"/>
    <n v="9"/>
    <s v="SC388 "/>
    <d v="1899-12-30T00:00:00"/>
    <d v="2016-06-15T00:00:00"/>
    <n v="49"/>
    <x v="0"/>
    <n v="45.66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3"/>
    <s v="Cecil "/>
    <s v="Games     "/>
    <s v="Cecil Games     "/>
    <s v="Mr."/>
    <s v="3747 Abner Road"/>
    <x v="12"/>
    <x v="4"/>
    <x v="2"/>
    <n v="37340"/>
    <s v="Cecil.A.Games@trashymail.com"/>
    <s v="91-103-1865"/>
    <s v="VISA"/>
    <m/>
    <x v="12"/>
    <s v="FR"/>
    <n v="210000000000000"/>
    <n v="4621260000000000"/>
    <x v="12"/>
    <n v="1985"/>
    <d v="1899-12-30T00:00:00"/>
    <d v="1899-12-30T00:25:37"/>
    <n v="21.97"/>
    <s v="WE415 "/>
    <d v="1899-12-30T00:00:00"/>
    <d v="2016-03-30T00:00:00"/>
    <s v="age-32"/>
    <x v="0"/>
    <n v="5.91"/>
    <s v="No"/>
    <s v="in-progress"/>
    <s v="Phone"/>
    <x v="0"/>
    <s v="LowValue"/>
    <s v="GEN_Z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3"/>
    <s v="Cecil "/>
    <s v="Games     "/>
    <s v="Cecil Games     "/>
    <s v="Mr."/>
    <s v="3747 Abner Road"/>
    <x v="12"/>
    <x v="4"/>
    <x v="2"/>
    <n v="37340"/>
    <s v="Cecil.A.Games@trashymail.com"/>
    <s v="91-103-1865"/>
    <s v="VISA"/>
    <m/>
    <x v="12"/>
    <s v="FR"/>
    <n v="210000000000000"/>
    <n v="4699080000000000"/>
    <x v="12"/>
    <n v="3363"/>
    <d v="1899-12-30T00:00:00"/>
    <d v="1899-12-30T00:23:45"/>
    <n v="68.569999999999993"/>
    <s v="NW244 "/>
    <d v="1899-12-30T00:00:00"/>
    <d v="2016-12-15T00:00:00"/>
    <s v="age-32"/>
    <x v="1"/>
    <n v="173.62"/>
    <s v="Yes"/>
    <s v="complete"/>
    <s v="Phone"/>
    <x v="0"/>
    <s v="HighValue"/>
    <s v="GEN_Z"/>
    <n v="1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</r>
  <r>
    <x v="14"/>
    <s v="Charles "/>
    <s v="Pickett   "/>
    <s v="Charles Pickett   "/>
    <s v="Mr."/>
    <s v="928 Adonais Way"/>
    <x v="13"/>
    <x v="9"/>
    <x v="0"/>
    <n v="99740"/>
    <s v="Charles.F.Pickett@spambob.com"/>
    <s v="402-856-9229"/>
    <s v="Discover"/>
    <m/>
    <x v="13"/>
    <s v="ES"/>
    <s v="4900352H"/>
    <n v="6011160000000000"/>
    <x v="13"/>
    <n v="1944"/>
    <d v="1899-12-30T00:00:00"/>
    <d v="1899-12-30T00:43:55"/>
    <n v="19.05"/>
    <s v="NW316 "/>
    <d v="1899-12-30T00:00:00"/>
    <d v="2016-12-12T00:00:00"/>
    <n v="64"/>
    <x v="0"/>
    <n v="10"/>
    <s v="No"/>
    <s v="abandoned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15"/>
    <s v="Donald "/>
    <s v="Velazquez  "/>
    <s v="Donald Velazquez  "/>
    <s v="Mr."/>
    <s v="224 Gandy Street"/>
    <x v="14"/>
    <x v="4"/>
    <x v="3"/>
    <n v="6431"/>
    <s v="Donald.H.Velazquez@pookmail.com"/>
    <s v="08321 88 88 19"/>
    <s v="JCB"/>
    <m/>
    <x v="14"/>
    <s v="IT"/>
    <s v="NPPGZI62A63B394C"/>
    <n v="3528670000000000"/>
    <x v="14"/>
    <n v="1102"/>
    <d v="1899-12-30T00:00:00"/>
    <d v="1899-12-30T00:47:56"/>
    <n v="8.99"/>
    <s v="WE151 "/>
    <d v="1899-12-30T00:00:00"/>
    <d v="2016-04-29T00:00:00"/>
    <s v="age-19"/>
    <x v="0"/>
    <n v="6.47"/>
    <s v="Yes"/>
    <s v="complete"/>
    <s v="Phone"/>
    <x v="0"/>
    <s v="LowValue"/>
    <s v="GEN_Z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15"/>
    <s v="Donald "/>
    <s v="Velazquez  "/>
    <s v="Donald Velazquez  "/>
    <s v="Mr."/>
    <s v="224 Gandy Street"/>
    <x v="14"/>
    <x v="4"/>
    <x v="3"/>
    <n v="6431"/>
    <s v="Donald.H.Velazquez@pookmail.com"/>
    <s v="08321 88 88 19"/>
    <s v="JCB"/>
    <m/>
    <x v="14"/>
    <s v="IT"/>
    <s v="NPPGZI62A63B394C"/>
    <n v="3529000000000000"/>
    <x v="14"/>
    <n v="5244"/>
    <d v="1899-12-30T00:00:00"/>
    <d v="1899-12-30T00:33:26"/>
    <n v="17.600000000000001"/>
    <s v="NC229 "/>
    <d v="1899-12-30T00:00:00"/>
    <d v="2016-11-20T00:00:00"/>
    <s v="age-19"/>
    <x v="0"/>
    <n v="93.67"/>
    <s v="No"/>
    <s v="cancelled"/>
    <s v="Desktop"/>
    <x v="0"/>
    <s v="MediumValue"/>
    <s v="GEN_Z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1"/>
    <n v="0"/>
    <n v="0"/>
    <n v="0"/>
    <n v="0"/>
    <n v="0"/>
    <n v="0"/>
  </r>
  <r>
    <x v="16"/>
    <s v="Donna "/>
    <s v="Klock     "/>
    <s v="Donna Klock     "/>
    <s v="Mrs."/>
    <s v="3107 Byers Lane"/>
    <x v="15"/>
    <x v="10"/>
    <x v="0"/>
    <n v="68002"/>
    <s v="Donna.K.Klock@spambob.com"/>
    <s v="319-482-8591"/>
    <s v="VISA"/>
    <m/>
    <x v="15"/>
    <s v="U.S."/>
    <n v="492230001"/>
    <n v="4136050000000000"/>
    <x v="15"/>
    <n v="4045"/>
    <d v="1899-12-30T00:00:00"/>
    <d v="1899-12-30T00:33:45"/>
    <n v="52"/>
    <s v="NW184 "/>
    <d v="1899-12-30T00:00:00"/>
    <d v="2016-12-20T00:00:00"/>
    <n v="53"/>
    <x v="0"/>
    <n v="40.119999999999997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16"/>
    <s v="Donna "/>
    <s v="Klock     "/>
    <s v="Donna Klock     "/>
    <s v="Mrs."/>
    <s v="3107 Byers Lane"/>
    <x v="15"/>
    <x v="10"/>
    <x v="0"/>
    <n v="68002"/>
    <s v="Donna.K.Klock@spambob.com"/>
    <s v="319-482-8591"/>
    <s v="VISA"/>
    <m/>
    <x v="15"/>
    <s v="U.S."/>
    <n v="492230001"/>
    <n v="4535740000000000"/>
    <x v="15"/>
    <n v="4082"/>
    <d v="1899-12-30T00:00:00"/>
    <d v="1899-12-30T00:32:51"/>
    <n v="16.829999999999998"/>
    <s v="NW247 "/>
    <d v="1899-12-30T00:00:00"/>
    <d v="2016-01-15T00:00:00"/>
    <n v="53"/>
    <x v="0"/>
    <n v="28.48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16"/>
    <s v="Donna "/>
    <s v="Klock     "/>
    <s v="Donna Klock     "/>
    <s v="Mrs."/>
    <s v="3107 Byers Lane"/>
    <x v="15"/>
    <x v="10"/>
    <x v="0"/>
    <n v="68002"/>
    <s v="Donna.K.Klock@spambob.com"/>
    <s v="319-482-8591"/>
    <s v="VISA"/>
    <m/>
    <x v="15"/>
    <s v="U.S."/>
    <n v="492230001"/>
    <n v="4929780000000000"/>
    <x v="15"/>
    <n v="6973"/>
    <d v="1899-12-30T00:47:25"/>
    <d v="1899-12-30T00:47:25"/>
    <n v="13.82"/>
    <s v="NC163 "/>
    <d v="1899-12-30T00:47:25"/>
    <d v="2016-05-08T00:00:00"/>
    <n v="53"/>
    <x v="0"/>
    <n v="25.83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16"/>
    <s v="Donna "/>
    <s v="Klock     "/>
    <s v="Donna Klock     "/>
    <s v="Mrs."/>
    <s v="3107 Byers Lane"/>
    <x v="15"/>
    <x v="10"/>
    <x v="0"/>
    <n v="68002"/>
    <s v="Donna.K.Klock@spambob.com"/>
    <s v="319-482-8591"/>
    <s v="VISA"/>
    <m/>
    <x v="15"/>
    <s v="U.S."/>
    <n v="492230001"/>
    <n v="4426700000000000"/>
    <x v="15"/>
    <n v="8786"/>
    <d v="1899-12-30T00:00:00"/>
    <d v="1899-12-30T00:07:24"/>
    <n v="7.85"/>
    <s v="NW382 "/>
    <d v="1899-12-30T00:00:00"/>
    <d v="2016-10-08T00:00:00"/>
    <n v="53"/>
    <x v="0"/>
    <n v="42.85"/>
    <s v="No"/>
    <s v="in-progress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17"/>
    <s v="Dwight "/>
    <s v="Armenta   "/>
    <s v="Dwight Armenta   "/>
    <s v="Mr."/>
    <s v="1043 Lynn Avenue"/>
    <x v="16"/>
    <x v="11"/>
    <x v="0"/>
    <n v="93307"/>
    <s v="Dwight.L.Armenta@dodgeit.com"/>
    <s v="512-885-6258"/>
    <s v="Diners Club"/>
    <m/>
    <x v="5"/>
    <s v="CA"/>
    <n v="321140626"/>
    <n v="36846700000000"/>
    <x v="16"/>
    <n v="3590"/>
    <d v="1899-12-30T00:00:00"/>
    <d v="1899-12-30T00:29:06"/>
    <n v="6.15"/>
    <s v="NC298 "/>
    <d v="1899-12-30T00:00:00"/>
    <d v="2016-07-27T00:00:00"/>
    <s v="age-24"/>
    <x v="0"/>
    <n v="80.569999999999993"/>
    <s v="Yes"/>
    <s v="complete"/>
    <s v="Phone"/>
    <x v="0"/>
    <s v="MediumValue"/>
    <s v="GEN_Z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17"/>
    <s v="Dwight "/>
    <s v="Armenta   "/>
    <s v="Dwight Armenta   "/>
    <s v="Mr."/>
    <s v="1043 Lynn Avenue"/>
    <x v="16"/>
    <x v="11"/>
    <x v="0"/>
    <n v="93307"/>
    <s v="Dwight.L.Armenta@dodgeit.com"/>
    <s v="512-885-6258"/>
    <s v="Diners Club"/>
    <m/>
    <x v="5"/>
    <s v="CA"/>
    <n v="321140626"/>
    <n v="36558300000000"/>
    <x v="16"/>
    <n v="4750"/>
    <d v="1899-12-30T00:00:00"/>
    <d v="1899-12-30T00:39:06"/>
    <n v="17.87"/>
    <s v="SC130 "/>
    <d v="1899-12-30T00:00:00"/>
    <d v="2016-02-27T00:00:00"/>
    <s v="age-24"/>
    <x v="0"/>
    <n v="39.36"/>
    <s v="Yes"/>
    <s v="complete"/>
    <s v="Phone"/>
    <x v="0"/>
    <s v="LowValue"/>
    <s v="GEN_Z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Dwight "/>
    <s v="Armenta   "/>
    <s v="Dwight Armenta   "/>
    <s v="Mr."/>
    <s v="1043 Lynn Avenue"/>
    <x v="16"/>
    <x v="11"/>
    <x v="0"/>
    <n v="93307"/>
    <s v="Dwight.L.Armenta@dodgeit.com"/>
    <s v="512-885-6258"/>
    <s v="Diners Club"/>
    <m/>
    <x v="5"/>
    <s v="CA"/>
    <n v="321140626"/>
    <n v="36743800000000"/>
    <x v="16"/>
    <n v="6558"/>
    <d v="1899-12-30T00:00:00"/>
    <d v="1899-12-30T00:58:45"/>
    <n v="48.52"/>
    <s v="SW145 "/>
    <d v="1899-12-30T00:00:00"/>
    <d v="2016-10-07T00:00:00"/>
    <s v="age-24"/>
    <x v="1"/>
    <n v="106.06"/>
    <s v="Yes"/>
    <s v="complete"/>
    <s v="Phone"/>
    <x v="0"/>
    <s v="MediumValue"/>
    <s v="GEN_Z"/>
    <n v="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18"/>
    <s v="Earl "/>
    <s v="Bruner     "/>
    <s v="Earl Bruner     "/>
    <s v="Mr."/>
    <s v="3155 Single Street"/>
    <x v="17"/>
    <x v="12"/>
    <x v="4"/>
    <s v="G8B 2W5"/>
    <s v="Earl.M.Bruner@pookmail.com"/>
    <s v="613-353-4540"/>
    <s v="American Express"/>
    <m/>
    <x v="16"/>
    <s v="ES"/>
    <s v="5873675G"/>
    <n v="377233000000000"/>
    <x v="17"/>
    <n v="3545"/>
    <d v="1899-12-30T00:00:00"/>
    <d v="1899-12-30T00:57:39"/>
    <n v="6.37"/>
    <s v="SW142 "/>
    <d v="1899-12-30T00:00:00"/>
    <d v="2016-04-30T00:00:00"/>
    <n v="19"/>
    <x v="0"/>
    <n v="20.37"/>
    <s v="Yes"/>
    <s v="complete"/>
    <s v="Phone"/>
    <x v="2"/>
    <s v="LowValue"/>
    <s v="GEN_Z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19"/>
    <s v="Edward "/>
    <s v="Turner    "/>
    <s v="Edward Turner    "/>
    <s v="Mr."/>
    <s v="3179 Stratford Drive"/>
    <x v="18"/>
    <x v="13"/>
    <x v="0"/>
    <n v="71301"/>
    <s v="Edward.C.Turner@mailinator.com"/>
    <s v="313-244-7595"/>
    <s v="Diners Club"/>
    <m/>
    <x v="14"/>
    <s v="FR"/>
    <n v="754000000000000"/>
    <n v="36139400000000"/>
    <x v="18"/>
    <n v="564"/>
    <d v="1899-12-30T00:00:00"/>
    <d v="1899-12-30T00:58:45"/>
    <n v="7.12"/>
    <s v="SW343 "/>
    <d v="1899-12-30T00:00:00"/>
    <d v="2016-05-30T00:00:00"/>
    <n v="65"/>
    <x v="1"/>
    <n v="198.38"/>
    <s v="No"/>
    <s v="cancelled"/>
    <s v="Desktop"/>
    <x v="2"/>
    <s v="HighValue"/>
    <s v="BABY_BOOMERS"/>
    <n v="0"/>
    <n v="1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</r>
  <r>
    <x v="19"/>
    <s v="Edward "/>
    <s v="Turner    "/>
    <s v="Edward Turner    "/>
    <s v="Mr."/>
    <s v="3179 Stratford Drive"/>
    <x v="19"/>
    <x v="13"/>
    <x v="0"/>
    <n v="71301"/>
    <s v="Edward.C.Turner@mailinator.com"/>
    <s v="313-244-7595"/>
    <s v="Diners Club"/>
    <m/>
    <x v="14"/>
    <s v="FR"/>
    <n v="754000000000000"/>
    <n v="36254100000000"/>
    <x v="18"/>
    <n v="1506"/>
    <d v="1899-12-30T00:00:00"/>
    <d v="1899-12-30T00:34:17"/>
    <n v="22.77"/>
    <s v="SE403 "/>
    <d v="1899-12-30T00:00:00"/>
    <d v="2016-09-09T00:00:00"/>
    <n v="65"/>
    <x v="1"/>
    <n v="242.23"/>
    <s v="Yes"/>
    <s v="complete"/>
    <s v="Desktop"/>
    <x v="2"/>
    <s v="HighValue"/>
    <s v="BABY_BOOMERS"/>
    <n v="0"/>
    <n v="1"/>
    <n v="1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1"/>
    <n v="0"/>
    <n v="1"/>
    <n v="0"/>
    <n v="0"/>
    <n v="0"/>
    <n v="1"/>
    <n v="1"/>
  </r>
  <r>
    <x v="19"/>
    <s v="Edward "/>
    <s v="Turner    "/>
    <s v="Edward Turner    "/>
    <s v="Mr."/>
    <s v="3179 Stratford Drive"/>
    <x v="19"/>
    <x v="13"/>
    <x v="0"/>
    <n v="71301"/>
    <s v="Edward.C.Turner@mailinator.com"/>
    <s v="313-244-7595"/>
    <s v="Diners Club"/>
    <m/>
    <x v="14"/>
    <s v="FR"/>
    <n v="754000000000000"/>
    <n v="36237400000000"/>
    <x v="18"/>
    <n v="3586"/>
    <d v="1899-12-30T00:00:00"/>
    <d v="1899-12-30T00:34:17"/>
    <n v="11.45"/>
    <s v="NW115 "/>
    <d v="1899-12-30T00:00:00"/>
    <d v="2016-12-19T00:00:00"/>
    <n v="65"/>
    <x v="1"/>
    <n v="270.16000000000003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</r>
  <r>
    <x v="20"/>
    <s v="Elizabeth "/>
    <s v="Turner  "/>
    <s v="Elizabeth Turner  "/>
    <s v="Mrs."/>
    <s v="4107 Limer Street"/>
    <x v="20"/>
    <x v="14"/>
    <x v="1"/>
    <n v="29100"/>
    <s v="Elizabeth.J.Turner@trashymail.com"/>
    <s v="0356 9028368"/>
    <s v="American Express"/>
    <m/>
    <x v="16"/>
    <s v="ES"/>
    <s v="6111899V"/>
    <n v="344368000000000"/>
    <x v="19"/>
    <n v="2700"/>
    <d v="1899-12-30T00:47:25"/>
    <d v="1899-12-30T00:47:25"/>
    <n v="22.95"/>
    <s v="SW412 "/>
    <d v="1899-12-30T00:47:25"/>
    <d v="2016-05-08T00:00:00"/>
    <s v="age-45"/>
    <x v="0"/>
    <n v="15.63"/>
    <s v="Yes"/>
    <s v="complete"/>
    <s v="Phone"/>
    <x v="1"/>
    <s v="LowValue"/>
    <s v="GEN_Z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20"/>
    <s v="Elizabeth "/>
    <s v="Turner  "/>
    <s v="Elizabeth Turner  "/>
    <s v="Mrs."/>
    <s v="4107 Limer Street"/>
    <x v="20"/>
    <x v="14"/>
    <x v="1"/>
    <n v="29100"/>
    <s v="Elizabeth.J.Turner@trashymail.com"/>
    <s v="0356 9028368"/>
    <s v="American Express"/>
    <m/>
    <x v="16"/>
    <s v="ES"/>
    <s v="6111899V"/>
    <n v="340918000000000"/>
    <x v="19"/>
    <n v="5899"/>
    <d v="1899-12-30T00:00:00"/>
    <d v="1899-12-30T00:50:45"/>
    <n v="28.55"/>
    <s v="SC127 "/>
    <d v="1899-12-30T00:00:00"/>
    <d v="2016-07-30T00:00:00"/>
    <s v="age-45"/>
    <x v="0"/>
    <n v="33.630000000000003"/>
    <s v="Yes"/>
    <s v="complete"/>
    <s v="Desktop"/>
    <x v="1"/>
    <s v="LowValue"/>
    <s v="GEN_Z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s v="Elizabeth "/>
    <s v="Martinez "/>
    <s v="Elizabeth Martinez "/>
    <s v="Mrs."/>
    <s v="947 Rainbow Road"/>
    <x v="21"/>
    <x v="15"/>
    <x v="0"/>
    <n v="21202"/>
    <s v="Elizabeth.B.Martinez@mailinator.com"/>
    <s v="314-268-8613"/>
    <s v="Diners Club"/>
    <m/>
    <x v="17"/>
    <s v="IT"/>
    <s v="UAAUXX18L25A259N"/>
    <n v="36165000000000"/>
    <x v="20"/>
    <n v="569"/>
    <d v="1899-12-30T00:00:00"/>
    <d v="1899-12-30T00:07:36"/>
    <n v="7.12"/>
    <s v="NW379 "/>
    <d v="1899-12-30T00:00:00"/>
    <d v="2016-01-03T00:00:00"/>
    <n v="73"/>
    <x v="1"/>
    <n v="250.36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1"/>
    <n v="0"/>
    <n v="0"/>
    <n v="0"/>
    <n v="0"/>
    <n v="0"/>
    <n v="1"/>
    <n v="0"/>
  </r>
  <r>
    <x v="21"/>
    <s v="Elizabeth "/>
    <s v="Martinez "/>
    <s v="Elizabeth Martinez "/>
    <s v="Mrs."/>
    <s v="947 Rainbow Road"/>
    <x v="21"/>
    <x v="15"/>
    <x v="0"/>
    <n v="21202"/>
    <s v="Elizabeth.B.Martinez@mailinator.com"/>
    <s v="314-268-8613"/>
    <s v="Diners Club"/>
    <m/>
    <x v="17"/>
    <s v="IT"/>
    <s v="UAAUXX18L25A259N"/>
    <n v="36774400000000"/>
    <x v="20"/>
    <n v="1479"/>
    <d v="1899-12-30T00:47:25"/>
    <d v="1899-12-30T00:47:25"/>
    <n v="13.7"/>
    <s v="NE109 "/>
    <d v="1899-12-30T00:47:25"/>
    <d v="2016-05-08T00:00:00"/>
    <n v="73"/>
    <x v="1"/>
    <n v="181.03"/>
    <s v="Yes"/>
    <s v="complete"/>
    <s v="Desktop"/>
    <x v="2"/>
    <s v="HighValue"/>
    <s v="BABY_BOOMERS"/>
    <n v="0"/>
    <n v="1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1"/>
    <n v="0"/>
    <n v="0"/>
    <n v="0"/>
    <n v="1"/>
    <n v="0"/>
    <n v="1"/>
    <n v="0"/>
  </r>
  <r>
    <x v="22"/>
    <s v="Emma "/>
    <s v="Perez     "/>
    <s v="Emma Perez     "/>
    <s v="Mrs."/>
    <s v="1199 Lightning Point Drive"/>
    <x v="22"/>
    <x v="16"/>
    <x v="0"/>
    <n v="57718"/>
    <s v="Emma.V.Perez@spambob.com"/>
    <s v="612-990-4487"/>
    <s v="American Express"/>
    <m/>
    <x v="10"/>
    <s v="FR"/>
    <n v="159000000000000"/>
    <n v="344168000000000"/>
    <x v="21"/>
    <n v="2071"/>
    <d v="1899-12-30T00:00:00"/>
    <d v="1899-12-30T00:59:36"/>
    <n v="5.66"/>
    <s v="SC199 "/>
    <d v="1899-12-30T00:00:00"/>
    <d v="2016-12-27T00:00:00"/>
    <n v="58"/>
    <x v="0"/>
    <n v="33.33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23"/>
    <s v="Felix "/>
    <s v="Myers     "/>
    <s v="Felix Myers     "/>
    <s v="Mr."/>
    <s v="170 Angie Drive"/>
    <x v="23"/>
    <x v="17"/>
    <x v="1"/>
    <n v="7020"/>
    <s v="Felix.R.Myers@mailinator.com"/>
    <s v="0389 7059753"/>
    <s v="VISA"/>
    <m/>
    <x v="18"/>
    <s v="UK"/>
    <s v="AH088707D"/>
    <n v="4907840000000000"/>
    <x v="22"/>
    <n v="4555"/>
    <d v="1899-12-30T00:00:00"/>
    <d v="1899-12-30T00:25:37"/>
    <n v="12"/>
    <s v="WE415 "/>
    <d v="1899-12-30T00:00:00"/>
    <d v="2016-03-30T00:00:00"/>
    <n v="52"/>
    <x v="0"/>
    <n v="50.43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23"/>
    <s v="Felix "/>
    <s v="Myers     "/>
    <s v="Felix Myers     "/>
    <s v="Mr."/>
    <s v="170 Angie Drive"/>
    <x v="24"/>
    <x v="17"/>
    <x v="1"/>
    <n v="7020"/>
    <s v="Felix.R.Myers@mailinator.com"/>
    <s v="0389 7059753"/>
    <s v="VISA"/>
    <m/>
    <x v="18"/>
    <s v="UK"/>
    <s v="AH088707D"/>
    <n v="4902780000000000"/>
    <x v="22"/>
    <n v="6092"/>
    <d v="1899-12-30T00:00:00"/>
    <d v="1899-12-30T00:34:17"/>
    <n v="22.5"/>
    <s v="SE403 "/>
    <d v="1899-12-30T00:00:00"/>
    <d v="2016-09-09T00:00:00"/>
    <n v="52"/>
    <x v="0"/>
    <n v="39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3"/>
    <s v="Felix "/>
    <s v="Myers     "/>
    <s v="Felix Myers     "/>
    <s v="Mr."/>
    <s v="170 Angie Drive"/>
    <x v="24"/>
    <x v="17"/>
    <x v="1"/>
    <n v="7020"/>
    <s v="Felix.R.Myers@mailinator.com"/>
    <s v="0389 7059753"/>
    <s v="VISA"/>
    <m/>
    <x v="18"/>
    <s v="UK"/>
    <s v="AH088707D"/>
    <n v="4702330000000000"/>
    <x v="22"/>
    <n v="6612"/>
    <d v="1899-12-30T00:00:00"/>
    <d v="1899-12-30T00:27:56"/>
    <n v="13.7"/>
    <s v="SW217 "/>
    <d v="1899-12-30T00:00:00"/>
    <d v="2016-10-06T00:00:00"/>
    <n v="52"/>
    <x v="0"/>
    <n v="42.8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24"/>
    <s v="Frank "/>
    <s v="Westra    "/>
    <s v="Frank Westra    "/>
    <s v="Mr."/>
    <s v="3540 Stout Street"/>
    <x v="25"/>
    <x v="13"/>
    <x v="0"/>
    <n v="70806"/>
    <s v="Frank.K.Westra@spambob.com"/>
    <s v="661-947-3606"/>
    <s v="VISA"/>
    <m/>
    <x v="19"/>
    <s v="FR"/>
    <n v="739000000000000"/>
    <n v="4784850000000000"/>
    <x v="23"/>
    <n v="1784"/>
    <d v="1899-12-30T00:00:00"/>
    <d v="1899-12-30T00:47:53"/>
    <n v="9.2200000000000006"/>
    <s v="NE241 "/>
    <d v="1899-12-30T00:00:00"/>
    <d v="2016-04-25T00:00:00"/>
    <n v="24"/>
    <x v="1"/>
    <n v="288.95"/>
    <s v="No"/>
    <s v="cancelled"/>
    <s v="Phone"/>
    <x v="0"/>
    <s v="HighValue"/>
    <s v="GEN_Y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0"/>
    <n v="0"/>
    <n v="0"/>
    <n v="1"/>
    <n v="0"/>
  </r>
  <r>
    <x v="24"/>
    <s v="Frank "/>
    <s v="Westra    "/>
    <s v="Frank Westra    "/>
    <s v="Mr."/>
    <s v="3540 Stout Street"/>
    <x v="25"/>
    <x v="13"/>
    <x v="0"/>
    <n v="70806"/>
    <s v="Frank.K.Westra@spambob.com"/>
    <s v="661-947-3606"/>
    <s v="VISA"/>
    <m/>
    <x v="19"/>
    <s v="FR"/>
    <n v="739000000000000"/>
    <n v="4454480000000000"/>
    <x v="23"/>
    <n v="8175"/>
    <d v="1899-12-30T00:00:00"/>
    <d v="1899-12-30T00:39:06"/>
    <n v="6.87"/>
    <s v="SE331 "/>
    <d v="1899-12-30T00:00:00"/>
    <d v="2016-03-27T00:00:00"/>
    <n v="24"/>
    <x v="0"/>
    <n v="16.940000000000001"/>
    <s v="No"/>
    <s v="in-progress"/>
    <s v="Phone"/>
    <x v="0"/>
    <s v="LowValue"/>
    <s v="GEN_Y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</r>
  <r>
    <x v="25"/>
    <s v="Harold "/>
    <s v="Magee    "/>
    <s v="Harold Magee    "/>
    <s v="Mr."/>
    <s v="565 Cinnamon Lane"/>
    <x v="26"/>
    <x v="18"/>
    <x v="0"/>
    <n v="23005"/>
    <s v="Harold.A.Magee@mailinator.com"/>
    <s v="503-308-1831"/>
    <s v="American Express"/>
    <m/>
    <x v="20"/>
    <s v="UK"/>
    <s v="YS731666A"/>
    <n v="375518000000000"/>
    <x v="24"/>
    <n v="1267"/>
    <d v="1899-12-30T00:00:00"/>
    <d v="1899-12-30T00:50:45"/>
    <n v="21.97"/>
    <s v="WE223 "/>
    <d v="1899-12-30T00:00:00"/>
    <d v="2016-10-07T00:00:00"/>
    <n v="40"/>
    <x v="0"/>
    <n v="22.38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s v="Harold "/>
    <s v="Magee    "/>
    <s v="Harold Magee    "/>
    <s v="Mr."/>
    <s v="565 Cinnamon Lane"/>
    <x v="26"/>
    <x v="18"/>
    <x v="0"/>
    <n v="23005"/>
    <s v="Harold.A.Magee@mailinator.com"/>
    <s v="503-308-1831"/>
    <s v="American Express"/>
    <m/>
    <x v="20"/>
    <s v="UK"/>
    <s v="YS731666A"/>
    <n v="343184000000000"/>
    <x v="24"/>
    <n v="2983"/>
    <d v="1899-12-30T00:00:00"/>
    <d v="1899-12-30T00:27:55"/>
    <n v="28.55"/>
    <s v="NE172 "/>
    <d v="1899-12-30T00:00:00"/>
    <d v="2016-10-08T00:00:00"/>
    <n v="40"/>
    <x v="0"/>
    <n v="17.02"/>
    <s v="Yes"/>
    <s v="complete"/>
    <s v="Phone"/>
    <x v="1"/>
    <s v="LowValue"/>
    <s v="GEN_Y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s v="Harold "/>
    <s v="Magee    "/>
    <s v="Harold Magee    "/>
    <s v="Mr."/>
    <s v="565 Cinnamon Lane"/>
    <x v="26"/>
    <x v="18"/>
    <x v="0"/>
    <n v="23005"/>
    <s v="Harold.A.Magee@mailinator.com"/>
    <s v="503-308-1831"/>
    <s v="American Express"/>
    <m/>
    <x v="20"/>
    <s v="UK"/>
    <s v="YS731666A"/>
    <n v="376169000000000"/>
    <x v="24"/>
    <n v="5455"/>
    <d v="1899-12-30T00:00:00"/>
    <d v="1899-12-30T00:17:25"/>
    <n v="23.37"/>
    <s v="NC100 "/>
    <d v="1899-12-30T00:00:00"/>
    <d v="2016-08-20T00:00:00"/>
    <n v="40"/>
    <x v="0"/>
    <n v="19.350000000000001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0"/>
  </r>
  <r>
    <x v="25"/>
    <s v="Harold "/>
    <s v="Magee    "/>
    <s v="Harold Magee    "/>
    <s v="Mr."/>
    <s v="565 Cinnamon Lane"/>
    <x v="26"/>
    <x v="18"/>
    <x v="0"/>
    <n v="23005"/>
    <s v="Harold.A.Magee@mailinator.com"/>
    <s v="503-308-1831"/>
    <s v="American Express"/>
    <m/>
    <x v="20"/>
    <s v="UK"/>
    <s v="YS731666A"/>
    <n v="344975000000000"/>
    <x v="24"/>
    <n v="8471"/>
    <d v="1899-12-30T00:00:00"/>
    <d v="1899-12-30T00:47:53"/>
    <n v="21.97"/>
    <s v="WE157 "/>
    <d v="1899-12-30T00:00:00"/>
    <d v="2016-04-25T00:00:00"/>
    <n v="40"/>
    <x v="0"/>
    <n v="30.45"/>
    <s v="No"/>
    <s v="abandoned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25"/>
    <s v="Harold "/>
    <s v="Magee    "/>
    <s v="Harold Magee    "/>
    <s v="Mr."/>
    <s v=" 565 Cinnamon Lane"/>
    <x v="26"/>
    <x v="18"/>
    <x v="0"/>
    <n v="23005"/>
    <s v="Harold.A.Magee@mailinator.com"/>
    <s v="503-308-1831"/>
    <s v="American Express"/>
    <m/>
    <x v="20"/>
    <s v="UK"/>
    <s v="YS731666A"/>
    <n v="349153000000000"/>
    <x v="24"/>
    <n v="8974"/>
    <d v="1899-12-30T00:00:00"/>
    <d v="1899-12-30T00:32:51"/>
    <n v="17.600000000000001"/>
    <s v="NW247 "/>
    <d v="1899-12-30T00:00:00"/>
    <d v="2016-01-15T00:00:00"/>
    <n v="40"/>
    <x v="0"/>
    <n v="40.619999999999997"/>
    <s v="Yes"/>
    <s v="complete"/>
    <s v="Phone"/>
    <x v="1"/>
    <s v="LowValue"/>
    <s v="GEN_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s v="Harry "/>
    <s v="Brumback   "/>
    <s v="Harry Brumback   "/>
    <s v="Mr."/>
    <s v="45 Graystone Lakes"/>
    <x v="27"/>
    <x v="19"/>
    <x v="0"/>
    <n v="27203"/>
    <s v="Harry.L.Brumback@dodgeit.com"/>
    <s v="773-577-9355"/>
    <s v="Discover"/>
    <m/>
    <x v="21"/>
    <s v="FR"/>
    <n v="783000000000000"/>
    <n v="6011920000000000"/>
    <x v="25"/>
    <n v="5206"/>
    <d v="1899-12-30T00:00:00"/>
    <d v="1899-12-30T00:29:06"/>
    <n v="7.02"/>
    <s v="NC298 "/>
    <d v="1899-12-30T00:00:00"/>
    <d v="2016-07-27T00:00:00"/>
    <n v="75"/>
    <x v="0"/>
    <n v="47.02"/>
    <s v="Yes"/>
    <s v="complete"/>
    <s v="Desktop"/>
    <x v="2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</r>
  <r>
    <x v="26"/>
    <s v="Harry "/>
    <s v="Brumback   "/>
    <s v="Harry Brumback   "/>
    <s v="Mr."/>
    <s v="45 Graystone Lakes"/>
    <x v="27"/>
    <x v="19"/>
    <x v="0"/>
    <n v="27203"/>
    <s v="Harry.L.Brumback@dodgeit.com"/>
    <s v="773-577-9355"/>
    <s v="Discover"/>
    <m/>
    <x v="21"/>
    <s v="FR"/>
    <n v="783000000000000"/>
    <n v="6011980000000000"/>
    <x v="25"/>
    <n v="5252"/>
    <d v="1899-12-30T00:00:00"/>
    <d v="1899-12-30T00:29:06"/>
    <n v="13.82"/>
    <s v="SE208 "/>
    <d v="1899-12-30T00:00:00"/>
    <d v="2016-03-01T00:00:00"/>
    <n v="75"/>
    <x v="1"/>
    <n v="217.37"/>
    <s v="No"/>
    <s v="cancelled"/>
    <s v="Desktop"/>
    <x v="2"/>
    <s v="HighValue"/>
    <s v="BABY_BOOMERS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1"/>
    <n v="1"/>
    <n v="0"/>
    <n v="0"/>
    <n v="1"/>
    <n v="0"/>
    <n v="0"/>
    <n v="0"/>
  </r>
  <r>
    <x v="26"/>
    <s v="Harry "/>
    <s v="Brumback   "/>
    <s v="Harry Brumback   "/>
    <s v="Mr."/>
    <s v="45 Graystone Lakes"/>
    <x v="27"/>
    <x v="19"/>
    <x v="0"/>
    <n v="27203"/>
    <s v="Harry.L.Brumback@dodgeit.com"/>
    <s v="773-577-9355"/>
    <s v="Discover"/>
    <m/>
    <x v="21"/>
    <s v="FR"/>
    <n v="783000000000000"/>
    <n v="6011950000000000"/>
    <x v="25"/>
    <n v="8270"/>
    <d v="1899-12-30T00:00:00"/>
    <d v="1899-12-30T00:23:45"/>
    <n v="14.28"/>
    <s v="NW244 "/>
    <d v="1899-12-30T00:00:00"/>
    <d v="2016-12-15T00:00:00"/>
    <n v="75"/>
    <x v="0"/>
    <n v="48.8"/>
    <s v="Yes"/>
    <s v="complete"/>
    <s v="Desktop"/>
    <x v="2"/>
    <s v="LowValue"/>
    <s v="BABY_BOOMERS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s v="Henry "/>
    <s v="Williams   "/>
    <s v="Henry Williams   "/>
    <s v="Mr."/>
    <s v="303 School Street"/>
    <x v="28"/>
    <x v="20"/>
    <x v="5"/>
    <n v="4361"/>
    <s v="Henry.C.Williams@spambob.com"/>
    <s v="(03) 5390 3807"/>
    <s v="American Express"/>
    <m/>
    <x v="22"/>
    <s v="UK"/>
    <s v="TS214786A"/>
    <n v="342963000000000"/>
    <x v="26"/>
    <n v="8579"/>
    <d v="1899-12-30T00:00:00"/>
    <d v="1899-12-30T00:25:37"/>
    <n v="23.12"/>
    <s v="SE133 "/>
    <d v="1899-12-30T00:00:00"/>
    <d v="2016-07-03T00:00:00"/>
    <n v="70"/>
    <x v="0"/>
    <n v="22.85"/>
    <s v="Yes"/>
    <s v="complete"/>
    <s v="Desktop"/>
    <x v="1"/>
    <s v="LowValue"/>
    <s v="BABY_BOOMER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s v="Hoyt "/>
    <s v="Ramos     "/>
    <s v="Hoyt Ramos     "/>
    <s v="Mr."/>
    <s v="354 Northwest Boulevard"/>
    <x v="29"/>
    <x v="21"/>
    <x v="0"/>
    <n v="97701"/>
    <s v="Hoyt.C.Ramos@dodgeit.com"/>
    <s v="215-438-4845"/>
    <s v="Master Card"/>
    <m/>
    <x v="23"/>
    <s v="IT"/>
    <s v="TTVLTC38H61B853K"/>
    <n v="5171300000000000"/>
    <x v="27"/>
    <n v="878"/>
    <d v="1899-12-30T00:00:00"/>
    <d v="1899-12-30T00:19:56"/>
    <n v="23.37"/>
    <s v="SE139 "/>
    <d v="1899-12-30T00:00:00"/>
    <d v="2016-03-02T00:00:00"/>
    <n v="79"/>
    <x v="1"/>
    <n v="210.26"/>
    <s v="Yes"/>
    <s v="complete"/>
    <s v="Desktop"/>
    <x v="2"/>
    <s v="HighValue"/>
    <s v="BABY_BOOMERS"/>
    <n v="0"/>
    <n v="0"/>
    <n v="0"/>
    <n v="0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1"/>
    <n v="0"/>
    <n v="0"/>
    <n v="1"/>
  </r>
  <r>
    <x v="28"/>
    <s v="Hoyt "/>
    <s v="Ramos     "/>
    <s v="Hoyt Ramos     "/>
    <s v="Mr."/>
    <s v="354 Northwest Boulevard"/>
    <x v="29"/>
    <x v="21"/>
    <x v="0"/>
    <n v="97701"/>
    <s v="Hoyt.C.Ramos@dodgeit.com"/>
    <s v="215-438-4845"/>
    <s v="Master Card"/>
    <m/>
    <x v="23"/>
    <s v="IT"/>
    <s v="TTVLTC38H61B853K"/>
    <n v="5109090000000000"/>
    <x v="27"/>
    <n v="6252"/>
    <d v="1899-12-30T00:00:00"/>
    <d v="1899-12-30T00:39:06"/>
    <n v="12.85"/>
    <s v="NC160 "/>
    <d v="1899-12-30T00:00:00"/>
    <d v="2016-09-27T00:00:00"/>
    <n v="79"/>
    <x v="1"/>
    <n v="260.52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1"/>
    <n v="0"/>
    <n v="0"/>
    <n v="0"/>
  </r>
  <r>
    <x v="29"/>
    <s v="Ivan "/>
    <s v="Case      "/>
    <s v="Ivan Case      "/>
    <s v="Mr."/>
    <s v="2540 School Street"/>
    <x v="30"/>
    <x v="22"/>
    <x v="0"/>
    <n v="75751"/>
    <s v="Ivan.J.Case@dodgeit.com"/>
    <s v="512-391-4111"/>
    <s v="Diners Club"/>
    <m/>
    <x v="24"/>
    <s v="U.S."/>
    <n v="23868154"/>
    <n v="36851600000000"/>
    <x v="28"/>
    <n v="1566"/>
    <d v="1899-12-30T00:00:00"/>
    <d v="1899-12-30T00:33:26"/>
    <n v="6.37"/>
    <s v="SE397 "/>
    <d v="1899-12-30T00:00:00"/>
    <d v="2016-12-20T00:00:00"/>
    <n v="27"/>
    <x v="1"/>
    <n v="190.12"/>
    <s v="Yes"/>
    <s v="complete"/>
    <s v="Desktop"/>
    <x v="0"/>
    <s v="HighValue"/>
    <s v="GEN_Y"/>
    <n v="0"/>
    <n v="1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0"/>
    <n v="0"/>
    <n v="0"/>
    <n v="0"/>
    <n v="0"/>
  </r>
  <r>
    <x v="29"/>
    <s v="Ivan "/>
    <s v="Case      "/>
    <s v="Ivan Case      "/>
    <s v="Mr."/>
    <s v="2540 School Street"/>
    <x v="30"/>
    <x v="22"/>
    <x v="0"/>
    <n v="75751"/>
    <s v="Ivan.J.Case@dodgeit.com"/>
    <s v="512-391-4111"/>
    <s v="Diners Club"/>
    <m/>
    <x v="24"/>
    <s v="U.S."/>
    <n v="23868154"/>
    <n v="36184000000000"/>
    <x v="28"/>
    <n v="1740"/>
    <d v="1899-12-30T00:00:00"/>
    <d v="1899-12-30T00:36:45"/>
    <n v="13.33"/>
    <s v="RP319 "/>
    <d v="1899-12-30T00:00:00"/>
    <d v="2016-07-20T00:00:00"/>
    <n v="27"/>
    <x v="1"/>
    <n v="282.85000000000002"/>
    <s v="No"/>
    <s v="in-progress"/>
    <s v="Phone"/>
    <x v="0"/>
    <s v="HighValue"/>
    <s v="GEN_Y"/>
    <n v="0"/>
    <n v="0"/>
    <n v="1"/>
    <n v="0"/>
    <n v="0"/>
    <n v="0"/>
    <n v="0"/>
    <n v="0"/>
    <n v="0"/>
    <n v="1"/>
    <n v="0"/>
    <n v="0"/>
    <n v="0"/>
    <n v="0"/>
    <n v="1"/>
    <n v="1"/>
    <n v="0"/>
    <n v="1"/>
    <n v="0"/>
    <n v="0"/>
    <n v="0"/>
    <n v="1"/>
    <n v="0"/>
    <n v="1"/>
    <n v="0"/>
    <n v="0"/>
    <n v="0"/>
    <n v="1"/>
    <n v="1"/>
  </r>
  <r>
    <x v="30"/>
    <s v="Jack "/>
    <s v="Owens     "/>
    <s v="Jack Owens     "/>
    <s v="Mr."/>
    <s v="2374 Christie Way"/>
    <x v="31"/>
    <x v="4"/>
    <x v="2"/>
    <n v="20200"/>
    <s v="Jack.L.Owens@spambob.com"/>
    <s v="91-102-2453"/>
    <s v="Discover"/>
    <m/>
    <x v="25"/>
    <s v="FR"/>
    <n v="163000000000000"/>
    <n v="6011770000000000"/>
    <x v="29"/>
    <n v="6966"/>
    <d v="1899-12-30T00:00:00"/>
    <d v="1899-12-30T00:47:56"/>
    <n v="8.99"/>
    <s v="WE151 "/>
    <d v="1899-12-30T00:00:00"/>
    <d v="2016-04-29T00:00:00"/>
    <n v="69"/>
    <x v="1"/>
    <n v="192.48"/>
    <s v="Yes"/>
    <s v="complete"/>
    <s v="Desktop"/>
    <x v="2"/>
    <s v="HighValue"/>
    <s v="BABY_BOOMERS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0"/>
    <n v="1"/>
    <n v="1"/>
  </r>
  <r>
    <x v="31"/>
    <s v="James "/>
    <s v="Moyle     "/>
    <s v="James Moyle     "/>
    <s v="Mr."/>
    <s v="288 Vineyard Drive"/>
    <x v="32"/>
    <x v="23"/>
    <x v="0"/>
    <n v="12204"/>
    <s v="James.O.Moyle@pookmail.com"/>
    <s v="614-241-8539"/>
    <s v="Master Card"/>
    <m/>
    <x v="26"/>
    <s v="IT"/>
    <s v="MQRAXX73T01A895J"/>
    <n v="5155200000000000"/>
    <x v="30"/>
    <n v="421"/>
    <d v="1899-12-30T00:00:00"/>
    <d v="1899-12-30T00:33:45"/>
    <n v="22.77"/>
    <s v="NE367 "/>
    <d v="1899-12-30T00:00:00"/>
    <d v="2016-12-20T00:00:00"/>
    <n v="72"/>
    <x v="1"/>
    <n v="224.71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  <n v="0"/>
    <n v="1"/>
    <n v="1"/>
    <n v="0"/>
    <n v="0"/>
    <n v="0"/>
    <n v="0"/>
    <n v="0"/>
    <n v="1"/>
    <n v="0"/>
  </r>
  <r>
    <x v="31"/>
    <s v="James "/>
    <s v="Moyle     "/>
    <s v="James Moyle     "/>
    <s v="Mr."/>
    <s v="288 Vineyard Drive"/>
    <x v="32"/>
    <x v="23"/>
    <x v="0"/>
    <n v="12204"/>
    <s v="James.O.Moyle@pookmail.com"/>
    <s v="614-241-8539"/>
    <s v="Master Card"/>
    <m/>
    <x v="26"/>
    <s v="IT"/>
    <s v="MQRAXX73T01A895J"/>
    <n v="5179760000000000"/>
    <x v="30"/>
    <n v="5317"/>
    <d v="1899-12-30T00:00:00"/>
    <d v="1899-12-30T00:34:17"/>
    <n v="5.85"/>
    <s v="NW115 "/>
    <d v="1899-12-30T00:00:00"/>
    <d v="2016-12-19T00:00:00"/>
    <n v="72"/>
    <x v="1"/>
    <n v="235.6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1"/>
    <n v="0"/>
    <n v="0"/>
    <n v="0"/>
  </r>
  <r>
    <x v="31"/>
    <s v="James "/>
    <s v="Moyle     "/>
    <s v="James Moyle     "/>
    <s v="Mr."/>
    <s v="288 Vineyard Drive"/>
    <x v="32"/>
    <x v="23"/>
    <x v="0"/>
    <n v="12204"/>
    <s v="James.O.Moyle@pookmail.com"/>
    <s v="614-241-8539"/>
    <s v="Master Card"/>
    <m/>
    <x v="26"/>
    <s v="IT"/>
    <s v="MQRAXX73T01A895J"/>
    <n v="5128950000000000"/>
    <x v="30"/>
    <n v="5855"/>
    <d v="1899-12-30T00:00:00"/>
    <d v="1899-12-30T00:33:45"/>
    <n v="17.2"/>
    <s v="NW112 "/>
    <d v="1899-12-30T00:00:00"/>
    <d v="2016-05-30T00:00:00"/>
    <n v="72"/>
    <x v="1"/>
    <n v="164.54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1"/>
    <n v="1"/>
    <n v="1"/>
    <n v="0"/>
    <n v="0"/>
    <n v="0"/>
    <n v="0"/>
    <n v="0"/>
    <n v="0"/>
    <n v="0"/>
  </r>
  <r>
    <x v="32"/>
    <s v="James "/>
    <s v="Sales     "/>
    <s v="James Sales     "/>
    <s v="Miss."/>
    <s v="3904 Capitol Avenue"/>
    <x v="33"/>
    <x v="24"/>
    <x v="0"/>
    <n v="59102"/>
    <s v="James.K.Sales@trashymail.com"/>
    <s v="864-527-3838"/>
    <s v="VISA"/>
    <m/>
    <x v="27"/>
    <s v="FR"/>
    <n v="250000000000000"/>
    <n v="4638110000000000"/>
    <x v="31"/>
    <n v="738"/>
    <d v="1899-12-30T00:00:00"/>
    <d v="1899-12-30T00:13:55"/>
    <n v="11.85"/>
    <s v="NE106 "/>
    <d v="1899-12-30T00:00:00"/>
    <d v="2016-07-03T00:00:00"/>
    <n v="65"/>
    <x v="1"/>
    <n v="290.10000000000002"/>
    <s v="Yes"/>
    <s v="complete"/>
    <s v="Desktop"/>
    <x v="2"/>
    <s v="HighValue"/>
    <s v="BABY_BOOMERS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0"/>
    <n v="1"/>
  </r>
  <r>
    <x v="32"/>
    <s v="James "/>
    <s v="Sales     "/>
    <s v="James Sales     "/>
    <s v="Miss."/>
    <s v="3904 Capitol Avenue"/>
    <x v="33"/>
    <x v="24"/>
    <x v="0"/>
    <n v="59102"/>
    <s v="James.K.Sales@trashymail.com"/>
    <s v="864-527-3838"/>
    <s v="VISA"/>
    <m/>
    <x v="27"/>
    <s v="FR"/>
    <n v="250000000000000"/>
    <n v="4796570000000000"/>
    <x v="31"/>
    <n v="758"/>
    <d v="1899-12-30T00:00:00"/>
    <d v="1899-12-30T00:12:46"/>
    <n v="6.15"/>
    <s v="SW280 "/>
    <d v="1899-12-30T00:00:00"/>
    <d v="2016-03-03T00:00:00"/>
    <n v="65"/>
    <x v="1"/>
    <n v="190.14"/>
    <s v="Yes"/>
    <s v="complete"/>
    <s v="Desktop"/>
    <x v="2"/>
    <s v="HighValue"/>
    <s v="BABY_BOOMERS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1"/>
  </r>
  <r>
    <x v="32"/>
    <s v="James "/>
    <s v="Sales     "/>
    <s v="James Sales     "/>
    <s v="Miss."/>
    <s v="3904 Capitol Avenue"/>
    <x v="33"/>
    <x v="24"/>
    <x v="0"/>
    <n v="59102"/>
    <s v="James.K.Sales@trashymail.com"/>
    <s v="864-527-3838"/>
    <s v="VISA"/>
    <m/>
    <x v="27"/>
    <s v="FR"/>
    <n v="250000000000000"/>
    <n v="4053410000000000"/>
    <x v="31"/>
    <n v="6887"/>
    <d v="1899-12-30T00:00:00"/>
    <d v="1899-12-30T00:19:46"/>
    <n v="23.78"/>
    <s v="NW250 "/>
    <d v="1899-12-30T00:00:00"/>
    <d v="2016-03-12T00:00:00"/>
    <n v="65"/>
    <x v="1"/>
    <n v="242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1"/>
    <n v="1"/>
    <n v="0"/>
    <n v="1"/>
    <n v="1"/>
    <n v="1"/>
    <n v="0"/>
    <n v="0"/>
    <n v="0"/>
    <n v="1"/>
    <n v="0"/>
    <n v="1"/>
    <n v="0"/>
    <n v="1"/>
  </r>
  <r>
    <x v="32"/>
    <s v="James "/>
    <s v="Sales     "/>
    <s v="James Sales     "/>
    <s v="Miss."/>
    <s v="3904 Capitol Avenue"/>
    <x v="33"/>
    <x v="24"/>
    <x v="0"/>
    <n v="59102"/>
    <s v="James.K.Sales@trashymail.com"/>
    <s v="864-527-3838"/>
    <s v="VISA"/>
    <m/>
    <x v="27"/>
    <s v="FR"/>
    <n v="250000000000000"/>
    <n v="4188580000000000"/>
    <x v="31"/>
    <n v="7923"/>
    <d v="1899-12-30T00:00:00"/>
    <d v="1899-12-30T00:25:37"/>
    <n v="13.33"/>
    <s v="WE415 "/>
    <d v="1899-12-30T00:00:00"/>
    <d v="2016-03-30T00:00:00"/>
    <n v="65"/>
    <x v="1"/>
    <n v="243.61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1"/>
    <n v="1"/>
  </r>
  <r>
    <x v="32"/>
    <s v="James "/>
    <s v="Sales     "/>
    <s v="James Sales     "/>
    <s v="Miss."/>
    <s v="3904 Capitol Avenue"/>
    <x v="33"/>
    <x v="24"/>
    <x v="0"/>
    <n v="59102"/>
    <s v="James.K.Sales@trashymail.com"/>
    <s v="864-527-3838"/>
    <s v="VISA"/>
    <m/>
    <x v="27"/>
    <s v="FR"/>
    <n v="250000000000000"/>
    <n v="4993740000000000"/>
    <x v="31"/>
    <n v="8518"/>
    <d v="1899-12-30T00:00:00"/>
    <d v="1899-12-30T00:19:56"/>
    <n v="33.99"/>
    <s v="SW409 "/>
    <d v="1899-12-30T00:00:00"/>
    <d v="2016-03-01T00:00:00"/>
    <n v="65"/>
    <x v="1"/>
    <n v="219.49"/>
    <s v="No"/>
    <s v="in-progress"/>
    <s v="Desktop"/>
    <x v="2"/>
    <s v="HighValue"/>
    <s v="BABY_BOOMERS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1"/>
    <n v="0"/>
    <n v="0"/>
    <n v="0"/>
  </r>
  <r>
    <x v="33"/>
    <s v="Jana "/>
    <s v="Hall      "/>
    <s v="Jana Hall      "/>
    <s v="Mrs."/>
    <s v="2050 Randolph Street"/>
    <x v="34"/>
    <x v="25"/>
    <x v="0"/>
    <n v="8401"/>
    <s v="Jana.R.Hall@mailinator.com"/>
    <s v="410-971-3586"/>
    <s v="American Express"/>
    <m/>
    <x v="28"/>
    <s v="ES"/>
    <s v="X4152416L"/>
    <n v="370602000000000"/>
    <x v="32"/>
    <n v="5684"/>
    <d v="1899-12-30T00:00:00"/>
    <d v="1899-12-30T00:13:55"/>
    <n v="18.989999999999998"/>
    <s v="SE400 "/>
    <d v="1899-12-30T00:00:00"/>
    <d v="2016-07-03T00:00:00"/>
    <n v="30"/>
    <x v="0"/>
    <n v="29.89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33"/>
    <s v="Jana "/>
    <s v="Hall      "/>
    <s v="Jana Hall      "/>
    <s v="Mrs."/>
    <s v="2050 Randolph Street"/>
    <x v="34"/>
    <x v="25"/>
    <x v="0"/>
    <n v="8401"/>
    <s v="Jana.R.Hall@mailinator.com"/>
    <s v="410-971-3586"/>
    <s v="American Express"/>
    <m/>
    <x v="28"/>
    <s v="ES"/>
    <s v="X4152416L"/>
    <n v="340179000000000"/>
    <x v="32"/>
    <n v="8402"/>
    <d v="1899-12-30T00:00:00"/>
    <d v="1899-12-30T00:43:53"/>
    <n v="23.37"/>
    <s v="SW274 "/>
    <d v="1899-12-30T00:00:00"/>
    <d v="2016-01-25T00:00:00"/>
    <n v="30"/>
    <x v="0"/>
    <n v="49.78"/>
    <s v="No"/>
    <s v="in-progress"/>
    <s v="Phone"/>
    <x v="1"/>
    <s v="LowValue"/>
    <s v="GEN_Y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s v="Jason "/>
    <s v="Glass     "/>
    <s v="Jason Glass     "/>
    <s v="Miss."/>
    <s v="289 Bassell Avenue"/>
    <x v="35"/>
    <x v="26"/>
    <x v="5"/>
    <n v="2284"/>
    <s v="Jason.M.Glass@spambob.com"/>
    <s v="(07) 4090 2386"/>
    <s v="Diners Club"/>
    <m/>
    <x v="29"/>
    <s v="IT"/>
    <s v="HCNMPL50M67G315Q"/>
    <n v="36383400000000"/>
    <x v="33"/>
    <n v="1866"/>
    <d v="1899-12-30T00:00:00"/>
    <d v="1899-12-30T00:17:25"/>
    <n v="7.02"/>
    <s v="NC100 "/>
    <d v="1899-12-30T00:00:00"/>
    <d v="2016-08-20T00:00:00"/>
    <n v="78"/>
    <x v="1"/>
    <n v="161.59"/>
    <s v="Yes"/>
    <s v="complete"/>
    <s v="Desktop"/>
    <x v="2"/>
    <s v="HighValue"/>
    <s v="BABY_BOOMERS"/>
    <n v="0"/>
    <n v="0"/>
    <n v="0"/>
    <n v="1"/>
    <n v="0"/>
    <n v="0"/>
    <n v="0"/>
    <n v="0"/>
    <n v="0"/>
    <n v="0"/>
    <n v="0"/>
    <n v="0"/>
    <n v="0"/>
    <n v="0"/>
    <n v="0"/>
    <n v="1"/>
    <n v="0"/>
    <n v="1"/>
    <n v="1"/>
    <n v="1"/>
    <n v="1"/>
    <n v="1"/>
    <n v="0"/>
    <n v="0"/>
    <n v="0"/>
    <n v="0"/>
    <n v="1"/>
    <n v="0"/>
    <n v="0"/>
  </r>
  <r>
    <x v="34"/>
    <s v="Jason "/>
    <s v="Glass     "/>
    <s v="Jason Glass     "/>
    <s v="Miss."/>
    <s v="289 Bassell Avenue"/>
    <x v="35"/>
    <x v="26"/>
    <x v="5"/>
    <n v="2284"/>
    <s v="Jason.M.Glass@spambob.com"/>
    <s v="(07) 4090 2386"/>
    <s v="Diners Club"/>
    <m/>
    <x v="29"/>
    <s v="IT"/>
    <s v="HCNMPL50M67G315Q"/>
    <n v="36851500000000"/>
    <x v="33"/>
    <n v="5009"/>
    <d v="1899-12-30T00:00:00"/>
    <d v="1899-12-30T00:43:55"/>
    <n v="8.23"/>
    <s v="NW187 "/>
    <d v="1899-12-30T00:00:00"/>
    <d v="2016-10-22T00:00:00"/>
    <n v="78"/>
    <x v="1"/>
    <n v="145.28"/>
    <s v="No"/>
    <s v="abandoned"/>
    <s v="Desktop"/>
    <x v="2"/>
    <s v="MediumValue"/>
    <s v="BABY_BOOMERS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34"/>
    <s v="Jason "/>
    <s v="Glass     "/>
    <s v="Jason Glass     "/>
    <s v="Miss."/>
    <s v="289 Bassell Avenue"/>
    <x v="35"/>
    <x v="26"/>
    <x v="5"/>
    <n v="2284"/>
    <s v="Jason.M.Glass@spambob.com"/>
    <s v="(07) 4090 2386"/>
    <s v="Diners Club"/>
    <m/>
    <x v="29"/>
    <s v="IT"/>
    <s v="HCNMPL50M67G315Q"/>
    <n v="36452900000000"/>
    <x v="33"/>
    <n v="7982"/>
    <d v="1899-12-30T00:47:25"/>
    <d v="1899-12-30T00:47:25"/>
    <n v="23.12"/>
    <s v="WE289 "/>
    <d v="1899-12-30T00:47:25"/>
    <d v="2016-05-08T00:00:00"/>
    <n v="78"/>
    <x v="1"/>
    <n v="205.85"/>
    <s v="Yes"/>
    <s v="complete"/>
    <s v="Desktop"/>
    <x v="2"/>
    <s v="HighValue"/>
    <s v="BABY_BOOMERS"/>
    <n v="0"/>
    <n v="0"/>
    <n v="1"/>
    <n v="0"/>
    <n v="1"/>
    <n v="0"/>
    <n v="0"/>
    <n v="0"/>
    <n v="0"/>
    <n v="1"/>
    <n v="0"/>
    <n v="0"/>
    <n v="0"/>
    <n v="0"/>
    <n v="0"/>
    <n v="1"/>
    <n v="0"/>
    <n v="1"/>
    <n v="0"/>
    <n v="0"/>
    <n v="0"/>
    <n v="1"/>
    <n v="0"/>
    <n v="1"/>
    <n v="0"/>
    <n v="0"/>
    <n v="0"/>
    <n v="1"/>
    <n v="1"/>
  </r>
  <r>
    <x v="35"/>
    <s v="Jennifer "/>
    <s v="Howard   "/>
    <s v="Jennifer Howard   "/>
    <s v="Mrs."/>
    <s v="3339 Twin Willow Lane"/>
    <x v="9"/>
    <x v="6"/>
    <x v="0"/>
    <n v="30329"/>
    <s v="Jennifer.M.Howard@spambob.com"/>
    <s v="559-927-9392"/>
    <s v="Discover"/>
    <m/>
    <x v="30"/>
    <s v="IT"/>
    <s v="SQOOUI42T60G511Z"/>
    <n v="6011560000000000"/>
    <x v="34"/>
    <n v="2171"/>
    <d v="1899-12-30T00:00:00"/>
    <d v="1899-12-30T00:58:45"/>
    <n v="18.989999999999998"/>
    <s v="SW343 "/>
    <d v="1899-12-30T00:00:00"/>
    <d v="2016-05-30T00:00:00"/>
    <s v="NA"/>
    <x v="0"/>
    <n v="50.67"/>
    <s v="Yes"/>
    <s v="complete"/>
    <s v="Phone"/>
    <x v="0"/>
    <s v="LowValue"/>
    <s v="GEN_Z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5"/>
    <s v="Jennifer "/>
    <s v="Howard   "/>
    <s v="Jennifer Howard   "/>
    <s v="Mrs."/>
    <s v="3339 Twin Willow Lane"/>
    <x v="9"/>
    <x v="6"/>
    <x v="0"/>
    <n v="30329"/>
    <s v="Jennifer.M.Howard@spambob.com"/>
    <s v="559-927-9392"/>
    <s v="Discover"/>
    <m/>
    <x v="30"/>
    <s v="IT"/>
    <s v="SQOOUI42T60G511Z"/>
    <n v="6011650000000000"/>
    <x v="34"/>
    <n v="7867"/>
    <d v="1899-12-30T00:00:00"/>
    <d v="1899-12-30T00:29:06"/>
    <n v="8.99"/>
    <s v="NC358 "/>
    <d v="1899-12-30T00:00:00"/>
    <d v="2016-07-23T00:00:00"/>
    <s v="NA"/>
    <x v="0"/>
    <n v="26.97"/>
    <s v="No"/>
    <s v="cancelled"/>
    <s v="Phone"/>
    <x v="0"/>
    <s v="LowValue"/>
    <s v="GEN_Z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s v="Jennifer "/>
    <s v="Howard   "/>
    <s v="Jennifer Howard   "/>
    <s v="Mrs."/>
    <s v="3339 Twin Willow Lane"/>
    <x v="9"/>
    <x v="6"/>
    <x v="0"/>
    <n v="30329"/>
    <s v="Jennifer.M.Howard@spambob.com"/>
    <s v="559-927-9392"/>
    <s v="Discover"/>
    <m/>
    <x v="30"/>
    <s v="IT"/>
    <s v="SQOOUI42T60G511Z"/>
    <n v="6011970000000000"/>
    <x v="34"/>
    <n v="8182"/>
    <d v="1899-12-30T00:00:00"/>
    <d v="1899-12-30T00:22:37"/>
    <n v="6.87"/>
    <s v="NE238 "/>
    <d v="1899-12-30T00:00:00"/>
    <d v="2016-05-19T00:00:00"/>
    <s v="NA"/>
    <x v="0"/>
    <n v="7.12"/>
    <s v="Yes"/>
    <s v="complete"/>
    <s v="Phone"/>
    <x v="0"/>
    <s v="LowValue"/>
    <s v="GEN_Z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36"/>
    <s v="Jennifer "/>
    <s v="Becker   "/>
    <s v="Jennifer Becker   "/>
    <s v="Mrs."/>
    <s v="4374 Lindale Avenue"/>
    <x v="36"/>
    <x v="27"/>
    <x v="0"/>
    <n v="61701"/>
    <s v="Jennifer.D.Becker@spambob.com"/>
    <s v="803-223-5484"/>
    <s v="JCB"/>
    <m/>
    <x v="31"/>
    <s v="FR"/>
    <n v="169000000000000"/>
    <n v="3528370000000000"/>
    <x v="35"/>
    <n v="591"/>
    <d v="1899-12-30T00:00:00"/>
    <d v="1899-12-30T00:43:55"/>
    <n v="10.45"/>
    <s v="NW187 "/>
    <d v="1899-12-30T00:00:00"/>
    <d v="2016-10-22T00:00:00"/>
    <n v="24"/>
    <x v="1"/>
    <n v="165.72"/>
    <s v="Yes"/>
    <s v="complete"/>
    <s v="Phone"/>
    <x v="2"/>
    <s v="HighValue"/>
    <s v="GEN_Y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</r>
  <r>
    <x v="37"/>
    <s v="Jodi "/>
    <s v="Bugg      "/>
    <s v="Jodi Bugg      "/>
    <s v="Mrs."/>
    <s v="1177 Petunia Way"/>
    <x v="37"/>
    <x v="28"/>
    <x v="1"/>
    <n v="38063"/>
    <s v="Jodi.S.Bugg@spambob.com"/>
    <s v="0396 3484999"/>
    <s v="American Express"/>
    <m/>
    <x v="32"/>
    <s v="FR"/>
    <n v="253000000000000"/>
    <n v="344866000000000"/>
    <x v="36"/>
    <n v="1078"/>
    <d v="1899-12-30T00:00:00"/>
    <d v="1899-12-30T00:27:55"/>
    <n v="16.25"/>
    <s v="NE172 "/>
    <d v="1899-12-30T00:00:00"/>
    <d v="2016-10-08T00:00:00"/>
    <n v="38"/>
    <x v="0"/>
    <n v="39.619999999999997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37"/>
    <s v="Jodi "/>
    <s v="Bugg      "/>
    <s v="Jodi Bugg      "/>
    <s v="Mrs."/>
    <s v="1177 Petunia Way"/>
    <x v="37"/>
    <x v="28"/>
    <x v="1"/>
    <n v="38063"/>
    <s v="Jodi.S.Bugg@spambob.com"/>
    <s v="0396 3484999"/>
    <s v="American Express"/>
    <m/>
    <x v="32"/>
    <s v="FR"/>
    <n v="253000000000000"/>
    <n v="370252000000000"/>
    <x v="36"/>
    <n v="7969"/>
    <d v="1899-12-30T00:00:00"/>
    <d v="1899-12-30T00:34:17"/>
    <n v="26.87"/>
    <s v="WE355 "/>
    <d v="1899-12-30T00:00:00"/>
    <d v="2016-12-20T00:00:00"/>
    <n v="38"/>
    <x v="0"/>
    <n v="11.64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38"/>
    <s v="Jodi "/>
    <s v="Stanley    "/>
    <s v="Jodi Stanley    "/>
    <s v="Mrs."/>
    <s v="4039 Kelley Road"/>
    <x v="38"/>
    <x v="29"/>
    <x v="0"/>
    <n v="19020"/>
    <s v="Jodi.B.Stanley@spambob.com"/>
    <s v="262-385-8894"/>
    <s v="JCB"/>
    <m/>
    <x v="11"/>
    <s v="CA"/>
    <n v="904601168"/>
    <n v="3528100000000000"/>
    <x v="37"/>
    <n v="383"/>
    <d v="1899-12-30T00:00:00"/>
    <d v="1899-12-30T00:22:37"/>
    <n v="11.15"/>
    <s v="WE421 "/>
    <d v="1899-12-30T00:00:00"/>
    <d v="2016-04-19T00:00:00"/>
    <n v="48"/>
    <x v="0"/>
    <n v="13.27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s v="Jodi "/>
    <s v="Stanley    "/>
    <s v="Jodi Stanley    "/>
    <s v="Mrs."/>
    <s v="4039 Kelley Road"/>
    <x v="38"/>
    <x v="29"/>
    <x v="0"/>
    <n v="19020"/>
    <s v="Jodi.B.Stanley@spambob.com"/>
    <s v="262-385-8894"/>
    <s v="JCB"/>
    <m/>
    <x v="11"/>
    <s v="CA"/>
    <n v="904601168"/>
    <n v="3528170000000000"/>
    <x v="37"/>
    <n v="1426"/>
    <d v="1899-12-30T00:47:25"/>
    <d v="1899-12-30T00:47:25"/>
    <n v="7.85"/>
    <s v="SC124 "/>
    <d v="1899-12-30T00:47:25"/>
    <d v="2016-05-08T00:00:00"/>
    <n v="48"/>
    <x v="0"/>
    <n v="24.06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1"/>
    <n v="0"/>
    <n v="0"/>
    <n v="0"/>
    <n v="0"/>
    <n v="0"/>
    <n v="0"/>
    <n v="0"/>
    <n v="0"/>
  </r>
  <r>
    <x v="38"/>
    <s v="Jodi "/>
    <s v="Stanley    "/>
    <s v="Jodi Stanley    "/>
    <s v="Mrs."/>
    <s v="4039 Kelley Road"/>
    <x v="38"/>
    <x v="29"/>
    <x v="0"/>
    <n v="19020"/>
    <s v="Jodi.B.Stanley@spambob.com"/>
    <s v="262-385-8894"/>
    <s v="JCB"/>
    <m/>
    <x v="11"/>
    <s v="CA"/>
    <n v="904601168"/>
    <n v="3528220000000000"/>
    <x v="37"/>
    <n v="9065"/>
    <d v="1899-12-30T00:00:00"/>
    <d v="1899-12-30T00:47:25"/>
    <n v="21.97"/>
    <s v="SC193 "/>
    <d v="1899-12-30T00:00:00"/>
    <d v="2016-08-20T00:00:00"/>
    <n v="48"/>
    <x v="0"/>
    <n v="15.96"/>
    <s v="No"/>
    <s v="in-progress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39"/>
    <s v="John "/>
    <s v="Hoffman    "/>
    <s v="John Hoffman    "/>
    <s v="Mr."/>
    <s v="1660 Lighthouse Drive"/>
    <x v="39"/>
    <x v="30"/>
    <x v="0"/>
    <n v="44311"/>
    <s v="John.D.Hoffman@trashymail.com"/>
    <s v="608-822-4333"/>
    <s v="American Express"/>
    <m/>
    <x v="33"/>
    <s v="IT"/>
    <s v="RGQKFP86T41C178Z"/>
    <n v="377308000000000"/>
    <x v="38"/>
    <n v="1369"/>
    <d v="1899-12-30T00:00:00"/>
    <d v="1899-12-30T00:32:51"/>
    <n v="21.97"/>
    <s v="NW247 "/>
    <d v="1899-12-30T00:00:00"/>
    <d v="2016-01-15T00:00:00"/>
    <n v="46"/>
    <x v="0"/>
    <n v="24.66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40"/>
    <s v="John "/>
    <s v="Riley     "/>
    <s v="John Riley     "/>
    <s v="Mr."/>
    <s v="4904 Hamilton Drive"/>
    <x v="40"/>
    <x v="4"/>
    <x v="3"/>
    <n v="22885"/>
    <s v="John.S.Riley@spambob.com"/>
    <s v="04329 69 96 01"/>
    <s v="Discover"/>
    <m/>
    <x v="34"/>
    <s v="U.S."/>
    <n v="441590001"/>
    <n v="6011000000000000"/>
    <x v="39"/>
    <n v="1401"/>
    <d v="1899-12-30T00:00:00"/>
    <d v="1899-12-30T00:27:55"/>
    <n v="8.15"/>
    <s v="NE172 "/>
    <d v="1899-12-30T00:00:00"/>
    <d v="2016-10-08T00:00:00"/>
    <n v="40"/>
    <x v="1"/>
    <n v="100.5"/>
    <s v="No"/>
    <s v="abandoned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1"/>
    <n v="0"/>
    <n v="0"/>
    <n v="0"/>
    <n v="0"/>
    <n v="0"/>
    <n v="0"/>
    <n v="0"/>
    <n v="0"/>
  </r>
  <r>
    <x v="41"/>
    <s v="Joseph "/>
    <s v="Shafer    "/>
    <s v="Joseph Shafer    "/>
    <s v="Mr."/>
    <s v="15 Lords Way"/>
    <x v="41"/>
    <x v="15"/>
    <x v="0"/>
    <n v="20705"/>
    <s v="Joseph.J.Shafer@trashymail.com"/>
    <s v="212-833-9423"/>
    <s v="JCB"/>
    <m/>
    <x v="31"/>
    <s v="U.S."/>
    <n v="577430003"/>
    <n v="3528220000000000"/>
    <x v="40"/>
    <n v="7392"/>
    <d v="1899-12-30T00:00:00"/>
    <d v="1899-12-30T00:27:39"/>
    <n v="11.45"/>
    <s v="NC427 "/>
    <d v="1899-12-30T00:00:00"/>
    <d v="2016-10-07T00:00:00"/>
    <n v="72"/>
    <x v="1"/>
    <n v="126.46"/>
    <s v="No"/>
    <s v="cancelled"/>
    <s v="Desktop"/>
    <x v="0"/>
    <s v="MediumValue"/>
    <s v="BABY_BOOMERS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42"/>
    <s v="Joseph "/>
    <s v="Rogers    "/>
    <s v="Joseph Rogers    "/>
    <s v="Mr."/>
    <s v="2027 Harley Brook Lane"/>
    <x v="42"/>
    <x v="4"/>
    <x v="3"/>
    <n v="56370"/>
    <s v="Joseph.S.Rogers@mailinator.com"/>
    <s v="0201 25 24 10"/>
    <s v="Diners Club"/>
    <m/>
    <x v="2"/>
    <s v="ES"/>
    <s v="7500577R"/>
    <n v="36501600000000"/>
    <x v="41"/>
    <n v="1685"/>
    <d v="1899-12-30T00:00:00"/>
    <d v="1899-12-30T00:47:56"/>
    <n v="11.45"/>
    <s v="WE220 "/>
    <d v="1899-12-30T00:00:00"/>
    <d v="2016-12-25T00:00:00"/>
    <s v="NA"/>
    <x v="0"/>
    <n v="45.77"/>
    <s v="No"/>
    <s v="in-progress"/>
    <s v="Phone"/>
    <x v="0"/>
    <s v="LowValue"/>
    <s v="GEN_Z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s v="Joseph "/>
    <s v="Rogers    "/>
    <s v="Joseph Rogers    "/>
    <s v="Mr."/>
    <s v="2027 Harley Brook Lane"/>
    <x v="42"/>
    <x v="4"/>
    <x v="3"/>
    <n v="56370"/>
    <s v="Joseph.S.Rogers@mailinator.com"/>
    <s v="0201 25 24 10"/>
    <s v="Diners Club"/>
    <m/>
    <x v="2"/>
    <s v="ES"/>
    <s v="7500577R"/>
    <n v="36553100000000"/>
    <x v="41"/>
    <n v="8207"/>
    <d v="1899-12-30T00:00:00"/>
    <d v="1899-12-30T00:33:00"/>
    <n v="13.88"/>
    <s v="SW346 "/>
    <d v="1899-12-30T00:00:00"/>
    <d v="2016-05-01T00:00:00"/>
    <s v="NA"/>
    <x v="0"/>
    <n v="30.69"/>
    <s v="Yes"/>
    <s v="complete"/>
    <s v="Desktop"/>
    <x v="0"/>
    <s v="LowValue"/>
    <s v="GEN_Z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</r>
  <r>
    <x v="43"/>
    <s v="Judy "/>
    <s v="Larkin     "/>
    <s v="Judy Larkin     "/>
    <s v="Mrs."/>
    <s v="2659 Werninger Street"/>
    <x v="43"/>
    <x v="31"/>
    <x v="1"/>
    <n v="31056"/>
    <s v="Judy.B.Larkin@pookmail.com"/>
    <s v="0344 8952963"/>
    <s v="Diners Club"/>
    <m/>
    <x v="26"/>
    <s v="FR"/>
    <n v="115000000000000"/>
    <n v="36526200000000"/>
    <x v="42"/>
    <n v="4576"/>
    <d v="1899-12-30T00:00:00"/>
    <d v="1899-12-30T00:19:56"/>
    <n v="11.15"/>
    <s v="SW409 "/>
    <d v="1899-12-30T00:00:00"/>
    <d v="2016-03-01T00:00:00"/>
    <s v="NA"/>
    <x v="0"/>
    <n v="66.319999999999993"/>
    <s v="Yes"/>
    <s v="complete"/>
    <s v="Phone"/>
    <x v="1"/>
    <s v="MediumValue"/>
    <s v="GEN_Z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</r>
  <r>
    <x v="43"/>
    <s v="Judy "/>
    <s v="Larkin     "/>
    <s v="Judy Larkin     "/>
    <s v="Mrs."/>
    <s v="2659 Werninger Street"/>
    <x v="43"/>
    <x v="31"/>
    <x v="1"/>
    <n v="31056"/>
    <s v="Judy.B.Larkin@pookmail.com"/>
    <s v="0344 8952963"/>
    <s v="Diners Club"/>
    <m/>
    <x v="26"/>
    <s v="FR"/>
    <n v="115000000000000"/>
    <n v="36706100000000"/>
    <x v="42"/>
    <n v="6060"/>
    <d v="1899-12-30T00:00:00"/>
    <d v="1899-12-30T00:57:29"/>
    <n v="9"/>
    <s v="WE226 "/>
    <d v="1899-12-30T00:00:00"/>
    <d v="2016-09-20T00:00:00"/>
    <s v="NA"/>
    <x v="1"/>
    <n v="102.6"/>
    <s v="Yes"/>
    <s v="complete"/>
    <s v="Desktop"/>
    <x v="1"/>
    <s v="MediumValue"/>
    <s v="GEN_Z"/>
    <n v="0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0"/>
  </r>
  <r>
    <x v="44"/>
    <s v="Judy "/>
    <s v="Hopping    "/>
    <s v="Judy Hopping    "/>
    <s v="Mrs."/>
    <s v="2805 DaVISAA Avenue"/>
    <x v="44"/>
    <x v="4"/>
    <x v="6"/>
    <n v="64200"/>
    <s v="Judy.G.Hopping@pookmail.com"/>
    <s v="01.83.63.72.29"/>
    <s v="Master Card"/>
    <m/>
    <x v="35"/>
    <s v="FR"/>
    <n v="702000000000000"/>
    <n v="5159490000000000"/>
    <x v="43"/>
    <n v="3624"/>
    <d v="1899-12-30T00:00:00"/>
    <d v="1899-12-30T00:47:39"/>
    <n v="9.2200000000000006"/>
    <s v="SC388 "/>
    <d v="1899-12-30T00:00:00"/>
    <d v="2016-06-15T00:00:00"/>
    <n v="26"/>
    <x v="1"/>
    <n v="240.95"/>
    <s v="Yes"/>
    <s v="complete"/>
    <s v="Phone"/>
    <x v="1"/>
    <s v="HighValue"/>
    <s v="GEN_Y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  <n v="0"/>
    <n v="1"/>
    <n v="0"/>
    <n v="1"/>
    <n v="0"/>
  </r>
  <r>
    <x v="44"/>
    <s v="Judy "/>
    <s v="Hopping    "/>
    <s v="Judy Hopping    "/>
    <s v="Mrs."/>
    <s v="2805 DaVISAA Avenue"/>
    <x v="44"/>
    <x v="4"/>
    <x v="6"/>
    <n v="64200"/>
    <s v="Judy.G.Hopping@pookmail.com"/>
    <s v="01.83.63.72.29"/>
    <s v="Master Card"/>
    <m/>
    <x v="35"/>
    <s v="FR"/>
    <n v="702000000000000"/>
    <n v="5149180000000000"/>
    <x v="43"/>
    <n v="4581"/>
    <d v="1899-12-30T00:00:00"/>
    <d v="1899-12-30T00:59:06"/>
    <n v="17.23"/>
    <s v="WE349 "/>
    <d v="1899-12-30T00:00:00"/>
    <d v="2016-06-27T00:00:00"/>
    <n v="26"/>
    <x v="0"/>
    <n v="42.26"/>
    <s v="Yes"/>
    <s v="complete"/>
    <s v="Phone"/>
    <x v="1"/>
    <s v="LowValue"/>
    <s v="GEN_Y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s v="Judy "/>
    <s v="Hopping    "/>
    <s v="Judy Hopping    "/>
    <s v="Mrs."/>
    <s v="2805 DaVISAA Avenue"/>
    <x v="44"/>
    <x v="4"/>
    <x v="6"/>
    <n v="64200"/>
    <s v="Judy.G.Hopping@pookmail.com"/>
    <s v="01.83.63.72.29"/>
    <s v="Master Card"/>
    <m/>
    <x v="35"/>
    <s v="FR"/>
    <n v="702000000000000"/>
    <n v="5188850000000000"/>
    <x v="43"/>
    <n v="6362"/>
    <d v="1899-12-30T00:00:00"/>
    <d v="1899-12-30T00:33:26"/>
    <n v="18.45"/>
    <s v="NC229 "/>
    <d v="1899-12-30T00:00:00"/>
    <d v="2016-11-20T00:00:00"/>
    <n v="26"/>
    <x v="1"/>
    <n v="250"/>
    <s v="Yes"/>
    <s v="complete"/>
    <s v="Phone"/>
    <x v="1"/>
    <s v="HighValue"/>
    <s v="GEN_Y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  <n v="0"/>
    <n v="1"/>
    <n v="0"/>
    <n v="1"/>
    <n v="0"/>
  </r>
  <r>
    <x v="44"/>
    <s v="Judy "/>
    <s v="Hopping    "/>
    <s v="Judy Hopping    "/>
    <s v="Mrs."/>
    <s v="2805 DaVISAA Avenue"/>
    <x v="44"/>
    <x v="4"/>
    <x v="6"/>
    <n v="64200"/>
    <s v="Judy.G.Hopping@pookmail.com"/>
    <s v="01.83.63.72.29"/>
    <s v="Master Card"/>
    <m/>
    <x v="35"/>
    <s v="FR"/>
    <n v="702000000000000"/>
    <n v="5104510000000000"/>
    <x v="43"/>
    <n v="6931"/>
    <d v="1899-12-30T00:00:00"/>
    <d v="1899-12-30T00:58:45"/>
    <n v="11.05"/>
    <s v="SW145 "/>
    <d v="1899-12-30T00:00:00"/>
    <d v="2016-10-07T00:00:00"/>
    <n v="26"/>
    <x v="1"/>
    <n v="213.19"/>
    <s v="Yes"/>
    <s v="complete"/>
    <s v="Phone"/>
    <x v="1"/>
    <s v="HighValue"/>
    <s v="GEN_Y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1"/>
  </r>
  <r>
    <x v="45"/>
    <s v="Katherine "/>
    <s v="Mullins  "/>
    <s v="Katherine Mullins  "/>
    <s v="Mrs."/>
    <s v="4245 Adamsville Road"/>
    <x v="45"/>
    <x v="11"/>
    <x v="0"/>
    <n v="94508"/>
    <s v="Katherine.W.Mullins@spambob.com"/>
    <s v="503-688-0336"/>
    <s v="Diners Club"/>
    <m/>
    <x v="36"/>
    <s v="ES"/>
    <s v="X6490143A"/>
    <n v="36025400000000"/>
    <x v="44"/>
    <n v="825"/>
    <d v="1899-12-30T00:00:00"/>
    <d v="1899-12-30T00:59:06"/>
    <n v="6.38"/>
    <s v="WE349 "/>
    <d v="1899-12-30T00:00:00"/>
    <d v="2016-06-27T00:00:00"/>
    <n v="64"/>
    <x v="0"/>
    <n v="16.559999999999999"/>
    <s v="Yes"/>
    <s v="complete"/>
    <s v="Phone"/>
    <x v="1"/>
    <s v="LowValue"/>
    <s v="BABY_BOOMER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s v="Katherine "/>
    <s v="Mullins  "/>
    <s v="Katherine Mullins  "/>
    <s v="Mrs."/>
    <s v="4245 Adamsville Road"/>
    <x v="45"/>
    <x v="11"/>
    <x v="0"/>
    <n v="94508"/>
    <s v="Katherine.W.Mullins@spambob.com"/>
    <s v="503-688-0336"/>
    <s v="Diners Club"/>
    <m/>
    <x v="36"/>
    <s v="ES"/>
    <s v="X6490143A"/>
    <n v="36121200000000"/>
    <x v="44"/>
    <n v="2024"/>
    <d v="1899-12-30T00:00:00"/>
    <d v="1899-12-30T00:32:45"/>
    <n v="17.87"/>
    <s v="RP190 "/>
    <d v="1899-12-30T00:00:00"/>
    <d v="2016-06-15T00:00:00"/>
    <n v="64"/>
    <x v="0"/>
    <n v="8.7100000000000009"/>
    <s v="No"/>
    <s v="cancelled"/>
    <s v="Phone"/>
    <x v="1"/>
    <s v="LowValue"/>
    <s v="BABY_BOOMERS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45"/>
    <s v="Katherine "/>
    <s v="Mullins  "/>
    <s v="Katherine Mullins  "/>
    <s v="Mrs."/>
    <s v="4245 Adamsville Road"/>
    <x v="45"/>
    <x v="11"/>
    <x v="0"/>
    <n v="94508"/>
    <s v="Katherine.W.Mullins@spambob.com"/>
    <s v="503-688-0336"/>
    <s v="Diners Club"/>
    <m/>
    <x v="36"/>
    <s v="ES"/>
    <s v="X6490143A"/>
    <n v="36818100000000"/>
    <x v="44"/>
    <n v="2582"/>
    <d v="1899-12-30T00:00:00"/>
    <d v="1899-12-30T00:33:26"/>
    <n v="8.99"/>
    <s v="WE154 "/>
    <d v="1899-12-30T00:00:00"/>
    <d v="2016-09-20T00:00:00"/>
    <n v="64"/>
    <x v="0"/>
    <n v="25.77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45"/>
    <s v="Katherine "/>
    <s v="Mullins  "/>
    <s v="Katherine Mullins  "/>
    <s v="Mrs."/>
    <s v="4245 Adamsville Road"/>
    <x v="45"/>
    <x v="11"/>
    <x v="0"/>
    <n v="94508"/>
    <s v="Katherine.W.Mullins@spambob.com"/>
    <s v="503-688-0336"/>
    <s v="Diners Club"/>
    <m/>
    <x v="36"/>
    <s v="ES"/>
    <s v="X6490143A"/>
    <n v="36634500000000"/>
    <x v="44"/>
    <n v="7943"/>
    <d v="1899-12-30T00:00:00"/>
    <d v="1899-12-30T00:27:56"/>
    <n v="21.97"/>
    <s v="SE268 "/>
    <d v="1899-12-30T00:00:00"/>
    <d v="2016-12-16T00:00:00"/>
    <n v="64"/>
    <x v="0"/>
    <n v="46.92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46"/>
    <s v="Kristin "/>
    <s v="Mendoza   "/>
    <s v="Kristin Mendoza   "/>
    <s v="Mrs."/>
    <s v="2909 Frank Avenue"/>
    <x v="46"/>
    <x v="11"/>
    <x v="0"/>
    <n v="92805"/>
    <s v="Kristin.T.Mendoza@spambob.com"/>
    <s v="865-685-8215"/>
    <s v="Diners Club"/>
    <m/>
    <x v="14"/>
    <s v="FR"/>
    <n v="700000000000000"/>
    <n v="36980300000000"/>
    <x v="45"/>
    <n v="2162"/>
    <d v="1899-12-30T00:00:00"/>
    <d v="1899-12-30T00:43:55"/>
    <n v="8.99"/>
    <s v="SW340 "/>
    <d v="1899-12-30T00:00:00"/>
    <d v="2016-02-27T00:00:00"/>
    <s v="age-55"/>
    <x v="0"/>
    <n v="35.36"/>
    <s v="No"/>
    <s v="cancelled"/>
    <s v="Phone"/>
    <x v="2"/>
    <s v="LowValue"/>
    <s v="GEN_Z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46"/>
    <s v="Kristin "/>
    <s v="Mendoza   "/>
    <s v="Kristin Mendoza   "/>
    <s v="Mrs."/>
    <s v="2909 Frank Avenue"/>
    <x v="46"/>
    <x v="11"/>
    <x v="0"/>
    <n v="92805"/>
    <s v="Kristin.T.Mendoza@spambob.com"/>
    <s v="865-685-8215"/>
    <s v="Diners Club"/>
    <m/>
    <x v="14"/>
    <s v="FR"/>
    <n v="700000000000000"/>
    <n v="36944300000000"/>
    <x v="45"/>
    <n v="3305"/>
    <d v="1899-12-30T00:00:00"/>
    <d v="1899-12-30T00:27:56"/>
    <n v="33.99"/>
    <s v="SW217 "/>
    <d v="1899-12-30T00:00:00"/>
    <d v="2016-10-06T00:00:00"/>
    <s v="age-55"/>
    <x v="0"/>
    <n v="24.92"/>
    <s v="Yes"/>
    <s v="complete"/>
    <s v="Phone"/>
    <x v="2"/>
    <s v="LowValue"/>
    <s v="GEN_Z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s v="Kristin "/>
    <s v="Mendoza   "/>
    <s v="Kristin Mendoza   "/>
    <s v="Mrs."/>
    <s v="2909 Frank Avenue"/>
    <x v="46"/>
    <x v="11"/>
    <x v="0"/>
    <n v="92805"/>
    <s v="Kristin.T.Mendoza@spambob.com"/>
    <s v="865-685-8215"/>
    <s v="Diners Club"/>
    <m/>
    <x v="14"/>
    <s v="FR"/>
    <n v="700000000000000"/>
    <n v="36624200000000"/>
    <x v="45"/>
    <n v="3967"/>
    <d v="1899-12-30T00:00:00"/>
    <d v="1899-12-30T00:43:55"/>
    <n v="11.88"/>
    <s v="NW316 "/>
    <d v="1899-12-30T00:00:00"/>
    <d v="2016-12-12T00:00:00"/>
    <s v="age-55"/>
    <x v="1"/>
    <n v="281.82"/>
    <s v="Yes"/>
    <s v="complete"/>
    <s v="Phone"/>
    <x v="2"/>
    <s v="HighValue"/>
    <s v="GEN_Z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1"/>
    <n v="0"/>
    <n v="0"/>
    <n v="0"/>
    <n v="0"/>
    <n v="0"/>
    <n v="1"/>
    <n v="0"/>
  </r>
  <r>
    <x v="46"/>
    <s v="Kristin "/>
    <s v="Mendoza   "/>
    <s v="Kristin Mendoza   "/>
    <s v="Mrs."/>
    <s v="2909 Frank Avenue"/>
    <x v="46"/>
    <x v="11"/>
    <x v="0"/>
    <n v="92805"/>
    <s v="Kristin.T.Mendoza@spambob.com"/>
    <s v="865-685-8215"/>
    <s v="Diners Club"/>
    <m/>
    <x v="14"/>
    <s v="FR"/>
    <n v="700000000000000"/>
    <n v="36309200000000"/>
    <x v="45"/>
    <n v="4382"/>
    <d v="1899-12-30T00:00:00"/>
    <d v="1899-12-30T00:29:06"/>
    <n v="19.850000000000001"/>
    <s v="NC358 "/>
    <d v="1899-12-30T00:00:00"/>
    <d v="2016-07-23T00:00:00"/>
    <s v="age-55"/>
    <x v="0"/>
    <n v="6.33"/>
    <s v="No"/>
    <s v="cancelled"/>
    <s v="Phone"/>
    <x v="2"/>
    <s v="LowValue"/>
    <s v="GEN_Z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46"/>
    <s v="Kristin "/>
    <s v="Mendoza   "/>
    <s v="Kristin Mendoza   "/>
    <s v="Mrs."/>
    <s v="2909 Frank Avenue"/>
    <x v="46"/>
    <x v="11"/>
    <x v="0"/>
    <n v="92805"/>
    <s v="Kristin.T.Mendoza@spambob.com"/>
    <s v="865-685-8215"/>
    <s v="Diners Club"/>
    <m/>
    <x v="14"/>
    <s v="FR"/>
    <n v="700000000000000"/>
    <n v="36522500000000"/>
    <x v="45"/>
    <n v="6009"/>
    <d v="1899-12-30T00:00:00"/>
    <d v="1899-12-30T00:07:36"/>
    <n v="18.989999999999998"/>
    <s v="NW379 "/>
    <d v="1899-12-30T00:00:00"/>
    <d v="2016-01-03T00:00:00"/>
    <s v="age-55"/>
    <x v="0"/>
    <n v="97.72"/>
    <s v="Yes"/>
    <s v="complete"/>
    <s v="Phone"/>
    <x v="2"/>
    <s v="MediumValue"/>
    <s v="GEN_Z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47"/>
    <s v="Linda "/>
    <s v="Garcia    "/>
    <s v="Linda Garcia    "/>
    <s v="Mrs."/>
    <s v="2306 Thrash Trail"/>
    <x v="47"/>
    <x v="32"/>
    <x v="1"/>
    <n v="37060"/>
    <s v="Linda.J.Garcia@mailinator.com"/>
    <s v="0317 2702530"/>
    <s v="JCB"/>
    <m/>
    <x v="10"/>
    <s v="U.S."/>
    <n v="22868164"/>
    <n v="3528900000000000"/>
    <x v="46"/>
    <n v="1728"/>
    <d v="1899-12-30T00:00:00"/>
    <d v="1899-12-30T00:59:36"/>
    <n v="17.87"/>
    <s v="SC199 "/>
    <d v="1899-12-30T00:00:00"/>
    <d v="2016-12-27T00:00:00"/>
    <n v="40"/>
    <x v="2"/>
    <n v="560"/>
    <s v="Yes"/>
    <s v="complete"/>
    <s v="Phone"/>
    <x v="1"/>
    <s v="LowValue"/>
    <s v="GEN_Y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s v="Lisa "/>
    <s v="Guest     "/>
    <s v="Lisa Guest     "/>
    <s v="Mrs."/>
    <s v="4317 Lyon Avenue"/>
    <x v="48"/>
    <x v="33"/>
    <x v="1"/>
    <n v="30020"/>
    <s v="Lisa.D.Guest@spambob.com"/>
    <s v="0312 0608733"/>
    <s v="Diners Club"/>
    <m/>
    <x v="37"/>
    <s v="ES"/>
    <s v="4204474M"/>
    <n v="36644800000000"/>
    <x v="47"/>
    <n v="5147"/>
    <d v="1899-12-30T00:00:00"/>
    <d v="1899-12-30T00:23:55"/>
    <n v="14.8"/>
    <s v="NC295 "/>
    <d v="1899-12-30T00:00:00"/>
    <d v="2016-02-27T00:00:00"/>
    <n v="19"/>
    <x v="0"/>
    <n v="22.02"/>
    <s v="No"/>
    <s v="cancelled"/>
    <s v="Phone"/>
    <x v="2"/>
    <s v="LowValue"/>
    <s v="GEN_Z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48"/>
    <s v="Lisa "/>
    <s v="Guest     "/>
    <s v="Lisa Guest     "/>
    <s v="Mrs."/>
    <s v="4317 Lyon Avenue"/>
    <x v="48"/>
    <x v="33"/>
    <x v="1"/>
    <n v="30020"/>
    <s v="Lisa.D.Guest@spambob.com"/>
    <s v="0312 0608733"/>
    <s v="Diners Club"/>
    <m/>
    <x v="37"/>
    <s v="ES"/>
    <s v="4204474M"/>
    <n v="36116700000000"/>
    <x v="47"/>
    <n v="8444"/>
    <d v="1899-12-30T00:00:00"/>
    <d v="1899-12-30T00:59:36"/>
    <n v="17.87"/>
    <s v="SC199 "/>
    <d v="1899-12-30T00:00:00"/>
    <d v="2016-12-27T00:00:00"/>
    <n v="19"/>
    <x v="0"/>
    <n v="31.3"/>
    <s v="Yes"/>
    <s v="complete"/>
    <s v="Phone"/>
    <x v="2"/>
    <s v="LowValue"/>
    <s v="GEN_Z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49"/>
    <s v="Mandy "/>
    <s v="Fernandez   "/>
    <s v="Mandy Fernandez   "/>
    <s v="Mrs."/>
    <s v="4103 Wilmar Farm Road"/>
    <x v="49"/>
    <x v="26"/>
    <x v="5"/>
    <n v="2486"/>
    <s v="Mandy.M.Fernandez@pookmail.com"/>
    <s v="(03) 5361 9459"/>
    <s v="Master Card"/>
    <m/>
    <x v="38"/>
    <s v="ES"/>
    <s v="2359270E"/>
    <n v="5167670000000000"/>
    <x v="48"/>
    <n v="5977"/>
    <d v="1899-12-30T00:00:00"/>
    <d v="1899-12-30T00:36:45"/>
    <n v="9.51"/>
    <s v="RP319 "/>
    <d v="1899-12-30T00:00:00"/>
    <d v="2016-07-20T00:00:00"/>
    <n v="42"/>
    <x v="0"/>
    <n v="32.99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1"/>
    <n v="0"/>
    <n v="0"/>
    <n v="0"/>
    <n v="0"/>
    <n v="0"/>
    <n v="0"/>
    <n v="0"/>
    <n v="0"/>
  </r>
  <r>
    <x v="50"/>
    <s v="Margaret "/>
    <s v="Shelton  "/>
    <s v="Margaret Shelton  "/>
    <s v="Mrs."/>
    <s v="1034 Briarwood Drive"/>
    <x v="50"/>
    <x v="34"/>
    <x v="0"/>
    <n v="35222"/>
    <s v="Margaret.T.Shelton@pookmail.com"/>
    <s v="860-435-8672"/>
    <s v="Discover"/>
    <m/>
    <x v="39"/>
    <s v="CA"/>
    <n v="944146232"/>
    <n v="6011530000000000"/>
    <x v="49"/>
    <n v="235"/>
    <d v="1899-12-30T00:00:00"/>
    <d v="1899-12-30T00:23:55"/>
    <n v="16.850000000000001"/>
    <s v="NC295 "/>
    <d v="1899-12-30T00:00:00"/>
    <d v="2016-02-27T00:00:00"/>
    <n v="45"/>
    <x v="0"/>
    <n v="47.31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50"/>
    <s v="Margaret "/>
    <s v="Shelton  "/>
    <s v="Margaret Shelton  "/>
    <s v="Mrs."/>
    <s v="1034 Briarwood Drive"/>
    <x v="50"/>
    <x v="34"/>
    <x v="0"/>
    <n v="35222"/>
    <s v="Margaret.T.Shelton@pookmail.com"/>
    <s v="860-435-8672"/>
    <s v="Discover"/>
    <m/>
    <x v="39"/>
    <s v="CA"/>
    <n v="944146232"/>
    <n v="6011070000000000"/>
    <x v="49"/>
    <n v="7464"/>
    <d v="1899-12-30T00:00:00"/>
    <d v="1899-12-30T00:32:45"/>
    <n v="48.52"/>
    <s v="NE301 "/>
    <d v="1899-12-30T00:00:00"/>
    <d v="2016-12-08T00:00:00"/>
    <n v="45"/>
    <x v="0"/>
    <n v="31.71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51"/>
    <s v="Mary "/>
    <s v="Bates     "/>
    <s v="Mary Bates     "/>
    <s v="Mrs."/>
    <s v="1646 Tenmile"/>
    <x v="21"/>
    <x v="15"/>
    <x v="0"/>
    <n v="21201"/>
    <s v="Mary.T.Bates@pookmail.com"/>
    <s v="503-337-6080"/>
    <s v="Diners Club"/>
    <m/>
    <x v="40"/>
    <s v="ES"/>
    <s v="2167155A"/>
    <n v="36810400000000"/>
    <x v="50"/>
    <n v="1511"/>
    <d v="1899-12-30T00:00:00"/>
    <d v="1899-12-30T00:27:56"/>
    <n v="33.85"/>
    <s v="SE271 "/>
    <d v="1899-12-30T00:00:00"/>
    <d v="2016-10-09T00:00:00"/>
    <s v="NA"/>
    <x v="0"/>
    <n v="31.51"/>
    <s v="Yes"/>
    <s v="complete"/>
    <s v="Phone"/>
    <x v="1"/>
    <s v="LowValue"/>
    <s v="GEN_Z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51"/>
    <s v="Mary "/>
    <s v="Bates     "/>
    <s v="Mary Bates     "/>
    <s v="Mrs."/>
    <s v="1646 Tenmile"/>
    <x v="21"/>
    <x v="15"/>
    <x v="0"/>
    <n v="21201"/>
    <s v="Mary.T.Bates@pookmail.com"/>
    <s v="503-337-6080"/>
    <s v="Diners Club"/>
    <m/>
    <x v="40"/>
    <s v="ES"/>
    <s v="2167155A"/>
    <n v="36432000000000"/>
    <x v="50"/>
    <n v="4669"/>
    <d v="1899-12-30T00:00:00"/>
    <d v="1899-12-30T00:50:45"/>
    <n v="18.45"/>
    <s v="WE223 "/>
    <d v="1899-12-30T00:00:00"/>
    <d v="2016-10-07T00:00:00"/>
    <s v="NA"/>
    <x v="0"/>
    <n v="48.23"/>
    <s v="Yes"/>
    <s v="complete"/>
    <s v="Desktop"/>
    <x v="1"/>
    <s v="LowValue"/>
    <s v="GEN_Z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"/>
    <s v="Megan "/>
    <s v="Mauro     "/>
    <s v="Megan Mauro     "/>
    <s v="Mrs."/>
    <s v="701 Clarksburg Park Road"/>
    <x v="51"/>
    <x v="35"/>
    <x v="0"/>
    <n v="29812"/>
    <s v="Megan.R.Mauro@pookmail.com"/>
    <s v="631-732-3842"/>
    <s v="VISA"/>
    <m/>
    <x v="41"/>
    <s v="CA"/>
    <n v="391138112"/>
    <n v="4770340000000000"/>
    <x v="51"/>
    <n v="8013"/>
    <d v="1899-12-30T00:00:00"/>
    <d v="1899-12-30T00:22:37"/>
    <n v="2.87"/>
    <s v="SW214 "/>
    <d v="1899-12-30T00:00:00"/>
    <d v="2016-09-04T00:00:00"/>
    <n v="48"/>
    <x v="0"/>
    <n v="41.89"/>
    <s v="No"/>
    <s v="in-progress"/>
    <s v="Phone"/>
    <x v="1"/>
    <s v="LowValue"/>
    <s v="GEN_X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53"/>
    <s v="Melba "/>
    <s v="Whitehead   "/>
    <s v="Melba Whitehead   "/>
    <s v="Mrs."/>
    <s v="4985 Barnes Avenue"/>
    <x v="52"/>
    <x v="26"/>
    <x v="5"/>
    <n v="2077"/>
    <s v="Melba.M.Whitehead@trashymail.com"/>
    <s v="(07) 4507 5357"/>
    <s v="American Express"/>
    <m/>
    <x v="29"/>
    <s v="ES"/>
    <s v="0568157B"/>
    <n v="340547000000000"/>
    <x v="52"/>
    <n v="601"/>
    <d v="1899-12-30T00:00:00"/>
    <d v="1899-12-30T00:44:17"/>
    <n v="33.85"/>
    <s v="NE178 "/>
    <d v="1899-12-30T00:00:00"/>
    <d v="2016-12-20T00:00:00"/>
    <n v="53"/>
    <x v="0"/>
    <n v="28.95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</r>
  <r>
    <x v="53"/>
    <s v="Melba "/>
    <s v="Whitehead   "/>
    <s v="Melba Whitehead   "/>
    <s v="Mrs."/>
    <s v="4985 Barnes Avenue"/>
    <x v="52"/>
    <x v="26"/>
    <x v="5"/>
    <n v="2077"/>
    <s v="Melba.M.Whitehead@trashymail.com"/>
    <s v="(07) 4507 5357"/>
    <s v="American Express"/>
    <m/>
    <x v="29"/>
    <s v="ES"/>
    <s v="0568157B"/>
    <n v="375976000000000"/>
    <x v="52"/>
    <n v="810"/>
    <d v="1899-12-30T00:00:00"/>
    <d v="1899-12-30T00:11:26"/>
    <n v="7.02"/>
    <s v="RP385 "/>
    <d v="1899-12-30T00:00:00"/>
    <d v="2016-06-20T00:00:00"/>
    <n v="53"/>
    <x v="0"/>
    <n v="7.89"/>
    <s v="Yes"/>
    <s v="complete"/>
    <s v="Phone"/>
    <x v="1"/>
    <s v="LowValue"/>
    <s v="BABY_BOOMERS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3"/>
    <s v="Melba "/>
    <s v="Whitehead   "/>
    <s v="Melba Whitehead   "/>
    <s v="Mrs."/>
    <s v="4985 Barnes Avenue"/>
    <x v="52"/>
    <x v="26"/>
    <x v="5"/>
    <n v="2077"/>
    <s v="Melba.M.Whitehead@trashymail.com"/>
    <s v="(07) 4507 5357"/>
    <s v="American Express"/>
    <m/>
    <x v="29"/>
    <s v="ES"/>
    <s v="0568157B"/>
    <n v="345604000000000"/>
    <x v="52"/>
    <n v="3072"/>
    <d v="1899-12-30T00:00:00"/>
    <d v="1899-12-30T00:43:55"/>
    <n v="11.45"/>
    <s v="NC364 "/>
    <d v="1899-12-30T00:00:00"/>
    <d v="2016-12-12T00:00:00"/>
    <n v="53"/>
    <x v="0"/>
    <n v="45.27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53"/>
    <s v="Melba "/>
    <s v="Whitehead   "/>
    <s v="Melba Whitehead   "/>
    <s v="Mrs."/>
    <s v="4985 Barnes Avenue"/>
    <x v="52"/>
    <x v="26"/>
    <x v="5"/>
    <n v="2077"/>
    <s v="Melba.M.Whitehead@trashymail.com"/>
    <s v="(07) 4507 5357"/>
    <s v="American Express"/>
    <m/>
    <x v="29"/>
    <s v="ES"/>
    <s v="0568157B"/>
    <n v="346804000000000"/>
    <x v="52"/>
    <n v="4170"/>
    <d v="1899-12-30T00:00:00"/>
    <d v="1899-12-30T00:07:39"/>
    <n v="16.850000000000001"/>
    <s v="SC256 "/>
    <d v="1899-12-30T00:00:00"/>
    <d v="2016-11-14T00:00:00"/>
    <n v="53"/>
    <x v="0"/>
    <n v="8.4600000000000009"/>
    <s v="No"/>
    <s v="cancelled"/>
    <s v="Phone"/>
    <x v="1"/>
    <s v="LowValue"/>
    <s v="BABY_BOOMERS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53"/>
    <s v="Melba "/>
    <s v="Whitehead   "/>
    <s v="Melba Whitehead   "/>
    <s v="Mrs."/>
    <s v="4985 Barnes Avenue"/>
    <x v="52"/>
    <x v="26"/>
    <x v="5"/>
    <n v="2077"/>
    <s v="Melba.M.Whitehead@trashymail.com"/>
    <s v="(07) 4507 5357"/>
    <s v="American Express"/>
    <m/>
    <x v="29"/>
    <s v="ES"/>
    <s v="0568157B"/>
    <n v="340467000000000"/>
    <x v="52"/>
    <n v="7795"/>
    <d v="1899-12-30T00:00:00"/>
    <d v="1899-12-30T00:11:26"/>
    <n v="16.329999999999998"/>
    <s v="NC169 "/>
    <d v="1899-12-30T00:00:00"/>
    <d v="2016-06-20T00:00:00"/>
    <n v="53"/>
    <x v="2"/>
    <n v="800.9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54"/>
    <s v="Melvin "/>
    <s v="Schmitz   "/>
    <s v="Melvin Schmitz   "/>
    <s v="Mr."/>
    <s v="20 Rocky Road"/>
    <x v="53"/>
    <x v="4"/>
    <x v="2"/>
    <n v="3569"/>
    <s v="Melvin.B.Schmitz@dodgeit.com"/>
    <s v="91-102-2813"/>
    <s v="VISA"/>
    <m/>
    <x v="18"/>
    <s v="IT"/>
    <s v="UAENZJ93C71L915W"/>
    <n v="4172780000000000"/>
    <x v="53"/>
    <n v="139"/>
    <d v="1899-12-30T00:00:00"/>
    <d v="1899-12-30T00:33:45"/>
    <n v="24.08"/>
    <s v="NW184 "/>
    <d v="1899-12-30T00:00:00"/>
    <d v="2016-12-20T00:00:00"/>
    <n v="32"/>
    <x v="0"/>
    <n v="10.11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54"/>
    <s v="Melvin "/>
    <s v="Schmitz   "/>
    <s v="Melvin Schmitz   "/>
    <s v="Mr."/>
    <s v="20 Rocky Road"/>
    <x v="53"/>
    <x v="4"/>
    <x v="2"/>
    <n v="3569"/>
    <s v="Melvin.B.Schmitz@dodgeit.com"/>
    <s v="91-102-2813"/>
    <s v="VISA"/>
    <m/>
    <x v="18"/>
    <s v="IT"/>
    <s v="UAENZJ93C71L915W"/>
    <n v="4235920000000000"/>
    <x v="53"/>
    <n v="831"/>
    <d v="1899-12-30T00:00:00"/>
    <d v="1899-12-30T00:34:00"/>
    <n v="7.02"/>
    <s v="SE265 "/>
    <d v="1899-12-30T00:00:00"/>
    <d v="2016-11-25T00:00:00"/>
    <n v="32"/>
    <x v="0"/>
    <n v="42.16"/>
    <s v="No"/>
    <s v="cancelled"/>
    <s v="Phone"/>
    <x v="1"/>
    <s v="LowValue"/>
    <s v="GEN_Y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4"/>
    <s v="Melvin "/>
    <s v="Schmitz   "/>
    <s v="Melvin Schmitz   "/>
    <s v="Mr."/>
    <s v="20 Rocky Road"/>
    <x v="53"/>
    <x v="4"/>
    <x v="2"/>
    <n v="3569"/>
    <s v="Melvin.B.Schmitz@dodgeit.com"/>
    <s v="91-102-2813"/>
    <s v="VISA"/>
    <m/>
    <x v="18"/>
    <s v="IT"/>
    <s v="UAENZJ93C71L915W"/>
    <n v="4988190000000000"/>
    <x v="53"/>
    <n v="6961"/>
    <d v="1899-12-30T00:00:00"/>
    <d v="1899-12-30T00:29:06"/>
    <n v="11.45"/>
    <s v="NC358 "/>
    <d v="1899-12-30T00:00:00"/>
    <d v="2016-07-23T00:00:00"/>
    <n v="32"/>
    <x v="0"/>
    <n v="48.35"/>
    <s v="No"/>
    <s v="abandoned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54"/>
    <s v="Melvin "/>
    <s v="Schmitz   "/>
    <s v="Melvin Schmitz   "/>
    <s v="Mr."/>
    <s v="20 Rocky Road"/>
    <x v="53"/>
    <x v="4"/>
    <x v="2"/>
    <n v="3569"/>
    <s v="Melvin.B.Schmitz@dodgeit.com"/>
    <s v="91-102-2813"/>
    <s v="VISA"/>
    <m/>
    <x v="18"/>
    <s v="IT"/>
    <s v="UAENZJ93C71L915W"/>
    <n v="4644860000000000"/>
    <x v="53"/>
    <n v="8622"/>
    <d v="1899-12-30T00:00:00"/>
    <d v="1899-12-30T00:07:39"/>
    <n v="9.51"/>
    <s v="SC256 "/>
    <d v="1899-12-30T00:00:00"/>
    <d v="2016-11-14T00:00:00"/>
    <n v="32"/>
    <x v="0"/>
    <n v="5.0999999999999996"/>
    <s v="No"/>
    <s v="in-progress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55"/>
    <s v="Michael "/>
    <s v="Gordon   "/>
    <s v="Michael Gordon   "/>
    <s v="Mr."/>
    <s v="388 Kelly Drive"/>
    <x v="54"/>
    <x v="36"/>
    <x v="1"/>
    <n v="60123"/>
    <s v="Michael.S.Gordon@dodgeit.com"/>
    <s v="0373 6095994"/>
    <s v="Diners Club"/>
    <m/>
    <x v="2"/>
    <s v="U.S."/>
    <n v="316290001"/>
    <n v="36205100000000"/>
    <x v="54"/>
    <n v="5481"/>
    <d v="1899-12-30T00:00:00"/>
    <d v="1899-12-30T00:11:26"/>
    <n v="8.99"/>
    <s v="RP385 "/>
    <d v="1899-12-30T00:00:00"/>
    <d v="2016-06-20T00:00:00"/>
    <n v="63"/>
    <x v="0"/>
    <n v="33.340000000000003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1"/>
    <n v="0"/>
    <n v="0"/>
    <n v="0"/>
    <n v="0"/>
    <n v="0"/>
    <n v="0"/>
    <n v="0"/>
    <n v="0"/>
  </r>
  <r>
    <x v="56"/>
    <s v="Michael "/>
    <s v="Pritchard  "/>
    <s v="Michael Pritchard  "/>
    <s v="Mr."/>
    <s v="1117 Yorkshire Circle"/>
    <x v="55"/>
    <x v="37"/>
    <x v="5"/>
    <n v="3340"/>
    <s v="Michael.M.Pritchard@trashymail.com"/>
    <s v="(08) 9072 2460"/>
    <s v="Diners Club"/>
    <m/>
    <x v="42"/>
    <s v="CA"/>
    <n v="329443600"/>
    <n v="36204600000000"/>
    <x v="55"/>
    <n v="2083"/>
    <d v="1899-12-30T00:00:00"/>
    <d v="1899-12-30T00:57:39"/>
    <n v="8.99"/>
    <s v="SW142 "/>
    <d v="1899-12-30T00:00:00"/>
    <d v="2016-04-30T00:00:00"/>
    <n v="36"/>
    <x v="2"/>
    <n v="350"/>
    <s v="Yes"/>
    <s v="complete"/>
    <s v="Phone"/>
    <x v="1"/>
    <s v="LowValue"/>
    <s v="GEN_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56"/>
    <s v="Michael "/>
    <s v="Pritchard  "/>
    <s v="Michael Pritchard  "/>
    <s v="Mr."/>
    <s v="1117 Yorkshire Circle"/>
    <x v="55"/>
    <x v="37"/>
    <x v="5"/>
    <n v="3340"/>
    <s v="Michael.M.Pritchard@trashymail.com"/>
    <s v="(08) 9072 2460"/>
    <s v="Diners Club"/>
    <m/>
    <x v="42"/>
    <s v="CA"/>
    <n v="329443600"/>
    <n v="36391100000000"/>
    <x v="55"/>
    <n v="3492"/>
    <d v="1899-12-30T00:00:00"/>
    <d v="1899-12-30T00:44:53"/>
    <n v="8.23"/>
    <s v="SE205 "/>
    <d v="1899-12-30T00:00:00"/>
    <d v="2016-01-25T00:00:00"/>
    <n v="36"/>
    <x v="0"/>
    <n v="16"/>
    <s v="No"/>
    <s v="in-progress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57"/>
    <s v="Michael "/>
    <s v="Reed    "/>
    <s v="Michael Reed    "/>
    <s v="Mr."/>
    <s v="4592 Poplar Lane"/>
    <x v="56"/>
    <x v="18"/>
    <x v="1"/>
    <n v="21010"/>
    <s v="Michael.K.Reed@trashymail.com"/>
    <s v="0399 7420631"/>
    <s v="Discover"/>
    <m/>
    <x v="43"/>
    <s v="FR"/>
    <n v="283000000000000"/>
    <n v="6011470000000000"/>
    <x v="56"/>
    <n v="748"/>
    <d v="1899-12-30T00:00:00"/>
    <d v="1899-12-30T00:11:26"/>
    <n v="11.45"/>
    <s v="SE136 "/>
    <d v="1899-12-30T00:00:00"/>
    <d v="2016-09-10T00:00:00"/>
    <s v="NA"/>
    <x v="0"/>
    <n v="40.270000000000003"/>
    <s v="Yes"/>
    <s v="complete"/>
    <s v="Phone"/>
    <x v="1"/>
    <s v="LowValue"/>
    <s v="GEN_Z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7"/>
    <s v="Michael "/>
    <s v="Reed    "/>
    <s v="Michael Reed    "/>
    <s v="Mr."/>
    <s v="4592 Poplar Lane"/>
    <x v="56"/>
    <x v="18"/>
    <x v="1"/>
    <n v="21010"/>
    <s v="Michael.K.Reed@trashymail.com"/>
    <s v="0399 7420631"/>
    <s v="Discover"/>
    <m/>
    <x v="43"/>
    <s v="FR"/>
    <n v="283000000000000"/>
    <n v="6011400000000000"/>
    <x v="56"/>
    <n v="3771"/>
    <d v="1899-12-30T00:00:00"/>
    <d v="1899-12-30T00:39:06"/>
    <n v="8.23"/>
    <s v="SC130 "/>
    <d v="1899-12-30T00:00:00"/>
    <d v="2016-02-27T00:00:00"/>
    <s v="NA"/>
    <x v="1"/>
    <n v="253.96"/>
    <s v="Yes"/>
    <s v="complete"/>
    <s v="Phone"/>
    <x v="1"/>
    <s v="HighValue"/>
    <s v="GEN_Z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1"/>
    <n v="0"/>
    <n v="1"/>
    <n v="0"/>
  </r>
  <r>
    <x v="57"/>
    <s v="Michael "/>
    <s v="Reed    "/>
    <s v="Michael Reed    "/>
    <s v="Mr."/>
    <s v="4592 Poplar Lane"/>
    <x v="56"/>
    <x v="18"/>
    <x v="1"/>
    <n v="21010"/>
    <s v="Michael.K.Reed@trashymail.com"/>
    <s v="0399 7420631"/>
    <s v="Discover"/>
    <m/>
    <x v="43"/>
    <s v="FR"/>
    <n v="283000000000000"/>
    <n v="6011100000000000"/>
    <x v="56"/>
    <n v="3922"/>
    <d v="1899-12-30T00:00:00"/>
    <d v="1899-12-30T00:22:37"/>
    <n v="14.8"/>
    <s v="NE238 "/>
    <d v="1899-12-30T00:00:00"/>
    <d v="2016-05-19T00:00:00"/>
    <s v="NA"/>
    <x v="1"/>
    <n v="188.03"/>
    <s v="Yes"/>
    <s v="complete"/>
    <s v="Phone"/>
    <x v="1"/>
    <s v="HighValue"/>
    <s v="GEN_Z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1"/>
    <n v="0"/>
  </r>
  <r>
    <x v="57"/>
    <s v="Michael "/>
    <s v="Reed    "/>
    <s v="Michael Reed    "/>
    <s v="Mr."/>
    <s v="4592 Poplar Lane"/>
    <x v="56"/>
    <x v="18"/>
    <x v="1"/>
    <n v="21010"/>
    <s v="Michael.K.Reed@trashymail.com"/>
    <s v="0399 7420631"/>
    <s v="Discover"/>
    <m/>
    <x v="43"/>
    <s v="FR"/>
    <n v="283000000000000"/>
    <n v="6011610000000000"/>
    <x v="56"/>
    <n v="7488"/>
    <d v="1899-12-30T00:47:25"/>
    <d v="1899-12-30T00:47:25"/>
    <n v="22.32"/>
    <s v="NC163 "/>
    <d v="1899-12-30T00:47:25"/>
    <d v="2016-05-08T00:00:00"/>
    <s v="NA"/>
    <x v="0"/>
    <n v="35.25"/>
    <s v="Yes"/>
    <s v="complete"/>
    <s v="Phone"/>
    <x v="1"/>
    <s v="LowValue"/>
    <s v="GEN_Z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58"/>
    <s v="Mildred "/>
    <s v="Carey    "/>
    <s v="Mildred Carey    "/>
    <s v="Mrs."/>
    <s v="3362 Post Avenue"/>
    <x v="57"/>
    <x v="4"/>
    <x v="6"/>
    <n v="93600"/>
    <s v="Mildred.M.Carey@mailinator.com"/>
    <s v="03.43.65.57.75"/>
    <s v="American Express"/>
    <m/>
    <x v="11"/>
    <s v="ES"/>
    <s v="5876860S"/>
    <n v="343374000000000"/>
    <x v="57"/>
    <n v="1385"/>
    <d v="1899-12-30T00:00:00"/>
    <d v="1899-12-30T00:50:45"/>
    <n v="7.12"/>
    <s v="WE223 "/>
    <d v="1899-12-30T00:00:00"/>
    <d v="2016-10-07T00:00:00"/>
    <n v="75"/>
    <x v="1"/>
    <n v="150.79"/>
    <s v="No"/>
    <s v="cancelled"/>
    <s v="Desktop"/>
    <x v="2"/>
    <s v="MediumValue"/>
    <s v="BABY_BOOMERS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n v="0"/>
    <n v="0"/>
    <n v="0"/>
  </r>
  <r>
    <x v="58"/>
    <s v="Mildred "/>
    <s v="Carey    "/>
    <s v="Mildred Carey    "/>
    <s v="Mrs."/>
    <s v="3362 Post Avenue"/>
    <x v="57"/>
    <x v="4"/>
    <x v="6"/>
    <n v="93600"/>
    <s v="Mildred.M.Carey@mailinator.com"/>
    <s v="03.43.65.57.75"/>
    <s v="American Express"/>
    <m/>
    <x v="11"/>
    <s v="ES"/>
    <s v="5876860S"/>
    <n v="347290000000000"/>
    <x v="57"/>
    <n v="2039"/>
    <d v="1899-12-30T00:00:00"/>
    <d v="1899-12-30T00:27:56"/>
    <n v="27.97"/>
    <s v="SE271 "/>
    <d v="1899-12-30T00:00:00"/>
    <d v="2016-10-09T00:00:00"/>
    <n v="75"/>
    <x v="1"/>
    <n v="219.64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1"/>
    <n v="0"/>
    <n v="0"/>
    <n v="0"/>
    <n v="0"/>
    <n v="0"/>
    <n v="1"/>
    <n v="0"/>
  </r>
  <r>
    <x v="58"/>
    <s v="Mildred "/>
    <s v="Carey    "/>
    <s v="Mildred Carey    "/>
    <s v="Mrs."/>
    <s v="3362 Post Avenue"/>
    <x v="57"/>
    <x v="4"/>
    <x v="6"/>
    <n v="93600"/>
    <s v="Mildred.M.Carey@mailinator.com"/>
    <s v="03.43.65.57.75"/>
    <s v="American Express"/>
    <m/>
    <x v="11"/>
    <s v="ES"/>
    <s v="5876860S"/>
    <n v="370889000000000"/>
    <x v="57"/>
    <n v="2961"/>
    <d v="1899-12-30T00:00:00"/>
    <d v="1899-12-30T00:11:26"/>
    <n v="19.25"/>
    <s v="SE136 "/>
    <d v="1899-12-30T00:00:00"/>
    <d v="2016-09-10T00:00:00"/>
    <n v="75"/>
    <x v="1"/>
    <n v="260.83999999999997"/>
    <s v="Yes"/>
    <s v="complete"/>
    <s v="Phone"/>
    <x v="2"/>
    <s v="HighValue"/>
    <s v="BABY_BOOMERS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1"/>
    <n v="0"/>
    <n v="0"/>
    <n v="0"/>
  </r>
  <r>
    <x v="58"/>
    <s v="Mildred "/>
    <s v="Carey    "/>
    <s v="Mildred Carey    "/>
    <s v="Mrs."/>
    <s v="3362 Post Avenue"/>
    <x v="57"/>
    <x v="4"/>
    <x v="6"/>
    <n v="93600"/>
    <s v="Mildred.M.Carey@mailinator.com"/>
    <s v="03.43.65.57.75"/>
    <s v="American Express"/>
    <m/>
    <x v="11"/>
    <s v="ES"/>
    <s v="5876860S"/>
    <n v="341480000000000"/>
    <x v="57"/>
    <n v="3576"/>
    <d v="1899-12-30T00:00:00"/>
    <d v="1899-12-30T00:27:56"/>
    <n v="11.15"/>
    <s v="SE268 "/>
    <d v="1899-12-30T00:00:00"/>
    <d v="2016-12-16T00:00:00"/>
    <n v="75"/>
    <x v="1"/>
    <n v="260.57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0"/>
    <n v="1"/>
    <n v="0"/>
    <n v="1"/>
    <n v="1"/>
  </r>
  <r>
    <x v="59"/>
    <s v="Muriel "/>
    <s v="Exley    "/>
    <s v="Muriel Exley    "/>
    <s v="Mrs."/>
    <s v="2645 Kooter Lane"/>
    <x v="58"/>
    <x v="28"/>
    <x v="1"/>
    <n v="38030"/>
    <s v="Muriel.J.Exley@trashymail.com"/>
    <s v="0326 8920950"/>
    <s v="Discover"/>
    <m/>
    <x v="42"/>
    <s v="FR"/>
    <n v="267000000000000"/>
    <n v="6012000000000000"/>
    <x v="58"/>
    <n v="5328"/>
    <d v="1899-12-30T00:00:00"/>
    <d v="1899-12-30T00:32:45"/>
    <n v="33.85"/>
    <s v="NE304 "/>
    <d v="1899-12-30T00:00:00"/>
    <d v="2016-07-15T00:00:00"/>
    <n v="46"/>
    <x v="0"/>
    <n v="49.16"/>
    <s v="Yes"/>
    <s v="complete"/>
    <s v="Phone"/>
    <x v="1"/>
    <s v="LowValue"/>
    <s v="GEN_X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0"/>
    <s v="Natalie "/>
    <s v="White    "/>
    <s v="Natalie White    "/>
    <s v="Mrs."/>
    <s v="3233 Rivendell Drive"/>
    <x v="15"/>
    <x v="22"/>
    <x v="0"/>
    <n v="76011"/>
    <s v="Natalie.D.White@dodgeit.com"/>
    <s v="916-866-4992"/>
    <s v="VISA"/>
    <m/>
    <x v="44"/>
    <s v="ES"/>
    <s v="4674010L"/>
    <n v="4658070000000000"/>
    <x v="59"/>
    <n v="5052"/>
    <d v="1899-12-30T00:00:00"/>
    <d v="1899-12-30T00:11:26"/>
    <n v="7.85"/>
    <s v="SE136 "/>
    <d v="1899-12-30T00:00:00"/>
    <d v="2016-09-10T00:00:00"/>
    <s v="NA"/>
    <x v="1"/>
    <n v="220.34"/>
    <s v="Yes"/>
    <s v="complete"/>
    <s v="Phone"/>
    <x v="1"/>
    <s v="HighValue"/>
    <s v="GEN_Z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n v="1"/>
    <n v="0"/>
    <n v="1"/>
    <n v="0"/>
    <n v="0"/>
    <n v="1"/>
    <n v="0"/>
    <n v="0"/>
    <n v="0"/>
  </r>
  <r>
    <x v="60"/>
    <s v="Natalie "/>
    <s v="White    "/>
    <s v="Natalie White    "/>
    <s v="Mrs."/>
    <s v="3233 Rivendell Drive"/>
    <x v="15"/>
    <x v="22"/>
    <x v="0"/>
    <n v="76011"/>
    <s v="Natalie.D.White@dodgeit.com"/>
    <s v="916-866-4992"/>
    <s v="VISA"/>
    <m/>
    <x v="44"/>
    <s v="ES"/>
    <s v="4674010L"/>
    <n v="4904960000000000"/>
    <x v="59"/>
    <n v="7836"/>
    <d v="1899-12-30T00:00:00"/>
    <d v="1899-12-30T00:29:06"/>
    <n v="33.85"/>
    <s v="NC298 "/>
    <d v="1899-12-30T00:00:00"/>
    <d v="2016-07-27T00:00:00"/>
    <s v="NA"/>
    <x v="1"/>
    <n v="281.44"/>
    <s v="Yes"/>
    <s v="complete"/>
    <s v="Desktop"/>
    <x v="1"/>
    <s v="HighValue"/>
    <s v="GEN_Z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1"/>
    <n v="1"/>
  </r>
  <r>
    <x v="61"/>
    <s v="Phyllis "/>
    <s v="White    "/>
    <s v="Phyllis White    "/>
    <s v="Mrs."/>
    <s v="4738 Jerry Dove Drive"/>
    <x v="59"/>
    <x v="3"/>
    <x v="5"/>
    <n v="5255"/>
    <s v="Phyllis.J.White@pookmail.com"/>
    <s v="(02) 4024 5353"/>
    <s v="American Express"/>
    <m/>
    <x v="23"/>
    <s v="IT"/>
    <s v="HCNFEA86A41E274E"/>
    <n v="377663000000000"/>
    <x v="60"/>
    <n v="2118"/>
    <d v="1899-12-30T00:00:00"/>
    <d v="1899-12-30T00:43:55"/>
    <n v="1.49"/>
    <s v="NE103 "/>
    <d v="1899-12-30T00:00:00"/>
    <d v="2016-10-27T00:00:00"/>
    <n v="51"/>
    <x v="0"/>
    <n v="34.950000000000003"/>
    <s v="Yes"/>
    <s v="complete"/>
    <s v="Phone"/>
    <x v="1"/>
    <s v="LowValue"/>
    <s v="GEN_X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61"/>
    <s v="Phyllis "/>
    <s v="White    "/>
    <s v="Phyllis White    "/>
    <s v="Mrs."/>
    <s v="4738 Jerry Dove Drive"/>
    <x v="59"/>
    <x v="3"/>
    <x v="5"/>
    <n v="5255"/>
    <s v="Phyllis.J.White@pookmail.com"/>
    <s v="(02) 4024 5353"/>
    <s v="American Express"/>
    <m/>
    <x v="23"/>
    <s v="IT"/>
    <s v="HCNFEA86A41E274E"/>
    <n v="371632000000000"/>
    <x v="60"/>
    <n v="3746"/>
    <d v="1899-12-30T00:00:00"/>
    <d v="1899-12-30T00:27:56"/>
    <n v="6.37"/>
    <s v="SW217 "/>
    <d v="1899-12-30T00:00:00"/>
    <d v="2016-10-06T00:00:00"/>
    <n v="51"/>
    <x v="0"/>
    <n v="10.85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1"/>
    <s v="Phyllis "/>
    <s v="White    "/>
    <s v="Phyllis White    "/>
    <s v="Mrs."/>
    <s v="4738 Jerry Dove Drive"/>
    <x v="59"/>
    <x v="3"/>
    <x v="5"/>
    <n v="5255"/>
    <s v="Phyllis.J.White@pookmail.com"/>
    <s v="(02) 4024 5353"/>
    <s v="American Express"/>
    <m/>
    <x v="23"/>
    <s v="IT"/>
    <s v="HCNFEA86A41E274E"/>
    <n v="347760000000000"/>
    <x v="60"/>
    <n v="4425"/>
    <d v="1899-12-30T00:00:00"/>
    <d v="1899-12-30T00:34:17"/>
    <n v="2.87"/>
    <s v="WE355 "/>
    <d v="1899-12-30T00:00:00"/>
    <d v="2016-12-20T00:00:00"/>
    <n v="51"/>
    <x v="0"/>
    <n v="20.89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61"/>
    <s v="Phyllis "/>
    <s v="White    "/>
    <s v="Phyllis White    "/>
    <s v="Mrs."/>
    <s v="4738 Jerry Dove Drive"/>
    <x v="59"/>
    <x v="3"/>
    <x v="5"/>
    <n v="5255"/>
    <s v="Phyllis.J.White@pookmail.com"/>
    <s v="(02) 4024 5353"/>
    <s v="American Express"/>
    <m/>
    <x v="23"/>
    <s v="IT"/>
    <s v="HCNFEA86A41E274E"/>
    <n v="345633000000000"/>
    <x v="60"/>
    <n v="4942"/>
    <d v="1899-12-30T00:47:25"/>
    <d v="1899-12-30T00:47:25"/>
    <n v="18.45"/>
    <s v="NE109 "/>
    <d v="1899-12-30T00:47:25"/>
    <d v="2016-05-08T00:00:00"/>
    <n v="51"/>
    <x v="0"/>
    <n v="33.700000000000003"/>
    <s v="No"/>
    <s v="in-progress"/>
    <s v="Phone"/>
    <x v="1"/>
    <s v="LowValue"/>
    <s v="GEN_X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2"/>
    <s v="Quinn "/>
    <s v="Perry     "/>
    <s v="Quinn Perry     "/>
    <s v="Master."/>
    <s v="749 C Street"/>
    <x v="60"/>
    <x v="22"/>
    <x v="0"/>
    <n v="79109"/>
    <s v="Quinn.S.Perry@spambob.com"/>
    <s v="603-366-3347"/>
    <s v="American Express"/>
    <m/>
    <x v="45"/>
    <s v="IT"/>
    <s v="FHGPMO74D11L254L"/>
    <n v="343640000000000"/>
    <x v="61"/>
    <n v="3359"/>
    <d v="1899-12-30T00:00:00"/>
    <d v="1899-12-30T00:59:36"/>
    <n v="68.569999999999993"/>
    <s v="SC199 "/>
    <d v="1899-12-30T00:00:00"/>
    <d v="2016-12-27T00:00:00"/>
    <n v="40"/>
    <x v="0"/>
    <n v="24.08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1"/>
    <n v="0"/>
    <n v="0"/>
    <n v="0"/>
    <n v="0"/>
    <n v="0"/>
    <n v="0"/>
    <n v="0"/>
    <n v="0"/>
  </r>
  <r>
    <x v="62"/>
    <s v="Quinn "/>
    <s v="Perry     "/>
    <s v="Quinn Perry     "/>
    <s v="Master."/>
    <s v="749 C Street"/>
    <x v="60"/>
    <x v="22"/>
    <x v="0"/>
    <n v="79109"/>
    <s v="Quinn.S.Perry@spambob.com"/>
    <s v="603-366-3347"/>
    <s v="American Express"/>
    <m/>
    <x v="45"/>
    <s v="IT"/>
    <s v="FHGPMO74D11L254L"/>
    <n v="374897000000000"/>
    <x v="61"/>
    <n v="6717"/>
    <d v="1899-12-30T00:00:00"/>
    <d v="1899-12-30T00:13:55"/>
    <n v="13.25"/>
    <s v="SE400 "/>
    <d v="1899-12-30T00:00:00"/>
    <d v="2016-07-03T00:00:00"/>
    <n v="40"/>
    <x v="0"/>
    <n v="5.2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0"/>
  </r>
  <r>
    <x v="62"/>
    <s v="Quinn "/>
    <s v="Perry     "/>
    <s v="Quinn Perry     "/>
    <s v="Master."/>
    <s v="749 C Street"/>
    <x v="60"/>
    <x v="22"/>
    <x v="0"/>
    <n v="79109"/>
    <s v="Quinn.S.Perry@spambob.com"/>
    <s v="603-366-3347"/>
    <s v="American Express"/>
    <m/>
    <x v="45"/>
    <s v="IT"/>
    <s v="FHGPMO74D11L254L"/>
    <n v="341829000000000"/>
    <x v="61"/>
    <n v="7265"/>
    <d v="1899-12-30T00:00:00"/>
    <d v="1899-12-30T00:07:39"/>
    <n v="7.45"/>
    <s v="WE286 "/>
    <d v="1899-12-30T00:00:00"/>
    <d v="2016-11-30T00:00:00"/>
    <n v="40"/>
    <x v="0"/>
    <n v="35.159999999999997"/>
    <s v="No"/>
    <s v="in-progress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63"/>
    <s v="Rafael "/>
    <s v="Middleton  "/>
    <s v="Rafael Middleton  "/>
    <s v="Mr."/>
    <s v="3020 Callison Lane"/>
    <x v="61"/>
    <x v="15"/>
    <x v="0"/>
    <n v="20222"/>
    <s v="Rafael.G.Middleton@spambob.com"/>
    <s v="781-315-9600"/>
    <s v="JCB"/>
    <m/>
    <x v="46"/>
    <s v="U.S."/>
    <n v="530990002"/>
    <n v="3528920000000000"/>
    <x v="62"/>
    <n v="670"/>
    <d v="1899-12-30T00:00:00"/>
    <d v="1899-12-30T00:39:06"/>
    <n v="11.85"/>
    <s v="SC130 "/>
    <d v="1899-12-30T00:00:00"/>
    <d v="2016-02-27T00:00:00"/>
    <n v="73"/>
    <x v="1"/>
    <n v="142.54"/>
    <s v="Yes"/>
    <s v="complete"/>
    <s v="Desktop"/>
    <x v="2"/>
    <s v="MediumValue"/>
    <s v="BABY_BOOMERS"/>
    <n v="0"/>
    <n v="0"/>
    <n v="0"/>
    <n v="1"/>
    <n v="0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1"/>
    <n v="0"/>
    <n v="0"/>
    <n v="0"/>
    <n v="0"/>
    <n v="1"/>
  </r>
  <r>
    <x v="63"/>
    <s v="Rafael "/>
    <s v="Middleton  "/>
    <s v="Rafael Middleton  "/>
    <s v="Mr."/>
    <s v="3020 Callison Lane"/>
    <x v="61"/>
    <x v="15"/>
    <x v="0"/>
    <n v="20222"/>
    <s v="Rafael.G.Middleton@spambob.com"/>
    <s v="781-315-9600"/>
    <s v="JCB"/>
    <m/>
    <x v="46"/>
    <s v="U.S."/>
    <n v="530990002"/>
    <n v="3528680000000000"/>
    <x v="62"/>
    <n v="2231"/>
    <d v="1899-12-30T00:00:00"/>
    <d v="1899-12-30T00:47:56"/>
    <n v="9"/>
    <s v="WE220 "/>
    <d v="1899-12-30T00:00:00"/>
    <d v="2016-12-25T00:00:00"/>
    <n v="73"/>
    <x v="1"/>
    <n v="197.81"/>
    <s v="Yes"/>
    <s v="complete"/>
    <s v="Desktop"/>
    <x v="2"/>
    <s v="HighValue"/>
    <s v="BABY_BOOMERS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1"/>
  </r>
  <r>
    <x v="63"/>
    <s v="Rafael "/>
    <s v="Middleton  "/>
    <s v="Rafael Middleton  "/>
    <s v="Mr."/>
    <s v="3020 Callison Lane"/>
    <x v="61"/>
    <x v="15"/>
    <x v="0"/>
    <n v="20222"/>
    <s v="Rafael.G.Middleton@spambob.com"/>
    <s v="781-315-9600"/>
    <s v="JCB"/>
    <m/>
    <x v="46"/>
    <s v="U.S."/>
    <n v="530990002"/>
    <n v="3528160000000000"/>
    <x v="62"/>
    <n v="9068"/>
    <d v="1899-12-30T00:00:00"/>
    <d v="1899-12-30T00:07:36"/>
    <n v="16.27"/>
    <s v="NW379 "/>
    <d v="1899-12-30T00:00:00"/>
    <d v="2016-01-03T00:00:00"/>
    <n v="73"/>
    <x v="1"/>
    <n v="179.38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1"/>
    <n v="0"/>
  </r>
  <r>
    <x v="64"/>
    <s v="Ray "/>
    <s v="Hornsby     "/>
    <s v="Ray Hornsby     "/>
    <s v="Mr."/>
    <s v="555 DaVISAA Avenue"/>
    <x v="62"/>
    <x v="4"/>
    <x v="2"/>
    <n v="29753"/>
    <s v="Ray.M.Hornsby@pookmail.com"/>
    <s v="91-271-2747"/>
    <s v="VISA"/>
    <m/>
    <x v="47"/>
    <s v="IT"/>
    <s v="TMWEAA77M18B017F"/>
    <n v="4839450000000000"/>
    <x v="63"/>
    <n v="3665"/>
    <d v="1899-12-30T00:00:00"/>
    <d v="1899-12-30T00:07:36"/>
    <n v="8.99"/>
    <s v="WE352 "/>
    <d v="1899-12-30T00:00:00"/>
    <d v="2016-01-04T00:00:00"/>
    <n v="49"/>
    <x v="0"/>
    <n v="17.29"/>
    <s v="Yes"/>
    <s v="complete"/>
    <s v="Phone"/>
    <x v="1"/>
    <s v="LowValue"/>
    <s v="GEN_X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65"/>
    <s v="Rebecca "/>
    <s v="Uresti   "/>
    <s v="Rebecca Uresti   "/>
    <s v="Mrs."/>
    <s v="4333 Morningview Lane"/>
    <x v="50"/>
    <x v="34"/>
    <x v="0"/>
    <n v="35203"/>
    <s v="Rebecca.C.Uresti@trashymail.com"/>
    <s v="903-497-8623"/>
    <s v="VISA"/>
    <m/>
    <x v="29"/>
    <s v="UK"/>
    <s v="YR565337D"/>
    <n v="4446370000000000"/>
    <x v="64"/>
    <n v="4716"/>
    <d v="1899-12-30T00:00:00"/>
    <d v="1899-12-30T00:11:26"/>
    <n v="7.45"/>
    <s v="NC169 "/>
    <d v="1899-12-30T00:00:00"/>
    <d v="2016-06-20T00:00:00"/>
    <n v="55"/>
    <x v="0"/>
    <n v="8.49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</r>
  <r>
    <x v="66"/>
    <s v="Reda "/>
    <s v="Fullilove   "/>
    <s v="Reda Fullilove   "/>
    <s v="Mrs."/>
    <s v="518 Crestview Terrace"/>
    <x v="63"/>
    <x v="4"/>
    <x v="2"/>
    <n v="3728"/>
    <s v="Reda.J.Fullilove@dodgeit.com"/>
    <s v="91-102-2037"/>
    <s v="Diners Club"/>
    <m/>
    <x v="48"/>
    <s v="IT"/>
    <s v="WHQPWH25A09H876D"/>
    <n v="36050000000000"/>
    <x v="65"/>
    <n v="925"/>
    <d v="1899-12-30T00:00:00"/>
    <d v="1899-12-30T00:47:53"/>
    <n v="19.25"/>
    <s v="WE157 "/>
    <d v="1899-12-30T00:00:00"/>
    <d v="2016-04-25T00:00:00"/>
    <n v="24"/>
    <x v="0"/>
    <n v="32.11"/>
    <s v="No"/>
    <s v="in-progress"/>
    <s v="Phone"/>
    <x v="0"/>
    <s v="LowValue"/>
    <s v="GEN_Y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</r>
  <r>
    <x v="66"/>
    <s v="Reda "/>
    <s v="Fullilove   "/>
    <s v="Reda Fullilove   "/>
    <s v="Mrs."/>
    <s v="518 Crestview Terrace"/>
    <x v="63"/>
    <x v="4"/>
    <x v="2"/>
    <n v="3728"/>
    <s v="Reda.J.Fullilove@dodgeit.com"/>
    <s v="91-102-2037"/>
    <s v="Diners Club"/>
    <m/>
    <x v="48"/>
    <s v="IT"/>
    <s v="WHQPWH25A09H876D"/>
    <n v="36424900000000"/>
    <x v="65"/>
    <n v="1282"/>
    <d v="1899-12-30T00:00:00"/>
    <d v="1899-12-30T00:47:53"/>
    <n v="23.37"/>
    <s v="WE157 "/>
    <d v="1899-12-30T00:00:00"/>
    <d v="2016-04-25T00:00:00"/>
    <n v="24"/>
    <x v="1"/>
    <n v="223.31"/>
    <s v="Yes"/>
    <s v="complete"/>
    <s v="Phone"/>
    <x v="0"/>
    <s v="HighValue"/>
    <s v="GEN_Y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1"/>
  </r>
  <r>
    <x v="66"/>
    <s v="Reda "/>
    <s v="Fullilove   "/>
    <s v="Reda Fullilove   "/>
    <s v="Mrs."/>
    <s v="518 Crestview Terrace"/>
    <x v="63"/>
    <x v="4"/>
    <x v="2"/>
    <n v="3728"/>
    <s v="Reda.J.Fullilove@dodgeit.com"/>
    <s v="91-102-2037"/>
    <s v="Diners Club"/>
    <m/>
    <x v="48"/>
    <s v="IT"/>
    <s v="WHQPWH25A09H876D"/>
    <n v="36295300000000"/>
    <x v="65"/>
    <n v="4950"/>
    <d v="1899-12-30T00:00:00"/>
    <d v="1899-12-30T00:43:55"/>
    <n v="18.45"/>
    <s v="NE103 "/>
    <d v="1899-12-30T00:00:00"/>
    <d v="2016-10-27T00:00:00"/>
    <n v="24"/>
    <x v="1"/>
    <n v="129.77000000000001"/>
    <s v="Yes"/>
    <s v="complete"/>
    <s v="Phone"/>
    <x v="0"/>
    <s v="MediumValue"/>
    <s v="GEN_Y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</r>
  <r>
    <x v="67"/>
    <s v="Reynaldo "/>
    <s v="Myers   "/>
    <s v="Reynaldo Myers   "/>
    <s v="Mr."/>
    <s v="3923 Black Stallion Road"/>
    <x v="64"/>
    <x v="26"/>
    <x v="5"/>
    <n v="2774"/>
    <s v="Reynaldo.J.Myers@pookmail.com"/>
    <s v="(02) 6753 9404"/>
    <s v="American Express"/>
    <m/>
    <x v="22"/>
    <s v="FR"/>
    <n v="814000000000000"/>
    <n v="372006000000000"/>
    <x v="66"/>
    <n v="3591"/>
    <d v="1899-12-30T00:47:25"/>
    <d v="1899-12-30T00:47:25"/>
    <n v="6.15"/>
    <s v="SW211 "/>
    <d v="1899-12-30T00:47:25"/>
    <d v="2016-05-08T00:00:00"/>
    <n v="54"/>
    <x v="0"/>
    <n v="30.71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67"/>
    <s v="Reynaldo "/>
    <s v="Myers   "/>
    <s v="Reynaldo Myers   "/>
    <s v="Mr."/>
    <s v="3923 Black Stallion Road"/>
    <x v="64"/>
    <x v="26"/>
    <x v="5"/>
    <n v="2774"/>
    <s v="Reynaldo.J.Myers@pookmail.com"/>
    <s v="(02) 6753 9404"/>
    <s v="American Express"/>
    <m/>
    <x v="22"/>
    <s v="FR"/>
    <n v="814000000000000"/>
    <n v="375546000000000"/>
    <x v="66"/>
    <n v="9145"/>
    <d v="1899-12-30T00:00:00"/>
    <d v="1899-12-30T00:39:06"/>
    <n v="18.239999999999998"/>
    <s v="NC160 "/>
    <d v="1899-12-30T00:00:00"/>
    <d v="2016-09-27T00:00:00"/>
    <n v="54"/>
    <x v="0"/>
    <n v="27.48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68"/>
    <s v="Robert "/>
    <s v="Bilbo    "/>
    <s v="Robert Bilbo    "/>
    <s v="Mr."/>
    <s v="2553 Clousson Road"/>
    <x v="65"/>
    <x v="38"/>
    <x v="1"/>
    <n v="22070"/>
    <s v="Robert.L.Bilbo@dodgeit.com"/>
    <s v="0390 9449254"/>
    <s v="JCB"/>
    <m/>
    <x v="49"/>
    <s v="IT"/>
    <s v="QIEZKO91C65L851P"/>
    <n v="3528080000000000"/>
    <x v="67"/>
    <n v="1969"/>
    <d v="1899-12-30T00:00:00"/>
    <d v="1899-12-30T00:57:39"/>
    <n v="26.87"/>
    <s v="SW142 "/>
    <d v="1899-12-30T00:00:00"/>
    <d v="2016-04-30T00:00:00"/>
    <n v="49"/>
    <x v="0"/>
    <n v="39.74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</r>
  <r>
    <x v="69"/>
    <s v="Robert "/>
    <s v="Ojeda    "/>
    <s v="Robert Ojeda    "/>
    <s v="Mr."/>
    <s v="546 Lakewood Drive"/>
    <x v="66"/>
    <x v="27"/>
    <x v="0"/>
    <n v="62220"/>
    <s v="Robert.M.Ojeda@mailinator.com"/>
    <s v="503-705-8957"/>
    <s v="JCB"/>
    <m/>
    <x v="28"/>
    <s v="FR"/>
    <n v="229000000000000"/>
    <n v="3528360000000000"/>
    <x v="68"/>
    <n v="1998"/>
    <d v="1899-12-30T00:00:00"/>
    <d v="1899-12-30T00:13:55"/>
    <n v="18.239999999999998"/>
    <s v="SE400 "/>
    <d v="1899-12-30T00:00:00"/>
    <d v="2016-07-03T00:00:00"/>
    <n v="76"/>
    <x v="1"/>
    <n v="236.03"/>
    <s v="Yes"/>
    <s v="complete"/>
    <s v="Desktop"/>
    <x v="1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1"/>
  </r>
  <r>
    <x v="69"/>
    <s v="Robert "/>
    <s v="Ojeda    "/>
    <s v="Robert Ojeda    "/>
    <s v="Mr."/>
    <s v="546 Lakewood Drive"/>
    <x v="66"/>
    <x v="27"/>
    <x v="0"/>
    <n v="62220"/>
    <s v="Robert.M.Ojeda@mailinator.com"/>
    <s v="503-705-8957"/>
    <s v="JCB"/>
    <m/>
    <x v="28"/>
    <s v="FR"/>
    <n v="229000000000000"/>
    <n v="3528760000000000"/>
    <x v="68"/>
    <n v="4110"/>
    <d v="1899-12-30T00:00:00"/>
    <d v="1899-12-30T00:34:00"/>
    <n v="13.25"/>
    <s v="SE265 "/>
    <d v="1899-12-30T00:00:00"/>
    <d v="2016-11-25T00:00:00"/>
    <n v="76"/>
    <x v="1"/>
    <n v="133.5"/>
    <s v="Yes"/>
    <s v="complete"/>
    <s v="Desktop"/>
    <x v="1"/>
    <s v="MediumValue"/>
    <s v="BABY_BOOMERS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70"/>
    <s v="Rosemary "/>
    <s v="Herbert  "/>
    <s v="Rosemary Herbert  "/>
    <s v="Mrs."/>
    <s v="3591 Nutters Barn Lane"/>
    <x v="67"/>
    <x v="11"/>
    <x v="0"/>
    <n v="90210"/>
    <s v="Rosemary.J.Herbert@pookmail.com"/>
    <s v="814-393-3387"/>
    <s v="American Express"/>
    <m/>
    <x v="47"/>
    <s v="U.S."/>
    <n v="22868377"/>
    <n v="375512000000000"/>
    <x v="69"/>
    <n v="5766"/>
    <d v="1899-12-30T00:00:00"/>
    <d v="1899-12-30T00:34:00"/>
    <n v="7.12"/>
    <s v="SE265 "/>
    <d v="1899-12-30T00:00:00"/>
    <d v="2016-11-25T00:00:00"/>
    <n v="40"/>
    <x v="0"/>
    <n v="15.99"/>
    <s v="Yes"/>
    <s v="complete"/>
    <s v="Phone"/>
    <x v="1"/>
    <s v="LowValue"/>
    <s v="GEN_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1"/>
    <s v="Scott "/>
    <s v="Lawson    "/>
    <s v="Scott Lawson    "/>
    <s v="Mr."/>
    <s v="3105 Spadafore Drive"/>
    <x v="68"/>
    <x v="0"/>
    <x v="0"/>
    <n v="60002"/>
    <s v="Scott.M.Lawson@spambob.com"/>
    <s v="201-799-5873"/>
    <s v="JCB"/>
    <m/>
    <x v="13"/>
    <s v="CA"/>
    <n v="518957246"/>
    <n v="3528450000000000"/>
    <x v="70"/>
    <n v="479"/>
    <d v="1899-12-30T00:00:00"/>
    <d v="1899-12-30T00:22:37"/>
    <n v="18.989999999999998"/>
    <s v="WE421 "/>
    <d v="1899-12-30T00:00:00"/>
    <d v="2016-04-19T00:00:00"/>
    <s v="NA"/>
    <x v="0"/>
    <n v="7.02"/>
    <s v="Yes"/>
    <s v="complete"/>
    <s v="Desktop"/>
    <x v="1"/>
    <s v="LowValue"/>
    <s v="GEN_Z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71"/>
    <s v="Scott "/>
    <s v="Lawson    "/>
    <s v="Scott Lawson    "/>
    <s v="Mr."/>
    <s v="3105 Spadafore Drive"/>
    <x v="68"/>
    <x v="0"/>
    <x v="0"/>
    <n v="60002"/>
    <s v="Scott.M.Lawson@spambob.com"/>
    <s v="201-799-5873"/>
    <s v="JCB"/>
    <m/>
    <x v="13"/>
    <s v="CA"/>
    <n v="518957246"/>
    <n v="3528250000000000"/>
    <x v="70"/>
    <n v="1059"/>
    <d v="1899-12-30T00:47:25"/>
    <d v="1899-12-30T00:47:25"/>
    <n v="27.97"/>
    <s v="SW211 "/>
    <d v="1899-12-30T00:47:25"/>
    <d v="2016-05-08T00:00:00"/>
    <s v="NA"/>
    <x v="1"/>
    <n v="127.03"/>
    <s v="No"/>
    <s v="in-progress"/>
    <s v="Phone"/>
    <x v="1"/>
    <s v="MediumValue"/>
    <s v="GEN_Z"/>
    <n v="0"/>
    <n v="0"/>
    <n v="0"/>
    <n v="1"/>
    <n v="1"/>
    <n v="0"/>
    <n v="0"/>
    <n v="0"/>
    <n v="0"/>
    <n v="0"/>
    <n v="1"/>
    <n v="0"/>
    <n v="0"/>
    <n v="1"/>
    <n v="0"/>
    <n v="0"/>
    <n v="0"/>
    <n v="0"/>
    <n v="0"/>
    <n v="1"/>
    <n v="1"/>
    <n v="0"/>
    <n v="0"/>
    <n v="0"/>
    <n v="0"/>
    <n v="0"/>
    <n v="0"/>
    <n v="0"/>
    <n v="0"/>
  </r>
  <r>
    <x v="72"/>
    <s v="Therese "/>
    <s v="Pickering  "/>
    <s v="Therese Pickering  "/>
    <s v="Mrs."/>
    <s v="893 Ferry Street"/>
    <x v="69"/>
    <x v="39"/>
    <x v="0"/>
    <n v="58622"/>
    <s v="Therese.B.Pickering@spambob.com"/>
    <s v="707-565-9536"/>
    <s v="American Express"/>
    <m/>
    <x v="50"/>
    <s v="FR"/>
    <n v="215000000000000"/>
    <n v="344896000000000"/>
    <x v="71"/>
    <n v="5712"/>
    <d v="1899-12-30T00:00:00"/>
    <d v="1899-12-30T00:58:45"/>
    <n v="50"/>
    <s v="SC322 "/>
    <d v="1899-12-30T00:00:00"/>
    <d v="2016-10-05T00:00:00"/>
    <n v="31"/>
    <x v="0"/>
    <n v="46.48"/>
    <s v="Yes"/>
    <s v="complete"/>
    <s v="Phone"/>
    <x v="1"/>
    <s v="LowValue"/>
    <s v="GEN_Y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72"/>
    <s v="Therese "/>
    <s v="Pickering  "/>
    <s v="Therese Pickering  "/>
    <s v="Mrs."/>
    <s v="893 Ferry Street"/>
    <x v="69"/>
    <x v="39"/>
    <x v="0"/>
    <n v="58622"/>
    <s v="Therese.B.Pickering@spambob.com"/>
    <s v="707-565-9536"/>
    <s v="American Express"/>
    <m/>
    <x v="50"/>
    <s v="FR"/>
    <n v="215000000000000"/>
    <n v="375702000000000"/>
    <x v="71"/>
    <n v="9180"/>
    <d v="1899-12-30T00:00:00"/>
    <d v="1899-12-30T00:07:36"/>
    <n v="43.89"/>
    <s v="WE352 "/>
    <d v="1899-12-30T00:00:00"/>
    <d v="2016-01-04T00:00:00"/>
    <n v="31"/>
    <x v="0"/>
    <n v="14.6"/>
    <s v="No"/>
    <s v="cancelled"/>
    <s v="Phone"/>
    <x v="1"/>
    <s v="LowValue"/>
    <s v="GEN_Y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73"/>
    <s v="Thomas "/>
    <s v="Owens    "/>
    <s v="Thomas Owens    "/>
    <s v="Mr."/>
    <s v="4030 Jessie Street"/>
    <x v="70"/>
    <x v="40"/>
    <x v="1"/>
    <n v="88041"/>
    <s v="Thomas.N.Owens@mailinator.com"/>
    <s v="0341 5536286"/>
    <s v="VISA"/>
    <m/>
    <x v="51"/>
    <s v="FR"/>
    <n v="148000000000000"/>
    <n v="4662810000000000"/>
    <x v="72"/>
    <n v="627"/>
    <d v="1899-12-30T00:47:25"/>
    <d v="1899-12-30T00:47:25"/>
    <n v="6.37"/>
    <s v="NC163 "/>
    <d v="1899-12-30T00:47:25"/>
    <d v="2016-05-08T00:00:00"/>
    <n v="60"/>
    <x v="0"/>
    <n v="40.340000000000003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</r>
  <r>
    <x v="73"/>
    <s v="Thomas "/>
    <s v="Owens    "/>
    <s v="Thomas Owens    "/>
    <s v="Mr."/>
    <s v="4030 Jessie Street"/>
    <x v="70"/>
    <x v="40"/>
    <x v="1"/>
    <n v="88041"/>
    <s v="Thomas.N.Owens@mailinator.com"/>
    <s v="0341 5536286"/>
    <s v="VISA"/>
    <m/>
    <x v="51"/>
    <s v="FR"/>
    <n v="148000000000000"/>
    <n v="4016650000000000"/>
    <x v="72"/>
    <n v="1209"/>
    <d v="1899-12-30T00:00:00"/>
    <d v="1899-12-30T00:43:55"/>
    <n v="23.37"/>
    <s v="SW340 "/>
    <d v="1899-12-30T00:00:00"/>
    <d v="2016-02-27T00:00:00"/>
    <n v="60"/>
    <x v="0"/>
    <n v="18.809999999999999"/>
    <s v="No"/>
    <s v="cancelled"/>
    <s v="Phone"/>
    <x v="1"/>
    <s v="LowValue"/>
    <s v="BABY_BOOMER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3"/>
    <s v="Thomas "/>
    <s v="Owens    "/>
    <s v="Thomas Owens    "/>
    <s v="Mr."/>
    <s v="4030 Jessie Street"/>
    <x v="70"/>
    <x v="40"/>
    <x v="1"/>
    <n v="88041"/>
    <s v="Thomas.N.Owens@mailinator.com"/>
    <s v="0341 5536286"/>
    <s v="VISA"/>
    <m/>
    <x v="51"/>
    <s v="FR"/>
    <n v="148000000000000"/>
    <n v="4563880000000000"/>
    <x v="72"/>
    <n v="1556"/>
    <d v="1899-12-30T00:00:00"/>
    <d v="1899-12-30T00:36:45"/>
    <n v="19.809999999999999"/>
    <s v="NW310 "/>
    <d v="1899-12-30T00:00:00"/>
    <d v="2016-10-05T00:00:00"/>
    <n v="60"/>
    <x v="0"/>
    <n v="34.04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73"/>
    <s v="Thomas "/>
    <s v="Owens    "/>
    <s v="Thomas Owens    "/>
    <s v="Mr."/>
    <s v="4030 Jessie Street"/>
    <x v="70"/>
    <x v="40"/>
    <x v="1"/>
    <n v="88041"/>
    <s v="Thomas.N.Owens@mailinator.com"/>
    <s v="0341 5536286"/>
    <s v="VISA"/>
    <m/>
    <x v="51"/>
    <s v="FR"/>
    <n v="148000000000000"/>
    <n v="4621020000000000"/>
    <x v="72"/>
    <n v="8633"/>
    <d v="1899-12-30T00:00:00"/>
    <d v="1899-12-30T00:17:25"/>
    <n v="11.15"/>
    <s v="NC100 "/>
    <d v="1899-12-30T00:00:00"/>
    <d v="2016-08-20T00:00:00"/>
    <n v="60"/>
    <x v="0"/>
    <n v="49.94"/>
    <s v="No"/>
    <s v="cancelled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74"/>
    <s v="Thomas "/>
    <s v="Farris    "/>
    <s v="Thomas Farris    "/>
    <s v="Mr."/>
    <s v="54 Kelly Drive"/>
    <x v="41"/>
    <x v="15"/>
    <x v="0"/>
    <n v="20705"/>
    <s v="Thomas.S.Farris@spambob.com"/>
    <s v="616-788-0599"/>
    <s v="Diners Club"/>
    <m/>
    <x v="31"/>
    <s v="CA"/>
    <n v="751454315"/>
    <n v="36185500000000"/>
    <x v="73"/>
    <n v="1379"/>
    <d v="1899-12-30T00:00:00"/>
    <d v="1899-12-30T00:44:17"/>
    <n v="13.33"/>
    <s v="NE178 "/>
    <d v="1899-12-30T00:00:00"/>
    <d v="2016-12-20T00:00:00"/>
    <n v="68"/>
    <x v="1"/>
    <n v="197.54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1"/>
  </r>
  <r>
    <x v="74"/>
    <s v="Thomas "/>
    <s v="Farris    "/>
    <s v="Thomas Farris    "/>
    <s v="Mr."/>
    <s v="54 Kelly Drive"/>
    <x v="41"/>
    <x v="15"/>
    <x v="0"/>
    <n v="20705"/>
    <s v="Thomas.S.Farris@spambob.com"/>
    <s v="616-788-0599"/>
    <s v="Diners Club"/>
    <m/>
    <x v="31"/>
    <s v="CA"/>
    <n v="751454315"/>
    <n v="36352800000000"/>
    <x v="73"/>
    <n v="5101"/>
    <d v="1899-12-30T00:00:00"/>
    <d v="1899-12-30T00:11:26"/>
    <n v="11.45"/>
    <s v="SE136 "/>
    <d v="1899-12-30T00:00:00"/>
    <d v="2016-09-10T00:00:00"/>
    <n v="68"/>
    <x v="1"/>
    <n v="270.27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</r>
  <r>
    <x v="74"/>
    <s v="Thomas "/>
    <s v="Farris    "/>
    <s v="Thomas Farris    "/>
    <s v="Mr."/>
    <s v="54 Kelly Drive"/>
    <x v="41"/>
    <x v="15"/>
    <x v="0"/>
    <n v="20705"/>
    <s v="Thomas.S.Farris@spambob.com"/>
    <s v="616-788-0599"/>
    <s v="Diners Club"/>
    <m/>
    <x v="31"/>
    <s v="CA"/>
    <n v="751454315"/>
    <n v="36603900000000"/>
    <x v="73"/>
    <n v="6946"/>
    <d v="1899-12-30T00:00:00"/>
    <d v="1899-12-30T00:13:55"/>
    <n v="23.37"/>
    <s v="NE106 "/>
    <d v="1899-12-30T00:00:00"/>
    <d v="2016-07-03T00:00:00"/>
    <n v="68"/>
    <x v="1"/>
    <n v="233.39"/>
    <s v="Yes"/>
    <s v="complete"/>
    <s v="Desktop"/>
    <x v="2"/>
    <s v="HighValue"/>
    <s v="BABY_BOOMERS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1"/>
  </r>
  <r>
    <x v="74"/>
    <s v="Thomas "/>
    <s v="Farris    "/>
    <s v="Thomas Farris    "/>
    <s v="Mr."/>
    <s v="54 Kelly Drive"/>
    <x v="41"/>
    <x v="15"/>
    <x v="0"/>
    <n v="20705"/>
    <s v="Thomas.S.Farris@spambob.com"/>
    <s v="616-788-0599"/>
    <s v="Diners Club"/>
    <m/>
    <x v="31"/>
    <s v="CA"/>
    <n v="751454315"/>
    <n v="36966300000000"/>
    <x v="73"/>
    <n v="8061"/>
    <d v="1899-12-30T00:47:25"/>
    <d v="1899-12-30T00:47:25"/>
    <n v="10.45"/>
    <s v="RP121 "/>
    <d v="1899-12-30T00:47:25"/>
    <d v="2016-05-08T00:00:00"/>
    <n v="68"/>
    <x v="0"/>
    <n v="99.98"/>
    <s v="Yes"/>
    <s v="complete"/>
    <s v="Desktop"/>
    <x v="2"/>
    <s v="MediumValue"/>
    <s v="BABY_BOOMERS"/>
    <n v="0"/>
    <n v="1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</r>
  <r>
    <x v="75"/>
    <s v="Tony "/>
    <s v="Brooks     "/>
    <s v="Tony Brooks     "/>
    <s v="Mr."/>
    <s v="2134 Watson Lane"/>
    <x v="71"/>
    <x v="41"/>
    <x v="1"/>
    <n v="43042"/>
    <s v="Tony.D.Brooks@mailinator.com"/>
    <s v="0357 7464003"/>
    <s v="American Express"/>
    <m/>
    <x v="52"/>
    <s v="CA"/>
    <n v="935314484"/>
    <n v="373017000000000"/>
    <x v="74"/>
    <n v="4184"/>
    <d v="1899-12-30T00:00:00"/>
    <d v="1899-12-30T00:02:37"/>
    <n v="22.77"/>
    <s v="NE235 "/>
    <d v="1899-12-30T00:00:00"/>
    <d v="2016-05-29T00:00:00"/>
    <n v="22"/>
    <x v="1"/>
    <n v="190.12"/>
    <s v="Yes"/>
    <s v="complete"/>
    <s v="Phone"/>
    <x v="1"/>
    <s v="HighValue"/>
    <s v="GEN_Z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1"/>
  </r>
  <r>
    <x v="75"/>
    <s v="Tony "/>
    <s v="Brooks     "/>
    <s v="Tony Brooks     "/>
    <s v="Mr."/>
    <s v="2134 Watson Lane"/>
    <x v="71"/>
    <x v="41"/>
    <x v="1"/>
    <n v="43042"/>
    <s v="Tony.D.Brooks@mailinator.com"/>
    <s v="0357 7464003"/>
    <s v="American Express"/>
    <m/>
    <x v="52"/>
    <s v="CA"/>
    <n v="935314484"/>
    <n v="371412000000000"/>
    <x v="74"/>
    <n v="4755"/>
    <d v="1899-12-30T00:47:25"/>
    <d v="1899-12-30T00:47:25"/>
    <n v="17.87"/>
    <s v="NE109 "/>
    <d v="1899-12-30T00:47:25"/>
    <d v="2016-05-08T00:00:00"/>
    <n v="22"/>
    <x v="1"/>
    <n v="173.09"/>
    <s v="Yes"/>
    <s v="complete"/>
    <s v="Phone"/>
    <x v="1"/>
    <s v="HighValue"/>
    <s v="GEN_Z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</r>
  <r>
    <x v="75"/>
    <s v="Tony "/>
    <s v="Brooks     "/>
    <s v="Tony Brooks     "/>
    <s v="Mr."/>
    <s v="2134 Watson Lane"/>
    <x v="71"/>
    <x v="41"/>
    <x v="1"/>
    <n v="43042"/>
    <s v="Tony.D.Brooks@mailinator.com"/>
    <s v="0357 7464003"/>
    <s v="American Express"/>
    <m/>
    <x v="52"/>
    <s v="CA"/>
    <n v="935314484"/>
    <n v="371274000000000"/>
    <x v="74"/>
    <n v="7349"/>
    <d v="1899-12-30T00:00:00"/>
    <d v="1899-12-30T00:19:46"/>
    <n v="19.850000000000001"/>
    <s v="NW250 "/>
    <d v="1899-12-30T00:00:00"/>
    <d v="2016-03-12T00:00:00"/>
    <n v="22"/>
    <x v="1"/>
    <n v="153.47"/>
    <s v="Yes"/>
    <s v="complete"/>
    <s v="Phone"/>
    <x v="1"/>
    <s v="HighValue"/>
    <s v="GEN_Z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</r>
  <r>
    <x v="76"/>
    <s v="Yasmin "/>
    <s v="Cole     "/>
    <s v="Yasmin Cole     "/>
    <s v="Mrs."/>
    <s v="2756 Johnson Street"/>
    <x v="72"/>
    <x v="22"/>
    <x v="0"/>
    <n v="78664"/>
    <s v="Yasmin.D.Cole@pookmail.com"/>
    <s v="703-633-1911"/>
    <s v="VISA"/>
    <m/>
    <x v="36"/>
    <s v="ES"/>
    <s v="1062903G"/>
    <n v="4761930000000000"/>
    <x v="75"/>
    <n v="1210"/>
    <d v="1899-12-30T00:00:00"/>
    <d v="1899-12-30T00:29:06"/>
    <n v="23.37"/>
    <s v="SW406 "/>
    <d v="1899-12-30T00:00:00"/>
    <d v="2016-03-11T00:00:00"/>
    <n v="68"/>
    <x v="2"/>
    <n v="550"/>
    <s v="Yes"/>
    <s v="complete"/>
    <s v="Desktop"/>
    <x v="1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1"/>
    <n v="1"/>
  </r>
  <r>
    <x v="76"/>
    <s v="Yasmin "/>
    <s v="Cole     "/>
    <s v="Yasmin Cole     "/>
    <s v="Mrs."/>
    <s v="2756 Johnson Street"/>
    <x v="72"/>
    <x v="22"/>
    <x v="0"/>
    <n v="78664"/>
    <s v="Yasmin.D.Cole@pookmail.com"/>
    <s v="703-633-1911"/>
    <s v="VISA"/>
    <m/>
    <x v="36"/>
    <s v="ES"/>
    <s v="1062903G"/>
    <n v="4276370000000000"/>
    <x v="75"/>
    <n v="1562"/>
    <d v="1899-12-30T00:00:00"/>
    <d v="1899-12-30T00:57:29"/>
    <n v="24.08"/>
    <s v="WE226 "/>
    <d v="1899-12-30T00:00:00"/>
    <d v="2016-09-20T00:00:00"/>
    <n v="68"/>
    <x v="0"/>
    <n v="31.03"/>
    <s v="No"/>
    <s v="abandoned"/>
    <s v="Desktop"/>
    <x v="1"/>
    <s v="LowValue"/>
    <s v="BABY_BOOMERS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76"/>
    <s v="Yasmin "/>
    <s v="Cole     "/>
    <s v="Yasmin Cole     "/>
    <s v="Mrs."/>
    <s v="2756 Johnson Street"/>
    <x v="72"/>
    <x v="22"/>
    <x v="0"/>
    <n v="78664"/>
    <s v="Yasmin.D.Cole@pookmail.com"/>
    <s v="703-633-1911"/>
    <s v="VISA"/>
    <m/>
    <x v="36"/>
    <s v="ES"/>
    <s v="1062903G"/>
    <n v="4029380000000000"/>
    <x v="75"/>
    <n v="1950"/>
    <d v="1899-12-30T00:00:00"/>
    <d v="1899-12-30T00:29:06"/>
    <n v="13.33"/>
    <s v="NC358 "/>
    <d v="1899-12-30T00:00:00"/>
    <d v="2016-07-23T00:00:00"/>
    <n v="68"/>
    <x v="1"/>
    <n v="211.78"/>
    <s v="Yes"/>
    <s v="complete"/>
    <s v="Desktop"/>
    <x v="1"/>
    <s v="HighValue"/>
    <s v="BABY_BOOMERS"/>
    <n v="0"/>
    <n v="0"/>
    <n v="0"/>
    <n v="0"/>
    <n v="0"/>
    <n v="1"/>
    <n v="0"/>
    <n v="1"/>
    <n v="0"/>
    <n v="1"/>
    <n v="0"/>
    <n v="0"/>
    <n v="0"/>
    <n v="0"/>
    <n v="0"/>
    <n v="1"/>
    <n v="0"/>
    <n v="1"/>
    <n v="0"/>
    <n v="0"/>
    <n v="1"/>
    <n v="0"/>
    <n v="0"/>
    <n v="0"/>
    <n v="0"/>
    <n v="0"/>
    <n v="0"/>
    <n v="1"/>
    <n v="0"/>
  </r>
  <r>
    <x v="76"/>
    <s v="Yasmin "/>
    <s v="Cole     "/>
    <s v="Yasmin Cole     "/>
    <s v="Mrs."/>
    <s v="2756 Johnson Street"/>
    <x v="72"/>
    <x v="22"/>
    <x v="0"/>
    <n v="78664"/>
    <s v="Yasmin.D.Cole@pookmail.com"/>
    <s v="703-633-1911"/>
    <s v="VISA"/>
    <m/>
    <x v="36"/>
    <s v="ES"/>
    <s v="1062903G"/>
    <n v="4389230000000000"/>
    <x v="75"/>
    <n v="4525"/>
    <d v="1899-12-30T00:00:00"/>
    <d v="1899-12-30T00:44:17"/>
    <n v="10.15"/>
    <s v="NE178 "/>
    <d v="1899-12-30T00:00:00"/>
    <d v="2016-12-20T00:00:00"/>
    <n v="68"/>
    <x v="1"/>
    <n v="235.03"/>
    <s v="Yes"/>
    <s v="complete"/>
    <s v="Desktop"/>
    <x v="1"/>
    <s v="HighValue"/>
    <s v="BABY_BOOMERS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1"/>
    <n v="0"/>
    <n v="1"/>
    <n v="1"/>
    <n v="0"/>
    <n v="0"/>
    <n v="0"/>
    <n v="1"/>
    <n v="1"/>
    <n v="0"/>
  </r>
  <r>
    <x v="76"/>
    <s v="Yasmin "/>
    <s v="Cole     "/>
    <s v="Yasmin Cole     "/>
    <s v="Mrs."/>
    <s v="2756 Johnson Street"/>
    <x v="72"/>
    <x v="22"/>
    <x v="0"/>
    <n v="78664"/>
    <s v="Yasmin.D.Cole@pookmail.com"/>
    <s v="703-633-1911"/>
    <s v="VISA"/>
    <m/>
    <x v="36"/>
    <s v="ES"/>
    <s v="1062903G"/>
    <n v="4322470000000000"/>
    <x v="75"/>
    <n v="7524"/>
    <d v="1899-12-30T00:47:25"/>
    <d v="1899-12-30T00:47:25"/>
    <n v="16.25"/>
    <s v="SC124 "/>
    <d v="1899-12-30T00:47:25"/>
    <d v="2016-05-08T00:00:00"/>
    <n v="68"/>
    <x v="1"/>
    <n v="240.8"/>
    <s v="Yes"/>
    <s v="complete"/>
    <s v="Desktop"/>
    <x v="1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9319E2-C5AE-456E-A66E-2BFA9B17EDC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D20" firstHeaderRow="0" firstDataRow="1" firstDataCol="2" rowPageCount="1" colPageCount="1"/>
  <pivotFields count="64">
    <pivotField axis="axisRow" compact="0" outline="0" showAll="0">
      <items count="78">
        <item x="62"/>
        <item x="32"/>
        <item x="34"/>
        <item x="0"/>
        <item x="1"/>
        <item x="3"/>
        <item x="2"/>
        <item x="4"/>
        <item x="7"/>
        <item x="6"/>
        <item x="10"/>
        <item x="11"/>
        <item x="12"/>
        <item x="13"/>
        <item x="14"/>
        <item x="15"/>
        <item x="17"/>
        <item x="18"/>
        <item x="19"/>
        <item x="23"/>
        <item x="24"/>
        <item x="25"/>
        <item x="26"/>
        <item x="27"/>
        <item x="28"/>
        <item x="29"/>
        <item x="30"/>
        <item x="31"/>
        <item x="39"/>
        <item x="40"/>
        <item x="42"/>
        <item x="41"/>
        <item x="54"/>
        <item x="55"/>
        <item x="56"/>
        <item x="57"/>
        <item x="63"/>
        <item x="64"/>
        <item x="67"/>
        <item x="68"/>
        <item x="69"/>
        <item x="71"/>
        <item x="74"/>
        <item x="73"/>
        <item x="75"/>
        <item x="5"/>
        <item x="8"/>
        <item x="9"/>
        <item x="16"/>
        <item x="21"/>
        <item x="20"/>
        <item x="22"/>
        <item x="33"/>
        <item x="36"/>
        <item x="35"/>
        <item x="37"/>
        <item x="38"/>
        <item x="44"/>
        <item x="43"/>
        <item x="45"/>
        <item x="46"/>
        <item x="47"/>
        <item x="48"/>
        <item x="49"/>
        <item x="50"/>
        <item x="51"/>
        <item x="52"/>
        <item x="53"/>
        <item x="58"/>
        <item x="59"/>
        <item x="60"/>
        <item x="61"/>
        <item x="65"/>
        <item x="66"/>
        <item x="70"/>
        <item x="72"/>
        <item x="7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multipleItemSelectionAllowed="1" showAll="0">
      <items count="74">
        <item h="1" x="2"/>
        <item h="1" x="5"/>
        <item h="1" x="70"/>
        <item h="1" x="6"/>
        <item h="1" x="53"/>
        <item h="1" x="39"/>
        <item h="1" x="58"/>
        <item h="1" x="32"/>
        <item h="1" x="11"/>
        <item h="1" x="1"/>
        <item h="1" x="63"/>
        <item h="1" x="12"/>
        <item h="1" x="19"/>
        <item x="18"/>
        <item h="1" x="4"/>
        <item h="1" x="61"/>
        <item h="1" x="17"/>
        <item h="1" x="47"/>
        <item h="1" x="60"/>
        <item h="1" x="46"/>
        <item h="1" x="54"/>
        <item h="1" x="59"/>
        <item h="1" x="45"/>
        <item h="1" x="48"/>
        <item h="1" x="68"/>
        <item h="1" x="65"/>
        <item h="1" x="0"/>
        <item h="1" x="62"/>
        <item h="1" x="35"/>
        <item h="1" x="15"/>
        <item h="1" x="14"/>
        <item h="1" x="27"/>
        <item h="1" x="26"/>
        <item h="1" x="52"/>
        <item h="1" x="30"/>
        <item h="1" x="9"/>
        <item h="1" x="34"/>
        <item h="1" x="7"/>
        <item h="1" x="57"/>
        <item h="1" x="72"/>
        <item h="1" x="37"/>
        <item h="1" x="28"/>
        <item x="3"/>
        <item h="1" x="10"/>
        <item h="1" x="20"/>
        <item h="1" x="16"/>
        <item h="1" x="55"/>
        <item h="1" x="21"/>
        <item h="1" x="49"/>
        <item h="1" x="51"/>
        <item h="1" x="40"/>
        <item h="1" x="24"/>
        <item h="1" x="25"/>
        <item h="1" x="31"/>
        <item h="1" x="69"/>
        <item h="1" x="66"/>
        <item h="1" x="41"/>
        <item h="1" x="29"/>
        <item h="1" x="38"/>
        <item h="1" x="8"/>
        <item h="1" x="71"/>
        <item h="1" x="56"/>
        <item h="1" x="67"/>
        <item h="1" x="43"/>
        <item h="1" x="44"/>
        <item h="1" x="42"/>
        <item h="1" x="33"/>
        <item h="1" x="13"/>
        <item h="1" x="50"/>
        <item h="1" x="23"/>
        <item h="1" x="22"/>
        <item h="1" x="64"/>
        <item h="1" x="36"/>
        <item t="default"/>
      </items>
    </pivotField>
    <pivotField axis="axisPage" compact="0" outline="0" multipleItemSelectionAllowed="1" showAll="0">
      <items count="43">
        <item x="9"/>
        <item h="1" x="34"/>
        <item h="1" x="36"/>
        <item h="1" x="11"/>
        <item h="1" x="7"/>
        <item h="1" x="38"/>
        <item h="1" x="40"/>
        <item x="6"/>
        <item h="1" x="27"/>
        <item h="1" x="13"/>
        <item x="15"/>
        <item h="1" x="24"/>
        <item h="1" x="19"/>
        <item h="1" x="39"/>
        <item h="1" x="10"/>
        <item h="1" x="25"/>
        <item h="1" x="1"/>
        <item h="1" x="26"/>
        <item h="1" x="23"/>
        <item h="1" x="30"/>
        <item h="1" x="21"/>
        <item h="1" x="29"/>
        <item h="1" x="14"/>
        <item h="1" x="2"/>
        <item h="1" x="41"/>
        <item h="1" x="12"/>
        <item h="1" x="20"/>
        <item h="1" x="3"/>
        <item h="1" x="35"/>
        <item h="1" x="16"/>
        <item h="1" x="8"/>
        <item h="1" x="17"/>
        <item h="1" x="28"/>
        <item h="1" x="31"/>
        <item h="1" x="22"/>
        <item h="1" x="18"/>
        <item h="1" x="33"/>
        <item h="1" x="37"/>
        <item h="1" x="32"/>
        <item h="1" x="5"/>
        <item h="1" x="0"/>
        <item h="1" x="4"/>
        <item t="default"/>
      </items>
    </pivotField>
    <pivotField compact="0" outline="0" showAll="0">
      <items count="8">
        <item h="1" x="5"/>
        <item h="1" x="4"/>
        <item h="1" x="3"/>
        <item h="1" x="2"/>
        <item h="1" x="6"/>
        <item h="1"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4">
        <item h="1" x="32"/>
        <item h="1" x="27"/>
        <item h="1" x="4"/>
        <item x="28"/>
        <item h="1" x="36"/>
        <item h="1" x="50"/>
        <item h="1" x="9"/>
        <item h="1" x="16"/>
        <item h="1" x="37"/>
        <item h="1" x="11"/>
        <item h="1" x="17"/>
        <item h="1" x="40"/>
        <item h="1" x="26"/>
        <item h="1" x="20"/>
        <item h="1" x="35"/>
        <item h="1" x="19"/>
        <item h="1" x="29"/>
        <item h="1" x="2"/>
        <item h="1" x="15"/>
        <item h="1" x="24"/>
        <item h="1" x="49"/>
        <item h="1" x="30"/>
        <item h="1" x="46"/>
        <item h="1" x="45"/>
        <item h="1" x="47"/>
        <item h="1" x="13"/>
        <item h="1" x="48"/>
        <item h="1" x="6"/>
        <item h="1" x="10"/>
        <item h="1" x="34"/>
        <item h="1" x="43"/>
        <item h="1" x="31"/>
        <item h="1" x="44"/>
        <item h="1" x="7"/>
        <item h="1" x="0"/>
        <item h="1" x="8"/>
        <item h="1" x="33"/>
        <item h="1" x="52"/>
        <item h="1" x="22"/>
        <item h="1" x="21"/>
        <item h="1" x="18"/>
        <item h="1" x="42"/>
        <item h="1" x="23"/>
        <item h="1" x="14"/>
        <item h="1" x="41"/>
        <item h="1" x="3"/>
        <item h="1" x="39"/>
        <item h="1" x="25"/>
        <item h="1" x="5"/>
        <item h="1" x="51"/>
        <item h="1" x="38"/>
        <item h="1" x="1"/>
        <item h="1" x="12"/>
        <item t="default"/>
      </items>
    </pivotField>
    <pivotField compact="0" outline="0" showAll="0"/>
    <pivotField compact="0" outline="0" showAll="0"/>
    <pivotField compact="0" numFmtId="1" outline="0" showAll="0"/>
    <pivotField axis="axisRow" compact="0" outline="0" showAll="0">
      <items count="77">
        <item x="2"/>
        <item x="5"/>
        <item x="72"/>
        <item x="6"/>
        <item x="53"/>
        <item x="38"/>
        <item x="58"/>
        <item x="30"/>
        <item x="11"/>
        <item x="1"/>
        <item x="65"/>
        <item x="12"/>
        <item x="18"/>
        <item x="4"/>
        <item x="62"/>
        <item x="17"/>
        <item x="46"/>
        <item x="61"/>
        <item x="45"/>
        <item x="54"/>
        <item x="60"/>
        <item x="44"/>
        <item x="47"/>
        <item x="70"/>
        <item x="67"/>
        <item x="0"/>
        <item x="63"/>
        <item x="33"/>
        <item x="59"/>
        <item x="15"/>
        <item x="14"/>
        <item x="25"/>
        <item x="24"/>
        <item x="52"/>
        <item x="28"/>
        <item x="9"/>
        <item x="34"/>
        <item x="32"/>
        <item x="7"/>
        <item x="57"/>
        <item x="75"/>
        <item x="36"/>
        <item x="26"/>
        <item x="3"/>
        <item x="10"/>
        <item x="19"/>
        <item x="16"/>
        <item x="55"/>
        <item x="20"/>
        <item x="50"/>
        <item x="48"/>
        <item x="51"/>
        <item x="39"/>
        <item x="22"/>
        <item x="23"/>
        <item x="29"/>
        <item x="71"/>
        <item x="68"/>
        <item x="73"/>
        <item x="40"/>
        <item x="27"/>
        <item x="37"/>
        <item x="8"/>
        <item x="74"/>
        <item x="56"/>
        <item x="69"/>
        <item x="42"/>
        <item x="43"/>
        <item x="41"/>
        <item x="31"/>
        <item x="13"/>
        <item x="49"/>
        <item x="64"/>
        <item x="21"/>
        <item x="66"/>
        <item x="35"/>
        <item t="default"/>
      </items>
    </pivotField>
    <pivotField compact="0" outline="0" showAll="0"/>
    <pivotField compact="0" numFmtId="47" outline="0" showAll="0"/>
    <pivotField compact="0" numFmtId="47" outline="0" showAll="0"/>
    <pivotField compact="0" outline="0" showAll="0"/>
    <pivotField compact="0" outline="0" showAll="0"/>
    <pivotField compact="0" numFmtId="166" outline="0" showAll="0"/>
    <pivotField compact="0" numFmtId="164" outline="0" showAll="0"/>
    <pivotField compact="0" outline="0" showAll="0"/>
    <pivotField dataField="1" compact="0" outline="0" showAll="0">
      <items count="4">
        <item x="2"/>
        <item x="1"/>
        <item x="0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multipleItemSelectionAllowed="1" showAll="0">
      <items count="4">
        <item x="0"/>
        <item x="2"/>
        <item h="1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0"/>
    <field x="18"/>
  </rowFields>
  <rowItems count="17">
    <i>
      <x v="10"/>
      <x v="35"/>
    </i>
    <i t="default">
      <x v="10"/>
    </i>
    <i>
      <x v="14"/>
      <x v="70"/>
    </i>
    <i t="default">
      <x v="14"/>
    </i>
    <i>
      <x v="31"/>
      <x v="59"/>
    </i>
    <i t="default">
      <x v="31"/>
    </i>
    <i>
      <x v="36"/>
      <x v="14"/>
    </i>
    <i t="default">
      <x v="36"/>
    </i>
    <i>
      <x v="42"/>
      <x v="58"/>
    </i>
    <i t="default">
      <x v="42"/>
    </i>
    <i>
      <x v="49"/>
      <x v="48"/>
    </i>
    <i t="default">
      <x v="49"/>
    </i>
    <i>
      <x v="54"/>
      <x v="36"/>
    </i>
    <i t="default">
      <x v="54"/>
    </i>
    <i>
      <x v="65"/>
      <x v="49"/>
    </i>
    <i t="default">
      <x v="65"/>
    </i>
    <i t="grand">
      <x/>
    </i>
  </rowItems>
  <colFields count="1">
    <field x="-2"/>
  </colFields>
  <colItems count="2">
    <i>
      <x/>
    </i>
    <i i="1">
      <x v="1"/>
    </i>
  </colItems>
  <pageFields count="1">
    <pageField fld="7" hier="-1"/>
  </pageFields>
  <dataFields count="2">
    <dataField name="Sum of Order_Value" fld="28" baseField="0" baseItem="0"/>
    <dataField name="Count of Order Size(IFS)" fld="27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F7553-F6BE-47B6-96F6-FAA25C48066D}" name="Table1" displayName="Table1" ref="A1:BL195" totalsRowShown="0" headerRowDxfId="76" dataDxfId="75">
  <autoFilter ref="A1:BL195" xr:uid="{23FF7553-F6BE-47B6-96F6-FAA25C48066D}"/>
  <tableColumns count="64">
    <tableColumn id="1" xr3:uid="{2FF42554-46D3-44CB-96D5-E0EDC9BF1875}" name="Customer_Name" dataDxfId="74"/>
    <tableColumn id="2" xr3:uid="{FEC7E28E-4149-446A-AB8C-83AC0581A9BE}" name="Customer_Firstname" dataDxfId="73">
      <calculatedColumnFormula>LEFT(D2, SEARCH(" ",D2,1))</calculatedColumnFormula>
    </tableColumn>
    <tableColumn id="3" xr3:uid="{7804862D-96A1-45AA-9157-715276E35DFE}" name="Customer_Lastname" dataDxfId="72">
      <calculatedColumnFormula>RIGHT(D2,LEN(D2)-SEARCH(" ",D2,1))</calculatedColumnFormula>
    </tableColumn>
    <tableColumn id="4" xr3:uid="{5D5D2E33-DB72-4FAF-AD89-144F105A7BE1}" name="Cust_Name" dataDxfId="71"/>
    <tableColumn id="5" xr3:uid="{D3006A3D-54BF-4D9C-AF6F-C91A35D564A3}" name="Gender_Code" dataDxfId="70"/>
    <tableColumn id="6" xr3:uid="{1362AF8C-995C-4E65-995B-E8EBCAA5CA88}" name="Address1" dataDxfId="69"/>
    <tableColumn id="7" xr3:uid="{C55B3E69-91AA-498B-B738-8220C7DDA6DF}" name="City" dataDxfId="68"/>
    <tableColumn id="8" xr3:uid="{F097CB07-03BC-4E75-B6A1-E03412646AAC}" name="State" dataDxfId="67"/>
    <tableColumn id="9" xr3:uid="{71D9BEE8-DE45-486A-8EED-D0AFD2CB67C3}" name="Country_Code" dataDxfId="66"/>
    <tableColumn id="10" xr3:uid="{47B08A44-DD59-4D61-9C0E-7110BA5F6D0F}" name="Postal_Code" dataDxfId="65"/>
    <tableColumn id="11" xr3:uid="{FA304AFD-A94A-4CB3-B171-AB7A407280D8}" name="Email_Address" dataDxfId="64"/>
    <tableColumn id="12" xr3:uid="{F3F383F1-1BA2-4F71-B6F6-97CA25744F1C}" name="Phone_Number" dataDxfId="63"/>
    <tableColumn id="13" xr3:uid="{98D20DBE-80CC-4AFB-A03F-2825FF209321}" name="Creditcard_Type" dataDxfId="62"/>
    <tableColumn id="14" xr3:uid="{98C12B3F-2D1B-499D-9E95-4C5C30976650}" name="Locality" dataDxfId="61"/>
    <tableColumn id="15" xr3:uid="{49159BAA-51C8-4B57-AB51-F46223EF625F}" name="Salesman_Id" dataDxfId="60"/>
    <tableColumn id="16" xr3:uid="{E5DBAE89-39ED-417F-9D29-1AE779BCF2D4}" name="Nationality" dataDxfId="59"/>
    <tableColumn id="17" xr3:uid="{61590033-8248-4F34-8D79-2B71098761B6}" name="National_Id" dataDxfId="58"/>
    <tableColumn id="18" xr3:uid="{887DA890-9775-4486-A7A0-AD37B335DAA1}" name="Creditcard_Number" dataDxfId="57"/>
    <tableColumn id="19" xr3:uid="{68DA756D-1FD7-43EC-9B1C-266EC4287C3B}" name="Cust_Id" dataDxfId="56"/>
    <tableColumn id="20" xr3:uid="{3D491A9C-6E5D-4EB8-BDCB-30FE8CED610D}" name="Order_Id" dataDxfId="55"/>
    <tableColumn id="21" xr3:uid="{77EB7C0F-23F7-434C-8950-B65399025653}" name="Order_Date" dataDxfId="54"/>
    <tableColumn id="22" xr3:uid="{5A4661C5-CB8A-40FE-9841-96CE0B8CD435}" name="Order_Time" dataDxfId="53"/>
    <tableColumn id="23" xr3:uid="{9BA8740F-0A63-412F-BDBB-02F1DC204D66}" name="Freight_Charges" dataDxfId="52"/>
    <tableColumn id="24" xr3:uid="{0253FFF5-9ABC-4292-B324-7B4AEBEF715B}" name="Order_Salesman" dataDxfId="51"/>
    <tableColumn id="25" xr3:uid="{BE8DAD24-315F-48B0-9C41-D29B31751800}" name="Order_Posted_Date" dataDxfId="50"/>
    <tableColumn id="26" xr3:uid="{661A5FBD-E436-475F-BE63-701675DCA22E}" name="Order_Ship_Date" dataDxfId="49"/>
    <tableColumn id="27" xr3:uid="{0B9F7615-A543-4481-A172-3EB5B6216FFA}" name="Age" dataDxfId="48"/>
    <tableColumn id="28" xr3:uid="{B33D8098-A318-453F-95F3-A1B34DAD51D9}" name="Order Size(IFS)" dataDxfId="47">
      <calculatedColumnFormula>IF(AC2&gt;300,"Large",IF(AC2&gt;100,"Medium",IF(AC2&gt;0,"Small")))</calculatedColumnFormula>
    </tableColumn>
    <tableColumn id="29" xr3:uid="{085DBA5E-0381-4579-8366-8DE5FC791393}" name="Order_Value" dataDxfId="46"/>
    <tableColumn id="30" xr3:uid="{DBE185FE-1D55-4DB2-8AF4-D6501BE715F7}" name="Complete?" dataDxfId="45">
      <calculatedColumnFormula>IF(AE2="complete","Yes","No")</calculatedColumnFormula>
    </tableColumn>
    <tableColumn id="31" xr3:uid="{3638D54D-731E-4E70-8B95-8C2071235D69}" name="T_Type" dataDxfId="44"/>
    <tableColumn id="32" xr3:uid="{7F97805A-1E44-4819-908A-CED6BC26DC96}" name="Purchase_Touchpoint" dataDxfId="43"/>
    <tableColumn id="33" xr3:uid="{10384056-A95A-4843-8D1A-BB0493BC4BE3}" name="Purchase_Status" dataDxfId="42"/>
    <tableColumn id="34" xr3:uid="{DA0D2AB0-AC17-495B-8E99-C35204AD42AE}" name="Order_Type" dataDxfId="41"/>
    <tableColumn id="35" xr3:uid="{1D72688A-6C7C-486A-9391-EB5B59EA0646}" name="Generation" dataDxfId="40"/>
    <tableColumn id="36" xr3:uid="{C25B88B8-E9B5-4905-BB52-A908403D2B9A}" name="Baby Food" dataDxfId="39"/>
    <tableColumn id="37" xr3:uid="{0AAA3618-CF45-4B63-9645-94EA8D8EE4F2}" name="Diapers" dataDxfId="38"/>
    <tableColumn id="38" xr3:uid="{63A0215D-3E16-4722-A693-DF916CD5CEB7}" name="Formula" dataDxfId="37"/>
    <tableColumn id="39" xr3:uid="{5CA506AD-B2F2-40DA-BCB2-7C7477DF017E}" name="Lotion" dataDxfId="36"/>
    <tableColumn id="40" xr3:uid="{8C79F753-CEEA-4075-9EA0-D8B0F54CE43A}" name="Baby Wash" dataDxfId="35"/>
    <tableColumn id="41" xr3:uid="{788134C0-881B-4E76-A0D1-D2F3870E5BCD}" name="Wipes" dataDxfId="34"/>
    <tableColumn id="42" xr3:uid="{8E996F1F-5C10-4EDF-B825-95BC0EF8B1D7}" name="Fresh Fruits" dataDxfId="33"/>
    <tableColumn id="43" xr3:uid="{EABD0312-08A5-41A9-9DB4-F3F5F3B27FEC}" name="Fresh Vegetables" dataDxfId="32"/>
    <tableColumn id="44" xr3:uid="{D99E4291-10C4-4A90-B77F-A0D4134C7171}" name="Beer" dataDxfId="31"/>
    <tableColumn id="45" xr3:uid="{1F474BFE-B214-4189-AB36-025CB458C5BA}" name="Wine" dataDxfId="30"/>
    <tableColumn id="46" xr3:uid="{FFB226F4-611A-439A-B2BC-6568825F1133}" name="Club Soda" dataDxfId="29"/>
    <tableColumn id="47" xr3:uid="{19C8032C-1CEE-4A3D-9939-DF173B708FC2}" name="Sports Drink" dataDxfId="28"/>
    <tableColumn id="48" xr3:uid="{ECBC78DA-E1EC-46DF-929A-10A2728CE576}" name="Chips" dataDxfId="27"/>
    <tableColumn id="49" xr3:uid="{2262E71B-DF62-45AE-BABC-3974F0532F1F}" name="Popcorn" dataDxfId="26"/>
    <tableColumn id="50" xr3:uid="{AD681146-839B-4D71-869C-642281422982}" name="Oatmeal" dataDxfId="25"/>
    <tableColumn id="51" xr3:uid="{C7F98059-C20F-4F6E-8503-768AE70D9F26}" name="Medicines" dataDxfId="24"/>
    <tableColumn id="52" xr3:uid="{C05B5ADF-500F-4AFC-BF78-CBC70540E29E}" name="Canned Foods" dataDxfId="23"/>
    <tableColumn id="53" xr3:uid="{CAD0B93F-9149-42DE-846F-40BE68D714D2}" name="Cigarettes" dataDxfId="22"/>
    <tableColumn id="54" xr3:uid="{48579EBD-FCB4-4564-9595-DBCFF051ABBB}" name="Cheese" dataDxfId="21"/>
    <tableColumn id="55" xr3:uid="{4FC303E5-4ACE-45F9-88A7-FD10FDB4279E}" name="Cleaning Products" dataDxfId="20"/>
    <tableColumn id="56" xr3:uid="{9CAA14B9-78DA-4CDE-B142-E76316B9FF94}" name="Condiments" dataDxfId="19"/>
    <tableColumn id="57" xr3:uid="{2F869C05-0164-4028-9DAC-24574808C039}" name="Frozen Foods" dataDxfId="18"/>
    <tableColumn id="58" xr3:uid="{36D22FEB-EF7B-432E-888F-E26ADBA033C6}" name="Kitchen Items" dataDxfId="17"/>
    <tableColumn id="59" xr3:uid="{9B666403-42F4-43CD-AD71-839DFEF09F38}" name="Meat" dataDxfId="16"/>
    <tableColumn id="60" xr3:uid="{D20DE1B3-C6BD-4802-8614-D2F3173DA8F2}" name="Office Supplies" dataDxfId="15"/>
    <tableColumn id="61" xr3:uid="{BCC4525E-9808-4BC5-8B5E-A43551925AAC}" name="Personal Care" dataDxfId="14"/>
    <tableColumn id="62" xr3:uid="{AC2A75F3-5399-43AF-8FF8-486D64BFC2A1}" name="Pet Supplies" dataDxfId="13"/>
    <tableColumn id="63" xr3:uid="{19D8D2CA-563C-4C8C-AC05-4D03CD2FB814}" name="Sea Food" dataDxfId="12"/>
    <tableColumn id="64" xr3:uid="{10DFD3B2-929C-4BB9-B9C0-80EE96F3BAB1}" name="Spices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92BDC0-2CA9-480E-B758-DC920EA5AC5D}" name="Table2" displayName="Table2" ref="BU7:BV11" totalsRowShown="0" headerRowDxfId="10" dataDxfId="9">
  <autoFilter ref="BU7:BV11" xr:uid="{EB92BDC0-2CA9-480E-B758-DC920EA5AC5D}"/>
  <tableColumns count="2">
    <tableColumn id="1" xr3:uid="{C1ECE7EA-948D-4381-A595-8D19C0FE0EE2}" name="CUSTOMER CONTACT INFO " dataDxfId="8"/>
    <tableColumn id="2" xr3:uid="{576811F7-5E9C-486F-B53C-18AA9952C4D4}" name="Column1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C05EF6-F94F-466D-81CC-0F553F049ADB}" name="Table3" displayName="Table3" ref="BU1:BV4" totalsRowShown="0" headerRowDxfId="6" headerRowBorderDxfId="5" tableBorderDxfId="4" totalsRowBorderDxfId="3">
  <autoFilter ref="BU1:BV4" xr:uid="{A4C05EF6-F94F-466D-81CC-0F553F049ADB}"/>
  <tableColumns count="2">
    <tableColumn id="1" xr3:uid="{CB98CE0A-522F-4B3F-B7E4-4D3098ED84B1}" name="COUNTIF,SUMIF &amp; SUMIFS-EXAMPLE" dataDxfId="2"/>
    <tableColumn id="2" xr3:uid="{DE08BA08-1CD5-45DA-AB62-75B2A93BE210}" name="Column1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E08D-2F21-4EED-B55B-DA09D271CB06}">
  <dimension ref="A1:BJ70"/>
  <sheetViews>
    <sheetView tabSelected="1" workbookViewId="0">
      <selection sqref="A1:XFD1048576"/>
    </sheetView>
  </sheetViews>
  <sheetFormatPr defaultRowHeight="14.4" x14ac:dyDescent="0.3"/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9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>
        <v>6040</v>
      </c>
      <c r="H2" s="1">
        <v>0</v>
      </c>
      <c r="I2" s="1"/>
      <c r="J2" s="1" t="s">
        <v>68</v>
      </c>
      <c r="K2" s="1" t="s">
        <v>69</v>
      </c>
      <c r="L2" s="1" t="s">
        <v>70</v>
      </c>
      <c r="M2" s="1"/>
      <c r="N2" s="1" t="s">
        <v>71</v>
      </c>
      <c r="O2" s="1" t="s">
        <v>72</v>
      </c>
      <c r="P2" s="1">
        <v>22867928</v>
      </c>
      <c r="Q2" s="2">
        <v>5179760000000000</v>
      </c>
      <c r="R2" s="1"/>
      <c r="S2" s="1">
        <v>10003</v>
      </c>
      <c r="T2" s="1">
        <v>1106</v>
      </c>
      <c r="U2" s="3">
        <v>0</v>
      </c>
      <c r="V2" s="3">
        <v>2.0210648148148148E-2</v>
      </c>
      <c r="W2" s="1">
        <v>29.79</v>
      </c>
      <c r="X2" s="1" t="s">
        <v>73</v>
      </c>
      <c r="Y2" s="3">
        <v>0</v>
      </c>
      <c r="Z2" s="19">
        <v>42578</v>
      </c>
      <c r="AA2" s="1">
        <v>27</v>
      </c>
      <c r="AB2" s="1">
        <v>134.24</v>
      </c>
      <c r="AC2" s="1" t="s">
        <v>74</v>
      </c>
      <c r="AD2" s="1" t="s">
        <v>75</v>
      </c>
      <c r="AE2" s="1" t="s">
        <v>76</v>
      </c>
      <c r="AF2" s="1" t="s">
        <v>77</v>
      </c>
      <c r="AG2" s="1" t="s">
        <v>78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 spans="1:62" x14ac:dyDescent="0.3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>
        <v>6040</v>
      </c>
      <c r="H3" s="1">
        <v>0</v>
      </c>
      <c r="I3" s="1"/>
      <c r="J3" s="1" t="s">
        <v>68</v>
      </c>
      <c r="K3" s="1" t="s">
        <v>69</v>
      </c>
      <c r="L3" s="1" t="s">
        <v>70</v>
      </c>
      <c r="M3" s="1"/>
      <c r="N3" s="1" t="s">
        <v>71</v>
      </c>
      <c r="O3" s="1" t="s">
        <v>72</v>
      </c>
      <c r="P3" s="1">
        <v>22867928</v>
      </c>
      <c r="Q3" s="2">
        <v>5151800000000000</v>
      </c>
      <c r="R3" s="1"/>
      <c r="S3" s="1">
        <v>10003</v>
      </c>
      <c r="T3" s="1">
        <v>2948</v>
      </c>
      <c r="U3" s="3">
        <v>0</v>
      </c>
      <c r="V3" s="3">
        <v>9.6597222222222223E-3</v>
      </c>
      <c r="W3" s="1">
        <v>17.87</v>
      </c>
      <c r="X3" s="1" t="s">
        <v>79</v>
      </c>
      <c r="Y3" s="3">
        <v>0</v>
      </c>
      <c r="Z3" s="19">
        <v>42456</v>
      </c>
      <c r="AA3" s="1">
        <v>27</v>
      </c>
      <c r="AB3" s="1">
        <v>53.4</v>
      </c>
      <c r="AC3" s="1" t="s">
        <v>80</v>
      </c>
      <c r="AD3" s="1" t="s">
        <v>75</v>
      </c>
      <c r="AE3" s="1" t="s">
        <v>76</v>
      </c>
      <c r="AF3" s="1" t="s">
        <v>77</v>
      </c>
      <c r="AG3" s="1" t="s">
        <v>78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 x14ac:dyDescent="0.3">
      <c r="A4" s="1" t="s">
        <v>62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>
        <v>6040</v>
      </c>
      <c r="H4" s="1">
        <v>0</v>
      </c>
      <c r="I4" s="1"/>
      <c r="J4" s="1" t="s">
        <v>68</v>
      </c>
      <c r="K4" s="1" t="s">
        <v>69</v>
      </c>
      <c r="L4" s="1" t="s">
        <v>70</v>
      </c>
      <c r="M4" s="1"/>
      <c r="N4" s="1" t="s">
        <v>71</v>
      </c>
      <c r="O4" s="1" t="s">
        <v>72</v>
      </c>
      <c r="P4" s="1">
        <v>22867928</v>
      </c>
      <c r="Q4" s="2">
        <v>5172170000000000</v>
      </c>
      <c r="R4" s="1"/>
      <c r="S4" s="1">
        <v>10003</v>
      </c>
      <c r="T4" s="1">
        <v>3323</v>
      </c>
      <c r="U4" s="3">
        <v>0</v>
      </c>
      <c r="V4" s="3">
        <v>2.7155092592592592E-2</v>
      </c>
      <c r="W4" s="1">
        <v>31.88</v>
      </c>
      <c r="X4" s="1" t="s">
        <v>81</v>
      </c>
      <c r="Y4" s="3">
        <v>0</v>
      </c>
      <c r="Z4" s="19">
        <v>42640</v>
      </c>
      <c r="AA4" s="1">
        <v>27</v>
      </c>
      <c r="AB4" s="1">
        <v>26.25</v>
      </c>
      <c r="AC4" s="1" t="s">
        <v>74</v>
      </c>
      <c r="AD4" s="1" t="s">
        <v>82</v>
      </c>
      <c r="AE4" s="1" t="s">
        <v>76</v>
      </c>
      <c r="AF4" s="1" t="s">
        <v>83</v>
      </c>
      <c r="AG4" s="1" t="s">
        <v>78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 x14ac:dyDescent="0.3">
      <c r="A5" s="1" t="s">
        <v>62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>
        <v>6040</v>
      </c>
      <c r="H5" s="1">
        <v>0</v>
      </c>
      <c r="I5" s="1"/>
      <c r="J5" s="1" t="s">
        <v>68</v>
      </c>
      <c r="K5" s="1" t="s">
        <v>69</v>
      </c>
      <c r="L5" s="1" t="s">
        <v>70</v>
      </c>
      <c r="M5" s="1"/>
      <c r="N5" s="1" t="s">
        <v>71</v>
      </c>
      <c r="O5" s="1" t="s">
        <v>72</v>
      </c>
      <c r="P5" s="1">
        <v>22867928</v>
      </c>
      <c r="Q5" s="2">
        <v>5159250000000000</v>
      </c>
      <c r="R5" s="1"/>
      <c r="S5" s="1">
        <v>10003</v>
      </c>
      <c r="T5" s="1">
        <v>7498</v>
      </c>
      <c r="U5" s="3">
        <v>0</v>
      </c>
      <c r="V5" s="3">
        <v>1.384375E-2</v>
      </c>
      <c r="W5" s="1">
        <v>18.45</v>
      </c>
      <c r="X5" s="1" t="s">
        <v>84</v>
      </c>
      <c r="Y5" s="3">
        <v>0</v>
      </c>
      <c r="Z5" s="19">
        <v>42430</v>
      </c>
      <c r="AA5" s="1">
        <v>27</v>
      </c>
      <c r="AB5" s="1">
        <v>5.65</v>
      </c>
      <c r="AC5" s="1" t="s">
        <v>74</v>
      </c>
      <c r="AD5" s="1" t="s">
        <v>75</v>
      </c>
      <c r="AE5" s="1" t="s">
        <v>76</v>
      </c>
      <c r="AF5" s="1" t="s">
        <v>83</v>
      </c>
      <c r="AG5" s="1" t="s">
        <v>78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 spans="1:62" x14ac:dyDescent="0.3">
      <c r="A6" s="1" t="s">
        <v>62</v>
      </c>
      <c r="B6" s="1" t="s">
        <v>63</v>
      </c>
      <c r="C6" s="1" t="s">
        <v>64</v>
      </c>
      <c r="D6" s="1" t="s">
        <v>65</v>
      </c>
      <c r="E6" s="1" t="s">
        <v>66</v>
      </c>
      <c r="F6" s="1" t="s">
        <v>67</v>
      </c>
      <c r="G6" s="1">
        <v>6040</v>
      </c>
      <c r="H6" s="1">
        <v>0</v>
      </c>
      <c r="I6" s="1"/>
      <c r="J6" s="1" t="s">
        <v>68</v>
      </c>
      <c r="K6" s="1" t="s">
        <v>69</v>
      </c>
      <c r="L6" s="1" t="s">
        <v>70</v>
      </c>
      <c r="M6" s="1"/>
      <c r="N6" s="1" t="s">
        <v>71</v>
      </c>
      <c r="O6" s="1" t="s">
        <v>72</v>
      </c>
      <c r="P6" s="1">
        <v>22867928</v>
      </c>
      <c r="Q6" s="2">
        <v>5139430000000000</v>
      </c>
      <c r="R6" s="1"/>
      <c r="S6" s="1">
        <v>10003</v>
      </c>
      <c r="T6" s="1">
        <v>7973</v>
      </c>
      <c r="U6" s="3">
        <v>0</v>
      </c>
      <c r="V6" s="3">
        <v>5.2824074074074067E-3</v>
      </c>
      <c r="W6" s="1">
        <v>23.12</v>
      </c>
      <c r="X6" s="1" t="s">
        <v>85</v>
      </c>
      <c r="Y6" s="3">
        <v>0</v>
      </c>
      <c r="Z6" s="19">
        <v>42373</v>
      </c>
      <c r="AA6" s="1">
        <v>27</v>
      </c>
      <c r="AB6" s="1">
        <v>44.43</v>
      </c>
      <c r="AC6" s="1" t="s">
        <v>74</v>
      </c>
      <c r="AD6" s="1" t="s">
        <v>75</v>
      </c>
      <c r="AE6" s="1" t="s">
        <v>76</v>
      </c>
      <c r="AF6" s="1" t="s">
        <v>83</v>
      </c>
      <c r="AG6" s="1" t="s">
        <v>78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</row>
    <row r="7" spans="1:62" x14ac:dyDescent="0.3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>
        <v>6040</v>
      </c>
      <c r="H7" s="1">
        <v>0</v>
      </c>
      <c r="I7" s="1"/>
      <c r="J7" s="1" t="s">
        <v>68</v>
      </c>
      <c r="K7" s="1" t="s">
        <v>69</v>
      </c>
      <c r="L7" s="1" t="s">
        <v>70</v>
      </c>
      <c r="M7" s="1"/>
      <c r="N7" s="1" t="s">
        <v>71</v>
      </c>
      <c r="O7" s="1" t="s">
        <v>72</v>
      </c>
      <c r="P7" s="1">
        <v>22867928</v>
      </c>
      <c r="Q7" s="2">
        <v>5121840000000000</v>
      </c>
      <c r="R7" s="1"/>
      <c r="S7" s="1">
        <v>10003</v>
      </c>
      <c r="T7" s="1">
        <v>9107</v>
      </c>
      <c r="U7" s="3">
        <v>0</v>
      </c>
      <c r="V7" s="3">
        <v>5.2824074074074067E-3</v>
      </c>
      <c r="W7" s="1">
        <v>22.77</v>
      </c>
      <c r="X7" s="1" t="s">
        <v>86</v>
      </c>
      <c r="Y7" s="3">
        <v>0</v>
      </c>
      <c r="Z7" s="19">
        <v>42372</v>
      </c>
      <c r="AA7" s="1">
        <v>27</v>
      </c>
      <c r="AB7" s="1">
        <v>24.18</v>
      </c>
      <c r="AC7" s="1" t="s">
        <v>74</v>
      </c>
      <c r="AD7" s="1" t="s">
        <v>75</v>
      </c>
      <c r="AE7" s="1" t="s">
        <v>76</v>
      </c>
      <c r="AF7" s="1" t="s">
        <v>83</v>
      </c>
      <c r="AG7" s="1" t="s">
        <v>78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 spans="1:62" x14ac:dyDescent="0.3">
      <c r="A8" s="1" t="s">
        <v>87</v>
      </c>
      <c r="B8" s="1" t="s">
        <v>63</v>
      </c>
      <c r="C8" s="1" t="s">
        <v>88</v>
      </c>
      <c r="D8" s="1" t="s">
        <v>89</v>
      </c>
      <c r="E8" s="1"/>
      <c r="F8" s="1" t="s">
        <v>90</v>
      </c>
      <c r="G8" s="1">
        <v>88480</v>
      </c>
      <c r="H8" s="1">
        <v>0</v>
      </c>
      <c r="I8" s="1"/>
      <c r="J8" s="1" t="s">
        <v>91</v>
      </c>
      <c r="K8" s="1" t="s">
        <v>92</v>
      </c>
      <c r="L8" s="1" t="s">
        <v>93</v>
      </c>
      <c r="M8" s="1"/>
      <c r="N8" s="1" t="s">
        <v>94</v>
      </c>
      <c r="O8" s="1" t="s">
        <v>67</v>
      </c>
      <c r="P8" s="1" t="s">
        <v>95</v>
      </c>
      <c r="Q8" s="2">
        <v>4469930000000000</v>
      </c>
      <c r="R8" s="1"/>
      <c r="S8" s="1">
        <v>10007</v>
      </c>
      <c r="T8" s="1">
        <v>7441</v>
      </c>
      <c r="U8" s="3">
        <v>0</v>
      </c>
      <c r="V8" s="3">
        <v>2.7155092592592592E-2</v>
      </c>
      <c r="W8" s="1">
        <v>11.05</v>
      </c>
      <c r="X8" s="1" t="s">
        <v>96</v>
      </c>
      <c r="Y8" s="3">
        <v>0</v>
      </c>
      <c r="Z8" s="19">
        <v>42427</v>
      </c>
      <c r="AA8" s="1" t="s">
        <v>97</v>
      </c>
      <c r="AB8" s="1">
        <v>65.8</v>
      </c>
      <c r="AC8" s="1" t="s">
        <v>74</v>
      </c>
      <c r="AD8" s="1" t="s">
        <v>82</v>
      </c>
      <c r="AE8" s="1" t="s">
        <v>98</v>
      </c>
      <c r="AF8" s="1" t="s">
        <v>99</v>
      </c>
      <c r="AG8" s="1" t="s">
        <v>100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</row>
    <row r="9" spans="1:62" x14ac:dyDescent="0.3">
      <c r="A9" s="1" t="s">
        <v>101</v>
      </c>
      <c r="B9" s="1" t="s">
        <v>63</v>
      </c>
      <c r="C9" s="1" t="s">
        <v>102</v>
      </c>
      <c r="D9" s="1" t="s">
        <v>103</v>
      </c>
      <c r="E9" s="1" t="s">
        <v>104</v>
      </c>
      <c r="F9" s="1" t="s">
        <v>67</v>
      </c>
      <c r="G9" s="1">
        <v>88041</v>
      </c>
      <c r="H9" s="1">
        <v>0</v>
      </c>
      <c r="I9" s="1"/>
      <c r="J9" s="1" t="s">
        <v>105</v>
      </c>
      <c r="K9" s="1" t="s">
        <v>106</v>
      </c>
      <c r="L9" s="1" t="s">
        <v>93</v>
      </c>
      <c r="M9" s="1"/>
      <c r="N9" s="1" t="s">
        <v>85</v>
      </c>
      <c r="O9" s="1" t="s">
        <v>107</v>
      </c>
      <c r="P9" s="2">
        <v>148000000000000</v>
      </c>
      <c r="Q9" s="2">
        <v>4662810000000000</v>
      </c>
      <c r="R9" s="1"/>
      <c r="S9" s="1">
        <v>10015</v>
      </c>
      <c r="T9" s="1">
        <v>627</v>
      </c>
      <c r="U9" s="3">
        <v>3.2928240740740737E-2</v>
      </c>
      <c r="V9" s="3">
        <v>3.2932870370370369E-2</v>
      </c>
      <c r="W9" s="1">
        <v>6.37</v>
      </c>
      <c r="X9" s="1" t="s">
        <v>108</v>
      </c>
      <c r="Y9" s="3">
        <v>3.2928240740740737E-2</v>
      </c>
      <c r="Z9" s="19">
        <v>42498</v>
      </c>
      <c r="AA9" s="1">
        <v>60</v>
      </c>
      <c r="AB9" s="1">
        <v>40.340000000000003</v>
      </c>
      <c r="AC9" s="1" t="s">
        <v>74</v>
      </c>
      <c r="AD9" s="1" t="s">
        <v>75</v>
      </c>
      <c r="AE9" s="1" t="s">
        <v>109</v>
      </c>
      <c r="AF9" s="1" t="s">
        <v>83</v>
      </c>
      <c r="AG9" s="1" t="s">
        <v>110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 spans="1:62" x14ac:dyDescent="0.3">
      <c r="A10" s="1" t="s">
        <v>101</v>
      </c>
      <c r="B10" s="1" t="s">
        <v>63</v>
      </c>
      <c r="C10" s="1" t="s">
        <v>102</v>
      </c>
      <c r="D10" s="1" t="s">
        <v>103</v>
      </c>
      <c r="E10" s="1" t="s">
        <v>104</v>
      </c>
      <c r="F10" s="1" t="s">
        <v>67</v>
      </c>
      <c r="G10" s="1">
        <v>88041</v>
      </c>
      <c r="H10" s="1">
        <v>0</v>
      </c>
      <c r="I10" s="1"/>
      <c r="J10" s="1" t="s">
        <v>105</v>
      </c>
      <c r="K10" s="1" t="s">
        <v>106</v>
      </c>
      <c r="L10" s="1" t="s">
        <v>93</v>
      </c>
      <c r="M10" s="1"/>
      <c r="N10" s="1" t="s">
        <v>85</v>
      </c>
      <c r="O10" s="1" t="s">
        <v>107</v>
      </c>
      <c r="P10" s="2">
        <v>148000000000000</v>
      </c>
      <c r="Q10" s="2">
        <v>4016650000000000</v>
      </c>
      <c r="R10" s="1"/>
      <c r="S10" s="1">
        <v>10015</v>
      </c>
      <c r="T10" s="1">
        <v>1209</v>
      </c>
      <c r="U10" s="3">
        <v>0</v>
      </c>
      <c r="V10" s="3">
        <v>3.0493055555555551E-2</v>
      </c>
      <c r="W10" s="1">
        <v>23.37</v>
      </c>
      <c r="X10" s="1" t="s">
        <v>111</v>
      </c>
      <c r="Y10" s="3">
        <v>0</v>
      </c>
      <c r="Z10" s="19">
        <v>42427</v>
      </c>
      <c r="AA10" s="1">
        <v>60</v>
      </c>
      <c r="AB10" s="1">
        <v>18.809999999999999</v>
      </c>
      <c r="AC10" s="1" t="s">
        <v>112</v>
      </c>
      <c r="AD10" s="1" t="s">
        <v>75</v>
      </c>
      <c r="AE10" s="1" t="s">
        <v>109</v>
      </c>
      <c r="AF10" s="1" t="s">
        <v>83</v>
      </c>
      <c r="AG10" s="1" t="s">
        <v>110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 spans="1:62" x14ac:dyDescent="0.3">
      <c r="A11" s="1" t="s">
        <v>101</v>
      </c>
      <c r="B11" s="1" t="s">
        <v>63</v>
      </c>
      <c r="C11" s="1" t="s">
        <v>102</v>
      </c>
      <c r="D11" s="1" t="s">
        <v>103</v>
      </c>
      <c r="E11" s="1" t="s">
        <v>104</v>
      </c>
      <c r="F11" s="1" t="s">
        <v>67</v>
      </c>
      <c r="G11" s="1">
        <v>88041</v>
      </c>
      <c r="H11" s="1">
        <v>0</v>
      </c>
      <c r="I11" s="1"/>
      <c r="J11" s="1" t="s">
        <v>105</v>
      </c>
      <c r="K11" s="1" t="s">
        <v>106</v>
      </c>
      <c r="L11" s="1" t="s">
        <v>93</v>
      </c>
      <c r="M11" s="1"/>
      <c r="N11" s="1" t="s">
        <v>85</v>
      </c>
      <c r="O11" s="1" t="s">
        <v>107</v>
      </c>
      <c r="P11" s="2">
        <v>148000000000000</v>
      </c>
      <c r="Q11" s="2">
        <v>4563880000000000</v>
      </c>
      <c r="R11" s="1"/>
      <c r="S11" s="1">
        <v>10015</v>
      </c>
      <c r="T11" s="1">
        <v>1556</v>
      </c>
      <c r="U11" s="3">
        <v>0</v>
      </c>
      <c r="V11" s="3">
        <v>2.5519675925925925E-2</v>
      </c>
      <c r="W11" s="1">
        <v>19.809999999999999</v>
      </c>
      <c r="X11" s="1" t="s">
        <v>113</v>
      </c>
      <c r="Y11" s="3">
        <v>0</v>
      </c>
      <c r="Z11" s="19">
        <v>42648</v>
      </c>
      <c r="AA11" s="1">
        <v>60</v>
      </c>
      <c r="AB11" s="1">
        <v>34.04</v>
      </c>
      <c r="AC11" s="1" t="s">
        <v>74</v>
      </c>
      <c r="AD11" s="1" t="s">
        <v>75</v>
      </c>
      <c r="AE11" s="1" t="s">
        <v>109</v>
      </c>
      <c r="AF11" s="1" t="s">
        <v>83</v>
      </c>
      <c r="AG11" s="1" t="s">
        <v>110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</row>
    <row r="12" spans="1:62" x14ac:dyDescent="0.3">
      <c r="A12" s="1" t="s">
        <v>101</v>
      </c>
      <c r="B12" s="1" t="s">
        <v>63</v>
      </c>
      <c r="C12" s="1" t="s">
        <v>102</v>
      </c>
      <c r="D12" s="1" t="s">
        <v>103</v>
      </c>
      <c r="E12" s="1" t="s">
        <v>104</v>
      </c>
      <c r="F12" s="1" t="s">
        <v>67</v>
      </c>
      <c r="G12" s="1">
        <v>88041</v>
      </c>
      <c r="H12" s="1">
        <v>0</v>
      </c>
      <c r="I12" s="1"/>
      <c r="J12" s="1" t="s">
        <v>105</v>
      </c>
      <c r="K12" s="1" t="s">
        <v>106</v>
      </c>
      <c r="L12" s="1" t="s">
        <v>93</v>
      </c>
      <c r="M12" s="1"/>
      <c r="N12" s="1" t="s">
        <v>85</v>
      </c>
      <c r="O12" s="1" t="s">
        <v>107</v>
      </c>
      <c r="P12" s="2">
        <v>148000000000000</v>
      </c>
      <c r="Q12" s="2">
        <v>4621020000000000</v>
      </c>
      <c r="R12" s="1"/>
      <c r="S12" s="1">
        <v>10015</v>
      </c>
      <c r="T12" s="1">
        <v>8633</v>
      </c>
      <c r="U12" s="3">
        <v>0</v>
      </c>
      <c r="V12" s="3">
        <v>1.2090277777777778E-2</v>
      </c>
      <c r="W12" s="1">
        <v>11.15</v>
      </c>
      <c r="X12" s="1" t="s">
        <v>114</v>
      </c>
      <c r="Y12" s="3">
        <v>0</v>
      </c>
      <c r="Z12" s="19">
        <v>42602</v>
      </c>
      <c r="AA12" s="1">
        <v>60</v>
      </c>
      <c r="AB12" s="1">
        <v>49.94</v>
      </c>
      <c r="AC12" s="1" t="s">
        <v>112</v>
      </c>
      <c r="AD12" s="1" t="s">
        <v>75</v>
      </c>
      <c r="AE12" s="1" t="s">
        <v>109</v>
      </c>
      <c r="AF12" s="1" t="s">
        <v>83</v>
      </c>
      <c r="AG12" s="1" t="s">
        <v>110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 spans="1:62" x14ac:dyDescent="0.3">
      <c r="A13" s="1" t="s">
        <v>115</v>
      </c>
      <c r="B13" s="1" t="s">
        <v>63</v>
      </c>
      <c r="C13" s="1" t="s">
        <v>116</v>
      </c>
      <c r="D13" s="1" t="s">
        <v>117</v>
      </c>
      <c r="E13" s="1"/>
      <c r="F13" s="1" t="s">
        <v>118</v>
      </c>
      <c r="G13" s="1">
        <v>37511</v>
      </c>
      <c r="H13" s="1">
        <v>0</v>
      </c>
      <c r="I13" s="1"/>
      <c r="J13" s="1" t="s">
        <v>119</v>
      </c>
      <c r="K13" s="1" t="s">
        <v>120</v>
      </c>
      <c r="L13" s="1" t="s">
        <v>121</v>
      </c>
      <c r="M13" s="1"/>
      <c r="N13" s="1" t="s">
        <v>122</v>
      </c>
      <c r="O13" s="1" t="s">
        <v>67</v>
      </c>
      <c r="P13" s="1" t="s">
        <v>123</v>
      </c>
      <c r="Q13" s="2">
        <v>6011480000000000</v>
      </c>
      <c r="R13" s="1"/>
      <c r="S13" s="1">
        <v>10019</v>
      </c>
      <c r="T13" s="1">
        <v>792</v>
      </c>
      <c r="U13" s="3">
        <v>0</v>
      </c>
      <c r="V13" s="3">
        <v>3.3291666666666664E-2</v>
      </c>
      <c r="W13" s="1">
        <v>9.2200000000000006</v>
      </c>
      <c r="X13" s="1" t="s">
        <v>124</v>
      </c>
      <c r="Y13" s="3">
        <v>0</v>
      </c>
      <c r="Z13" s="19">
        <v>42420</v>
      </c>
      <c r="AA13" s="1">
        <v>53</v>
      </c>
      <c r="AB13" s="1">
        <v>28.35</v>
      </c>
      <c r="AC13" s="1" t="s">
        <v>74</v>
      </c>
      <c r="AD13" s="1" t="s">
        <v>75</v>
      </c>
      <c r="AE13" s="1" t="s">
        <v>109</v>
      </c>
      <c r="AF13" s="1" t="s">
        <v>83</v>
      </c>
      <c r="AG13" s="1" t="s">
        <v>110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</row>
    <row r="14" spans="1:62" x14ac:dyDescent="0.3">
      <c r="A14" s="1" t="s">
        <v>115</v>
      </c>
      <c r="B14" s="1" t="s">
        <v>63</v>
      </c>
      <c r="C14" s="1" t="s">
        <v>116</v>
      </c>
      <c r="D14" s="1" t="s">
        <v>117</v>
      </c>
      <c r="E14" s="1"/>
      <c r="F14" s="1" t="s">
        <v>118</v>
      </c>
      <c r="G14" s="1">
        <v>37511</v>
      </c>
      <c r="H14" s="1">
        <v>0</v>
      </c>
      <c r="I14" s="1"/>
      <c r="J14" s="1" t="s">
        <v>119</v>
      </c>
      <c r="K14" s="1" t="s">
        <v>120</v>
      </c>
      <c r="L14" s="1" t="s">
        <v>121</v>
      </c>
      <c r="M14" s="1"/>
      <c r="N14" s="1" t="s">
        <v>122</v>
      </c>
      <c r="O14" s="1" t="s">
        <v>67</v>
      </c>
      <c r="P14" s="1" t="s">
        <v>123</v>
      </c>
      <c r="Q14" s="2">
        <v>6011530000000000</v>
      </c>
      <c r="R14" s="1"/>
      <c r="S14" s="1">
        <v>10019</v>
      </c>
      <c r="T14" s="1">
        <v>1257</v>
      </c>
      <c r="U14" s="3">
        <v>0</v>
      </c>
      <c r="V14" s="3">
        <v>3.2923611111111105E-2</v>
      </c>
      <c r="W14" s="1">
        <v>13.33</v>
      </c>
      <c r="X14" s="1" t="s">
        <v>125</v>
      </c>
      <c r="Y14" s="3">
        <v>0</v>
      </c>
      <c r="Z14" s="19">
        <v>42602</v>
      </c>
      <c r="AA14" s="1">
        <v>53</v>
      </c>
      <c r="AB14" s="1">
        <v>29.82</v>
      </c>
      <c r="AC14" s="1" t="s">
        <v>74</v>
      </c>
      <c r="AD14" s="1" t="s">
        <v>75</v>
      </c>
      <c r="AE14" s="1" t="s">
        <v>109</v>
      </c>
      <c r="AF14" s="1" t="s">
        <v>83</v>
      </c>
      <c r="AG14" s="1" t="s">
        <v>110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</row>
    <row r="15" spans="1:62" x14ac:dyDescent="0.3">
      <c r="A15" s="1" t="s">
        <v>115</v>
      </c>
      <c r="B15" s="1" t="s">
        <v>63</v>
      </c>
      <c r="C15" s="1" t="s">
        <v>116</v>
      </c>
      <c r="D15" s="1" t="s">
        <v>117</v>
      </c>
      <c r="E15" s="1"/>
      <c r="F15" s="1" t="s">
        <v>118</v>
      </c>
      <c r="G15" s="1">
        <v>37511</v>
      </c>
      <c r="H15" s="1">
        <v>0</v>
      </c>
      <c r="I15" s="1"/>
      <c r="J15" s="1" t="s">
        <v>119</v>
      </c>
      <c r="K15" s="1" t="s">
        <v>120</v>
      </c>
      <c r="L15" s="1" t="s">
        <v>121</v>
      </c>
      <c r="M15" s="1"/>
      <c r="N15" s="1" t="s">
        <v>122</v>
      </c>
      <c r="O15" s="1" t="s">
        <v>67</v>
      </c>
      <c r="P15" s="1" t="s">
        <v>123</v>
      </c>
      <c r="Q15" s="2">
        <v>6011080000000000</v>
      </c>
      <c r="R15" s="1"/>
      <c r="S15" s="1">
        <v>10019</v>
      </c>
      <c r="T15" s="1">
        <v>2488</v>
      </c>
      <c r="U15" s="3">
        <v>0</v>
      </c>
      <c r="V15" s="3">
        <v>9.6597222222222223E-3</v>
      </c>
      <c r="W15" s="1">
        <v>2.87</v>
      </c>
      <c r="X15" s="1" t="s">
        <v>79</v>
      </c>
      <c r="Y15" s="3">
        <v>0</v>
      </c>
      <c r="Z15" s="19">
        <v>42456</v>
      </c>
      <c r="AA15" s="1">
        <v>53</v>
      </c>
      <c r="AB15" s="1">
        <v>14.36</v>
      </c>
      <c r="AC15" s="1" t="s">
        <v>74</v>
      </c>
      <c r="AD15" s="1" t="s">
        <v>75</v>
      </c>
      <c r="AE15" s="1" t="s">
        <v>109</v>
      </c>
      <c r="AF15" s="1" t="s">
        <v>83</v>
      </c>
      <c r="AG15" s="1" t="s">
        <v>110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1</v>
      </c>
      <c r="AU15" s="1">
        <v>1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</row>
    <row r="16" spans="1:62" x14ac:dyDescent="0.3">
      <c r="A16" s="1" t="s">
        <v>115</v>
      </c>
      <c r="B16" s="1" t="s">
        <v>63</v>
      </c>
      <c r="C16" s="1" t="s">
        <v>116</v>
      </c>
      <c r="D16" s="1" t="s">
        <v>117</v>
      </c>
      <c r="E16" s="1"/>
      <c r="F16" s="1" t="s">
        <v>118</v>
      </c>
      <c r="G16" s="1">
        <v>37511</v>
      </c>
      <c r="H16" s="1">
        <v>0</v>
      </c>
      <c r="I16" s="1"/>
      <c r="J16" s="1" t="s">
        <v>119</v>
      </c>
      <c r="K16" s="1" t="s">
        <v>120</v>
      </c>
      <c r="L16" s="1" t="s">
        <v>121</v>
      </c>
      <c r="M16" s="1"/>
      <c r="N16" s="1" t="s">
        <v>122</v>
      </c>
      <c r="O16" s="1" t="s">
        <v>67</v>
      </c>
      <c r="P16" s="1" t="s">
        <v>123</v>
      </c>
      <c r="Q16" s="2">
        <v>6011110000000000</v>
      </c>
      <c r="R16" s="1"/>
      <c r="S16" s="1">
        <v>10019</v>
      </c>
      <c r="T16" s="1">
        <v>2836</v>
      </c>
      <c r="U16" s="3">
        <v>0</v>
      </c>
      <c r="V16" s="3">
        <v>2.0210648148148148E-2</v>
      </c>
      <c r="W16" s="1">
        <v>6.05</v>
      </c>
      <c r="X16" s="1" t="s">
        <v>73</v>
      </c>
      <c r="Y16" s="3">
        <v>0</v>
      </c>
      <c r="Z16" s="19">
        <v>42578</v>
      </c>
      <c r="AA16" s="1">
        <v>53</v>
      </c>
      <c r="AB16" s="1">
        <v>9.06</v>
      </c>
      <c r="AC16" s="1" t="s">
        <v>126</v>
      </c>
      <c r="AD16" s="1" t="s">
        <v>75</v>
      </c>
      <c r="AE16" s="1" t="s">
        <v>109</v>
      </c>
      <c r="AF16" s="1" t="s">
        <v>83</v>
      </c>
      <c r="AG16" s="1" t="s">
        <v>110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</row>
    <row r="17" spans="1:62" x14ac:dyDescent="0.3">
      <c r="A17" s="1" t="s">
        <v>115</v>
      </c>
      <c r="B17" s="1" t="s">
        <v>63</v>
      </c>
      <c r="C17" s="1" t="s">
        <v>116</v>
      </c>
      <c r="D17" s="1" t="s">
        <v>117</v>
      </c>
      <c r="E17" s="1"/>
      <c r="F17" s="1" t="s">
        <v>118</v>
      </c>
      <c r="G17" s="1">
        <v>37511</v>
      </c>
      <c r="H17" s="1">
        <v>0</v>
      </c>
      <c r="I17" s="1"/>
      <c r="J17" s="1" t="s">
        <v>119</v>
      </c>
      <c r="K17" s="1" t="s">
        <v>120</v>
      </c>
      <c r="L17" s="1" t="s">
        <v>121</v>
      </c>
      <c r="M17" s="1"/>
      <c r="N17" s="1" t="s">
        <v>122</v>
      </c>
      <c r="O17" s="1" t="s">
        <v>67</v>
      </c>
      <c r="P17" s="1" t="s">
        <v>123</v>
      </c>
      <c r="Q17" s="2">
        <v>6011940000000000</v>
      </c>
      <c r="R17" s="1"/>
      <c r="S17" s="1">
        <v>10019</v>
      </c>
      <c r="T17" s="1">
        <v>5456</v>
      </c>
      <c r="U17" s="3">
        <v>0</v>
      </c>
      <c r="V17" s="3">
        <v>3.5241898148148147E-2</v>
      </c>
      <c r="W17" s="1">
        <v>23.37</v>
      </c>
      <c r="X17" s="1" t="s">
        <v>127</v>
      </c>
      <c r="Y17" s="3">
        <v>0</v>
      </c>
      <c r="Z17" s="19">
        <v>42646</v>
      </c>
      <c r="AA17" s="1">
        <v>53</v>
      </c>
      <c r="AB17" s="1">
        <v>36.5</v>
      </c>
      <c r="AC17" s="1" t="s">
        <v>74</v>
      </c>
      <c r="AD17" s="1" t="s">
        <v>75</v>
      </c>
      <c r="AE17" s="1" t="s">
        <v>109</v>
      </c>
      <c r="AF17" s="1" t="s">
        <v>83</v>
      </c>
      <c r="AG17" s="1" t="s">
        <v>110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 spans="1:62" x14ac:dyDescent="0.3">
      <c r="A18" s="1" t="s">
        <v>128</v>
      </c>
      <c r="B18" s="1" t="s">
        <v>63</v>
      </c>
      <c r="C18" s="1" t="s">
        <v>129</v>
      </c>
      <c r="D18" s="1" t="s">
        <v>130</v>
      </c>
      <c r="E18" s="1"/>
      <c r="F18" s="1" t="s">
        <v>118</v>
      </c>
      <c r="G18" s="1">
        <v>3569</v>
      </c>
      <c r="H18" s="1">
        <v>0</v>
      </c>
      <c r="I18" s="1"/>
      <c r="J18" s="1" t="s">
        <v>131</v>
      </c>
      <c r="K18" s="1" t="s">
        <v>132</v>
      </c>
      <c r="L18" s="1" t="s">
        <v>93</v>
      </c>
      <c r="M18" s="1"/>
      <c r="N18" s="1" t="s">
        <v>84</v>
      </c>
      <c r="O18" s="1" t="s">
        <v>67</v>
      </c>
      <c r="P18" s="1" t="s">
        <v>133</v>
      </c>
      <c r="Q18" s="2">
        <v>4172780000000000</v>
      </c>
      <c r="R18" s="1"/>
      <c r="S18" s="1">
        <v>10027</v>
      </c>
      <c r="T18" s="1">
        <v>139</v>
      </c>
      <c r="U18" s="3">
        <v>0</v>
      </c>
      <c r="V18" s="3">
        <v>2.3435185185185187E-2</v>
      </c>
      <c r="W18" s="1">
        <v>24.08</v>
      </c>
      <c r="X18" s="1" t="s">
        <v>134</v>
      </c>
      <c r="Y18" s="3">
        <v>0</v>
      </c>
      <c r="Z18" s="19">
        <v>42724</v>
      </c>
      <c r="AA18" s="1">
        <v>32</v>
      </c>
      <c r="AB18" s="1">
        <v>10.11</v>
      </c>
      <c r="AC18" s="1" t="s">
        <v>74</v>
      </c>
      <c r="AD18" s="1" t="s">
        <v>75</v>
      </c>
      <c r="AE18" s="1" t="s">
        <v>109</v>
      </c>
      <c r="AF18" s="1" t="s">
        <v>83</v>
      </c>
      <c r="AG18" s="1" t="s">
        <v>78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</row>
    <row r="19" spans="1:62" x14ac:dyDescent="0.3">
      <c r="A19" s="1" t="s">
        <v>128</v>
      </c>
      <c r="B19" s="1" t="s">
        <v>63</v>
      </c>
      <c r="C19" s="1" t="s">
        <v>129</v>
      </c>
      <c r="D19" s="1" t="s">
        <v>130</v>
      </c>
      <c r="E19" s="1"/>
      <c r="F19" s="1" t="s">
        <v>118</v>
      </c>
      <c r="G19" s="1">
        <v>3569</v>
      </c>
      <c r="H19" s="1">
        <v>0</v>
      </c>
      <c r="I19" s="1"/>
      <c r="J19" s="1" t="s">
        <v>131</v>
      </c>
      <c r="K19" s="1" t="s">
        <v>132</v>
      </c>
      <c r="L19" s="1" t="s">
        <v>93</v>
      </c>
      <c r="M19" s="1"/>
      <c r="N19" s="1" t="s">
        <v>84</v>
      </c>
      <c r="O19" s="1" t="s">
        <v>67</v>
      </c>
      <c r="P19" s="1" t="s">
        <v>133</v>
      </c>
      <c r="Q19" s="2">
        <v>4235920000000000</v>
      </c>
      <c r="R19" s="1"/>
      <c r="S19" s="1">
        <v>10027</v>
      </c>
      <c r="T19" s="1">
        <v>831</v>
      </c>
      <c r="U19" s="3">
        <v>0</v>
      </c>
      <c r="V19" s="3">
        <v>2.3605324074074074E-2</v>
      </c>
      <c r="W19" s="1">
        <v>7.02</v>
      </c>
      <c r="X19" s="1" t="s">
        <v>135</v>
      </c>
      <c r="Y19" s="3">
        <v>0</v>
      </c>
      <c r="Z19" s="19">
        <v>42699</v>
      </c>
      <c r="AA19" s="1">
        <v>32</v>
      </c>
      <c r="AB19" s="1">
        <v>42.16</v>
      </c>
      <c r="AC19" s="1" t="s">
        <v>112</v>
      </c>
      <c r="AD19" s="1" t="s">
        <v>75</v>
      </c>
      <c r="AE19" s="1" t="s">
        <v>109</v>
      </c>
      <c r="AF19" s="1" t="s">
        <v>83</v>
      </c>
      <c r="AG19" s="1" t="s">
        <v>78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 spans="1:62" x14ac:dyDescent="0.3">
      <c r="A20" s="1" t="s">
        <v>128</v>
      </c>
      <c r="B20" s="1" t="s">
        <v>63</v>
      </c>
      <c r="C20" s="1" t="s">
        <v>129</v>
      </c>
      <c r="D20" s="1" t="s">
        <v>130</v>
      </c>
      <c r="E20" s="1"/>
      <c r="F20" s="1" t="s">
        <v>118</v>
      </c>
      <c r="G20" s="1">
        <v>3569</v>
      </c>
      <c r="H20" s="1">
        <v>0</v>
      </c>
      <c r="I20" s="1"/>
      <c r="J20" s="1" t="s">
        <v>131</v>
      </c>
      <c r="K20" s="1" t="s">
        <v>132</v>
      </c>
      <c r="L20" s="1" t="s">
        <v>93</v>
      </c>
      <c r="M20" s="1"/>
      <c r="N20" s="1" t="s">
        <v>84</v>
      </c>
      <c r="O20" s="1" t="s">
        <v>67</v>
      </c>
      <c r="P20" s="1" t="s">
        <v>133</v>
      </c>
      <c r="Q20" s="2">
        <v>4988190000000000</v>
      </c>
      <c r="R20" s="1"/>
      <c r="S20" s="1">
        <v>10027</v>
      </c>
      <c r="T20" s="1">
        <v>6961</v>
      </c>
      <c r="U20" s="3">
        <v>0</v>
      </c>
      <c r="V20" s="3">
        <v>2.0210648148148148E-2</v>
      </c>
      <c r="W20" s="1">
        <v>11.45</v>
      </c>
      <c r="X20" s="1" t="s">
        <v>136</v>
      </c>
      <c r="Y20" s="3">
        <v>0</v>
      </c>
      <c r="Z20" s="19">
        <v>42574</v>
      </c>
      <c r="AA20" s="1">
        <v>32</v>
      </c>
      <c r="AB20" s="1">
        <v>48.35</v>
      </c>
      <c r="AC20" s="1" t="s">
        <v>80</v>
      </c>
      <c r="AD20" s="1" t="s">
        <v>75</v>
      </c>
      <c r="AE20" s="1" t="s">
        <v>109</v>
      </c>
      <c r="AF20" s="1" t="s">
        <v>83</v>
      </c>
      <c r="AG20" s="1" t="s">
        <v>78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</row>
    <row r="21" spans="1:62" x14ac:dyDescent="0.3">
      <c r="A21" s="1" t="s">
        <v>128</v>
      </c>
      <c r="B21" s="1" t="s">
        <v>63</v>
      </c>
      <c r="C21" s="1" t="s">
        <v>129</v>
      </c>
      <c r="D21" s="1" t="s">
        <v>130</v>
      </c>
      <c r="E21" s="1"/>
      <c r="F21" s="1" t="s">
        <v>118</v>
      </c>
      <c r="G21" s="1">
        <v>3569</v>
      </c>
      <c r="H21" s="1">
        <v>0</v>
      </c>
      <c r="I21" s="1"/>
      <c r="J21" s="1" t="s">
        <v>131</v>
      </c>
      <c r="K21" s="1" t="s">
        <v>132</v>
      </c>
      <c r="L21" s="1" t="s">
        <v>93</v>
      </c>
      <c r="M21" s="1"/>
      <c r="N21" s="1" t="s">
        <v>84</v>
      </c>
      <c r="O21" s="1" t="s">
        <v>67</v>
      </c>
      <c r="P21" s="1" t="s">
        <v>133</v>
      </c>
      <c r="Q21" s="2">
        <v>4644860000000000</v>
      </c>
      <c r="R21" s="1"/>
      <c r="S21" s="1">
        <v>10027</v>
      </c>
      <c r="T21" s="1">
        <v>8622</v>
      </c>
      <c r="U21" s="3">
        <v>0</v>
      </c>
      <c r="V21" s="3">
        <v>5.3171296296296291E-3</v>
      </c>
      <c r="W21" s="1">
        <v>9.51</v>
      </c>
      <c r="X21" s="1" t="s">
        <v>137</v>
      </c>
      <c r="Y21" s="3">
        <v>0</v>
      </c>
      <c r="Z21" s="19">
        <v>42688</v>
      </c>
      <c r="AA21" s="1">
        <v>32</v>
      </c>
      <c r="AB21" s="1">
        <v>5.0999999999999996</v>
      </c>
      <c r="AC21" s="1" t="s">
        <v>126</v>
      </c>
      <c r="AD21" s="1" t="s">
        <v>75</v>
      </c>
      <c r="AE21" s="1" t="s">
        <v>109</v>
      </c>
      <c r="AF21" s="1" t="s">
        <v>83</v>
      </c>
      <c r="AG21" s="1" t="s">
        <v>78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</row>
    <row r="22" spans="1:62" x14ac:dyDescent="0.3">
      <c r="A22" s="1" t="s">
        <v>138</v>
      </c>
      <c r="B22" s="1" t="s">
        <v>63</v>
      </c>
      <c r="C22" s="1" t="s">
        <v>139</v>
      </c>
      <c r="D22" s="1" t="s">
        <v>140</v>
      </c>
      <c r="E22" s="1" t="s">
        <v>141</v>
      </c>
      <c r="F22" s="1" t="s">
        <v>142</v>
      </c>
      <c r="G22" s="1">
        <v>44311</v>
      </c>
      <c r="H22" s="1">
        <v>0</v>
      </c>
      <c r="I22" s="1"/>
      <c r="J22" s="1" t="s">
        <v>143</v>
      </c>
      <c r="K22" s="1" t="s">
        <v>144</v>
      </c>
      <c r="L22" s="1" t="s">
        <v>145</v>
      </c>
      <c r="M22" s="1"/>
      <c r="N22" s="1" t="s">
        <v>146</v>
      </c>
      <c r="O22" s="1" t="s">
        <v>67</v>
      </c>
      <c r="P22" s="1" t="s">
        <v>147</v>
      </c>
      <c r="Q22" s="2">
        <v>377308000000000</v>
      </c>
      <c r="R22" s="1"/>
      <c r="S22" s="1">
        <v>10031</v>
      </c>
      <c r="T22" s="1">
        <v>1369</v>
      </c>
      <c r="U22" s="3">
        <v>0</v>
      </c>
      <c r="V22" s="3">
        <v>2.2810185185185183E-2</v>
      </c>
      <c r="W22" s="1">
        <v>21.97</v>
      </c>
      <c r="X22" s="1" t="s">
        <v>148</v>
      </c>
      <c r="Y22" s="3">
        <v>0</v>
      </c>
      <c r="Z22" s="19">
        <v>42384</v>
      </c>
      <c r="AA22" s="1">
        <v>46</v>
      </c>
      <c r="AB22" s="1">
        <v>24.66</v>
      </c>
      <c r="AC22" s="1" t="s">
        <v>74</v>
      </c>
      <c r="AD22" s="1" t="s">
        <v>75</v>
      </c>
      <c r="AE22" s="1" t="s">
        <v>109</v>
      </c>
      <c r="AF22" s="1" t="s">
        <v>83</v>
      </c>
      <c r="AG22" s="1" t="s">
        <v>149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</row>
    <row r="23" spans="1:62" x14ac:dyDescent="0.3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154</v>
      </c>
      <c r="F23" s="1" t="s">
        <v>67</v>
      </c>
      <c r="G23" s="1">
        <v>38030</v>
      </c>
      <c r="H23" s="1">
        <v>0</v>
      </c>
      <c r="I23" s="1"/>
      <c r="J23" s="1" t="s">
        <v>155</v>
      </c>
      <c r="K23" s="1" t="s">
        <v>156</v>
      </c>
      <c r="L23" s="1" t="s">
        <v>121</v>
      </c>
      <c r="M23" s="1"/>
      <c r="N23" s="1" t="s">
        <v>157</v>
      </c>
      <c r="O23" s="1" t="s">
        <v>107</v>
      </c>
      <c r="P23" s="2">
        <v>267000000000000</v>
      </c>
      <c r="Q23" s="2">
        <v>6012000000000000</v>
      </c>
      <c r="R23" s="1"/>
      <c r="S23" s="1">
        <v>10035</v>
      </c>
      <c r="T23" s="1">
        <v>5328</v>
      </c>
      <c r="U23" s="3">
        <v>0</v>
      </c>
      <c r="V23" s="3">
        <v>2.2745370370370371E-2</v>
      </c>
      <c r="W23" s="1">
        <v>33.85</v>
      </c>
      <c r="X23" s="1" t="s">
        <v>158</v>
      </c>
      <c r="Y23" s="3">
        <v>0</v>
      </c>
      <c r="Z23" s="19">
        <v>42566</v>
      </c>
      <c r="AA23" s="1">
        <v>46</v>
      </c>
      <c r="AB23" s="1">
        <v>49.16</v>
      </c>
      <c r="AC23" s="1" t="s">
        <v>74</v>
      </c>
      <c r="AD23" s="1" t="s">
        <v>75</v>
      </c>
      <c r="AE23" s="1" t="s">
        <v>109</v>
      </c>
      <c r="AF23" s="1" t="s">
        <v>83</v>
      </c>
      <c r="AG23" s="1" t="s">
        <v>149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</row>
    <row r="24" spans="1:62" x14ac:dyDescent="0.3">
      <c r="A24" s="1" t="s">
        <v>159</v>
      </c>
      <c r="B24" s="1" t="s">
        <v>63</v>
      </c>
      <c r="C24" s="1" t="s">
        <v>160</v>
      </c>
      <c r="D24" s="1" t="s">
        <v>161</v>
      </c>
      <c r="E24" s="1" t="s">
        <v>162</v>
      </c>
      <c r="F24" s="1" t="s">
        <v>142</v>
      </c>
      <c r="G24" s="1">
        <v>12204</v>
      </c>
      <c r="H24" s="1">
        <v>0</v>
      </c>
      <c r="I24" s="1"/>
      <c r="J24" s="1" t="s">
        <v>163</v>
      </c>
      <c r="K24" s="1" t="s">
        <v>164</v>
      </c>
      <c r="L24" s="1" t="s">
        <v>70</v>
      </c>
      <c r="M24" s="1"/>
      <c r="N24" s="1" t="s">
        <v>148</v>
      </c>
      <c r="O24" s="1" t="s">
        <v>67</v>
      </c>
      <c r="P24" s="1" t="s">
        <v>165</v>
      </c>
      <c r="Q24" s="2">
        <v>5155200000000000</v>
      </c>
      <c r="R24" s="1"/>
      <c r="S24" s="1">
        <v>10039</v>
      </c>
      <c r="T24" s="1">
        <v>421</v>
      </c>
      <c r="U24" s="3">
        <v>0</v>
      </c>
      <c r="V24" s="3">
        <v>2.3435185185185187E-2</v>
      </c>
      <c r="W24" s="1">
        <v>22.77</v>
      </c>
      <c r="X24" s="1" t="s">
        <v>166</v>
      </c>
      <c r="Y24" s="3">
        <v>0</v>
      </c>
      <c r="Z24" s="19">
        <v>42724</v>
      </c>
      <c r="AA24" s="1">
        <v>72</v>
      </c>
      <c r="AB24" s="1">
        <v>224.71</v>
      </c>
      <c r="AC24" s="1" t="s">
        <v>74</v>
      </c>
      <c r="AD24" s="1" t="s">
        <v>82</v>
      </c>
      <c r="AE24" s="1" t="s">
        <v>76</v>
      </c>
      <c r="AF24" s="1" t="s">
        <v>99</v>
      </c>
      <c r="AG24" s="1" t="s">
        <v>110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1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</row>
    <row r="25" spans="1:62" x14ac:dyDescent="0.3">
      <c r="A25" s="1" t="s">
        <v>159</v>
      </c>
      <c r="B25" s="1" t="s">
        <v>63</v>
      </c>
      <c r="C25" s="1" t="s">
        <v>160</v>
      </c>
      <c r="D25" s="1" t="s">
        <v>161</v>
      </c>
      <c r="E25" s="1" t="s">
        <v>162</v>
      </c>
      <c r="F25" s="1" t="s">
        <v>142</v>
      </c>
      <c r="G25" s="1">
        <v>12204</v>
      </c>
      <c r="H25" s="1">
        <v>0</v>
      </c>
      <c r="I25" s="1"/>
      <c r="J25" s="1" t="s">
        <v>163</v>
      </c>
      <c r="K25" s="1" t="s">
        <v>164</v>
      </c>
      <c r="L25" s="1" t="s">
        <v>70</v>
      </c>
      <c r="M25" s="1"/>
      <c r="N25" s="1" t="s">
        <v>148</v>
      </c>
      <c r="O25" s="1" t="s">
        <v>67</v>
      </c>
      <c r="P25" s="1" t="s">
        <v>165</v>
      </c>
      <c r="Q25" s="2">
        <v>5179760000000000</v>
      </c>
      <c r="R25" s="1"/>
      <c r="S25" s="1">
        <v>10039</v>
      </c>
      <c r="T25" s="1">
        <v>5317</v>
      </c>
      <c r="U25" s="3">
        <v>0</v>
      </c>
      <c r="V25" s="3">
        <v>2.3803240740740739E-2</v>
      </c>
      <c r="W25" s="1">
        <v>5.85</v>
      </c>
      <c r="X25" s="1" t="s">
        <v>167</v>
      </c>
      <c r="Y25" s="3">
        <v>0</v>
      </c>
      <c r="Z25" s="19">
        <v>42723</v>
      </c>
      <c r="AA25" s="1">
        <v>72</v>
      </c>
      <c r="AB25" s="1">
        <v>235.6</v>
      </c>
      <c r="AC25" s="1" t="s">
        <v>74</v>
      </c>
      <c r="AD25" s="1" t="s">
        <v>82</v>
      </c>
      <c r="AE25" s="1" t="s">
        <v>76</v>
      </c>
      <c r="AF25" s="1" t="s">
        <v>99</v>
      </c>
      <c r="AG25" s="1" t="s">
        <v>110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</row>
    <row r="26" spans="1:62" x14ac:dyDescent="0.3">
      <c r="A26" s="1" t="s">
        <v>159</v>
      </c>
      <c r="B26" s="1" t="s">
        <v>63</v>
      </c>
      <c r="C26" s="1" t="s">
        <v>160</v>
      </c>
      <c r="D26" s="1" t="s">
        <v>161</v>
      </c>
      <c r="E26" s="1" t="s">
        <v>162</v>
      </c>
      <c r="F26" s="1" t="s">
        <v>142</v>
      </c>
      <c r="G26" s="1">
        <v>12204</v>
      </c>
      <c r="H26" s="1">
        <v>0</v>
      </c>
      <c r="I26" s="1"/>
      <c r="J26" s="1" t="s">
        <v>163</v>
      </c>
      <c r="K26" s="1" t="s">
        <v>164</v>
      </c>
      <c r="L26" s="1" t="s">
        <v>70</v>
      </c>
      <c r="M26" s="1"/>
      <c r="N26" s="1" t="s">
        <v>148</v>
      </c>
      <c r="O26" s="1" t="s">
        <v>67</v>
      </c>
      <c r="P26" s="1" t="s">
        <v>165</v>
      </c>
      <c r="Q26" s="2">
        <v>5128950000000000</v>
      </c>
      <c r="R26" s="1"/>
      <c r="S26" s="1">
        <v>10039</v>
      </c>
      <c r="T26" s="1">
        <v>5855</v>
      </c>
      <c r="U26" s="3">
        <v>0</v>
      </c>
      <c r="V26" s="3">
        <v>2.3436342592592595E-2</v>
      </c>
      <c r="W26" s="1">
        <v>17.2</v>
      </c>
      <c r="X26" s="1" t="s">
        <v>168</v>
      </c>
      <c r="Y26" s="3">
        <v>0</v>
      </c>
      <c r="Z26" s="19">
        <v>42520</v>
      </c>
      <c r="AA26" s="1">
        <v>72</v>
      </c>
      <c r="AB26" s="1">
        <v>164.54</v>
      </c>
      <c r="AC26" s="1" t="s">
        <v>74</v>
      </c>
      <c r="AD26" s="1" t="s">
        <v>82</v>
      </c>
      <c r="AE26" s="1" t="s">
        <v>76</v>
      </c>
      <c r="AF26" s="1" t="s">
        <v>99</v>
      </c>
      <c r="AG26" s="1" t="s">
        <v>110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 spans="1:62" x14ac:dyDescent="0.3">
      <c r="A27" s="1" t="s">
        <v>169</v>
      </c>
      <c r="B27" s="1" t="s">
        <v>63</v>
      </c>
      <c r="C27" s="1" t="s">
        <v>170</v>
      </c>
      <c r="D27" s="1" t="s">
        <v>171</v>
      </c>
      <c r="E27" s="1" t="s">
        <v>172</v>
      </c>
      <c r="F27" s="1" t="s">
        <v>67</v>
      </c>
      <c r="G27" s="1">
        <v>23100</v>
      </c>
      <c r="H27" s="1">
        <v>0</v>
      </c>
      <c r="I27" s="1"/>
      <c r="J27" s="1" t="s">
        <v>173</v>
      </c>
      <c r="K27" s="1" t="s">
        <v>174</v>
      </c>
      <c r="L27" s="1" t="s">
        <v>93</v>
      </c>
      <c r="M27" s="1"/>
      <c r="N27" s="1" t="s">
        <v>175</v>
      </c>
      <c r="O27" s="1" t="s">
        <v>67</v>
      </c>
      <c r="P27" s="1" t="s">
        <v>176</v>
      </c>
      <c r="Q27" s="2">
        <v>4308570000000000</v>
      </c>
      <c r="R27" s="1"/>
      <c r="S27" s="1">
        <v>10047</v>
      </c>
      <c r="T27" s="1">
        <v>529</v>
      </c>
      <c r="U27" s="3">
        <v>0</v>
      </c>
      <c r="V27" s="3">
        <v>3.3094907407407406E-2</v>
      </c>
      <c r="W27" s="1">
        <v>9</v>
      </c>
      <c r="X27" s="1" t="s">
        <v>177</v>
      </c>
      <c r="Y27" s="3">
        <v>0</v>
      </c>
      <c r="Z27" s="19">
        <v>42536</v>
      </c>
      <c r="AA27" s="1">
        <v>49</v>
      </c>
      <c r="AB27" s="1">
        <v>45.66</v>
      </c>
      <c r="AC27" s="1" t="s">
        <v>74</v>
      </c>
      <c r="AD27" s="1" t="s">
        <v>75</v>
      </c>
      <c r="AE27" s="1" t="s">
        <v>109</v>
      </c>
      <c r="AF27" s="1" t="s">
        <v>83</v>
      </c>
      <c r="AG27" s="1" t="s">
        <v>149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 spans="1:62" x14ac:dyDescent="0.3">
      <c r="A28" s="1" t="s">
        <v>178</v>
      </c>
      <c r="B28" s="1" t="s">
        <v>63</v>
      </c>
      <c r="C28" s="1" t="s">
        <v>179</v>
      </c>
      <c r="D28" s="1" t="s">
        <v>180</v>
      </c>
      <c r="E28" s="1" t="s">
        <v>181</v>
      </c>
      <c r="F28" s="1" t="s">
        <v>142</v>
      </c>
      <c r="G28" s="1">
        <v>87109</v>
      </c>
      <c r="H28" s="1">
        <v>0</v>
      </c>
      <c r="I28" s="1"/>
      <c r="J28" s="1" t="s">
        <v>182</v>
      </c>
      <c r="K28" s="1" t="s">
        <v>183</v>
      </c>
      <c r="L28" s="1" t="s">
        <v>184</v>
      </c>
      <c r="M28" s="1"/>
      <c r="N28" s="1" t="s">
        <v>185</v>
      </c>
      <c r="O28" s="1" t="s">
        <v>107</v>
      </c>
      <c r="P28" s="2">
        <v>176000000000000</v>
      </c>
      <c r="Q28" s="2">
        <v>340583000000000</v>
      </c>
      <c r="R28" s="1"/>
      <c r="S28" s="1">
        <v>10051</v>
      </c>
      <c r="T28" s="1">
        <v>1352</v>
      </c>
      <c r="U28" s="3">
        <v>0</v>
      </c>
      <c r="V28" s="3">
        <v>1.9393518518518518E-2</v>
      </c>
      <c r="W28" s="1">
        <v>13.33</v>
      </c>
      <c r="X28" s="1" t="s">
        <v>186</v>
      </c>
      <c r="Y28" s="3">
        <v>0</v>
      </c>
      <c r="Z28" s="19">
        <v>42652</v>
      </c>
      <c r="AA28" s="1">
        <v>47</v>
      </c>
      <c r="AB28" s="1">
        <v>18.989999999999998</v>
      </c>
      <c r="AC28" s="1" t="s">
        <v>74</v>
      </c>
      <c r="AD28" s="1" t="s">
        <v>75</v>
      </c>
      <c r="AE28" s="1" t="s">
        <v>109</v>
      </c>
      <c r="AF28" s="1" t="s">
        <v>83</v>
      </c>
      <c r="AG28" s="1" t="s">
        <v>149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1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</row>
    <row r="29" spans="1:62" x14ac:dyDescent="0.3">
      <c r="A29" s="1" t="s">
        <v>178</v>
      </c>
      <c r="B29" s="1" t="s">
        <v>63</v>
      </c>
      <c r="C29" s="1" t="s">
        <v>179</v>
      </c>
      <c r="D29" s="1" t="s">
        <v>180</v>
      </c>
      <c r="E29" s="1" t="s">
        <v>181</v>
      </c>
      <c r="F29" s="1" t="s">
        <v>142</v>
      </c>
      <c r="G29" s="1">
        <v>87109</v>
      </c>
      <c r="H29" s="1">
        <v>0</v>
      </c>
      <c r="I29" s="1"/>
      <c r="J29" s="1" t="s">
        <v>182</v>
      </c>
      <c r="K29" s="1" t="s">
        <v>183</v>
      </c>
      <c r="L29" s="1" t="s">
        <v>184</v>
      </c>
      <c r="M29" s="1"/>
      <c r="N29" s="1" t="s">
        <v>185</v>
      </c>
      <c r="O29" s="1" t="s">
        <v>107</v>
      </c>
      <c r="P29" s="2">
        <v>176000000000000</v>
      </c>
      <c r="Q29" s="2">
        <v>378254000000000</v>
      </c>
      <c r="R29" s="1"/>
      <c r="S29" s="1">
        <v>10051</v>
      </c>
      <c r="T29" s="1">
        <v>3079</v>
      </c>
      <c r="U29" s="3">
        <v>0</v>
      </c>
      <c r="V29" s="3">
        <v>1.3729166666666667E-2</v>
      </c>
      <c r="W29" s="1">
        <v>7.85</v>
      </c>
      <c r="X29" s="1" t="s">
        <v>187</v>
      </c>
      <c r="Y29" s="3">
        <v>0</v>
      </c>
      <c r="Z29" s="19">
        <v>42441</v>
      </c>
      <c r="AA29" s="1">
        <v>47</v>
      </c>
      <c r="AB29" s="1">
        <v>43.14</v>
      </c>
      <c r="AC29" s="1" t="s">
        <v>74</v>
      </c>
      <c r="AD29" s="1" t="s">
        <v>75</v>
      </c>
      <c r="AE29" s="1" t="s">
        <v>109</v>
      </c>
      <c r="AF29" s="1" t="s">
        <v>83</v>
      </c>
      <c r="AG29" s="1" t="s">
        <v>149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</row>
    <row r="30" spans="1:62" x14ac:dyDescent="0.3">
      <c r="A30" s="1" t="s">
        <v>178</v>
      </c>
      <c r="B30" s="1" t="s">
        <v>63</v>
      </c>
      <c r="C30" s="1" t="s">
        <v>179</v>
      </c>
      <c r="D30" s="1" t="s">
        <v>180</v>
      </c>
      <c r="E30" s="1" t="s">
        <v>181</v>
      </c>
      <c r="F30" s="1" t="s">
        <v>142</v>
      </c>
      <c r="G30" s="1">
        <v>87109</v>
      </c>
      <c r="H30" s="1">
        <v>0</v>
      </c>
      <c r="I30" s="1"/>
      <c r="J30" s="1" t="s">
        <v>182</v>
      </c>
      <c r="K30" s="1" t="s">
        <v>183</v>
      </c>
      <c r="L30" s="1" t="s">
        <v>184</v>
      </c>
      <c r="M30" s="1"/>
      <c r="N30" s="1" t="s">
        <v>185</v>
      </c>
      <c r="O30" s="1" t="s">
        <v>107</v>
      </c>
      <c r="P30" s="2">
        <v>176000000000000</v>
      </c>
      <c r="Q30" s="2">
        <v>340232000000000</v>
      </c>
      <c r="R30" s="1"/>
      <c r="S30" s="1">
        <v>10051</v>
      </c>
      <c r="T30" s="1">
        <v>5296</v>
      </c>
      <c r="U30" s="3">
        <v>0</v>
      </c>
      <c r="V30" s="3">
        <v>3.0747685185185183E-2</v>
      </c>
      <c r="W30" s="1">
        <v>48.52</v>
      </c>
      <c r="X30" s="1" t="s">
        <v>188</v>
      </c>
      <c r="Y30" s="3">
        <v>0</v>
      </c>
      <c r="Z30" s="19">
        <v>42724</v>
      </c>
      <c r="AA30" s="1">
        <v>47</v>
      </c>
      <c r="AB30" s="1">
        <v>27.45</v>
      </c>
      <c r="AC30" s="1" t="s">
        <v>74</v>
      </c>
      <c r="AD30" s="1" t="s">
        <v>75</v>
      </c>
      <c r="AE30" s="1" t="s">
        <v>109</v>
      </c>
      <c r="AF30" s="1" t="s">
        <v>83</v>
      </c>
      <c r="AG30" s="1" t="s">
        <v>149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</row>
    <row r="31" spans="1:62" x14ac:dyDescent="0.3">
      <c r="A31" s="1" t="s">
        <v>178</v>
      </c>
      <c r="B31" s="1" t="s">
        <v>63</v>
      </c>
      <c r="C31" s="1" t="s">
        <v>179</v>
      </c>
      <c r="D31" s="1" t="s">
        <v>180</v>
      </c>
      <c r="E31" s="1" t="s">
        <v>181</v>
      </c>
      <c r="F31" s="1" t="s">
        <v>142</v>
      </c>
      <c r="G31" s="1">
        <v>87109</v>
      </c>
      <c r="H31" s="1">
        <v>0</v>
      </c>
      <c r="I31" s="1"/>
      <c r="J31" s="1" t="s">
        <v>182</v>
      </c>
      <c r="K31" s="1" t="s">
        <v>183</v>
      </c>
      <c r="L31" s="1" t="s">
        <v>184</v>
      </c>
      <c r="M31" s="1"/>
      <c r="N31" s="1" t="s">
        <v>185</v>
      </c>
      <c r="O31" s="1" t="s">
        <v>107</v>
      </c>
      <c r="P31" s="2">
        <v>176000000000000</v>
      </c>
      <c r="Q31" s="2">
        <v>345077000000000</v>
      </c>
      <c r="R31" s="1"/>
      <c r="S31" s="1">
        <v>10051</v>
      </c>
      <c r="T31" s="1">
        <v>5312</v>
      </c>
      <c r="U31" s="3">
        <v>0</v>
      </c>
      <c r="V31" s="3">
        <v>5.2824074074074067E-3</v>
      </c>
      <c r="W31" s="1">
        <v>17.600000000000001</v>
      </c>
      <c r="X31" s="1" t="s">
        <v>189</v>
      </c>
      <c r="Y31" s="3">
        <v>0</v>
      </c>
      <c r="Z31" s="19">
        <v>42376</v>
      </c>
      <c r="AA31" s="1">
        <v>47</v>
      </c>
      <c r="AB31" s="1">
        <v>27.45</v>
      </c>
      <c r="AC31" s="1" t="s">
        <v>74</v>
      </c>
      <c r="AD31" s="1" t="s">
        <v>75</v>
      </c>
      <c r="AE31" s="1" t="s">
        <v>109</v>
      </c>
      <c r="AF31" s="1" t="s">
        <v>83</v>
      </c>
      <c r="AG31" s="1" t="s">
        <v>149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1</v>
      </c>
      <c r="AU31" s="1">
        <v>1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 spans="1:62" x14ac:dyDescent="0.3">
      <c r="A32" s="1" t="s">
        <v>178</v>
      </c>
      <c r="B32" s="1" t="s">
        <v>63</v>
      </c>
      <c r="C32" s="1" t="s">
        <v>179</v>
      </c>
      <c r="D32" s="1" t="s">
        <v>180</v>
      </c>
      <c r="E32" s="1" t="s">
        <v>181</v>
      </c>
      <c r="F32" s="1" t="s">
        <v>142</v>
      </c>
      <c r="G32" s="1">
        <v>87109</v>
      </c>
      <c r="H32" s="1">
        <v>0</v>
      </c>
      <c r="I32" s="1"/>
      <c r="J32" s="1" t="s">
        <v>182</v>
      </c>
      <c r="K32" s="1" t="s">
        <v>183</v>
      </c>
      <c r="L32" s="1" t="s">
        <v>184</v>
      </c>
      <c r="M32" s="1"/>
      <c r="N32" s="1" t="s">
        <v>185</v>
      </c>
      <c r="O32" s="1" t="s">
        <v>107</v>
      </c>
      <c r="P32" s="2">
        <v>176000000000000</v>
      </c>
      <c r="Q32" s="2">
        <v>377264000000000</v>
      </c>
      <c r="R32" s="1"/>
      <c r="S32" s="1">
        <v>10051</v>
      </c>
      <c r="T32" s="1">
        <v>6481</v>
      </c>
      <c r="U32" s="3">
        <v>0</v>
      </c>
      <c r="V32" s="3">
        <v>2.2744212962962963E-2</v>
      </c>
      <c r="W32" s="1">
        <v>17.87</v>
      </c>
      <c r="X32" s="1" t="s">
        <v>190</v>
      </c>
      <c r="Y32" s="3">
        <v>0</v>
      </c>
      <c r="Z32" s="19">
        <v>42536</v>
      </c>
      <c r="AA32" s="1">
        <v>47</v>
      </c>
      <c r="AB32" s="1">
        <v>28.6</v>
      </c>
      <c r="AC32" s="1" t="s">
        <v>112</v>
      </c>
      <c r="AD32" s="1" t="s">
        <v>75</v>
      </c>
      <c r="AE32" s="1" t="s">
        <v>109</v>
      </c>
      <c r="AF32" s="1" t="s">
        <v>83</v>
      </c>
      <c r="AG32" s="1" t="s">
        <v>149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</row>
    <row r="33" spans="1:62" x14ac:dyDescent="0.3">
      <c r="A33" s="1" t="s">
        <v>178</v>
      </c>
      <c r="B33" s="1" t="s">
        <v>63</v>
      </c>
      <c r="C33" s="1" t="s">
        <v>179</v>
      </c>
      <c r="D33" s="1" t="s">
        <v>180</v>
      </c>
      <c r="E33" s="1" t="s">
        <v>181</v>
      </c>
      <c r="F33" s="1" t="s">
        <v>142</v>
      </c>
      <c r="G33" s="1">
        <v>87109</v>
      </c>
      <c r="H33" s="1">
        <v>0</v>
      </c>
      <c r="I33" s="1"/>
      <c r="J33" s="1" t="s">
        <v>182</v>
      </c>
      <c r="K33" s="1" t="s">
        <v>183</v>
      </c>
      <c r="L33" s="1" t="s">
        <v>184</v>
      </c>
      <c r="M33" s="1"/>
      <c r="N33" s="1" t="s">
        <v>185</v>
      </c>
      <c r="O33" s="1" t="s">
        <v>107</v>
      </c>
      <c r="P33" s="2">
        <v>176000000000000</v>
      </c>
      <c r="Q33" s="2">
        <v>374980000000000</v>
      </c>
      <c r="R33" s="1"/>
      <c r="S33" s="1">
        <v>10051</v>
      </c>
      <c r="T33" s="1">
        <v>6487</v>
      </c>
      <c r="U33" s="3">
        <v>0</v>
      </c>
      <c r="V33" s="3">
        <v>3.0493055555555551E-2</v>
      </c>
      <c r="W33" s="1">
        <v>17.87</v>
      </c>
      <c r="X33" s="1" t="s">
        <v>191</v>
      </c>
      <c r="Y33" s="3">
        <v>0</v>
      </c>
      <c r="Z33" s="19">
        <v>42716</v>
      </c>
      <c r="AA33" s="1">
        <v>47</v>
      </c>
      <c r="AB33" s="1">
        <v>42.24</v>
      </c>
      <c r="AC33" s="1" t="s">
        <v>74</v>
      </c>
      <c r="AD33" s="1" t="s">
        <v>75</v>
      </c>
      <c r="AE33" s="1" t="s">
        <v>109</v>
      </c>
      <c r="AF33" s="1" t="s">
        <v>83</v>
      </c>
      <c r="AG33" s="1" t="s">
        <v>149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</row>
    <row r="34" spans="1:62" x14ac:dyDescent="0.3">
      <c r="A34" s="1" t="s">
        <v>178</v>
      </c>
      <c r="B34" s="1" t="s">
        <v>63</v>
      </c>
      <c r="C34" s="1" t="s">
        <v>179</v>
      </c>
      <c r="D34" s="1" t="s">
        <v>180</v>
      </c>
      <c r="E34" s="1" t="s">
        <v>181</v>
      </c>
      <c r="F34" s="1" t="s">
        <v>142</v>
      </c>
      <c r="G34" s="1">
        <v>87109</v>
      </c>
      <c r="H34" s="1">
        <v>0</v>
      </c>
      <c r="I34" s="1"/>
      <c r="J34" s="1" t="s">
        <v>182</v>
      </c>
      <c r="K34" s="1" t="s">
        <v>183</v>
      </c>
      <c r="L34" s="1" t="s">
        <v>184</v>
      </c>
      <c r="M34" s="1"/>
      <c r="N34" s="1" t="s">
        <v>185</v>
      </c>
      <c r="O34" s="1" t="s">
        <v>107</v>
      </c>
      <c r="P34" s="2">
        <v>176000000000000</v>
      </c>
      <c r="Q34" s="2">
        <v>343230000000000</v>
      </c>
      <c r="R34" s="1"/>
      <c r="S34" s="1">
        <v>10051</v>
      </c>
      <c r="T34" s="1">
        <v>7945</v>
      </c>
      <c r="U34" s="3">
        <v>0</v>
      </c>
      <c r="V34" s="3">
        <v>3.3247685185185186E-2</v>
      </c>
      <c r="W34" s="1">
        <v>21.97</v>
      </c>
      <c r="X34" s="1" t="s">
        <v>192</v>
      </c>
      <c r="Y34" s="3">
        <v>0</v>
      </c>
      <c r="Z34" s="19">
        <v>42485</v>
      </c>
      <c r="AA34" s="1">
        <v>47</v>
      </c>
      <c r="AB34" s="1">
        <v>8.0399999999999991</v>
      </c>
      <c r="AC34" s="1" t="s">
        <v>126</v>
      </c>
      <c r="AD34" s="1" t="s">
        <v>75</v>
      </c>
      <c r="AE34" s="1" t="s">
        <v>109</v>
      </c>
      <c r="AF34" s="1" t="s">
        <v>83</v>
      </c>
      <c r="AG34" s="1" t="s">
        <v>149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</row>
    <row r="35" spans="1:62" x14ac:dyDescent="0.3">
      <c r="A35" s="1" t="s">
        <v>193</v>
      </c>
      <c r="B35" s="1" t="s">
        <v>151</v>
      </c>
      <c r="C35" s="1" t="s">
        <v>194</v>
      </c>
      <c r="D35" s="1" t="s">
        <v>195</v>
      </c>
      <c r="E35" s="1"/>
      <c r="F35" s="1" t="s">
        <v>118</v>
      </c>
      <c r="G35" s="1">
        <v>3728</v>
      </c>
      <c r="H35" s="1">
        <v>0</v>
      </c>
      <c r="I35" s="1"/>
      <c r="J35" s="1" t="s">
        <v>196</v>
      </c>
      <c r="K35" s="1" t="s">
        <v>197</v>
      </c>
      <c r="L35" s="1" t="s">
        <v>198</v>
      </c>
      <c r="M35" s="1"/>
      <c r="N35" s="1" t="s">
        <v>199</v>
      </c>
      <c r="O35" s="1" t="s">
        <v>67</v>
      </c>
      <c r="P35" s="1" t="s">
        <v>200</v>
      </c>
      <c r="Q35" s="2">
        <v>36050000000000</v>
      </c>
      <c r="R35" s="1"/>
      <c r="S35" s="1">
        <v>10055</v>
      </c>
      <c r="T35" s="1">
        <v>925</v>
      </c>
      <c r="U35" s="3">
        <v>0</v>
      </c>
      <c r="V35" s="3">
        <v>3.3247685185185186E-2</v>
      </c>
      <c r="W35" s="1">
        <v>19.25</v>
      </c>
      <c r="X35" s="1" t="s">
        <v>201</v>
      </c>
      <c r="Y35" s="3">
        <v>0</v>
      </c>
      <c r="Z35" s="19">
        <v>42485</v>
      </c>
      <c r="AA35" s="1">
        <v>24</v>
      </c>
      <c r="AB35" s="1">
        <v>32.11</v>
      </c>
      <c r="AC35" s="1" t="s">
        <v>126</v>
      </c>
      <c r="AD35" s="1" t="s">
        <v>75</v>
      </c>
      <c r="AE35" s="1" t="s">
        <v>98</v>
      </c>
      <c r="AF35" s="1" t="s">
        <v>83</v>
      </c>
      <c r="AG35" s="1" t="s">
        <v>78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1</v>
      </c>
      <c r="AU35" s="1">
        <v>1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</row>
    <row r="36" spans="1:62" x14ac:dyDescent="0.3">
      <c r="A36" s="1" t="s">
        <v>193</v>
      </c>
      <c r="B36" s="1" t="s">
        <v>151</v>
      </c>
      <c r="C36" s="1" t="s">
        <v>194</v>
      </c>
      <c r="D36" s="1" t="s">
        <v>195</v>
      </c>
      <c r="E36" s="1"/>
      <c r="F36" s="1" t="s">
        <v>118</v>
      </c>
      <c r="G36" s="1">
        <v>3728</v>
      </c>
      <c r="H36" s="1">
        <v>0</v>
      </c>
      <c r="I36" s="1"/>
      <c r="J36" s="1" t="s">
        <v>196</v>
      </c>
      <c r="K36" s="1" t="s">
        <v>197</v>
      </c>
      <c r="L36" s="1" t="s">
        <v>198</v>
      </c>
      <c r="M36" s="1"/>
      <c r="N36" s="1" t="s">
        <v>199</v>
      </c>
      <c r="O36" s="1" t="s">
        <v>67</v>
      </c>
      <c r="P36" s="1" t="s">
        <v>200</v>
      </c>
      <c r="Q36" s="2">
        <v>36424900000000</v>
      </c>
      <c r="R36" s="1"/>
      <c r="S36" s="1">
        <v>10055</v>
      </c>
      <c r="T36" s="1">
        <v>1282</v>
      </c>
      <c r="U36" s="3">
        <v>0</v>
      </c>
      <c r="V36" s="3">
        <v>3.3247685185185186E-2</v>
      </c>
      <c r="W36" s="1">
        <v>23.37</v>
      </c>
      <c r="X36" s="1" t="s">
        <v>201</v>
      </c>
      <c r="Y36" s="3">
        <v>0</v>
      </c>
      <c r="Z36" s="19">
        <v>42485</v>
      </c>
      <c r="AA36" s="1">
        <v>24</v>
      </c>
      <c r="AB36" s="1">
        <v>223.31</v>
      </c>
      <c r="AC36" s="1" t="s">
        <v>74</v>
      </c>
      <c r="AD36" s="1" t="s">
        <v>75</v>
      </c>
      <c r="AE36" s="1" t="s">
        <v>98</v>
      </c>
      <c r="AF36" s="1" t="s">
        <v>99</v>
      </c>
      <c r="AG36" s="1" t="s">
        <v>78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1</v>
      </c>
      <c r="BJ36" s="1">
        <v>1</v>
      </c>
    </row>
    <row r="37" spans="1:62" x14ac:dyDescent="0.3">
      <c r="A37" s="1" t="s">
        <v>193</v>
      </c>
      <c r="B37" s="1" t="s">
        <v>151</v>
      </c>
      <c r="C37" s="1" t="s">
        <v>194</v>
      </c>
      <c r="D37" s="1" t="s">
        <v>195</v>
      </c>
      <c r="E37" s="1"/>
      <c r="F37" s="1" t="s">
        <v>118</v>
      </c>
      <c r="G37" s="1">
        <v>3728</v>
      </c>
      <c r="H37" s="1">
        <v>0</v>
      </c>
      <c r="I37" s="1"/>
      <c r="J37" s="1" t="s">
        <v>196</v>
      </c>
      <c r="K37" s="1" t="s">
        <v>197</v>
      </c>
      <c r="L37" s="1" t="s">
        <v>198</v>
      </c>
      <c r="M37" s="1"/>
      <c r="N37" s="1" t="s">
        <v>199</v>
      </c>
      <c r="O37" s="1" t="s">
        <v>67</v>
      </c>
      <c r="P37" s="1" t="s">
        <v>200</v>
      </c>
      <c r="Q37" s="2">
        <v>36295300000000</v>
      </c>
      <c r="R37" s="1"/>
      <c r="S37" s="1">
        <v>10055</v>
      </c>
      <c r="T37" s="1">
        <v>4950</v>
      </c>
      <c r="U37" s="3">
        <v>0</v>
      </c>
      <c r="V37" s="3">
        <v>3.0493055555555551E-2</v>
      </c>
      <c r="W37" s="1">
        <v>18.45</v>
      </c>
      <c r="X37" s="1" t="s">
        <v>202</v>
      </c>
      <c r="Y37" s="3">
        <v>0</v>
      </c>
      <c r="Z37" s="19">
        <v>42670</v>
      </c>
      <c r="AA37" s="1">
        <v>24</v>
      </c>
      <c r="AB37" s="1">
        <v>129.77000000000001</v>
      </c>
      <c r="AC37" s="1" t="s">
        <v>74</v>
      </c>
      <c r="AD37" s="1" t="s">
        <v>75</v>
      </c>
      <c r="AE37" s="1" t="s">
        <v>98</v>
      </c>
      <c r="AF37" s="1" t="s">
        <v>77</v>
      </c>
      <c r="AG37" s="1" t="s">
        <v>78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</row>
    <row r="38" spans="1:62" x14ac:dyDescent="0.3">
      <c r="A38" s="1" t="s">
        <v>203</v>
      </c>
      <c r="B38" s="1" t="s">
        <v>63</v>
      </c>
      <c r="C38" s="1" t="s">
        <v>204</v>
      </c>
      <c r="D38" s="1" t="s">
        <v>205</v>
      </c>
      <c r="E38" s="1"/>
      <c r="F38" s="1" t="s">
        <v>118</v>
      </c>
      <c r="G38" s="1">
        <v>37340</v>
      </c>
      <c r="H38" s="1">
        <v>0</v>
      </c>
      <c r="I38" s="1"/>
      <c r="J38" s="1" t="s">
        <v>206</v>
      </c>
      <c r="K38" s="1" t="s">
        <v>207</v>
      </c>
      <c r="L38" s="1" t="s">
        <v>93</v>
      </c>
      <c r="M38" s="1"/>
      <c r="N38" s="1" t="s">
        <v>208</v>
      </c>
      <c r="O38" s="1" t="s">
        <v>107</v>
      </c>
      <c r="P38" s="2">
        <v>210000000000000</v>
      </c>
      <c r="Q38" s="2">
        <v>4621260000000000</v>
      </c>
      <c r="R38" s="1"/>
      <c r="S38" s="1">
        <v>10059</v>
      </c>
      <c r="T38" s="1">
        <v>1985</v>
      </c>
      <c r="U38" s="3">
        <v>0</v>
      </c>
      <c r="V38" s="3">
        <v>1.7784722222222223E-2</v>
      </c>
      <c r="W38" s="1">
        <v>21.97</v>
      </c>
      <c r="X38" s="1" t="s">
        <v>209</v>
      </c>
      <c r="Y38" s="3">
        <v>0</v>
      </c>
      <c r="Z38" s="19">
        <v>42459</v>
      </c>
      <c r="AA38" s="1" t="s">
        <v>210</v>
      </c>
      <c r="AB38" s="1">
        <v>5.91</v>
      </c>
      <c r="AC38" s="1" t="s">
        <v>126</v>
      </c>
      <c r="AD38" s="1" t="s">
        <v>75</v>
      </c>
      <c r="AE38" s="1" t="s">
        <v>98</v>
      </c>
      <c r="AF38" s="1" t="s">
        <v>83</v>
      </c>
      <c r="AG38" s="1" t="s">
        <v>100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</row>
    <row r="39" spans="1:62" x14ac:dyDescent="0.3">
      <c r="A39" s="1" t="s">
        <v>203</v>
      </c>
      <c r="B39" s="1" t="s">
        <v>63</v>
      </c>
      <c r="C39" s="1" t="s">
        <v>204</v>
      </c>
      <c r="D39" s="1" t="s">
        <v>205</v>
      </c>
      <c r="E39" s="1"/>
      <c r="F39" s="1" t="s">
        <v>118</v>
      </c>
      <c r="G39" s="1">
        <v>37340</v>
      </c>
      <c r="H39" s="1">
        <v>0</v>
      </c>
      <c r="I39" s="1"/>
      <c r="J39" s="1" t="s">
        <v>206</v>
      </c>
      <c r="K39" s="1" t="s">
        <v>207</v>
      </c>
      <c r="L39" s="1" t="s">
        <v>93</v>
      </c>
      <c r="M39" s="1"/>
      <c r="N39" s="1" t="s">
        <v>208</v>
      </c>
      <c r="O39" s="1" t="s">
        <v>107</v>
      </c>
      <c r="P39" s="2">
        <v>210000000000000</v>
      </c>
      <c r="Q39" s="2">
        <v>4699080000000000</v>
      </c>
      <c r="R39" s="1"/>
      <c r="S39" s="1">
        <v>10059</v>
      </c>
      <c r="T39" s="1">
        <v>3363</v>
      </c>
      <c r="U39" s="3">
        <v>0</v>
      </c>
      <c r="V39" s="3">
        <v>1.649074074074074E-2</v>
      </c>
      <c r="W39" s="1">
        <v>68.569999999999993</v>
      </c>
      <c r="X39" s="1" t="s">
        <v>211</v>
      </c>
      <c r="Y39" s="3">
        <v>0</v>
      </c>
      <c r="Z39" s="19">
        <v>42719</v>
      </c>
      <c r="AA39" s="1" t="s">
        <v>210</v>
      </c>
      <c r="AB39" s="1">
        <v>173.62</v>
      </c>
      <c r="AC39" s="1" t="s">
        <v>74</v>
      </c>
      <c r="AD39" s="1" t="s">
        <v>75</v>
      </c>
      <c r="AE39" s="1" t="s">
        <v>98</v>
      </c>
      <c r="AF39" s="1" t="s">
        <v>99</v>
      </c>
      <c r="AG39" s="1" t="s">
        <v>100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</row>
    <row r="40" spans="1:62" x14ac:dyDescent="0.3">
      <c r="A40" s="1" t="s">
        <v>212</v>
      </c>
      <c r="B40" s="1" t="s">
        <v>63</v>
      </c>
      <c r="C40" s="1" t="s">
        <v>213</v>
      </c>
      <c r="D40" s="1" t="s">
        <v>214</v>
      </c>
      <c r="E40" s="1" t="s">
        <v>215</v>
      </c>
      <c r="F40" s="1" t="s">
        <v>142</v>
      </c>
      <c r="G40" s="1">
        <v>71301</v>
      </c>
      <c r="H40" s="1">
        <v>0</v>
      </c>
      <c r="I40" s="1"/>
      <c r="J40" s="1" t="s">
        <v>216</v>
      </c>
      <c r="K40" s="1" t="s">
        <v>217</v>
      </c>
      <c r="L40" s="1" t="s">
        <v>198</v>
      </c>
      <c r="M40" s="1"/>
      <c r="N40" s="1" t="s">
        <v>218</v>
      </c>
      <c r="O40" s="1" t="s">
        <v>107</v>
      </c>
      <c r="P40" s="2">
        <v>754000000000000</v>
      </c>
      <c r="Q40" s="2">
        <v>36139400000000</v>
      </c>
      <c r="R40" s="1"/>
      <c r="S40" s="1">
        <v>10063</v>
      </c>
      <c r="T40" s="1">
        <v>564</v>
      </c>
      <c r="U40" s="3">
        <v>0</v>
      </c>
      <c r="V40" s="3">
        <v>4.0797453703703704E-2</v>
      </c>
      <c r="W40" s="1">
        <v>7.12</v>
      </c>
      <c r="X40" s="1" t="s">
        <v>219</v>
      </c>
      <c r="Y40" s="3">
        <v>0</v>
      </c>
      <c r="Z40" s="19">
        <v>42520</v>
      </c>
      <c r="AA40" s="1">
        <v>65</v>
      </c>
      <c r="AB40" s="1">
        <v>198.38</v>
      </c>
      <c r="AC40" s="1" t="s">
        <v>112</v>
      </c>
      <c r="AD40" s="1" t="s">
        <v>82</v>
      </c>
      <c r="AE40" s="1" t="s">
        <v>76</v>
      </c>
      <c r="AF40" s="1" t="s">
        <v>99</v>
      </c>
      <c r="AG40" s="1" t="s">
        <v>110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1</v>
      </c>
      <c r="AO40" s="1">
        <v>0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0</v>
      </c>
    </row>
    <row r="41" spans="1:62" x14ac:dyDescent="0.3">
      <c r="A41" s="1" t="s">
        <v>212</v>
      </c>
      <c r="B41" s="1" t="s">
        <v>63</v>
      </c>
      <c r="C41" s="1" t="s">
        <v>213</v>
      </c>
      <c r="D41" s="1" t="s">
        <v>220</v>
      </c>
      <c r="E41" s="1" t="s">
        <v>215</v>
      </c>
      <c r="F41" s="1" t="s">
        <v>142</v>
      </c>
      <c r="G41" s="1">
        <v>71301</v>
      </c>
      <c r="H41" s="1">
        <v>0</v>
      </c>
      <c r="I41" s="1"/>
      <c r="J41" s="1" t="s">
        <v>216</v>
      </c>
      <c r="K41" s="1" t="s">
        <v>217</v>
      </c>
      <c r="L41" s="1" t="s">
        <v>198</v>
      </c>
      <c r="M41" s="1"/>
      <c r="N41" s="1" t="s">
        <v>218</v>
      </c>
      <c r="O41" s="1" t="s">
        <v>107</v>
      </c>
      <c r="P41" s="2">
        <v>754000000000000</v>
      </c>
      <c r="Q41" s="2">
        <v>36254100000000</v>
      </c>
      <c r="R41" s="1"/>
      <c r="S41" s="1">
        <v>10063</v>
      </c>
      <c r="T41" s="1">
        <v>1506</v>
      </c>
      <c r="U41" s="3">
        <v>0</v>
      </c>
      <c r="V41" s="3">
        <v>2.3803240740740739E-2</v>
      </c>
      <c r="W41" s="1">
        <v>22.77</v>
      </c>
      <c r="X41" s="1" t="s">
        <v>221</v>
      </c>
      <c r="Y41" s="3">
        <v>0</v>
      </c>
      <c r="Z41" s="19">
        <v>42622</v>
      </c>
      <c r="AA41" s="1">
        <v>65</v>
      </c>
      <c r="AB41" s="1">
        <v>242.23</v>
      </c>
      <c r="AC41" s="1" t="s">
        <v>74</v>
      </c>
      <c r="AD41" s="1" t="s">
        <v>82</v>
      </c>
      <c r="AE41" s="1" t="s">
        <v>76</v>
      </c>
      <c r="AF41" s="1" t="s">
        <v>99</v>
      </c>
      <c r="AG41" s="1" t="s">
        <v>110</v>
      </c>
      <c r="AH41" s="1">
        <v>0</v>
      </c>
      <c r="AI41" s="1">
        <v>1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</row>
    <row r="42" spans="1:62" x14ac:dyDescent="0.3">
      <c r="A42" s="1" t="s">
        <v>212</v>
      </c>
      <c r="B42" s="1" t="s">
        <v>63</v>
      </c>
      <c r="C42" s="1" t="s">
        <v>213</v>
      </c>
      <c r="D42" s="1" t="s">
        <v>220</v>
      </c>
      <c r="E42" s="1" t="s">
        <v>215</v>
      </c>
      <c r="F42" s="1" t="s">
        <v>142</v>
      </c>
      <c r="G42" s="1">
        <v>71301</v>
      </c>
      <c r="H42" s="1">
        <v>0</v>
      </c>
      <c r="I42" s="1"/>
      <c r="J42" s="1" t="s">
        <v>216</v>
      </c>
      <c r="K42" s="1" t="s">
        <v>217</v>
      </c>
      <c r="L42" s="1" t="s">
        <v>198</v>
      </c>
      <c r="M42" s="1"/>
      <c r="N42" s="1" t="s">
        <v>218</v>
      </c>
      <c r="O42" s="1" t="s">
        <v>107</v>
      </c>
      <c r="P42" s="2">
        <v>754000000000000</v>
      </c>
      <c r="Q42" s="2">
        <v>36237400000000</v>
      </c>
      <c r="R42" s="1"/>
      <c r="S42" s="1">
        <v>10063</v>
      </c>
      <c r="T42" s="1">
        <v>3586</v>
      </c>
      <c r="U42" s="3">
        <v>0</v>
      </c>
      <c r="V42" s="3">
        <v>2.3803240740740739E-2</v>
      </c>
      <c r="W42" s="1">
        <v>11.45</v>
      </c>
      <c r="X42" s="1" t="s">
        <v>167</v>
      </c>
      <c r="Y42" s="3">
        <v>0</v>
      </c>
      <c r="Z42" s="19">
        <v>42723</v>
      </c>
      <c r="AA42" s="1">
        <v>65</v>
      </c>
      <c r="AB42" s="1">
        <v>270.16000000000003</v>
      </c>
      <c r="AC42" s="1" t="s">
        <v>74</v>
      </c>
      <c r="AD42" s="1" t="s">
        <v>82</v>
      </c>
      <c r="AE42" s="1" t="s">
        <v>76</v>
      </c>
      <c r="AF42" s="1" t="s">
        <v>99</v>
      </c>
      <c r="AG42" s="1" t="s">
        <v>110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</row>
    <row r="43" spans="1:62" x14ac:dyDescent="0.3">
      <c r="A43" s="1" t="s">
        <v>222</v>
      </c>
      <c r="B43" s="1" t="s">
        <v>151</v>
      </c>
      <c r="C43" s="1" t="s">
        <v>223</v>
      </c>
      <c r="D43" s="1" t="s">
        <v>224</v>
      </c>
      <c r="E43" s="1"/>
      <c r="F43" s="1" t="s">
        <v>118</v>
      </c>
      <c r="G43" s="1">
        <v>7210</v>
      </c>
      <c r="H43" s="1">
        <v>0</v>
      </c>
      <c r="I43" s="1"/>
      <c r="J43" s="1" t="s">
        <v>225</v>
      </c>
      <c r="K43" s="1" t="s">
        <v>226</v>
      </c>
      <c r="L43" s="1" t="s">
        <v>93</v>
      </c>
      <c r="M43" s="1"/>
      <c r="N43" s="1" t="s">
        <v>227</v>
      </c>
      <c r="O43" s="1" t="s">
        <v>72</v>
      </c>
      <c r="P43" s="1">
        <v>515250001</v>
      </c>
      <c r="Q43" s="2">
        <v>4594160000000000</v>
      </c>
      <c r="R43" s="1"/>
      <c r="S43" s="1">
        <v>10067</v>
      </c>
      <c r="T43" s="1">
        <v>1042</v>
      </c>
      <c r="U43" s="3">
        <v>0</v>
      </c>
      <c r="V43" s="3">
        <v>3.9995370370370369E-2</v>
      </c>
      <c r="W43" s="1">
        <v>27.99</v>
      </c>
      <c r="X43" s="1" t="s">
        <v>228</v>
      </c>
      <c r="Y43" s="3">
        <v>0</v>
      </c>
      <c r="Z43" s="19">
        <v>42652</v>
      </c>
      <c r="AA43" s="1">
        <v>28</v>
      </c>
      <c r="AB43" s="1">
        <v>57.87</v>
      </c>
      <c r="AC43" s="1" t="s">
        <v>112</v>
      </c>
      <c r="AD43" s="1" t="s">
        <v>75</v>
      </c>
      <c r="AE43" s="1" t="s">
        <v>76</v>
      </c>
      <c r="AF43" s="1" t="s">
        <v>77</v>
      </c>
      <c r="AG43" s="1" t="s">
        <v>78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</row>
    <row r="44" spans="1:62" x14ac:dyDescent="0.3">
      <c r="A44" s="1" t="s">
        <v>222</v>
      </c>
      <c r="B44" s="1" t="s">
        <v>151</v>
      </c>
      <c r="C44" s="1" t="s">
        <v>223</v>
      </c>
      <c r="D44" s="1" t="s">
        <v>224</v>
      </c>
      <c r="E44" s="1"/>
      <c r="F44" s="1" t="s">
        <v>118</v>
      </c>
      <c r="G44" s="1">
        <v>7210</v>
      </c>
      <c r="H44" s="1">
        <v>0</v>
      </c>
      <c r="I44" s="1"/>
      <c r="J44" s="1" t="s">
        <v>225</v>
      </c>
      <c r="K44" s="1" t="s">
        <v>226</v>
      </c>
      <c r="L44" s="1" t="s">
        <v>93</v>
      </c>
      <c r="M44" s="1"/>
      <c r="N44" s="1" t="s">
        <v>227</v>
      </c>
      <c r="O44" s="1" t="s">
        <v>72</v>
      </c>
      <c r="P44" s="1">
        <v>515250001</v>
      </c>
      <c r="Q44" s="2">
        <v>4630680000000000</v>
      </c>
      <c r="R44" s="1"/>
      <c r="S44" s="1">
        <v>10067</v>
      </c>
      <c r="T44" s="1">
        <v>1239</v>
      </c>
      <c r="U44" s="3">
        <v>0</v>
      </c>
      <c r="V44" s="3">
        <v>2.0210648148148148E-2</v>
      </c>
      <c r="W44" s="1">
        <v>7.85</v>
      </c>
      <c r="X44" s="1" t="s">
        <v>122</v>
      </c>
      <c r="Y44" s="3">
        <v>0</v>
      </c>
      <c r="Z44" s="19">
        <v>42430</v>
      </c>
      <c r="AA44" s="1">
        <v>28</v>
      </c>
      <c r="AB44" s="1">
        <v>378</v>
      </c>
      <c r="AC44" s="1" t="s">
        <v>74</v>
      </c>
      <c r="AD44" s="1" t="s">
        <v>75</v>
      </c>
      <c r="AE44" s="1" t="s">
        <v>76</v>
      </c>
      <c r="AF44" s="1" t="s">
        <v>83</v>
      </c>
      <c r="AG44" s="1" t="s">
        <v>78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 spans="1:62" x14ac:dyDescent="0.3">
      <c r="A45" s="1" t="s">
        <v>229</v>
      </c>
      <c r="B45" s="1" t="s">
        <v>63</v>
      </c>
      <c r="C45" s="1" t="s">
        <v>230</v>
      </c>
      <c r="D45" s="1" t="s">
        <v>231</v>
      </c>
      <c r="E45" s="1" t="s">
        <v>232</v>
      </c>
      <c r="F45" s="1" t="s">
        <v>142</v>
      </c>
      <c r="G45" s="1">
        <v>20222</v>
      </c>
      <c r="H45" s="1">
        <v>0</v>
      </c>
      <c r="I45" s="1"/>
      <c r="J45" s="1" t="s">
        <v>233</v>
      </c>
      <c r="K45" s="1" t="s">
        <v>234</v>
      </c>
      <c r="L45" s="1" t="s">
        <v>235</v>
      </c>
      <c r="M45" s="1"/>
      <c r="N45" s="1" t="s">
        <v>236</v>
      </c>
      <c r="O45" s="1" t="s">
        <v>72</v>
      </c>
      <c r="P45" s="1">
        <v>530990002</v>
      </c>
      <c r="Q45" s="2">
        <v>3528920000000000</v>
      </c>
      <c r="R45" s="1"/>
      <c r="S45" s="1">
        <v>10075</v>
      </c>
      <c r="T45" s="1">
        <v>670</v>
      </c>
      <c r="U45" s="3">
        <v>0</v>
      </c>
      <c r="V45" s="3">
        <v>2.7155092592592592E-2</v>
      </c>
      <c r="W45" s="1">
        <v>11.85</v>
      </c>
      <c r="X45" s="1" t="s">
        <v>96</v>
      </c>
      <c r="Y45" s="3">
        <v>0</v>
      </c>
      <c r="Z45" s="19">
        <v>42427</v>
      </c>
      <c r="AA45" s="1">
        <v>73</v>
      </c>
      <c r="AB45" s="1">
        <v>142.54</v>
      </c>
      <c r="AC45" s="1" t="s">
        <v>74</v>
      </c>
      <c r="AD45" s="1" t="s">
        <v>82</v>
      </c>
      <c r="AE45" s="1" t="s">
        <v>76</v>
      </c>
      <c r="AF45" s="1" t="s">
        <v>77</v>
      </c>
      <c r="AG45" s="1" t="s">
        <v>110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</row>
    <row r="46" spans="1:62" x14ac:dyDescent="0.3">
      <c r="A46" s="1" t="s">
        <v>229</v>
      </c>
      <c r="B46" s="1" t="s">
        <v>63</v>
      </c>
      <c r="C46" s="1" t="s">
        <v>230</v>
      </c>
      <c r="D46" s="1" t="s">
        <v>231</v>
      </c>
      <c r="E46" s="1" t="s">
        <v>232</v>
      </c>
      <c r="F46" s="1" t="s">
        <v>142</v>
      </c>
      <c r="G46" s="1">
        <v>20222</v>
      </c>
      <c r="H46" s="1">
        <v>0</v>
      </c>
      <c r="I46" s="1"/>
      <c r="J46" s="1" t="s">
        <v>233</v>
      </c>
      <c r="K46" s="1" t="s">
        <v>234</v>
      </c>
      <c r="L46" s="1" t="s">
        <v>235</v>
      </c>
      <c r="M46" s="1"/>
      <c r="N46" s="1" t="s">
        <v>236</v>
      </c>
      <c r="O46" s="1" t="s">
        <v>72</v>
      </c>
      <c r="P46" s="1">
        <v>530990002</v>
      </c>
      <c r="Q46" s="2">
        <v>3528680000000000</v>
      </c>
      <c r="R46" s="1"/>
      <c r="S46" s="1">
        <v>10075</v>
      </c>
      <c r="T46" s="1">
        <v>2231</v>
      </c>
      <c r="U46" s="3">
        <v>0</v>
      </c>
      <c r="V46" s="3">
        <v>3.3291666666666664E-2</v>
      </c>
      <c r="W46" s="1">
        <v>9</v>
      </c>
      <c r="X46" s="1" t="s">
        <v>237</v>
      </c>
      <c r="Y46" s="3">
        <v>0</v>
      </c>
      <c r="Z46" s="19">
        <v>42729</v>
      </c>
      <c r="AA46" s="1">
        <v>73</v>
      </c>
      <c r="AB46" s="1">
        <v>197.81</v>
      </c>
      <c r="AC46" s="1" t="s">
        <v>74</v>
      </c>
      <c r="AD46" s="1" t="s">
        <v>82</v>
      </c>
      <c r="AE46" s="1" t="s">
        <v>76</v>
      </c>
      <c r="AF46" s="1" t="s">
        <v>99</v>
      </c>
      <c r="AG46" s="1" t="s">
        <v>110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</row>
    <row r="47" spans="1:62" x14ac:dyDescent="0.3">
      <c r="A47" s="1" t="s">
        <v>229</v>
      </c>
      <c r="B47" s="1" t="s">
        <v>63</v>
      </c>
      <c r="C47" s="1" t="s">
        <v>230</v>
      </c>
      <c r="D47" s="1" t="s">
        <v>231</v>
      </c>
      <c r="E47" s="1" t="s">
        <v>232</v>
      </c>
      <c r="F47" s="1" t="s">
        <v>142</v>
      </c>
      <c r="G47" s="1">
        <v>20222</v>
      </c>
      <c r="H47" s="1">
        <v>0</v>
      </c>
      <c r="I47" s="1"/>
      <c r="J47" s="1" t="s">
        <v>233</v>
      </c>
      <c r="K47" s="1" t="s">
        <v>234</v>
      </c>
      <c r="L47" s="1" t="s">
        <v>235</v>
      </c>
      <c r="M47" s="1"/>
      <c r="N47" s="1" t="s">
        <v>236</v>
      </c>
      <c r="O47" s="1" t="s">
        <v>72</v>
      </c>
      <c r="P47" s="1">
        <v>530990002</v>
      </c>
      <c r="Q47" s="2">
        <v>3528160000000000</v>
      </c>
      <c r="R47" s="1"/>
      <c r="S47" s="1">
        <v>10075</v>
      </c>
      <c r="T47" s="1">
        <v>9068</v>
      </c>
      <c r="U47" s="3">
        <v>0</v>
      </c>
      <c r="V47" s="3">
        <v>5.2824074074074067E-3</v>
      </c>
      <c r="W47" s="1">
        <v>16.27</v>
      </c>
      <c r="X47" s="1" t="s">
        <v>86</v>
      </c>
      <c r="Y47" s="3">
        <v>0</v>
      </c>
      <c r="Z47" s="19">
        <v>42372</v>
      </c>
      <c r="AA47" s="1">
        <v>73</v>
      </c>
      <c r="AB47" s="1">
        <v>179.38</v>
      </c>
      <c r="AC47" s="1" t="s">
        <v>74</v>
      </c>
      <c r="AD47" s="1" t="s">
        <v>82</v>
      </c>
      <c r="AE47" s="1" t="s">
        <v>76</v>
      </c>
      <c r="AF47" s="1" t="s">
        <v>99</v>
      </c>
      <c r="AG47" s="1" t="s">
        <v>110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</row>
    <row r="48" spans="1:62" x14ac:dyDescent="0.3">
      <c r="A48" s="1" t="s">
        <v>238</v>
      </c>
      <c r="B48" s="1" t="s">
        <v>63</v>
      </c>
      <c r="C48" s="1" t="s">
        <v>239</v>
      </c>
      <c r="D48" s="1" t="s">
        <v>240</v>
      </c>
      <c r="E48" s="1" t="s">
        <v>241</v>
      </c>
      <c r="F48" s="1" t="s">
        <v>242</v>
      </c>
      <c r="G48" s="1" t="s">
        <v>243</v>
      </c>
      <c r="H48" s="1">
        <v>0</v>
      </c>
      <c r="I48" s="1"/>
      <c r="J48" s="1" t="s">
        <v>244</v>
      </c>
      <c r="K48" s="1" t="s">
        <v>245</v>
      </c>
      <c r="L48" s="1" t="s">
        <v>145</v>
      </c>
      <c r="M48" s="1"/>
      <c r="N48" s="1" t="s">
        <v>246</v>
      </c>
      <c r="O48" s="1" t="s">
        <v>118</v>
      </c>
      <c r="P48" s="1" t="s">
        <v>247</v>
      </c>
      <c r="Q48" s="2">
        <v>377233000000000</v>
      </c>
      <c r="R48" s="1"/>
      <c r="S48" s="1">
        <v>10079</v>
      </c>
      <c r="T48" s="1">
        <v>3545</v>
      </c>
      <c r="U48" s="3">
        <v>0</v>
      </c>
      <c r="V48" s="3">
        <v>4.0039351851851854E-2</v>
      </c>
      <c r="W48" s="1">
        <v>6.37</v>
      </c>
      <c r="X48" s="1" t="s">
        <v>248</v>
      </c>
      <c r="Y48" s="3">
        <v>0</v>
      </c>
      <c r="Z48" s="19">
        <v>42490</v>
      </c>
      <c r="AA48" s="1">
        <v>19</v>
      </c>
      <c r="AB48" s="1">
        <v>20.37</v>
      </c>
      <c r="AC48" s="1" t="s">
        <v>74</v>
      </c>
      <c r="AD48" s="1" t="s">
        <v>75</v>
      </c>
      <c r="AE48" s="1" t="s">
        <v>76</v>
      </c>
      <c r="AF48" s="1" t="s">
        <v>83</v>
      </c>
      <c r="AG48" s="1" t="s">
        <v>100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 spans="1:62" x14ac:dyDescent="0.3">
      <c r="A49" s="1" t="s">
        <v>249</v>
      </c>
      <c r="B49" s="1" t="s">
        <v>151</v>
      </c>
      <c r="C49" s="1" t="s">
        <v>250</v>
      </c>
      <c r="D49" s="1" t="s">
        <v>251</v>
      </c>
      <c r="E49" s="1" t="s">
        <v>252</v>
      </c>
      <c r="F49" s="1" t="s">
        <v>67</v>
      </c>
      <c r="G49" s="1">
        <v>37060</v>
      </c>
      <c r="H49" s="1">
        <v>0</v>
      </c>
      <c r="I49" s="1"/>
      <c r="J49" s="1" t="s">
        <v>253</v>
      </c>
      <c r="K49" s="1" t="s">
        <v>254</v>
      </c>
      <c r="L49" s="1" t="s">
        <v>235</v>
      </c>
      <c r="M49" s="1"/>
      <c r="N49" s="1" t="s">
        <v>255</v>
      </c>
      <c r="O49" s="1" t="s">
        <v>72</v>
      </c>
      <c r="P49" s="1">
        <v>22868164</v>
      </c>
      <c r="Q49" s="2">
        <v>3528900000000000</v>
      </c>
      <c r="R49" s="1"/>
      <c r="S49" s="1">
        <v>10083</v>
      </c>
      <c r="T49" s="1">
        <v>1728</v>
      </c>
      <c r="U49" s="3">
        <v>0</v>
      </c>
      <c r="V49" s="3">
        <v>4.1391203703703701E-2</v>
      </c>
      <c r="W49" s="1">
        <v>17.87</v>
      </c>
      <c r="X49" s="1" t="s">
        <v>256</v>
      </c>
      <c r="Y49" s="3">
        <v>0</v>
      </c>
      <c r="Z49" s="19">
        <v>42731</v>
      </c>
      <c r="AA49" s="1">
        <v>40</v>
      </c>
      <c r="AB49" s="1">
        <v>560</v>
      </c>
      <c r="AC49" s="1" t="s">
        <v>74</v>
      </c>
      <c r="AD49" s="1" t="s">
        <v>75</v>
      </c>
      <c r="AE49" s="1" t="s">
        <v>109</v>
      </c>
      <c r="AF49" s="1" t="s">
        <v>83</v>
      </c>
      <c r="AG49" s="1" t="s">
        <v>78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1:62" x14ac:dyDescent="0.3">
      <c r="A50" s="1" t="s">
        <v>257</v>
      </c>
      <c r="B50" s="1" t="s">
        <v>258</v>
      </c>
      <c r="C50" s="1" t="s">
        <v>259</v>
      </c>
      <c r="D50" s="1" t="s">
        <v>260</v>
      </c>
      <c r="E50" s="1" t="s">
        <v>261</v>
      </c>
      <c r="F50" s="1" t="s">
        <v>142</v>
      </c>
      <c r="G50" s="1">
        <v>79109</v>
      </c>
      <c r="H50" s="1">
        <v>0</v>
      </c>
      <c r="I50" s="1"/>
      <c r="J50" s="1" t="s">
        <v>262</v>
      </c>
      <c r="K50" s="1" t="s">
        <v>263</v>
      </c>
      <c r="L50" s="1" t="s">
        <v>145</v>
      </c>
      <c r="M50" s="1"/>
      <c r="N50" s="1" t="s">
        <v>264</v>
      </c>
      <c r="O50" s="1" t="s">
        <v>67</v>
      </c>
      <c r="P50" s="1" t="s">
        <v>265</v>
      </c>
      <c r="Q50" s="2">
        <v>343640000000000</v>
      </c>
      <c r="R50" s="1"/>
      <c r="S50" s="1">
        <v>10091</v>
      </c>
      <c r="T50" s="1">
        <v>3359</v>
      </c>
      <c r="U50" s="3">
        <v>0</v>
      </c>
      <c r="V50" s="3">
        <v>4.1391203703703701E-2</v>
      </c>
      <c r="W50" s="1">
        <v>68.569999999999993</v>
      </c>
      <c r="X50" s="1" t="s">
        <v>256</v>
      </c>
      <c r="Y50" s="3">
        <v>0</v>
      </c>
      <c r="Z50" s="19">
        <v>42731</v>
      </c>
      <c r="AA50" s="1">
        <v>40</v>
      </c>
      <c r="AB50" s="1">
        <v>24.08</v>
      </c>
      <c r="AC50" s="1" t="s">
        <v>74</v>
      </c>
      <c r="AD50" s="1" t="s">
        <v>75</v>
      </c>
      <c r="AE50" s="1" t="s">
        <v>109</v>
      </c>
      <c r="AF50" s="1" t="s">
        <v>83</v>
      </c>
      <c r="AG50" s="1" t="s">
        <v>78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1:62" x14ac:dyDescent="0.3">
      <c r="A51" s="1" t="s">
        <v>257</v>
      </c>
      <c r="B51" s="1" t="s">
        <v>258</v>
      </c>
      <c r="C51" s="1" t="s">
        <v>259</v>
      </c>
      <c r="D51" s="1" t="s">
        <v>260</v>
      </c>
      <c r="E51" s="1" t="s">
        <v>261</v>
      </c>
      <c r="F51" s="1" t="s">
        <v>142</v>
      </c>
      <c r="G51" s="1">
        <v>79109</v>
      </c>
      <c r="H51" s="1">
        <v>0</v>
      </c>
      <c r="I51" s="1"/>
      <c r="J51" s="1" t="s">
        <v>262</v>
      </c>
      <c r="K51" s="1" t="s">
        <v>263</v>
      </c>
      <c r="L51" s="1" t="s">
        <v>145</v>
      </c>
      <c r="M51" s="1"/>
      <c r="N51" s="1" t="s">
        <v>264</v>
      </c>
      <c r="O51" s="1" t="s">
        <v>67</v>
      </c>
      <c r="P51" s="1" t="s">
        <v>265</v>
      </c>
      <c r="Q51" s="2">
        <v>374897000000000</v>
      </c>
      <c r="R51" s="1"/>
      <c r="S51" s="1">
        <v>10091</v>
      </c>
      <c r="T51" s="1">
        <v>6717</v>
      </c>
      <c r="U51" s="3">
        <v>0</v>
      </c>
      <c r="V51" s="3">
        <v>9.6597222222222223E-3</v>
      </c>
      <c r="W51" s="1">
        <v>13.25</v>
      </c>
      <c r="X51" s="1" t="s">
        <v>266</v>
      </c>
      <c r="Y51" s="3">
        <v>0</v>
      </c>
      <c r="Z51" s="19">
        <v>42554</v>
      </c>
      <c r="AA51" s="1">
        <v>40</v>
      </c>
      <c r="AB51" s="1">
        <v>5.2</v>
      </c>
      <c r="AC51" s="1" t="s">
        <v>74</v>
      </c>
      <c r="AD51" s="1" t="s">
        <v>75</v>
      </c>
      <c r="AE51" s="1" t="s">
        <v>109</v>
      </c>
      <c r="AF51" s="1" t="s">
        <v>83</v>
      </c>
      <c r="AG51" s="1" t="s">
        <v>78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</row>
    <row r="52" spans="1:62" x14ac:dyDescent="0.3">
      <c r="A52" s="1" t="s">
        <v>257</v>
      </c>
      <c r="B52" s="1" t="s">
        <v>258</v>
      </c>
      <c r="C52" s="1" t="s">
        <v>259</v>
      </c>
      <c r="D52" s="1" t="s">
        <v>260</v>
      </c>
      <c r="E52" s="1" t="s">
        <v>261</v>
      </c>
      <c r="F52" s="1" t="s">
        <v>142</v>
      </c>
      <c r="G52" s="1">
        <v>79109</v>
      </c>
      <c r="H52" s="1">
        <v>0</v>
      </c>
      <c r="I52" s="1"/>
      <c r="J52" s="1" t="s">
        <v>262</v>
      </c>
      <c r="K52" s="1" t="s">
        <v>263</v>
      </c>
      <c r="L52" s="1" t="s">
        <v>145</v>
      </c>
      <c r="M52" s="1"/>
      <c r="N52" s="1" t="s">
        <v>264</v>
      </c>
      <c r="O52" s="1" t="s">
        <v>67</v>
      </c>
      <c r="P52" s="1" t="s">
        <v>265</v>
      </c>
      <c r="Q52" s="2">
        <v>341829000000000</v>
      </c>
      <c r="R52" s="1"/>
      <c r="S52" s="1">
        <v>10091</v>
      </c>
      <c r="T52" s="1">
        <v>7265</v>
      </c>
      <c r="U52" s="3">
        <v>0</v>
      </c>
      <c r="V52" s="3">
        <v>5.3171296296296291E-3</v>
      </c>
      <c r="W52" s="1">
        <v>7.45</v>
      </c>
      <c r="X52" s="1" t="s">
        <v>267</v>
      </c>
      <c r="Y52" s="3">
        <v>0</v>
      </c>
      <c r="Z52" s="19">
        <v>42704</v>
      </c>
      <c r="AA52" s="1">
        <v>40</v>
      </c>
      <c r="AB52" s="1">
        <v>35.159999999999997</v>
      </c>
      <c r="AC52" s="1" t="s">
        <v>126</v>
      </c>
      <c r="AD52" s="1" t="s">
        <v>75</v>
      </c>
      <c r="AE52" s="1" t="s">
        <v>109</v>
      </c>
      <c r="AF52" s="1" t="s">
        <v>83</v>
      </c>
      <c r="AG52" s="1" t="s">
        <v>78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1:62" x14ac:dyDescent="0.3">
      <c r="A53" s="1" t="s">
        <v>268</v>
      </c>
      <c r="B53" s="1" t="s">
        <v>151</v>
      </c>
      <c r="C53" s="1" t="s">
        <v>269</v>
      </c>
      <c r="D53" s="1" t="s">
        <v>270</v>
      </c>
      <c r="E53" s="1" t="s">
        <v>242</v>
      </c>
      <c r="F53" s="1" t="s">
        <v>142</v>
      </c>
      <c r="G53" s="1">
        <v>92805</v>
      </c>
      <c r="H53" s="1">
        <v>0</v>
      </c>
      <c r="I53" s="1"/>
      <c r="J53" s="1" t="s">
        <v>271</v>
      </c>
      <c r="K53" s="1" t="s">
        <v>272</v>
      </c>
      <c r="L53" s="1" t="s">
        <v>198</v>
      </c>
      <c r="M53" s="1"/>
      <c r="N53" s="1" t="s">
        <v>218</v>
      </c>
      <c r="O53" s="1" t="s">
        <v>107</v>
      </c>
      <c r="P53" s="2">
        <v>700000000000000</v>
      </c>
      <c r="Q53" s="2">
        <v>36980300000000</v>
      </c>
      <c r="R53" s="1"/>
      <c r="S53" s="1">
        <v>10095</v>
      </c>
      <c r="T53" s="1">
        <v>2162</v>
      </c>
      <c r="U53" s="3">
        <v>0</v>
      </c>
      <c r="V53" s="3">
        <v>3.0493055555555551E-2</v>
      </c>
      <c r="W53" s="1">
        <v>8.99</v>
      </c>
      <c r="X53" s="1" t="s">
        <v>111</v>
      </c>
      <c r="Y53" s="3">
        <v>0</v>
      </c>
      <c r="Z53" s="19">
        <v>42427</v>
      </c>
      <c r="AA53" s="1" t="s">
        <v>273</v>
      </c>
      <c r="AB53" s="1">
        <v>35.36</v>
      </c>
      <c r="AC53" s="1" t="s">
        <v>112</v>
      </c>
      <c r="AD53" s="1" t="s">
        <v>75</v>
      </c>
      <c r="AE53" s="1" t="s">
        <v>76</v>
      </c>
      <c r="AF53" s="1" t="s">
        <v>83</v>
      </c>
      <c r="AG53" s="1" t="s">
        <v>100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1</v>
      </c>
      <c r="AU53" s="1">
        <v>1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1:62" x14ac:dyDescent="0.3">
      <c r="A54" s="1" t="s">
        <v>268</v>
      </c>
      <c r="B54" s="1" t="s">
        <v>151</v>
      </c>
      <c r="C54" s="1" t="s">
        <v>269</v>
      </c>
      <c r="D54" s="1" t="s">
        <v>270</v>
      </c>
      <c r="E54" s="1" t="s">
        <v>242</v>
      </c>
      <c r="F54" s="1" t="s">
        <v>142</v>
      </c>
      <c r="G54" s="1">
        <v>92805</v>
      </c>
      <c r="H54" s="1">
        <v>0</v>
      </c>
      <c r="I54" s="1"/>
      <c r="J54" s="1" t="s">
        <v>271</v>
      </c>
      <c r="K54" s="1" t="s">
        <v>272</v>
      </c>
      <c r="L54" s="1" t="s">
        <v>198</v>
      </c>
      <c r="M54" s="1"/>
      <c r="N54" s="1" t="s">
        <v>218</v>
      </c>
      <c r="O54" s="1" t="s">
        <v>107</v>
      </c>
      <c r="P54" s="2">
        <v>700000000000000</v>
      </c>
      <c r="Q54" s="2">
        <v>36944300000000</v>
      </c>
      <c r="R54" s="1"/>
      <c r="S54" s="1">
        <v>10095</v>
      </c>
      <c r="T54" s="1">
        <v>3305</v>
      </c>
      <c r="U54" s="3">
        <v>0</v>
      </c>
      <c r="V54" s="3">
        <v>1.9393518518518518E-2</v>
      </c>
      <c r="W54" s="1">
        <v>33.99</v>
      </c>
      <c r="X54" s="1" t="s">
        <v>274</v>
      </c>
      <c r="Y54" s="3">
        <v>0</v>
      </c>
      <c r="Z54" s="19">
        <v>42649</v>
      </c>
      <c r="AA54" s="1" t="s">
        <v>273</v>
      </c>
      <c r="AB54" s="1">
        <v>24.92</v>
      </c>
      <c r="AC54" s="1" t="s">
        <v>74</v>
      </c>
      <c r="AD54" s="1" t="s">
        <v>75</v>
      </c>
      <c r="AE54" s="1" t="s">
        <v>76</v>
      </c>
      <c r="AF54" s="1" t="s">
        <v>83</v>
      </c>
      <c r="AG54" s="1" t="s">
        <v>100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1:62" x14ac:dyDescent="0.3">
      <c r="A55" s="1" t="s">
        <v>268</v>
      </c>
      <c r="B55" s="1" t="s">
        <v>151</v>
      </c>
      <c r="C55" s="1" t="s">
        <v>269</v>
      </c>
      <c r="D55" s="1" t="s">
        <v>270</v>
      </c>
      <c r="E55" s="1" t="s">
        <v>242</v>
      </c>
      <c r="F55" s="1" t="s">
        <v>142</v>
      </c>
      <c r="G55" s="1">
        <v>92805</v>
      </c>
      <c r="H55" s="1">
        <v>0</v>
      </c>
      <c r="I55" s="1"/>
      <c r="J55" s="1" t="s">
        <v>271</v>
      </c>
      <c r="K55" s="1" t="s">
        <v>272</v>
      </c>
      <c r="L55" s="1" t="s">
        <v>198</v>
      </c>
      <c r="M55" s="1"/>
      <c r="N55" s="1" t="s">
        <v>218</v>
      </c>
      <c r="O55" s="1" t="s">
        <v>107</v>
      </c>
      <c r="P55" s="2">
        <v>700000000000000</v>
      </c>
      <c r="Q55" s="2">
        <v>36624200000000</v>
      </c>
      <c r="R55" s="1"/>
      <c r="S55" s="1">
        <v>10095</v>
      </c>
      <c r="T55" s="1">
        <v>3967</v>
      </c>
      <c r="U55" s="3">
        <v>0</v>
      </c>
      <c r="V55" s="3">
        <v>3.0493055555555551E-2</v>
      </c>
      <c r="W55" s="1">
        <v>11.88</v>
      </c>
      <c r="X55" s="1" t="s">
        <v>275</v>
      </c>
      <c r="Y55" s="3">
        <v>0</v>
      </c>
      <c r="Z55" s="19">
        <v>42716</v>
      </c>
      <c r="AA55" s="1" t="s">
        <v>273</v>
      </c>
      <c r="AB55" s="1">
        <v>281.82</v>
      </c>
      <c r="AC55" s="1" t="s">
        <v>74</v>
      </c>
      <c r="AD55" s="1" t="s">
        <v>75</v>
      </c>
      <c r="AE55" s="1" t="s">
        <v>76</v>
      </c>
      <c r="AF55" s="1" t="s">
        <v>99</v>
      </c>
      <c r="AG55" s="1" t="s">
        <v>100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</row>
    <row r="56" spans="1:62" x14ac:dyDescent="0.3">
      <c r="A56" s="1" t="s">
        <v>268</v>
      </c>
      <c r="B56" s="1" t="s">
        <v>151</v>
      </c>
      <c r="C56" s="1" t="s">
        <v>269</v>
      </c>
      <c r="D56" s="1" t="s">
        <v>270</v>
      </c>
      <c r="E56" s="1" t="s">
        <v>242</v>
      </c>
      <c r="F56" s="1" t="s">
        <v>142</v>
      </c>
      <c r="G56" s="1">
        <v>92805</v>
      </c>
      <c r="H56" s="1">
        <v>0</v>
      </c>
      <c r="I56" s="1"/>
      <c r="J56" s="1" t="s">
        <v>271</v>
      </c>
      <c r="K56" s="1" t="s">
        <v>272</v>
      </c>
      <c r="L56" s="1" t="s">
        <v>198</v>
      </c>
      <c r="M56" s="1"/>
      <c r="N56" s="1" t="s">
        <v>218</v>
      </c>
      <c r="O56" s="1" t="s">
        <v>107</v>
      </c>
      <c r="P56" s="2">
        <v>700000000000000</v>
      </c>
      <c r="Q56" s="2">
        <v>36309200000000</v>
      </c>
      <c r="R56" s="1"/>
      <c r="S56" s="1">
        <v>10095</v>
      </c>
      <c r="T56" s="1">
        <v>4382</v>
      </c>
      <c r="U56" s="3">
        <v>0</v>
      </c>
      <c r="V56" s="3">
        <v>2.0210648148148148E-2</v>
      </c>
      <c r="W56" s="1">
        <v>19.850000000000001</v>
      </c>
      <c r="X56" s="1" t="s">
        <v>136</v>
      </c>
      <c r="Y56" s="3">
        <v>0</v>
      </c>
      <c r="Z56" s="19">
        <v>42574</v>
      </c>
      <c r="AA56" s="1" t="s">
        <v>273</v>
      </c>
      <c r="AB56" s="1">
        <v>6.33</v>
      </c>
      <c r="AC56" s="1" t="s">
        <v>112</v>
      </c>
      <c r="AD56" s="1" t="s">
        <v>75</v>
      </c>
      <c r="AE56" s="1" t="s">
        <v>76</v>
      </c>
      <c r="AF56" s="1" t="s">
        <v>83</v>
      </c>
      <c r="AG56" s="1" t="s">
        <v>100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 spans="1:62" x14ac:dyDescent="0.3">
      <c r="A57" s="1" t="s">
        <v>268</v>
      </c>
      <c r="B57" s="1" t="s">
        <v>151</v>
      </c>
      <c r="C57" s="1" t="s">
        <v>269</v>
      </c>
      <c r="D57" s="1" t="s">
        <v>270</v>
      </c>
      <c r="E57" s="1" t="s">
        <v>242</v>
      </c>
      <c r="F57" s="1" t="s">
        <v>142</v>
      </c>
      <c r="G57" s="1">
        <v>92805</v>
      </c>
      <c r="H57" s="1">
        <v>0</v>
      </c>
      <c r="I57" s="1"/>
      <c r="J57" s="1" t="s">
        <v>271</v>
      </c>
      <c r="K57" s="1" t="s">
        <v>272</v>
      </c>
      <c r="L57" s="1" t="s">
        <v>198</v>
      </c>
      <c r="M57" s="1"/>
      <c r="N57" s="1" t="s">
        <v>218</v>
      </c>
      <c r="O57" s="1" t="s">
        <v>107</v>
      </c>
      <c r="P57" s="2">
        <v>700000000000000</v>
      </c>
      <c r="Q57" s="2">
        <v>36522500000000</v>
      </c>
      <c r="R57" s="1"/>
      <c r="S57" s="1">
        <v>10095</v>
      </c>
      <c r="T57" s="1">
        <v>6009</v>
      </c>
      <c r="U57" s="3">
        <v>0</v>
      </c>
      <c r="V57" s="3">
        <v>5.2824074074074067E-3</v>
      </c>
      <c r="W57" s="1">
        <v>18.989999999999998</v>
      </c>
      <c r="X57" s="1" t="s">
        <v>86</v>
      </c>
      <c r="Y57" s="3">
        <v>0</v>
      </c>
      <c r="Z57" s="19">
        <v>42372</v>
      </c>
      <c r="AA57" s="1" t="s">
        <v>273</v>
      </c>
      <c r="AB57" s="1">
        <v>97.72</v>
      </c>
      <c r="AC57" s="1" t="s">
        <v>74</v>
      </c>
      <c r="AD57" s="1" t="s">
        <v>75</v>
      </c>
      <c r="AE57" s="1" t="s">
        <v>76</v>
      </c>
      <c r="AF57" s="1" t="s">
        <v>77</v>
      </c>
      <c r="AG57" s="1" t="s">
        <v>100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</row>
    <row r="58" spans="1:62" x14ac:dyDescent="0.3">
      <c r="A58" s="1" t="s">
        <v>276</v>
      </c>
      <c r="B58" s="1" t="s">
        <v>63</v>
      </c>
      <c r="C58" s="1" t="s">
        <v>277</v>
      </c>
      <c r="D58" s="1" t="s">
        <v>278</v>
      </c>
      <c r="E58" s="1" t="s">
        <v>279</v>
      </c>
      <c r="F58" s="1" t="s">
        <v>67</v>
      </c>
      <c r="G58" s="1">
        <v>60123</v>
      </c>
      <c r="H58" s="1">
        <v>0</v>
      </c>
      <c r="I58" s="1"/>
      <c r="J58" s="1" t="s">
        <v>280</v>
      </c>
      <c r="K58" s="1" t="s">
        <v>281</v>
      </c>
      <c r="L58" s="1" t="s">
        <v>198</v>
      </c>
      <c r="M58" s="1"/>
      <c r="N58" s="1" t="s">
        <v>71</v>
      </c>
      <c r="O58" s="1" t="s">
        <v>72</v>
      </c>
      <c r="P58" s="1">
        <v>316290001</v>
      </c>
      <c r="Q58" s="2">
        <v>36205100000000</v>
      </c>
      <c r="R58" s="1"/>
      <c r="S58" s="1">
        <v>10099</v>
      </c>
      <c r="T58" s="1">
        <v>5481</v>
      </c>
      <c r="U58" s="3">
        <v>0</v>
      </c>
      <c r="V58" s="3">
        <v>7.9432870370370369E-3</v>
      </c>
      <c r="W58" s="1">
        <v>8.99</v>
      </c>
      <c r="X58" s="1" t="s">
        <v>71</v>
      </c>
      <c r="Y58" s="3">
        <v>0</v>
      </c>
      <c r="Z58" s="19">
        <v>42541</v>
      </c>
      <c r="AA58" s="1">
        <v>63</v>
      </c>
      <c r="AB58" s="1">
        <v>33.340000000000003</v>
      </c>
      <c r="AC58" s="1" t="s">
        <v>74</v>
      </c>
      <c r="AD58" s="1" t="s">
        <v>75</v>
      </c>
      <c r="AE58" s="1" t="s">
        <v>109</v>
      </c>
      <c r="AF58" s="1" t="s">
        <v>83</v>
      </c>
      <c r="AG58" s="1" t="s">
        <v>110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 spans="1:62" x14ac:dyDescent="0.3">
      <c r="A59" s="1" t="s">
        <v>282</v>
      </c>
      <c r="B59" s="1" t="s">
        <v>151</v>
      </c>
      <c r="C59" s="1" t="s">
        <v>283</v>
      </c>
      <c r="D59" s="1" t="s">
        <v>284</v>
      </c>
      <c r="E59" s="1" t="s">
        <v>285</v>
      </c>
      <c r="F59" s="1" t="s">
        <v>286</v>
      </c>
      <c r="G59" s="1">
        <v>5255</v>
      </c>
      <c r="H59" s="1">
        <v>0</v>
      </c>
      <c r="I59" s="1"/>
      <c r="J59" s="1" t="s">
        <v>287</v>
      </c>
      <c r="K59" s="1" t="s">
        <v>288</v>
      </c>
      <c r="L59" s="1" t="s">
        <v>145</v>
      </c>
      <c r="M59" s="1"/>
      <c r="N59" s="1" t="s">
        <v>289</v>
      </c>
      <c r="O59" s="1" t="s">
        <v>67</v>
      </c>
      <c r="P59" s="1" t="s">
        <v>290</v>
      </c>
      <c r="Q59" s="2">
        <v>377663000000000</v>
      </c>
      <c r="R59" s="1"/>
      <c r="S59" s="1">
        <v>10103</v>
      </c>
      <c r="T59" s="1">
        <v>2118</v>
      </c>
      <c r="U59" s="3">
        <v>0</v>
      </c>
      <c r="V59" s="3">
        <v>3.0493055555555551E-2</v>
      </c>
      <c r="W59" s="1">
        <v>1.49</v>
      </c>
      <c r="X59" s="1" t="s">
        <v>202</v>
      </c>
      <c r="Y59" s="3">
        <v>0</v>
      </c>
      <c r="Z59" s="19">
        <v>42670</v>
      </c>
      <c r="AA59" s="1">
        <v>51</v>
      </c>
      <c r="AB59" s="1">
        <v>34.950000000000003</v>
      </c>
      <c r="AC59" s="1" t="s">
        <v>74</v>
      </c>
      <c r="AD59" s="1" t="s">
        <v>75</v>
      </c>
      <c r="AE59" s="1" t="s">
        <v>109</v>
      </c>
      <c r="AF59" s="1" t="s">
        <v>83</v>
      </c>
      <c r="AG59" s="1" t="s">
        <v>149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 spans="1:62" x14ac:dyDescent="0.3">
      <c r="A60" s="1" t="s">
        <v>282</v>
      </c>
      <c r="B60" s="1" t="s">
        <v>151</v>
      </c>
      <c r="C60" s="1" t="s">
        <v>283</v>
      </c>
      <c r="D60" s="1" t="s">
        <v>284</v>
      </c>
      <c r="E60" s="1" t="s">
        <v>285</v>
      </c>
      <c r="F60" s="1" t="s">
        <v>286</v>
      </c>
      <c r="G60" s="1">
        <v>5255</v>
      </c>
      <c r="H60" s="1">
        <v>0</v>
      </c>
      <c r="I60" s="1"/>
      <c r="J60" s="1" t="s">
        <v>287</v>
      </c>
      <c r="K60" s="1" t="s">
        <v>288</v>
      </c>
      <c r="L60" s="1" t="s">
        <v>145</v>
      </c>
      <c r="M60" s="1"/>
      <c r="N60" s="1" t="s">
        <v>289</v>
      </c>
      <c r="O60" s="1" t="s">
        <v>67</v>
      </c>
      <c r="P60" s="1" t="s">
        <v>290</v>
      </c>
      <c r="Q60" s="2">
        <v>371632000000000</v>
      </c>
      <c r="R60" s="1"/>
      <c r="S60" s="1">
        <v>10103</v>
      </c>
      <c r="T60" s="1">
        <v>3746</v>
      </c>
      <c r="U60" s="3">
        <v>0</v>
      </c>
      <c r="V60" s="3">
        <v>1.9393518518518518E-2</v>
      </c>
      <c r="W60" s="1">
        <v>6.37</v>
      </c>
      <c r="X60" s="1" t="s">
        <v>274</v>
      </c>
      <c r="Y60" s="3">
        <v>0</v>
      </c>
      <c r="Z60" s="19">
        <v>42649</v>
      </c>
      <c r="AA60" s="1">
        <v>51</v>
      </c>
      <c r="AB60" s="1">
        <v>10.85</v>
      </c>
      <c r="AC60" s="1" t="s">
        <v>74</v>
      </c>
      <c r="AD60" s="1" t="s">
        <v>75</v>
      </c>
      <c r="AE60" s="1" t="s">
        <v>109</v>
      </c>
      <c r="AF60" s="1" t="s">
        <v>83</v>
      </c>
      <c r="AG60" s="1" t="s">
        <v>149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 spans="1:62" x14ac:dyDescent="0.3">
      <c r="A61" s="1" t="s">
        <v>282</v>
      </c>
      <c r="B61" s="1" t="s">
        <v>151</v>
      </c>
      <c r="C61" s="1" t="s">
        <v>283</v>
      </c>
      <c r="D61" s="1" t="s">
        <v>284</v>
      </c>
      <c r="E61" s="1" t="s">
        <v>285</v>
      </c>
      <c r="F61" s="1" t="s">
        <v>286</v>
      </c>
      <c r="G61" s="1">
        <v>5255</v>
      </c>
      <c r="H61" s="1">
        <v>0</v>
      </c>
      <c r="I61" s="1"/>
      <c r="J61" s="1" t="s">
        <v>287</v>
      </c>
      <c r="K61" s="1" t="s">
        <v>288</v>
      </c>
      <c r="L61" s="1" t="s">
        <v>145</v>
      </c>
      <c r="M61" s="1"/>
      <c r="N61" s="1" t="s">
        <v>289</v>
      </c>
      <c r="O61" s="1" t="s">
        <v>67</v>
      </c>
      <c r="P61" s="1" t="s">
        <v>290</v>
      </c>
      <c r="Q61" s="2">
        <v>347760000000000</v>
      </c>
      <c r="R61" s="1"/>
      <c r="S61" s="1">
        <v>10103</v>
      </c>
      <c r="T61" s="1">
        <v>4425</v>
      </c>
      <c r="U61" s="3">
        <v>0</v>
      </c>
      <c r="V61" s="3">
        <v>2.3803240740740739E-2</v>
      </c>
      <c r="W61" s="1">
        <v>2.87</v>
      </c>
      <c r="X61" s="1" t="s">
        <v>291</v>
      </c>
      <c r="Y61" s="3">
        <v>0</v>
      </c>
      <c r="Z61" s="19">
        <v>42724</v>
      </c>
      <c r="AA61" s="1">
        <v>51</v>
      </c>
      <c r="AB61" s="1">
        <v>20.89</v>
      </c>
      <c r="AC61" s="1" t="s">
        <v>74</v>
      </c>
      <c r="AD61" s="1" t="s">
        <v>75</v>
      </c>
      <c r="AE61" s="1" t="s">
        <v>109</v>
      </c>
      <c r="AF61" s="1" t="s">
        <v>83</v>
      </c>
      <c r="AG61" s="1" t="s">
        <v>149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</row>
    <row r="62" spans="1:62" x14ac:dyDescent="0.3">
      <c r="A62" s="1" t="s">
        <v>282</v>
      </c>
      <c r="B62" s="1" t="s">
        <v>151</v>
      </c>
      <c r="C62" s="1" t="s">
        <v>283</v>
      </c>
      <c r="D62" s="1" t="s">
        <v>284</v>
      </c>
      <c r="E62" s="1" t="s">
        <v>285</v>
      </c>
      <c r="F62" s="1" t="s">
        <v>286</v>
      </c>
      <c r="G62" s="1">
        <v>5255</v>
      </c>
      <c r="H62" s="1">
        <v>0</v>
      </c>
      <c r="I62" s="1"/>
      <c r="J62" s="1" t="s">
        <v>287</v>
      </c>
      <c r="K62" s="1" t="s">
        <v>288</v>
      </c>
      <c r="L62" s="1" t="s">
        <v>145</v>
      </c>
      <c r="M62" s="1"/>
      <c r="N62" s="1" t="s">
        <v>289</v>
      </c>
      <c r="O62" s="1" t="s">
        <v>67</v>
      </c>
      <c r="P62" s="1" t="s">
        <v>290</v>
      </c>
      <c r="Q62" s="2">
        <v>345633000000000</v>
      </c>
      <c r="R62" s="1"/>
      <c r="S62" s="1">
        <v>10103</v>
      </c>
      <c r="T62" s="1">
        <v>4942</v>
      </c>
      <c r="U62" s="3">
        <v>3.2928240740740737E-2</v>
      </c>
      <c r="V62" s="3">
        <v>3.2932870370370369E-2</v>
      </c>
      <c r="W62" s="1">
        <v>18.45</v>
      </c>
      <c r="X62" s="1" t="s">
        <v>292</v>
      </c>
      <c r="Y62" s="3">
        <v>3.2928240740740737E-2</v>
      </c>
      <c r="Z62" s="19">
        <v>42498</v>
      </c>
      <c r="AA62" s="1">
        <v>51</v>
      </c>
      <c r="AB62" s="1">
        <v>33.700000000000003</v>
      </c>
      <c r="AC62" s="1" t="s">
        <v>126</v>
      </c>
      <c r="AD62" s="1" t="s">
        <v>75</v>
      </c>
      <c r="AE62" s="1" t="s">
        <v>109</v>
      </c>
      <c r="AF62" s="1" t="s">
        <v>83</v>
      </c>
      <c r="AG62" s="1" t="s">
        <v>149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</row>
    <row r="63" spans="1:62" x14ac:dyDescent="0.3">
      <c r="A63" s="1" t="s">
        <v>293</v>
      </c>
      <c r="B63" s="1" t="s">
        <v>151</v>
      </c>
      <c r="C63" s="1" t="s">
        <v>294</v>
      </c>
      <c r="D63" s="1" t="s">
        <v>295</v>
      </c>
      <c r="E63" s="1" t="s">
        <v>242</v>
      </c>
      <c r="F63" s="1" t="s">
        <v>142</v>
      </c>
      <c r="G63" s="1">
        <v>94508</v>
      </c>
      <c r="H63" s="1">
        <v>0</v>
      </c>
      <c r="I63" s="1"/>
      <c r="J63" s="1" t="s">
        <v>296</v>
      </c>
      <c r="K63" s="1" t="s">
        <v>297</v>
      </c>
      <c r="L63" s="1" t="s">
        <v>198</v>
      </c>
      <c r="M63" s="1"/>
      <c r="N63" s="1" t="s">
        <v>189</v>
      </c>
      <c r="O63" s="1" t="s">
        <v>118</v>
      </c>
      <c r="P63" s="1" t="s">
        <v>298</v>
      </c>
      <c r="Q63" s="2">
        <v>36025400000000</v>
      </c>
      <c r="R63" s="1"/>
      <c r="S63" s="1">
        <v>10107</v>
      </c>
      <c r="T63" s="1">
        <v>825</v>
      </c>
      <c r="U63" s="3">
        <v>0</v>
      </c>
      <c r="V63" s="3">
        <v>4.104398148148148E-2</v>
      </c>
      <c r="W63" s="1">
        <v>6.38</v>
      </c>
      <c r="X63" s="1" t="s">
        <v>94</v>
      </c>
      <c r="Y63" s="3">
        <v>0</v>
      </c>
      <c r="Z63" s="19">
        <v>42548</v>
      </c>
      <c r="AA63" s="1">
        <v>64</v>
      </c>
      <c r="AB63" s="1">
        <v>16.559999999999999</v>
      </c>
      <c r="AC63" s="1" t="s">
        <v>74</v>
      </c>
      <c r="AD63" s="1" t="s">
        <v>75</v>
      </c>
      <c r="AE63" s="1" t="s">
        <v>109</v>
      </c>
      <c r="AF63" s="1" t="s">
        <v>83</v>
      </c>
      <c r="AG63" s="1" t="s">
        <v>110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 spans="1:62" x14ac:dyDescent="0.3">
      <c r="A64" s="1" t="s">
        <v>293</v>
      </c>
      <c r="B64" s="1" t="s">
        <v>151</v>
      </c>
      <c r="C64" s="1" t="s">
        <v>294</v>
      </c>
      <c r="D64" s="1" t="s">
        <v>295</v>
      </c>
      <c r="E64" s="1" t="s">
        <v>242</v>
      </c>
      <c r="F64" s="1" t="s">
        <v>142</v>
      </c>
      <c r="G64" s="1">
        <v>94508</v>
      </c>
      <c r="H64" s="1">
        <v>0</v>
      </c>
      <c r="I64" s="1"/>
      <c r="J64" s="1" t="s">
        <v>296</v>
      </c>
      <c r="K64" s="1" t="s">
        <v>297</v>
      </c>
      <c r="L64" s="1" t="s">
        <v>198</v>
      </c>
      <c r="M64" s="1"/>
      <c r="N64" s="1" t="s">
        <v>189</v>
      </c>
      <c r="O64" s="1" t="s">
        <v>118</v>
      </c>
      <c r="P64" s="1" t="s">
        <v>298</v>
      </c>
      <c r="Q64" s="2">
        <v>36121200000000</v>
      </c>
      <c r="R64" s="1"/>
      <c r="S64" s="1">
        <v>10107</v>
      </c>
      <c r="T64" s="1">
        <v>2024</v>
      </c>
      <c r="U64" s="3">
        <v>0</v>
      </c>
      <c r="V64" s="3">
        <v>2.2744212962962963E-2</v>
      </c>
      <c r="W64" s="1">
        <v>17.87</v>
      </c>
      <c r="X64" s="1" t="s">
        <v>190</v>
      </c>
      <c r="Y64" s="3">
        <v>0</v>
      </c>
      <c r="Z64" s="19">
        <v>42536</v>
      </c>
      <c r="AA64" s="1">
        <v>64</v>
      </c>
      <c r="AB64" s="1">
        <v>8.7100000000000009</v>
      </c>
      <c r="AC64" s="1" t="s">
        <v>112</v>
      </c>
      <c r="AD64" s="1" t="s">
        <v>75</v>
      </c>
      <c r="AE64" s="1" t="s">
        <v>109</v>
      </c>
      <c r="AF64" s="1" t="s">
        <v>83</v>
      </c>
      <c r="AG64" s="1" t="s">
        <v>110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 spans="1:62" x14ac:dyDescent="0.3">
      <c r="A65" s="1" t="s">
        <v>293</v>
      </c>
      <c r="B65" s="1" t="s">
        <v>151</v>
      </c>
      <c r="C65" s="1" t="s">
        <v>294</v>
      </c>
      <c r="D65" s="1" t="s">
        <v>295</v>
      </c>
      <c r="E65" s="1" t="s">
        <v>242</v>
      </c>
      <c r="F65" s="1" t="s">
        <v>142</v>
      </c>
      <c r="G65" s="1">
        <v>94508</v>
      </c>
      <c r="H65" s="1">
        <v>0</v>
      </c>
      <c r="I65" s="1"/>
      <c r="J65" s="1" t="s">
        <v>296</v>
      </c>
      <c r="K65" s="1" t="s">
        <v>297</v>
      </c>
      <c r="L65" s="1" t="s">
        <v>198</v>
      </c>
      <c r="M65" s="1"/>
      <c r="N65" s="1" t="s">
        <v>189</v>
      </c>
      <c r="O65" s="1" t="s">
        <v>118</v>
      </c>
      <c r="P65" s="1" t="s">
        <v>298</v>
      </c>
      <c r="Q65" s="2">
        <v>36818100000000</v>
      </c>
      <c r="R65" s="1"/>
      <c r="S65" s="1">
        <v>10107</v>
      </c>
      <c r="T65" s="1">
        <v>2582</v>
      </c>
      <c r="U65" s="3">
        <v>0</v>
      </c>
      <c r="V65" s="3">
        <v>2.3221064814814812E-2</v>
      </c>
      <c r="W65" s="1">
        <v>8.99</v>
      </c>
      <c r="X65" s="1" t="s">
        <v>218</v>
      </c>
      <c r="Y65" s="3">
        <v>0</v>
      </c>
      <c r="Z65" s="19">
        <v>42633</v>
      </c>
      <c r="AA65" s="1">
        <v>64</v>
      </c>
      <c r="AB65" s="1">
        <v>25.77</v>
      </c>
      <c r="AC65" s="1" t="s">
        <v>74</v>
      </c>
      <c r="AD65" s="1" t="s">
        <v>75</v>
      </c>
      <c r="AE65" s="1" t="s">
        <v>109</v>
      </c>
      <c r="AF65" s="1" t="s">
        <v>83</v>
      </c>
      <c r="AG65" s="1" t="s">
        <v>110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 spans="1:62" x14ac:dyDescent="0.3">
      <c r="A66" s="1" t="s">
        <v>293</v>
      </c>
      <c r="B66" s="1" t="s">
        <v>151</v>
      </c>
      <c r="C66" s="1" t="s">
        <v>294</v>
      </c>
      <c r="D66" s="1" t="s">
        <v>295</v>
      </c>
      <c r="E66" s="1" t="s">
        <v>242</v>
      </c>
      <c r="F66" s="1" t="s">
        <v>142</v>
      </c>
      <c r="G66" s="1">
        <v>94508</v>
      </c>
      <c r="H66" s="1">
        <v>0</v>
      </c>
      <c r="I66" s="1"/>
      <c r="J66" s="1" t="s">
        <v>296</v>
      </c>
      <c r="K66" s="1" t="s">
        <v>297</v>
      </c>
      <c r="L66" s="1" t="s">
        <v>198</v>
      </c>
      <c r="M66" s="1"/>
      <c r="N66" s="1" t="s">
        <v>189</v>
      </c>
      <c r="O66" s="1" t="s">
        <v>118</v>
      </c>
      <c r="P66" s="1" t="s">
        <v>298</v>
      </c>
      <c r="Q66" s="2">
        <v>36634500000000</v>
      </c>
      <c r="R66" s="1"/>
      <c r="S66" s="1">
        <v>10107</v>
      </c>
      <c r="T66" s="1">
        <v>7943</v>
      </c>
      <c r="U66" s="3">
        <v>0</v>
      </c>
      <c r="V66" s="3">
        <v>1.9402777777777779E-2</v>
      </c>
      <c r="W66" s="1">
        <v>21.97</v>
      </c>
      <c r="X66" s="1" t="s">
        <v>255</v>
      </c>
      <c r="Y66" s="3">
        <v>0</v>
      </c>
      <c r="Z66" s="19">
        <v>42720</v>
      </c>
      <c r="AA66" s="1">
        <v>64</v>
      </c>
      <c r="AB66" s="1">
        <v>46.92</v>
      </c>
      <c r="AC66" s="1" t="s">
        <v>74</v>
      </c>
      <c r="AD66" s="1" t="s">
        <v>75</v>
      </c>
      <c r="AE66" s="1" t="s">
        <v>109</v>
      </c>
      <c r="AF66" s="1" t="s">
        <v>83</v>
      </c>
      <c r="AG66" s="1" t="s">
        <v>110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1</v>
      </c>
      <c r="AU66" s="1">
        <v>1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</row>
    <row r="67" spans="1:62" x14ac:dyDescent="0.3">
      <c r="A67" s="1" t="s">
        <v>299</v>
      </c>
      <c r="B67" s="1" t="s">
        <v>151</v>
      </c>
      <c r="C67" s="1" t="s">
        <v>300</v>
      </c>
      <c r="D67" s="1" t="s">
        <v>301</v>
      </c>
      <c r="E67" s="1" t="s">
        <v>302</v>
      </c>
      <c r="F67" s="1" t="s">
        <v>67</v>
      </c>
      <c r="G67" s="1">
        <v>30020</v>
      </c>
      <c r="H67" s="1">
        <v>0</v>
      </c>
      <c r="I67" s="1"/>
      <c r="J67" s="1" t="s">
        <v>303</v>
      </c>
      <c r="K67" s="1" t="s">
        <v>304</v>
      </c>
      <c r="L67" s="1" t="s">
        <v>198</v>
      </c>
      <c r="M67" s="1"/>
      <c r="N67" s="1" t="s">
        <v>305</v>
      </c>
      <c r="O67" s="1" t="s">
        <v>118</v>
      </c>
      <c r="P67" s="1" t="s">
        <v>306</v>
      </c>
      <c r="Q67" s="2">
        <v>36644800000000</v>
      </c>
      <c r="R67" s="1"/>
      <c r="S67" s="1">
        <v>10111</v>
      </c>
      <c r="T67" s="1">
        <v>5147</v>
      </c>
      <c r="U67" s="3">
        <v>0</v>
      </c>
      <c r="V67" s="3">
        <v>1.6604166666666666E-2</v>
      </c>
      <c r="W67" s="1">
        <v>14.8</v>
      </c>
      <c r="X67" s="1" t="s">
        <v>307</v>
      </c>
      <c r="Y67" s="3">
        <v>0</v>
      </c>
      <c r="Z67" s="19">
        <v>42427</v>
      </c>
      <c r="AA67" s="1">
        <v>19</v>
      </c>
      <c r="AB67" s="1">
        <v>22.02</v>
      </c>
      <c r="AC67" s="1" t="s">
        <v>112</v>
      </c>
      <c r="AD67" s="1" t="s">
        <v>75</v>
      </c>
      <c r="AE67" s="1" t="s">
        <v>76</v>
      </c>
      <c r="AF67" s="1" t="s">
        <v>83</v>
      </c>
      <c r="AG67" s="1" t="s">
        <v>100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1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</row>
    <row r="68" spans="1:62" x14ac:dyDescent="0.3">
      <c r="A68" s="1" t="s">
        <v>299</v>
      </c>
      <c r="B68" s="1" t="s">
        <v>151</v>
      </c>
      <c r="C68" s="1" t="s">
        <v>300</v>
      </c>
      <c r="D68" s="1" t="s">
        <v>301</v>
      </c>
      <c r="E68" s="1" t="s">
        <v>302</v>
      </c>
      <c r="F68" s="1" t="s">
        <v>67</v>
      </c>
      <c r="G68" s="1">
        <v>30020</v>
      </c>
      <c r="H68" s="1">
        <v>0</v>
      </c>
      <c r="I68" s="1"/>
      <c r="J68" s="1" t="s">
        <v>303</v>
      </c>
      <c r="K68" s="1" t="s">
        <v>304</v>
      </c>
      <c r="L68" s="1" t="s">
        <v>198</v>
      </c>
      <c r="M68" s="1"/>
      <c r="N68" s="1" t="s">
        <v>305</v>
      </c>
      <c r="O68" s="1" t="s">
        <v>118</v>
      </c>
      <c r="P68" s="1" t="s">
        <v>306</v>
      </c>
      <c r="Q68" s="2">
        <v>36116700000000</v>
      </c>
      <c r="R68" s="1"/>
      <c r="S68" s="1">
        <v>10111</v>
      </c>
      <c r="T68" s="1">
        <v>8444</v>
      </c>
      <c r="U68" s="3">
        <v>0</v>
      </c>
      <c r="V68" s="3">
        <v>4.1391203703703701E-2</v>
      </c>
      <c r="W68" s="1">
        <v>17.87</v>
      </c>
      <c r="X68" s="1" t="s">
        <v>256</v>
      </c>
      <c r="Y68" s="3">
        <v>0</v>
      </c>
      <c r="Z68" s="19">
        <v>42731</v>
      </c>
      <c r="AA68" s="1">
        <v>19</v>
      </c>
      <c r="AB68" s="1">
        <v>31.3</v>
      </c>
      <c r="AC68" s="1" t="s">
        <v>74</v>
      </c>
      <c r="AD68" s="1" t="s">
        <v>75</v>
      </c>
      <c r="AE68" s="1" t="s">
        <v>76</v>
      </c>
      <c r="AF68" s="1" t="s">
        <v>83</v>
      </c>
      <c r="AG68" s="1" t="s">
        <v>100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</row>
    <row r="69" spans="1:62" x14ac:dyDescent="0.3">
      <c r="A69" s="1" t="s">
        <v>308</v>
      </c>
      <c r="B69" s="1" t="s">
        <v>63</v>
      </c>
      <c r="C69" s="1" t="s">
        <v>309</v>
      </c>
      <c r="D69" s="1" t="s">
        <v>310</v>
      </c>
      <c r="E69" s="1" t="s">
        <v>311</v>
      </c>
      <c r="F69" s="1" t="s">
        <v>142</v>
      </c>
      <c r="G69" s="1">
        <v>60002</v>
      </c>
      <c r="H69" s="1">
        <v>0</v>
      </c>
      <c r="I69" s="1"/>
      <c r="J69" s="1" t="s">
        <v>312</v>
      </c>
      <c r="K69" s="1" t="s">
        <v>313</v>
      </c>
      <c r="L69" s="1" t="s">
        <v>235</v>
      </c>
      <c r="M69" s="1"/>
      <c r="N69" s="1" t="s">
        <v>314</v>
      </c>
      <c r="O69" s="1" t="s">
        <v>242</v>
      </c>
      <c r="P69" s="1">
        <v>518957246</v>
      </c>
      <c r="Q69" s="2">
        <v>3528450000000000</v>
      </c>
      <c r="R69" s="1"/>
      <c r="S69" s="1">
        <v>10115</v>
      </c>
      <c r="T69" s="1">
        <v>479</v>
      </c>
      <c r="U69" s="3">
        <v>0</v>
      </c>
      <c r="V69" s="3">
        <v>1.5701388888888886E-2</v>
      </c>
      <c r="W69" s="1">
        <v>18.989999999999998</v>
      </c>
      <c r="X69" s="1" t="s">
        <v>208</v>
      </c>
      <c r="Y69" s="3">
        <v>0</v>
      </c>
      <c r="Z69" s="19">
        <v>42479</v>
      </c>
      <c r="AA69" s="1" t="s">
        <v>97</v>
      </c>
      <c r="AB69" s="1">
        <v>7.02</v>
      </c>
      <c r="AC69" s="1" t="s">
        <v>74</v>
      </c>
      <c r="AD69" s="1" t="s">
        <v>82</v>
      </c>
      <c r="AE69" s="1" t="s">
        <v>109</v>
      </c>
      <c r="AF69" s="1" t="s">
        <v>83</v>
      </c>
      <c r="AG69" s="1" t="s">
        <v>100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</row>
    <row r="70" spans="1:62" x14ac:dyDescent="0.3">
      <c r="A70" s="1" t="s">
        <v>308</v>
      </c>
      <c r="B70" s="1" t="s">
        <v>63</v>
      </c>
      <c r="C70" s="1" t="s">
        <v>309</v>
      </c>
      <c r="D70" s="1" t="s">
        <v>310</v>
      </c>
      <c r="E70" s="1" t="s">
        <v>311</v>
      </c>
      <c r="F70" s="1" t="s">
        <v>142</v>
      </c>
      <c r="G70" s="1">
        <v>60002</v>
      </c>
      <c r="H70" s="1">
        <v>0</v>
      </c>
      <c r="I70" s="1"/>
      <c r="J70" s="1" t="s">
        <v>312</v>
      </c>
      <c r="K70" s="1" t="s">
        <v>313</v>
      </c>
      <c r="L70" s="1" t="s">
        <v>235</v>
      </c>
      <c r="M70" s="1"/>
      <c r="N70" s="1" t="s">
        <v>314</v>
      </c>
      <c r="O70" s="1" t="s">
        <v>242</v>
      </c>
      <c r="P70" s="1">
        <v>518957246</v>
      </c>
      <c r="Q70" s="2">
        <v>3528250000000000</v>
      </c>
      <c r="R70" s="1"/>
      <c r="S70" s="1">
        <v>10115</v>
      </c>
      <c r="T70" s="1">
        <v>1059</v>
      </c>
      <c r="U70" s="3">
        <v>3.2928240740740737E-2</v>
      </c>
      <c r="V70" s="3">
        <v>3.2932870370370369E-2</v>
      </c>
      <c r="W70" s="1">
        <v>27.97</v>
      </c>
      <c r="X70" s="1" t="s">
        <v>315</v>
      </c>
      <c r="Y70" s="3">
        <v>3.2928240740740737E-2</v>
      </c>
      <c r="Z70" s="19">
        <v>42498</v>
      </c>
      <c r="AA70" s="1" t="s">
        <v>97</v>
      </c>
      <c r="AB70" s="1">
        <v>127.03</v>
      </c>
      <c r="AC70" s="1" t="s">
        <v>126</v>
      </c>
      <c r="AD70" s="1" t="s">
        <v>75</v>
      </c>
      <c r="AE70" s="1" t="s">
        <v>109</v>
      </c>
      <c r="AF70" s="1" t="s">
        <v>77</v>
      </c>
      <c r="AG70" s="1" t="s">
        <v>100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</row>
  </sheetData>
  <conditionalFormatting sqref="T1:T7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200"/>
  <sheetViews>
    <sheetView workbookViewId="0">
      <selection sqref="A1:XFD1048576"/>
    </sheetView>
  </sheetViews>
  <sheetFormatPr defaultColWidth="8.88671875" defaultRowHeight="14.4" x14ac:dyDescent="0.3"/>
  <cols>
    <col min="1" max="2" width="22.33203125" bestFit="1" customWidth="1"/>
    <col min="3" max="3" width="22" bestFit="1" customWidth="1"/>
    <col min="4" max="4" width="18.5546875" style="1" bestFit="1" customWidth="1"/>
    <col min="5" max="5" width="15.6640625" style="1" bestFit="1" customWidth="1"/>
    <col min="6" max="6" width="24.5546875" style="1" bestFit="1" customWidth="1"/>
    <col min="7" max="7" width="22.44140625" style="1" bestFit="1" customWidth="1"/>
    <col min="8" max="8" width="8" style="1" bestFit="1" customWidth="1"/>
    <col min="9" max="9" width="16.33203125" style="1" bestFit="1" customWidth="1"/>
    <col min="10" max="10" width="14.44140625" style="1" bestFit="1" customWidth="1"/>
    <col min="11" max="11" width="35.44140625" style="1" bestFit="1" customWidth="1"/>
    <col min="12" max="12" width="17.5546875" style="14" bestFit="1" customWidth="1"/>
    <col min="13" max="13" width="18.109375" style="1" bestFit="1" customWidth="1"/>
    <col min="14" max="14" width="10.33203125" style="1" bestFit="1" customWidth="1"/>
    <col min="15" max="15" width="14.6640625" style="1" bestFit="1" customWidth="1"/>
    <col min="16" max="16" width="13.33203125" style="1" bestFit="1" customWidth="1"/>
    <col min="17" max="17" width="22.109375" style="12" bestFit="1" customWidth="1"/>
    <col min="18" max="18" width="21.33203125" style="12" bestFit="1" customWidth="1"/>
    <col min="19" max="19" width="10.109375" style="1" bestFit="1" customWidth="1"/>
    <col min="20" max="20" width="11.44140625" style="1" bestFit="1" customWidth="1"/>
    <col min="21" max="21" width="13.88671875" style="1" bestFit="1" customWidth="1"/>
    <col min="22" max="22" width="14.109375" style="1" bestFit="1" customWidth="1"/>
    <col min="23" max="23" width="18" style="1" bestFit="1" customWidth="1"/>
    <col min="24" max="24" width="18.33203125" style="1" bestFit="1" customWidth="1"/>
    <col min="25" max="25" width="21.44140625" style="16" bestFit="1" customWidth="1"/>
    <col min="26" max="26" width="19" style="4" bestFit="1" customWidth="1"/>
    <col min="27" max="27" width="7.109375" style="1" bestFit="1" customWidth="1"/>
    <col min="28" max="28" width="16.5546875" style="1" bestFit="1" customWidth="1"/>
    <col min="29" max="29" width="14.6640625" style="1" bestFit="1" customWidth="1"/>
    <col min="30" max="30" width="13" style="1" bestFit="1" customWidth="1"/>
    <col min="31" max="31" width="11" style="1" bestFit="1" customWidth="1"/>
    <col min="32" max="32" width="23" style="1" bestFit="1" customWidth="1"/>
    <col min="33" max="33" width="18.33203125" style="1" bestFit="1" customWidth="1"/>
    <col min="34" max="34" width="14" style="1" bestFit="1" customWidth="1"/>
    <col min="35" max="35" width="16" style="1" bestFit="1" customWidth="1"/>
    <col min="36" max="36" width="12.6640625" style="1" bestFit="1" customWidth="1"/>
    <col min="37" max="37" width="10.109375" style="1" bestFit="1" customWidth="1"/>
    <col min="38" max="38" width="10.88671875" style="1" bestFit="1" customWidth="1"/>
    <col min="39" max="39" width="9" style="1" bestFit="1" customWidth="1"/>
    <col min="40" max="40" width="13.33203125" style="1" bestFit="1" customWidth="1"/>
    <col min="41" max="41" width="9" style="1" bestFit="1" customWidth="1"/>
    <col min="42" max="42" width="13.6640625" style="1" bestFit="1" customWidth="1"/>
    <col min="43" max="43" width="18.6640625" style="1" bestFit="1" customWidth="1"/>
    <col min="44" max="44" width="7.5546875" style="1" bestFit="1" customWidth="1"/>
    <col min="45" max="45" width="8.109375" style="1" bestFit="1" customWidth="1"/>
    <col min="46" max="46" width="12.33203125" style="1" bestFit="1" customWidth="1"/>
    <col min="47" max="47" width="14.44140625" style="1" bestFit="1" customWidth="1"/>
    <col min="48" max="48" width="8.33203125" style="1" bestFit="1" customWidth="1"/>
    <col min="49" max="49" width="10.88671875" style="1" bestFit="1" customWidth="1"/>
    <col min="50" max="50" width="11.109375" style="1" bestFit="1" customWidth="1"/>
    <col min="51" max="51" width="12.5546875" style="1" bestFit="1" customWidth="1"/>
    <col min="52" max="52" width="16" style="1" bestFit="1" customWidth="1"/>
    <col min="53" max="53" width="12.44140625" style="1" bestFit="1" customWidth="1"/>
    <col min="54" max="54" width="9.88671875" style="1" bestFit="1" customWidth="1"/>
    <col min="55" max="55" width="19.6640625" style="1" bestFit="1" customWidth="1"/>
    <col min="56" max="56" width="14.109375" style="1" bestFit="1" customWidth="1"/>
    <col min="57" max="57" width="15.109375" style="1" bestFit="1" customWidth="1"/>
    <col min="58" max="58" width="15.6640625" style="1" bestFit="1" customWidth="1"/>
    <col min="59" max="59" width="8.109375" style="1" bestFit="1" customWidth="1"/>
    <col min="60" max="60" width="16.88671875" style="1" bestFit="1" customWidth="1"/>
    <col min="61" max="61" width="15.88671875" style="1" bestFit="1" customWidth="1"/>
    <col min="62" max="62" width="14.33203125" style="1" bestFit="1" customWidth="1"/>
    <col min="63" max="63" width="11.44140625" style="1" bestFit="1" customWidth="1"/>
    <col min="64" max="64" width="9" style="1" bestFit="1" customWidth="1"/>
    <col min="65" max="72" width="8.88671875" style="1"/>
    <col min="73" max="73" width="37.109375" style="1" bestFit="1" customWidth="1"/>
    <col min="74" max="74" width="18.109375" style="1" customWidth="1"/>
  </cols>
  <sheetData>
    <row r="1" spans="1:121" x14ac:dyDescent="0.3">
      <c r="A1" t="s">
        <v>316</v>
      </c>
      <c r="B1" s="1" t="s">
        <v>317</v>
      </c>
      <c r="C1" s="1" t="s">
        <v>318</v>
      </c>
      <c r="D1" s="1" t="s">
        <v>319</v>
      </c>
      <c r="E1" s="1" t="s">
        <v>1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4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2" t="s">
        <v>331</v>
      </c>
      <c r="R1" s="12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6" t="s">
        <v>339</v>
      </c>
      <c r="Z1" s="4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350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U1" s="8" t="s">
        <v>351</v>
      </c>
      <c r="BV1" s="9" t="s">
        <v>352</v>
      </c>
    </row>
    <row r="2" spans="1:121" x14ac:dyDescent="0.3">
      <c r="A2" s="1" t="s">
        <v>353</v>
      </c>
      <c r="B2" s="1" t="str">
        <f t="shared" ref="B2:B33" si="0">LEFT(D2, SEARCH(" ",D2,1))</f>
        <v xml:space="preserve">Ahmed </v>
      </c>
      <c r="C2" s="1" t="str">
        <f t="shared" ref="C2:C33" si="1">RIGHT(D2,LEN(D2)-SEARCH(" ",D2,1))</f>
        <v xml:space="preserve">Richard    </v>
      </c>
      <c r="D2" s="1" t="s">
        <v>354</v>
      </c>
      <c r="E2" s="1" t="s">
        <v>63</v>
      </c>
      <c r="F2" s="1" t="s">
        <v>355</v>
      </c>
      <c r="G2" s="1" t="s">
        <v>356</v>
      </c>
      <c r="H2" s="1" t="s">
        <v>311</v>
      </c>
      <c r="I2" s="1" t="s">
        <v>142</v>
      </c>
      <c r="J2" s="1">
        <v>54911</v>
      </c>
      <c r="K2" s="1" t="s">
        <v>357</v>
      </c>
      <c r="L2" s="14" t="s">
        <v>358</v>
      </c>
      <c r="M2" s="1" t="s">
        <v>359</v>
      </c>
      <c r="O2" s="1" t="s">
        <v>360</v>
      </c>
      <c r="P2" s="1" t="s">
        <v>72</v>
      </c>
      <c r="Q2" s="12">
        <v>229990001</v>
      </c>
      <c r="R2" s="12">
        <v>3528230000000000</v>
      </c>
      <c r="S2" s="1">
        <v>10123</v>
      </c>
      <c r="T2" s="1">
        <v>4564</v>
      </c>
      <c r="U2" s="3">
        <v>0</v>
      </c>
      <c r="V2" s="3">
        <v>3.0469907407407407E-2</v>
      </c>
      <c r="W2" s="1">
        <v>24.08</v>
      </c>
      <c r="X2" s="1" t="s">
        <v>146</v>
      </c>
      <c r="Y2" s="16">
        <v>0</v>
      </c>
      <c r="Z2" s="4">
        <v>42394</v>
      </c>
      <c r="AA2" s="1">
        <v>20</v>
      </c>
      <c r="AB2" s="1" t="str">
        <f t="shared" ref="AB2:AB14" si="2">IF(AC2&gt;300,"Large",IF(AC2&gt;100,"Medium",IF(AC2&gt;0,"Small")))</f>
        <v>Small</v>
      </c>
      <c r="AC2" s="1">
        <v>44.29</v>
      </c>
      <c r="AD2" s="1" t="str">
        <f t="shared" ref="AD2:AD33" si="3">IF(AE2="complete","Yes","No")</f>
        <v>Yes</v>
      </c>
      <c r="AE2" s="1" t="s">
        <v>361</v>
      </c>
      <c r="AF2" s="1" t="s">
        <v>75</v>
      </c>
      <c r="AG2" s="1" t="s">
        <v>98</v>
      </c>
      <c r="AH2" s="1" t="s">
        <v>83</v>
      </c>
      <c r="AI2" s="1" t="s">
        <v>362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U2" s="6" t="s">
        <v>363</v>
      </c>
      <c r="BV2" s="7">
        <f>COUNTIF(M2:M195,"VISA")</f>
        <v>41</v>
      </c>
    </row>
    <row r="3" spans="1:121" x14ac:dyDescent="0.3">
      <c r="A3" s="1" t="s">
        <v>353</v>
      </c>
      <c r="B3" s="1" t="str">
        <f t="shared" si="0"/>
        <v xml:space="preserve">Ahmed </v>
      </c>
      <c r="C3" s="1" t="str">
        <f t="shared" si="1"/>
        <v xml:space="preserve">Richard    </v>
      </c>
      <c r="D3" s="1" t="s">
        <v>354</v>
      </c>
      <c r="E3" s="1" t="s">
        <v>63</v>
      </c>
      <c r="F3" s="1" t="s">
        <v>355</v>
      </c>
      <c r="G3" s="1" t="s">
        <v>356</v>
      </c>
      <c r="H3" s="1" t="s">
        <v>311</v>
      </c>
      <c r="I3" s="1" t="s">
        <v>142</v>
      </c>
      <c r="J3" s="1">
        <v>54911</v>
      </c>
      <c r="K3" s="1" t="s">
        <v>357</v>
      </c>
      <c r="L3" s="14" t="s">
        <v>358</v>
      </c>
      <c r="M3" s="1" t="s">
        <v>359</v>
      </c>
      <c r="O3" s="1" t="s">
        <v>360</v>
      </c>
      <c r="P3" s="1" t="s">
        <v>72</v>
      </c>
      <c r="Q3" s="12">
        <v>229990001</v>
      </c>
      <c r="R3" s="12">
        <v>3528560000000000</v>
      </c>
      <c r="S3" s="1">
        <v>10123</v>
      </c>
      <c r="T3" s="1">
        <v>6596</v>
      </c>
      <c r="U3" s="3">
        <v>0</v>
      </c>
      <c r="V3" s="3">
        <v>2.2810185185185183E-2</v>
      </c>
      <c r="W3" s="1">
        <v>16.27</v>
      </c>
      <c r="X3" s="1" t="s">
        <v>148</v>
      </c>
      <c r="Y3" s="16">
        <v>0</v>
      </c>
      <c r="Z3" s="4">
        <v>42384</v>
      </c>
      <c r="AA3" s="1">
        <v>20</v>
      </c>
      <c r="AB3" s="1" t="str">
        <f t="shared" si="2"/>
        <v>Small</v>
      </c>
      <c r="AC3" s="1">
        <v>46.36</v>
      </c>
      <c r="AD3" s="1" t="str">
        <f t="shared" si="3"/>
        <v>No</v>
      </c>
      <c r="AE3" s="1" t="s">
        <v>364</v>
      </c>
      <c r="AF3" s="1" t="s">
        <v>75</v>
      </c>
      <c r="AG3" s="1" t="s">
        <v>98</v>
      </c>
      <c r="AH3" s="1" t="s">
        <v>83</v>
      </c>
      <c r="AI3" s="1" t="s">
        <v>362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U3" s="6" t="s">
        <v>365</v>
      </c>
      <c r="BV3" s="7">
        <f>SUMIF(AB2:AB195,"Large",AC2:AC195)</f>
        <v>2638.9</v>
      </c>
    </row>
    <row r="4" spans="1:121" x14ac:dyDescent="0.3">
      <c r="A4" s="1" t="s">
        <v>353</v>
      </c>
      <c r="B4" s="1" t="str">
        <f t="shared" si="0"/>
        <v xml:space="preserve">Ahmed </v>
      </c>
      <c r="C4" s="1" t="str">
        <f t="shared" si="1"/>
        <v xml:space="preserve">Richard    </v>
      </c>
      <c r="D4" s="1" t="s">
        <v>354</v>
      </c>
      <c r="E4" s="1" t="s">
        <v>63</v>
      </c>
      <c r="F4" s="1" t="s">
        <v>355</v>
      </c>
      <c r="G4" s="1" t="s">
        <v>356</v>
      </c>
      <c r="H4" s="1" t="s">
        <v>311</v>
      </c>
      <c r="I4" s="1" t="s">
        <v>142</v>
      </c>
      <c r="J4" s="1">
        <v>54911</v>
      </c>
      <c r="K4" s="1" t="s">
        <v>357</v>
      </c>
      <c r="L4" s="14" t="s">
        <v>358</v>
      </c>
      <c r="M4" s="1" t="s">
        <v>359</v>
      </c>
      <c r="O4" s="1" t="s">
        <v>360</v>
      </c>
      <c r="P4" s="1" t="s">
        <v>72</v>
      </c>
      <c r="Q4" s="12">
        <v>229990001</v>
      </c>
      <c r="R4" s="12">
        <v>3528270000000000</v>
      </c>
      <c r="S4" s="1">
        <v>10123</v>
      </c>
      <c r="T4" s="1">
        <v>7325</v>
      </c>
      <c r="U4" s="3">
        <v>0</v>
      </c>
      <c r="V4" s="3">
        <v>2.3436342592592595E-2</v>
      </c>
      <c r="W4" s="1">
        <v>11.45</v>
      </c>
      <c r="X4" s="1" t="s">
        <v>168</v>
      </c>
      <c r="Y4" s="16">
        <v>0</v>
      </c>
      <c r="Z4" s="4">
        <v>42520</v>
      </c>
      <c r="AA4" s="1">
        <v>20</v>
      </c>
      <c r="AB4" s="1" t="str">
        <f t="shared" si="2"/>
        <v>Medium</v>
      </c>
      <c r="AC4" s="1">
        <v>227.61</v>
      </c>
      <c r="AD4" s="1" t="str">
        <f t="shared" si="3"/>
        <v>Yes</v>
      </c>
      <c r="AE4" s="1" t="s">
        <v>361</v>
      </c>
      <c r="AF4" s="1" t="s">
        <v>75</v>
      </c>
      <c r="AG4" s="1" t="s">
        <v>98</v>
      </c>
      <c r="AH4" s="1" t="s">
        <v>99</v>
      </c>
      <c r="AI4" s="1" t="s">
        <v>362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</v>
      </c>
      <c r="BJ4" s="1">
        <v>0</v>
      </c>
      <c r="BK4" s="1">
        <v>1</v>
      </c>
      <c r="BL4" s="1">
        <v>1</v>
      </c>
      <c r="BU4" s="10" t="s">
        <v>366</v>
      </c>
      <c r="BV4" s="11">
        <f>SUMIFS(AC2:AC195,AB2:AB195,"Large",AI2:AI195,"*BABY_BOOMERS*")</f>
        <v>1350.9</v>
      </c>
    </row>
    <row r="5" spans="1:121" x14ac:dyDescent="0.3">
      <c r="A5" s="1" t="s">
        <v>353</v>
      </c>
      <c r="B5" s="1" t="str">
        <f t="shared" si="0"/>
        <v xml:space="preserve">Ahmed </v>
      </c>
      <c r="C5" s="1" t="str">
        <f t="shared" si="1"/>
        <v xml:space="preserve">Richard    </v>
      </c>
      <c r="D5" s="1" t="s">
        <v>354</v>
      </c>
      <c r="E5" s="1" t="s">
        <v>63</v>
      </c>
      <c r="F5" s="1" t="s">
        <v>355</v>
      </c>
      <c r="G5" s="1" t="s">
        <v>356</v>
      </c>
      <c r="H5" s="1" t="s">
        <v>311</v>
      </c>
      <c r="I5" s="1" t="s">
        <v>142</v>
      </c>
      <c r="J5" s="1">
        <v>54911</v>
      </c>
      <c r="K5" s="1" t="s">
        <v>357</v>
      </c>
      <c r="L5" s="14" t="s">
        <v>358</v>
      </c>
      <c r="M5" s="1" t="s">
        <v>359</v>
      </c>
      <c r="O5" s="1" t="s">
        <v>360</v>
      </c>
      <c r="P5" s="1" t="s">
        <v>72</v>
      </c>
      <c r="Q5" s="12">
        <v>229990001</v>
      </c>
      <c r="R5" s="12">
        <v>3528930000000000</v>
      </c>
      <c r="S5" s="1">
        <v>10123</v>
      </c>
      <c r="T5" s="1">
        <v>7496</v>
      </c>
      <c r="U5" s="3">
        <v>0</v>
      </c>
      <c r="V5" s="3">
        <v>2.2810185185185183E-2</v>
      </c>
      <c r="W5" s="1">
        <v>18.45</v>
      </c>
      <c r="X5" s="1" t="s">
        <v>148</v>
      </c>
      <c r="Y5" s="16">
        <v>0</v>
      </c>
      <c r="Z5" s="4">
        <v>42384</v>
      </c>
      <c r="AA5" s="1">
        <v>20</v>
      </c>
      <c r="AB5" s="1" t="str">
        <f t="shared" si="2"/>
        <v>Small</v>
      </c>
      <c r="AC5" s="1">
        <v>11.61</v>
      </c>
      <c r="AD5" s="1" t="str">
        <f t="shared" si="3"/>
        <v>Yes</v>
      </c>
      <c r="AE5" s="1" t="s">
        <v>361</v>
      </c>
      <c r="AF5" s="1" t="s">
        <v>75</v>
      </c>
      <c r="AG5" s="1" t="s">
        <v>98</v>
      </c>
      <c r="AH5" s="1" t="s">
        <v>83</v>
      </c>
      <c r="AI5" s="1" t="s">
        <v>362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1</v>
      </c>
      <c r="AW5" s="1">
        <v>1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W5" s="1"/>
      <c r="BX5" s="1"/>
      <c r="BY5" s="1"/>
      <c r="BZ5" s="1"/>
      <c r="CA5" s="1"/>
      <c r="CB5" s="1"/>
      <c r="CC5" s="1"/>
      <c r="CD5" s="1"/>
      <c r="CE5" s="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</row>
    <row r="6" spans="1:121" x14ac:dyDescent="0.3">
      <c r="A6" s="1" t="s">
        <v>353</v>
      </c>
      <c r="B6" s="1" t="str">
        <f t="shared" si="0"/>
        <v xml:space="preserve">Ahmed </v>
      </c>
      <c r="C6" s="1" t="str">
        <f t="shared" si="1"/>
        <v xml:space="preserve">Richard    </v>
      </c>
      <c r="D6" s="1" t="s">
        <v>354</v>
      </c>
      <c r="E6" s="1" t="s">
        <v>63</v>
      </c>
      <c r="F6" s="1" t="s">
        <v>355</v>
      </c>
      <c r="G6" s="1" t="s">
        <v>356</v>
      </c>
      <c r="H6" s="1" t="s">
        <v>311</v>
      </c>
      <c r="I6" s="1" t="s">
        <v>142</v>
      </c>
      <c r="J6" s="1">
        <v>54911</v>
      </c>
      <c r="K6" s="1" t="s">
        <v>357</v>
      </c>
      <c r="L6" s="14" t="s">
        <v>358</v>
      </c>
      <c r="M6" s="1" t="s">
        <v>359</v>
      </c>
      <c r="O6" s="1" t="s">
        <v>360</v>
      </c>
      <c r="P6" s="1" t="s">
        <v>72</v>
      </c>
      <c r="Q6" s="12">
        <v>229990001</v>
      </c>
      <c r="R6" s="12">
        <v>3528880000000000</v>
      </c>
      <c r="S6" s="1">
        <v>10123</v>
      </c>
      <c r="T6" s="1">
        <v>7989</v>
      </c>
      <c r="U6" s="3">
        <v>0</v>
      </c>
      <c r="V6" s="3">
        <v>3.3282407407407406E-2</v>
      </c>
      <c r="W6" s="1">
        <v>17.23</v>
      </c>
      <c r="X6" s="1" t="s">
        <v>289</v>
      </c>
      <c r="Y6" s="16">
        <v>0</v>
      </c>
      <c r="Z6" s="4">
        <v>42489</v>
      </c>
      <c r="AA6" s="1">
        <v>20</v>
      </c>
      <c r="AB6" s="1" t="str">
        <f t="shared" si="2"/>
        <v>Small</v>
      </c>
      <c r="AC6" s="1">
        <v>30.5</v>
      </c>
      <c r="AD6" s="1" t="str">
        <f t="shared" si="3"/>
        <v>Yes</v>
      </c>
      <c r="AE6" s="1" t="s">
        <v>361</v>
      </c>
      <c r="AF6" s="1" t="s">
        <v>82</v>
      </c>
      <c r="AG6" s="1" t="s">
        <v>98</v>
      </c>
      <c r="AH6" s="1" t="s">
        <v>83</v>
      </c>
      <c r="AI6" s="1" t="s">
        <v>362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1</v>
      </c>
      <c r="AW6" s="1">
        <v>1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W6" s="2"/>
      <c r="BX6" s="1"/>
      <c r="BY6" s="1"/>
      <c r="BZ6" s="3"/>
      <c r="CA6" s="3"/>
      <c r="CB6" s="1"/>
      <c r="CC6" s="1"/>
      <c r="CD6" s="3"/>
      <c r="CE6" s="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</row>
    <row r="7" spans="1:121" x14ac:dyDescent="0.3">
      <c r="A7" s="1" t="s">
        <v>367</v>
      </c>
      <c r="B7" s="1" t="str">
        <f t="shared" si="0"/>
        <v xml:space="preserve">Alfonso </v>
      </c>
      <c r="C7" s="1" t="str">
        <f t="shared" si="1"/>
        <v xml:space="preserve">Frazier   </v>
      </c>
      <c r="D7" s="1" t="s">
        <v>368</v>
      </c>
      <c r="E7" s="1" t="s">
        <v>63</v>
      </c>
      <c r="F7" s="1" t="s">
        <v>179</v>
      </c>
      <c r="G7" s="1" t="s">
        <v>180</v>
      </c>
      <c r="H7" s="1" t="s">
        <v>181</v>
      </c>
      <c r="I7" s="1" t="s">
        <v>142</v>
      </c>
      <c r="J7" s="1">
        <v>87109</v>
      </c>
      <c r="K7" s="1" t="s">
        <v>182</v>
      </c>
      <c r="L7" s="14" t="s">
        <v>183</v>
      </c>
      <c r="M7" s="1" t="s">
        <v>145</v>
      </c>
      <c r="O7" s="1" t="s">
        <v>185</v>
      </c>
      <c r="P7" s="1" t="s">
        <v>107</v>
      </c>
      <c r="Q7" s="12">
        <v>176000000000000</v>
      </c>
      <c r="R7" s="12">
        <v>340583000000000</v>
      </c>
      <c r="S7" s="1">
        <v>10051</v>
      </c>
      <c r="T7" s="1">
        <v>1352</v>
      </c>
      <c r="U7" s="3">
        <v>0</v>
      </c>
      <c r="V7" s="3">
        <v>1.9393518518518518E-2</v>
      </c>
      <c r="W7" s="1">
        <v>13.33</v>
      </c>
      <c r="X7" s="1" t="s">
        <v>186</v>
      </c>
      <c r="Y7" s="16">
        <v>0</v>
      </c>
      <c r="Z7" s="4">
        <v>42652</v>
      </c>
      <c r="AA7" s="1">
        <v>47</v>
      </c>
      <c r="AB7" s="1" t="str">
        <f t="shared" si="2"/>
        <v>Small</v>
      </c>
      <c r="AC7" s="1">
        <v>18.989999999999998</v>
      </c>
      <c r="AD7" s="1" t="str">
        <f t="shared" si="3"/>
        <v>Yes</v>
      </c>
      <c r="AE7" s="1" t="s">
        <v>361</v>
      </c>
      <c r="AF7" s="1" t="s">
        <v>75</v>
      </c>
      <c r="AG7" s="1" t="s">
        <v>109</v>
      </c>
      <c r="AH7" s="1" t="s">
        <v>83</v>
      </c>
      <c r="AI7" s="1" t="s">
        <v>369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1</v>
      </c>
      <c r="AW7" s="1">
        <v>1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U7" s="1" t="s">
        <v>370</v>
      </c>
      <c r="BV7" s="1" t="s">
        <v>352</v>
      </c>
      <c r="BW7" s="2"/>
      <c r="BX7" s="1"/>
      <c r="BY7" s="1"/>
      <c r="BZ7" s="3"/>
      <c r="CA7" s="3"/>
      <c r="CB7" s="1"/>
      <c r="CC7" s="1"/>
      <c r="CD7" s="3"/>
      <c r="CE7" s="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</row>
    <row r="8" spans="1:121" x14ac:dyDescent="0.3">
      <c r="A8" s="1" t="s">
        <v>367</v>
      </c>
      <c r="B8" s="1" t="str">
        <f t="shared" si="0"/>
        <v xml:space="preserve">Alfonso </v>
      </c>
      <c r="C8" s="1" t="str">
        <f t="shared" si="1"/>
        <v xml:space="preserve">Frazier   </v>
      </c>
      <c r="D8" s="1" t="s">
        <v>368</v>
      </c>
      <c r="E8" s="1" t="s">
        <v>63</v>
      </c>
      <c r="F8" s="1" t="s">
        <v>179</v>
      </c>
      <c r="G8" s="1" t="s">
        <v>180</v>
      </c>
      <c r="H8" s="1" t="s">
        <v>181</v>
      </c>
      <c r="I8" s="1" t="s">
        <v>142</v>
      </c>
      <c r="J8" s="1">
        <v>87109</v>
      </c>
      <c r="K8" s="1" t="s">
        <v>182</v>
      </c>
      <c r="L8" s="14" t="s">
        <v>183</v>
      </c>
      <c r="M8" s="1" t="s">
        <v>145</v>
      </c>
      <c r="O8" s="1" t="s">
        <v>185</v>
      </c>
      <c r="P8" s="1" t="s">
        <v>107</v>
      </c>
      <c r="Q8" s="12">
        <v>176000000000000</v>
      </c>
      <c r="R8" s="12">
        <v>378254000000000</v>
      </c>
      <c r="S8" s="1">
        <v>10051</v>
      </c>
      <c r="T8" s="1">
        <v>3079</v>
      </c>
      <c r="U8" s="3">
        <v>0</v>
      </c>
      <c r="V8" s="3">
        <v>1.3729166666666667E-2</v>
      </c>
      <c r="W8" s="1">
        <v>7.85</v>
      </c>
      <c r="X8" s="1" t="s">
        <v>187</v>
      </c>
      <c r="Y8" s="16">
        <v>0</v>
      </c>
      <c r="Z8" s="4">
        <v>42441</v>
      </c>
      <c r="AA8" s="1">
        <v>47</v>
      </c>
      <c r="AB8" s="1" t="str">
        <f t="shared" si="2"/>
        <v>Small</v>
      </c>
      <c r="AC8" s="1">
        <v>43.14</v>
      </c>
      <c r="AD8" s="1" t="str">
        <f t="shared" si="3"/>
        <v>Yes</v>
      </c>
      <c r="AE8" s="1" t="s">
        <v>361</v>
      </c>
      <c r="AF8" s="1" t="s">
        <v>75</v>
      </c>
      <c r="AG8" s="1" t="s">
        <v>109</v>
      </c>
      <c r="AH8" s="1" t="s">
        <v>83</v>
      </c>
      <c r="AI8" s="1" t="s">
        <v>369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1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U8" s="1" t="s">
        <v>371</v>
      </c>
      <c r="BV8" s="1" t="s">
        <v>372</v>
      </c>
      <c r="BW8" s="2"/>
      <c r="BX8" s="1"/>
      <c r="BY8" s="1"/>
      <c r="BZ8" s="3"/>
      <c r="CA8" s="3"/>
      <c r="CB8" s="1"/>
      <c r="CC8" s="1"/>
      <c r="CD8" s="3"/>
      <c r="CE8" s="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</row>
    <row r="9" spans="1:121" x14ac:dyDescent="0.3">
      <c r="A9" s="1" t="s">
        <v>367</v>
      </c>
      <c r="B9" s="1" t="str">
        <f t="shared" si="0"/>
        <v xml:space="preserve">Alfonso </v>
      </c>
      <c r="C9" s="1" t="str">
        <f t="shared" si="1"/>
        <v xml:space="preserve">Frazier   </v>
      </c>
      <c r="D9" s="1" t="s">
        <v>368</v>
      </c>
      <c r="E9" s="1" t="s">
        <v>63</v>
      </c>
      <c r="F9" s="1" t="s">
        <v>179</v>
      </c>
      <c r="G9" s="1" t="s">
        <v>180</v>
      </c>
      <c r="H9" s="1" t="s">
        <v>181</v>
      </c>
      <c r="I9" s="1" t="s">
        <v>142</v>
      </c>
      <c r="J9" s="1">
        <v>87109</v>
      </c>
      <c r="K9" s="1" t="s">
        <v>182</v>
      </c>
      <c r="L9" s="14" t="s">
        <v>183</v>
      </c>
      <c r="M9" s="1" t="s">
        <v>145</v>
      </c>
      <c r="O9" s="1" t="s">
        <v>185</v>
      </c>
      <c r="P9" s="1" t="s">
        <v>107</v>
      </c>
      <c r="Q9" s="12">
        <v>176000000000000</v>
      </c>
      <c r="R9" s="12">
        <v>340232000000000</v>
      </c>
      <c r="S9" s="1">
        <v>10051</v>
      </c>
      <c r="T9" s="1">
        <v>5296</v>
      </c>
      <c r="U9" s="3">
        <v>0</v>
      </c>
      <c r="V9" s="3">
        <v>3.0747685185185183E-2</v>
      </c>
      <c r="W9" s="1">
        <v>48.52</v>
      </c>
      <c r="X9" s="1" t="s">
        <v>188</v>
      </c>
      <c r="Y9" s="16">
        <v>0</v>
      </c>
      <c r="Z9" s="4">
        <v>42724</v>
      </c>
      <c r="AA9" s="1">
        <v>47</v>
      </c>
      <c r="AB9" s="1" t="str">
        <f t="shared" si="2"/>
        <v>Small</v>
      </c>
      <c r="AC9" s="1">
        <v>27.45</v>
      </c>
      <c r="AD9" s="1" t="str">
        <f t="shared" si="3"/>
        <v>Yes</v>
      </c>
      <c r="AE9" s="1" t="s">
        <v>361</v>
      </c>
      <c r="AF9" s="1" t="s">
        <v>75</v>
      </c>
      <c r="AG9" s="1" t="s">
        <v>109</v>
      </c>
      <c r="AH9" s="1" t="s">
        <v>83</v>
      </c>
      <c r="AI9" s="1" t="s">
        <v>369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1</v>
      </c>
      <c r="AW9" s="1">
        <v>1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U9" s="1" t="s">
        <v>320</v>
      </c>
      <c r="BV9" s="1" t="str">
        <f>VLOOKUP(BV8,A2:BM195,6,FALSE)</f>
        <v>928 Adonais Way</v>
      </c>
      <c r="BW9" s="2"/>
      <c r="BX9" s="1"/>
      <c r="BY9" s="1"/>
      <c r="BZ9" s="3"/>
      <c r="CA9" s="3"/>
      <c r="CB9" s="1"/>
      <c r="CC9" s="1"/>
      <c r="CD9" s="3"/>
      <c r="CE9" s="4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</row>
    <row r="10" spans="1:121" x14ac:dyDescent="0.3">
      <c r="A10" s="1" t="s">
        <v>367</v>
      </c>
      <c r="B10" s="1" t="str">
        <f t="shared" si="0"/>
        <v xml:space="preserve">Alfonso </v>
      </c>
      <c r="C10" s="1" t="str">
        <f t="shared" si="1"/>
        <v xml:space="preserve">Frazier   </v>
      </c>
      <c r="D10" s="1" t="s">
        <v>368</v>
      </c>
      <c r="E10" s="1" t="s">
        <v>63</v>
      </c>
      <c r="F10" s="1" t="s">
        <v>179</v>
      </c>
      <c r="G10" s="1" t="s">
        <v>180</v>
      </c>
      <c r="H10" s="1" t="s">
        <v>181</v>
      </c>
      <c r="I10" s="1" t="s">
        <v>142</v>
      </c>
      <c r="J10" s="1">
        <v>87109</v>
      </c>
      <c r="K10" s="1" t="s">
        <v>182</v>
      </c>
      <c r="L10" s="14" t="s">
        <v>183</v>
      </c>
      <c r="M10" s="1" t="s">
        <v>145</v>
      </c>
      <c r="O10" s="1" t="s">
        <v>185</v>
      </c>
      <c r="P10" s="1" t="s">
        <v>107</v>
      </c>
      <c r="Q10" s="12">
        <v>176000000000000</v>
      </c>
      <c r="R10" s="12">
        <v>345077000000000</v>
      </c>
      <c r="S10" s="1">
        <v>10051</v>
      </c>
      <c r="T10" s="1">
        <v>5312</v>
      </c>
      <c r="U10" s="3">
        <v>0</v>
      </c>
      <c r="V10" s="3">
        <v>5.2824074074074067E-3</v>
      </c>
      <c r="W10" s="1">
        <v>17.600000000000001</v>
      </c>
      <c r="X10" s="1" t="s">
        <v>189</v>
      </c>
      <c r="Y10" s="16">
        <v>0</v>
      </c>
      <c r="Z10" s="4">
        <v>42376</v>
      </c>
      <c r="AA10" s="1">
        <v>47</v>
      </c>
      <c r="AB10" s="1" t="str">
        <f t="shared" si="2"/>
        <v>Small</v>
      </c>
      <c r="AC10" s="1">
        <v>27.45</v>
      </c>
      <c r="AD10" s="1" t="str">
        <f t="shared" si="3"/>
        <v>Yes</v>
      </c>
      <c r="AE10" s="1" t="s">
        <v>361</v>
      </c>
      <c r="AF10" s="1" t="s">
        <v>75</v>
      </c>
      <c r="AG10" s="1" t="s">
        <v>109</v>
      </c>
      <c r="AH10" s="1" t="s">
        <v>83</v>
      </c>
      <c r="AI10" s="1" t="s">
        <v>369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1</v>
      </c>
      <c r="AW10" s="1">
        <v>1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U10" s="1" t="s">
        <v>321</v>
      </c>
      <c r="BV10" s="1" t="str">
        <f>VLOOKUP(BV8,A2:BL195,7,FALSE)</f>
        <v>Birch Creek</v>
      </c>
      <c r="BW10" s="2"/>
      <c r="BX10" s="1"/>
      <c r="BY10" s="1"/>
      <c r="BZ10" s="3"/>
      <c r="CA10" s="3"/>
      <c r="CB10" s="1"/>
      <c r="CC10" s="1"/>
      <c r="CD10" s="3"/>
      <c r="CE10" s="4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</row>
    <row r="11" spans="1:121" x14ac:dyDescent="0.3">
      <c r="A11" s="1" t="s">
        <v>367</v>
      </c>
      <c r="B11" s="1" t="str">
        <f t="shared" si="0"/>
        <v xml:space="preserve">Alfonso </v>
      </c>
      <c r="C11" s="1" t="str">
        <f t="shared" si="1"/>
        <v xml:space="preserve">Frazier   </v>
      </c>
      <c r="D11" s="1" t="s">
        <v>368</v>
      </c>
      <c r="E11" s="1" t="s">
        <v>63</v>
      </c>
      <c r="F11" s="1" t="s">
        <v>179</v>
      </c>
      <c r="G11" s="1" t="s">
        <v>180</v>
      </c>
      <c r="H11" s="1" t="s">
        <v>181</v>
      </c>
      <c r="I11" s="1" t="s">
        <v>142</v>
      </c>
      <c r="J11" s="1">
        <v>87109</v>
      </c>
      <c r="K11" s="1" t="s">
        <v>182</v>
      </c>
      <c r="L11" s="14" t="s">
        <v>183</v>
      </c>
      <c r="M11" s="1" t="s">
        <v>145</v>
      </c>
      <c r="O11" s="1" t="s">
        <v>185</v>
      </c>
      <c r="P11" s="1" t="s">
        <v>107</v>
      </c>
      <c r="Q11" s="12">
        <v>176000000000000</v>
      </c>
      <c r="R11" s="12">
        <v>377264000000000</v>
      </c>
      <c r="S11" s="1">
        <v>10051</v>
      </c>
      <c r="T11" s="1">
        <v>6481</v>
      </c>
      <c r="U11" s="3">
        <v>0</v>
      </c>
      <c r="V11" s="3">
        <v>2.2744212962962963E-2</v>
      </c>
      <c r="W11" s="1">
        <v>17.87</v>
      </c>
      <c r="X11" s="1" t="s">
        <v>190</v>
      </c>
      <c r="Y11" s="16">
        <v>0</v>
      </c>
      <c r="Z11" s="4">
        <v>42536</v>
      </c>
      <c r="AA11" s="1">
        <v>47</v>
      </c>
      <c r="AB11" s="1" t="str">
        <f t="shared" si="2"/>
        <v>Small</v>
      </c>
      <c r="AC11" s="1">
        <v>28.6</v>
      </c>
      <c r="AD11" s="1" t="str">
        <f t="shared" si="3"/>
        <v>No</v>
      </c>
      <c r="AE11" s="1" t="s">
        <v>364</v>
      </c>
      <c r="AF11" s="1" t="s">
        <v>75</v>
      </c>
      <c r="AG11" s="1" t="s">
        <v>109</v>
      </c>
      <c r="AH11" s="1" t="s">
        <v>83</v>
      </c>
      <c r="AI11" s="1" t="s">
        <v>369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U11" s="1" t="s">
        <v>373</v>
      </c>
      <c r="BV11" s="2" t="str">
        <f>VLOOKUP(BV8,A2:BL195,12,FALSE)</f>
        <v>402-856-9229</v>
      </c>
      <c r="BW11" s="2"/>
      <c r="BX11" s="1"/>
      <c r="BY11" s="1"/>
      <c r="BZ11" s="3"/>
      <c r="CA11" s="3"/>
      <c r="CB11" s="1"/>
      <c r="CC11" s="1"/>
      <c r="CD11" s="3"/>
      <c r="CE11" s="4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</row>
    <row r="12" spans="1:121" x14ac:dyDescent="0.3">
      <c r="A12" s="1" t="s">
        <v>367</v>
      </c>
      <c r="B12" s="1" t="str">
        <f t="shared" si="0"/>
        <v xml:space="preserve">Alfonso </v>
      </c>
      <c r="C12" s="1" t="str">
        <f t="shared" si="1"/>
        <v xml:space="preserve">Frazier   </v>
      </c>
      <c r="D12" s="1" t="s">
        <v>368</v>
      </c>
      <c r="E12" s="1" t="s">
        <v>63</v>
      </c>
      <c r="F12" s="1" t="s">
        <v>179</v>
      </c>
      <c r="G12" s="1" t="s">
        <v>180</v>
      </c>
      <c r="H12" s="1" t="s">
        <v>181</v>
      </c>
      <c r="I12" s="1" t="s">
        <v>142</v>
      </c>
      <c r="J12" s="1">
        <v>87109</v>
      </c>
      <c r="K12" s="1" t="s">
        <v>182</v>
      </c>
      <c r="L12" s="14" t="s">
        <v>183</v>
      </c>
      <c r="M12" s="1" t="s">
        <v>145</v>
      </c>
      <c r="O12" s="1" t="s">
        <v>185</v>
      </c>
      <c r="P12" s="1" t="s">
        <v>107</v>
      </c>
      <c r="Q12" s="12">
        <v>176000000000000</v>
      </c>
      <c r="R12" s="12">
        <v>374980000000000</v>
      </c>
      <c r="S12" s="1">
        <v>10051</v>
      </c>
      <c r="T12" s="1">
        <v>6487</v>
      </c>
      <c r="U12" s="3">
        <v>0</v>
      </c>
      <c r="V12" s="3">
        <v>3.0493055555555551E-2</v>
      </c>
      <c r="W12" s="1">
        <v>17.87</v>
      </c>
      <c r="X12" s="1" t="s">
        <v>191</v>
      </c>
      <c r="Y12" s="16">
        <v>0</v>
      </c>
      <c r="Z12" s="4">
        <v>42716</v>
      </c>
      <c r="AA12" s="1">
        <v>47</v>
      </c>
      <c r="AB12" s="1" t="str">
        <f t="shared" si="2"/>
        <v>Small</v>
      </c>
      <c r="AC12" s="1">
        <v>42.24</v>
      </c>
      <c r="AD12" s="1" t="str">
        <f t="shared" si="3"/>
        <v>Yes</v>
      </c>
      <c r="AE12" s="1" t="s">
        <v>361</v>
      </c>
      <c r="AF12" s="1" t="s">
        <v>75</v>
      </c>
      <c r="AG12" s="1" t="s">
        <v>109</v>
      </c>
      <c r="AH12" s="1" t="s">
        <v>83</v>
      </c>
      <c r="AI12" s="1" t="s">
        <v>369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V12" s="2"/>
      <c r="BW12" s="2"/>
      <c r="BX12" s="1"/>
      <c r="BY12" s="1"/>
      <c r="BZ12" s="3"/>
      <c r="CA12" s="3"/>
      <c r="CB12" s="1"/>
      <c r="CC12" s="1"/>
      <c r="CD12" s="3"/>
      <c r="CE12" s="4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</row>
    <row r="13" spans="1:121" x14ac:dyDescent="0.3">
      <c r="A13" s="1" t="s">
        <v>367</v>
      </c>
      <c r="B13" s="1" t="str">
        <f t="shared" si="0"/>
        <v xml:space="preserve">Alfonso </v>
      </c>
      <c r="C13" s="1" t="str">
        <f t="shared" si="1"/>
        <v xml:space="preserve">Frazier   </v>
      </c>
      <c r="D13" s="1" t="s">
        <v>368</v>
      </c>
      <c r="E13" s="1" t="s">
        <v>63</v>
      </c>
      <c r="F13" s="1" t="s">
        <v>179</v>
      </c>
      <c r="G13" s="1" t="s">
        <v>180</v>
      </c>
      <c r="H13" s="1" t="s">
        <v>181</v>
      </c>
      <c r="I13" s="1" t="s">
        <v>142</v>
      </c>
      <c r="J13" s="1">
        <v>87109</v>
      </c>
      <c r="K13" s="1" t="s">
        <v>182</v>
      </c>
      <c r="L13" s="14" t="s">
        <v>183</v>
      </c>
      <c r="M13" s="1" t="s">
        <v>184</v>
      </c>
      <c r="O13" s="1" t="s">
        <v>185</v>
      </c>
      <c r="P13" s="1" t="s">
        <v>107</v>
      </c>
      <c r="Q13" s="12">
        <v>176000000000000</v>
      </c>
      <c r="R13" s="12">
        <v>343230000000000</v>
      </c>
      <c r="S13" s="1">
        <v>10051</v>
      </c>
      <c r="T13" s="1">
        <v>7945</v>
      </c>
      <c r="U13" s="3">
        <v>0</v>
      </c>
      <c r="V13" s="3">
        <v>3.3247685185185186E-2</v>
      </c>
      <c r="W13" s="1">
        <v>21.97</v>
      </c>
      <c r="X13" s="1" t="s">
        <v>192</v>
      </c>
      <c r="Y13" s="16">
        <v>0</v>
      </c>
      <c r="Z13" s="4">
        <v>42485</v>
      </c>
      <c r="AA13" s="1">
        <v>47</v>
      </c>
      <c r="AB13" s="1" t="str">
        <f t="shared" si="2"/>
        <v>Small</v>
      </c>
      <c r="AC13" s="1">
        <v>8.0399999999999991</v>
      </c>
      <c r="AD13" s="1" t="str">
        <f t="shared" si="3"/>
        <v>No</v>
      </c>
      <c r="AE13" s="1" t="s">
        <v>374</v>
      </c>
      <c r="AF13" s="1" t="s">
        <v>75</v>
      </c>
      <c r="AG13" s="1" t="s">
        <v>109</v>
      </c>
      <c r="AH13" s="1" t="s">
        <v>83</v>
      </c>
      <c r="AI13" s="1" t="s">
        <v>369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V13" s="2"/>
      <c r="BW13" s="2"/>
      <c r="BX13" s="1"/>
      <c r="BY13" s="1"/>
      <c r="BZ13" s="3"/>
      <c r="CA13" s="3"/>
      <c r="CB13" s="1"/>
      <c r="CC13" s="1"/>
      <c r="CD13" s="3"/>
      <c r="CE13" s="4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</row>
    <row r="14" spans="1:121" x14ac:dyDescent="0.3">
      <c r="A14" s="1" t="s">
        <v>375</v>
      </c>
      <c r="B14" s="1" t="str">
        <f t="shared" si="0"/>
        <v xml:space="preserve">Allen </v>
      </c>
      <c r="C14" s="1" t="str">
        <f t="shared" si="1"/>
        <v xml:space="preserve">Perl     </v>
      </c>
      <c r="D14" s="1" t="s">
        <v>376</v>
      </c>
      <c r="E14" s="1" t="s">
        <v>63</v>
      </c>
      <c r="F14" s="1" t="s">
        <v>377</v>
      </c>
      <c r="G14" s="1" t="s">
        <v>65</v>
      </c>
      <c r="H14" s="1" t="s">
        <v>66</v>
      </c>
      <c r="I14" s="1" t="s">
        <v>67</v>
      </c>
      <c r="J14" s="1">
        <v>6040</v>
      </c>
      <c r="K14" s="1" t="s">
        <v>68</v>
      </c>
      <c r="L14" s="14" t="s">
        <v>69</v>
      </c>
      <c r="M14" s="1" t="s">
        <v>70</v>
      </c>
      <c r="O14" s="1" t="s">
        <v>71</v>
      </c>
      <c r="P14" s="1" t="s">
        <v>72</v>
      </c>
      <c r="Q14" s="12">
        <v>22867928</v>
      </c>
      <c r="R14" s="12">
        <v>5179760000000000</v>
      </c>
      <c r="S14" s="1">
        <v>10003</v>
      </c>
      <c r="T14" s="1">
        <v>1106</v>
      </c>
      <c r="U14" s="3">
        <v>0</v>
      </c>
      <c r="V14" s="3">
        <v>2.0210648148148148E-2</v>
      </c>
      <c r="W14" s="1">
        <v>29.79</v>
      </c>
      <c r="X14" s="1" t="s">
        <v>73</v>
      </c>
      <c r="Y14" s="16">
        <v>0</v>
      </c>
      <c r="Z14" s="4">
        <v>42578</v>
      </c>
      <c r="AA14" s="1">
        <v>27</v>
      </c>
      <c r="AB14" s="1" t="str">
        <f t="shared" si="2"/>
        <v>Medium</v>
      </c>
      <c r="AC14" s="1">
        <v>134.24</v>
      </c>
      <c r="AD14" s="1" t="str">
        <f t="shared" si="3"/>
        <v>No</v>
      </c>
      <c r="AE14" s="1" t="str">
        <f>IF(AF14="complete","Yes","No")</f>
        <v>No</v>
      </c>
      <c r="AF14" s="1" t="s">
        <v>75</v>
      </c>
      <c r="AG14" s="1" t="s">
        <v>76</v>
      </c>
      <c r="AH14" s="1" t="s">
        <v>77</v>
      </c>
      <c r="AI14" s="1" t="s">
        <v>378</v>
      </c>
      <c r="AJ14" s="1">
        <v>0</v>
      </c>
      <c r="AK14" s="1">
        <v>0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V14" s="2"/>
      <c r="BW14" s="2"/>
      <c r="BX14" s="1"/>
      <c r="BY14" s="1"/>
      <c r="BZ14" s="3"/>
      <c r="CA14" s="3"/>
      <c r="CB14" s="1"/>
      <c r="CC14" s="1"/>
      <c r="CD14" s="3"/>
      <c r="CE14" s="4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</row>
    <row r="15" spans="1:121" x14ac:dyDescent="0.3">
      <c r="A15" s="1" t="s">
        <v>379</v>
      </c>
      <c r="B15" s="1" t="str">
        <f t="shared" si="0"/>
        <v xml:space="preserve">Allen </v>
      </c>
      <c r="C15" s="1" t="str">
        <f t="shared" si="1"/>
        <v xml:space="preserve">Perl     </v>
      </c>
      <c r="D15" s="1" t="s">
        <v>376</v>
      </c>
      <c r="E15" s="1" t="s">
        <v>63</v>
      </c>
      <c r="F15" s="1" t="s">
        <v>377</v>
      </c>
      <c r="G15" s="1" t="s">
        <v>65</v>
      </c>
      <c r="H15" s="1" t="s">
        <v>66</v>
      </c>
      <c r="I15" s="1" t="s">
        <v>67</v>
      </c>
      <c r="J15" s="1">
        <v>6040</v>
      </c>
      <c r="K15" s="1" t="s">
        <v>68</v>
      </c>
      <c r="L15" s="14" t="s">
        <v>69</v>
      </c>
      <c r="M15" s="1" t="s">
        <v>70</v>
      </c>
      <c r="O15" s="1" t="s">
        <v>71</v>
      </c>
      <c r="P15" s="1" t="s">
        <v>72</v>
      </c>
      <c r="Q15" s="12">
        <v>22867928</v>
      </c>
      <c r="R15" s="12">
        <v>5151800000000000</v>
      </c>
      <c r="S15" s="1">
        <v>10003</v>
      </c>
      <c r="T15" s="1">
        <v>2948</v>
      </c>
      <c r="U15" s="3">
        <v>0</v>
      </c>
      <c r="V15" s="3">
        <v>9.6597222222222223E-3</v>
      </c>
      <c r="W15" s="1">
        <v>17.87</v>
      </c>
      <c r="X15" s="1" t="s">
        <v>79</v>
      </c>
      <c r="Y15" s="16">
        <v>0</v>
      </c>
      <c r="Z15" s="4">
        <v>42456</v>
      </c>
      <c r="AA15" s="1">
        <v>27</v>
      </c>
      <c r="AB15" s="1" t="str" cm="1">
        <f t="array" ref="AB15">_xlfn.IFS(AC15&gt;300,"Large",AC15&gt;100,"Medium",AC15&gt;0,"Small")</f>
        <v>Small</v>
      </c>
      <c r="AC15" s="1">
        <v>53.4</v>
      </c>
      <c r="AD15" s="1" t="str">
        <f t="shared" si="3"/>
        <v>No</v>
      </c>
      <c r="AE15" s="1" t="s">
        <v>380</v>
      </c>
      <c r="AF15" s="1" t="s">
        <v>75</v>
      </c>
      <c r="AG15" s="1" t="s">
        <v>76</v>
      </c>
      <c r="AH15" s="1" t="s">
        <v>77</v>
      </c>
      <c r="AI15" s="1" t="s">
        <v>378</v>
      </c>
      <c r="AJ15" s="1">
        <v>0</v>
      </c>
      <c r="AK15" s="1">
        <v>0</v>
      </c>
      <c r="AL15" s="1">
        <v>1</v>
      </c>
      <c r="AM15" s="1">
        <v>0</v>
      </c>
      <c r="AN15" s="1">
        <v>1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V15" s="2"/>
      <c r="BW15" s="2"/>
      <c r="BX15" s="1"/>
      <c r="BY15" s="1"/>
      <c r="BZ15" s="3"/>
      <c r="CA15" s="3"/>
      <c r="CB15" s="1"/>
      <c r="CC15" s="1"/>
      <c r="CD15" s="3"/>
      <c r="CE15" s="4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</row>
    <row r="16" spans="1:121" x14ac:dyDescent="0.3">
      <c r="A16" s="1" t="s">
        <v>379</v>
      </c>
      <c r="B16" s="1" t="str">
        <f t="shared" si="0"/>
        <v xml:space="preserve">Allen </v>
      </c>
      <c r="C16" s="1" t="str">
        <f t="shared" si="1"/>
        <v xml:space="preserve">Perl     </v>
      </c>
      <c r="D16" s="1" t="s">
        <v>376</v>
      </c>
      <c r="E16" s="1" t="s">
        <v>63</v>
      </c>
      <c r="F16" s="1" t="s">
        <v>377</v>
      </c>
      <c r="G16" s="1" t="s">
        <v>65</v>
      </c>
      <c r="H16" s="1" t="s">
        <v>66</v>
      </c>
      <c r="I16" s="1" t="s">
        <v>67</v>
      </c>
      <c r="J16" s="1">
        <v>6040</v>
      </c>
      <c r="K16" s="1" t="s">
        <v>68</v>
      </c>
      <c r="L16" s="14" t="s">
        <v>69</v>
      </c>
      <c r="M16" s="1" t="s">
        <v>70</v>
      </c>
      <c r="O16" s="1" t="s">
        <v>71</v>
      </c>
      <c r="P16" s="1" t="s">
        <v>72</v>
      </c>
      <c r="Q16" s="12">
        <v>22867928</v>
      </c>
      <c r="R16" s="12">
        <v>5172170000000000</v>
      </c>
      <c r="S16" s="1">
        <v>10003</v>
      </c>
      <c r="T16" s="1">
        <v>3323</v>
      </c>
      <c r="U16" s="3">
        <v>0</v>
      </c>
      <c r="V16" s="3">
        <v>2.7155092592592592E-2</v>
      </c>
      <c r="W16" s="1">
        <v>31.88</v>
      </c>
      <c r="X16" s="1" t="s">
        <v>81</v>
      </c>
      <c r="Y16" s="16">
        <v>0</v>
      </c>
      <c r="Z16" s="4">
        <v>42640</v>
      </c>
      <c r="AA16" s="1">
        <v>27</v>
      </c>
      <c r="AB16" s="1" t="str">
        <f t="shared" ref="AB16:AB47" si="4">IF(AC16&gt;300,"Large",IF(AC16&gt;100,"Medium",IF(AC16&gt;0,"Small")))</f>
        <v>Small</v>
      </c>
      <c r="AC16" s="1">
        <v>26.25</v>
      </c>
      <c r="AD16" s="1" t="str">
        <f t="shared" si="3"/>
        <v>Yes</v>
      </c>
      <c r="AE16" s="1" t="s">
        <v>361</v>
      </c>
      <c r="AF16" s="1" t="s">
        <v>82</v>
      </c>
      <c r="AG16" s="1" t="s">
        <v>76</v>
      </c>
      <c r="AH16" s="1" t="s">
        <v>83</v>
      </c>
      <c r="AI16" s="1" t="s">
        <v>378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V16" s="2"/>
      <c r="BW16" s="2"/>
      <c r="BX16" s="1"/>
      <c r="BY16" s="1"/>
      <c r="BZ16" s="3"/>
      <c r="CA16" s="3"/>
      <c r="CB16" s="1"/>
      <c r="CC16" s="1"/>
      <c r="CD16" s="3"/>
      <c r="CE16" s="4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</row>
    <row r="17" spans="1:121" x14ac:dyDescent="0.3">
      <c r="A17" s="1" t="s">
        <v>379</v>
      </c>
      <c r="B17" s="1" t="str">
        <f t="shared" si="0"/>
        <v xml:space="preserve">Allen </v>
      </c>
      <c r="C17" s="1" t="str">
        <f t="shared" si="1"/>
        <v xml:space="preserve">Perl     </v>
      </c>
      <c r="D17" s="1" t="s">
        <v>376</v>
      </c>
      <c r="E17" s="1" t="s">
        <v>63</v>
      </c>
      <c r="F17" s="1" t="s">
        <v>377</v>
      </c>
      <c r="G17" s="1" t="s">
        <v>65</v>
      </c>
      <c r="H17" s="1" t="s">
        <v>66</v>
      </c>
      <c r="I17" s="1" t="s">
        <v>67</v>
      </c>
      <c r="J17" s="1">
        <v>6040</v>
      </c>
      <c r="K17" s="1" t="s">
        <v>68</v>
      </c>
      <c r="L17" s="14" t="s">
        <v>69</v>
      </c>
      <c r="M17" s="1" t="s">
        <v>70</v>
      </c>
      <c r="O17" s="1" t="s">
        <v>71</v>
      </c>
      <c r="P17" s="1" t="s">
        <v>72</v>
      </c>
      <c r="Q17" s="12">
        <v>22867928</v>
      </c>
      <c r="R17" s="12">
        <v>5159250000000000</v>
      </c>
      <c r="S17" s="1">
        <v>10003</v>
      </c>
      <c r="T17" s="1">
        <v>7498</v>
      </c>
      <c r="U17" s="3">
        <v>0</v>
      </c>
      <c r="V17" s="3">
        <v>1.384375E-2</v>
      </c>
      <c r="W17" s="1">
        <v>18.45</v>
      </c>
      <c r="X17" s="1" t="s">
        <v>84</v>
      </c>
      <c r="Y17" s="16">
        <v>0</v>
      </c>
      <c r="Z17" s="4">
        <v>42430</v>
      </c>
      <c r="AA17" s="1">
        <v>27</v>
      </c>
      <c r="AB17" s="1" t="str">
        <f t="shared" si="4"/>
        <v>Small</v>
      </c>
      <c r="AC17" s="1">
        <v>5.65</v>
      </c>
      <c r="AD17" s="1" t="str">
        <f t="shared" si="3"/>
        <v>Yes</v>
      </c>
      <c r="AE17" s="1" t="s">
        <v>361</v>
      </c>
      <c r="AF17" s="1" t="s">
        <v>75</v>
      </c>
      <c r="AG17" s="1" t="s">
        <v>76</v>
      </c>
      <c r="AH17" s="1" t="s">
        <v>83</v>
      </c>
      <c r="AI17" s="1" t="s">
        <v>378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V17" s="2"/>
      <c r="BW17" s="2"/>
      <c r="BX17" s="1"/>
      <c r="BY17" s="1"/>
      <c r="BZ17" s="3"/>
      <c r="CA17" s="3"/>
      <c r="CB17" s="1"/>
      <c r="CC17" s="1"/>
      <c r="CD17" s="3"/>
      <c r="CE17" s="4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</row>
    <row r="18" spans="1:121" x14ac:dyDescent="0.3">
      <c r="A18" s="1" t="s">
        <v>379</v>
      </c>
      <c r="B18" s="1" t="str">
        <f t="shared" si="0"/>
        <v xml:space="preserve">Allen </v>
      </c>
      <c r="C18" s="1" t="str">
        <f t="shared" si="1"/>
        <v xml:space="preserve">Perl     </v>
      </c>
      <c r="D18" s="1" t="s">
        <v>376</v>
      </c>
      <c r="E18" s="1" t="s">
        <v>63</v>
      </c>
      <c r="F18" s="1" t="s">
        <v>377</v>
      </c>
      <c r="G18" s="1" t="s">
        <v>65</v>
      </c>
      <c r="H18" s="1" t="s">
        <v>66</v>
      </c>
      <c r="I18" s="1" t="s">
        <v>67</v>
      </c>
      <c r="J18" s="1">
        <v>6040</v>
      </c>
      <c r="K18" s="1" t="s">
        <v>68</v>
      </c>
      <c r="L18" s="14" t="s">
        <v>69</v>
      </c>
      <c r="M18" s="1" t="s">
        <v>70</v>
      </c>
      <c r="O18" s="1" t="s">
        <v>71</v>
      </c>
      <c r="P18" s="1" t="s">
        <v>72</v>
      </c>
      <c r="Q18" s="12">
        <v>22867928</v>
      </c>
      <c r="R18" s="12">
        <v>5139430000000000</v>
      </c>
      <c r="S18" s="1">
        <v>10003</v>
      </c>
      <c r="T18" s="1">
        <v>7973</v>
      </c>
      <c r="U18" s="3">
        <v>0</v>
      </c>
      <c r="V18" s="3">
        <v>5.2824074074074067E-3</v>
      </c>
      <c r="W18" s="1">
        <v>23.12</v>
      </c>
      <c r="X18" s="1" t="s">
        <v>85</v>
      </c>
      <c r="Y18" s="16">
        <v>0</v>
      </c>
      <c r="Z18" s="4">
        <v>42373</v>
      </c>
      <c r="AA18" s="1">
        <v>27</v>
      </c>
      <c r="AB18" s="1" t="str">
        <f t="shared" si="4"/>
        <v>Small</v>
      </c>
      <c r="AC18" s="1">
        <v>44.43</v>
      </c>
      <c r="AD18" s="1" t="str">
        <f t="shared" si="3"/>
        <v>Yes</v>
      </c>
      <c r="AE18" s="1" t="s">
        <v>361</v>
      </c>
      <c r="AF18" s="1" t="s">
        <v>75</v>
      </c>
      <c r="AG18" s="1" t="s">
        <v>76</v>
      </c>
      <c r="AH18" s="1" t="s">
        <v>83</v>
      </c>
      <c r="AI18" s="1" t="s">
        <v>378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W18" s="2"/>
      <c r="BX18" s="1"/>
      <c r="BY18" s="1"/>
      <c r="BZ18" s="3"/>
      <c r="CA18" s="3"/>
      <c r="CB18" s="1"/>
      <c r="CC18" s="1"/>
      <c r="CD18" s="3"/>
      <c r="CE18" s="4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</row>
    <row r="19" spans="1:121" x14ac:dyDescent="0.3">
      <c r="A19" s="1" t="s">
        <v>379</v>
      </c>
      <c r="B19" s="1" t="str">
        <f t="shared" si="0"/>
        <v xml:space="preserve">Allen </v>
      </c>
      <c r="C19" s="1" t="str">
        <f t="shared" si="1"/>
        <v xml:space="preserve">Perl     </v>
      </c>
      <c r="D19" s="1" t="s">
        <v>376</v>
      </c>
      <c r="E19" s="1" t="s">
        <v>63</v>
      </c>
      <c r="F19" s="1" t="s">
        <v>377</v>
      </c>
      <c r="G19" s="1" t="s">
        <v>65</v>
      </c>
      <c r="H19" s="1" t="s">
        <v>66</v>
      </c>
      <c r="I19" s="1" t="s">
        <v>67</v>
      </c>
      <c r="J19" s="1">
        <v>6040</v>
      </c>
      <c r="K19" s="1" t="s">
        <v>68</v>
      </c>
      <c r="L19" s="14" t="s">
        <v>69</v>
      </c>
      <c r="M19" s="1" t="s">
        <v>70</v>
      </c>
      <c r="O19" s="1" t="s">
        <v>71</v>
      </c>
      <c r="P19" s="1" t="s">
        <v>72</v>
      </c>
      <c r="Q19" s="12">
        <v>22867928</v>
      </c>
      <c r="R19" s="12">
        <v>5121840000000000</v>
      </c>
      <c r="S19" s="1">
        <v>10003</v>
      </c>
      <c r="T19" s="1">
        <v>9107</v>
      </c>
      <c r="U19" s="3">
        <v>0</v>
      </c>
      <c r="V19" s="3">
        <v>5.2824074074074067E-3</v>
      </c>
      <c r="W19" s="1">
        <v>22.77</v>
      </c>
      <c r="X19" s="1" t="s">
        <v>86</v>
      </c>
      <c r="Y19" s="16">
        <v>0</v>
      </c>
      <c r="Z19" s="4">
        <v>42372</v>
      </c>
      <c r="AA19" s="1">
        <v>27</v>
      </c>
      <c r="AB19" s="1" t="str">
        <f t="shared" si="4"/>
        <v>Small</v>
      </c>
      <c r="AC19" s="1">
        <v>24.18</v>
      </c>
      <c r="AD19" s="1" t="str">
        <f t="shared" si="3"/>
        <v>Yes</v>
      </c>
      <c r="AE19" s="1" t="s">
        <v>361</v>
      </c>
      <c r="AF19" s="1" t="s">
        <v>75</v>
      </c>
      <c r="AG19" s="1" t="s">
        <v>76</v>
      </c>
      <c r="AH19" s="1" t="s">
        <v>83</v>
      </c>
      <c r="AI19" s="1" t="s">
        <v>378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W19" s="2"/>
      <c r="BX19" s="1"/>
      <c r="BY19" s="1"/>
      <c r="BZ19" s="3"/>
      <c r="CA19" s="3"/>
      <c r="CB19" s="1"/>
      <c r="CC19" s="1"/>
      <c r="CD19" s="3"/>
      <c r="CE19" s="4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</row>
    <row r="20" spans="1:121" x14ac:dyDescent="0.3">
      <c r="A20" s="1" t="s">
        <v>381</v>
      </c>
      <c r="B20" s="1" t="str">
        <f t="shared" si="0"/>
        <v xml:space="preserve">Allen </v>
      </c>
      <c r="C20" s="1" t="str">
        <f t="shared" si="1"/>
        <v xml:space="preserve">Rice     </v>
      </c>
      <c r="D20" s="1" t="s">
        <v>382</v>
      </c>
      <c r="E20" s="1" t="s">
        <v>63</v>
      </c>
      <c r="F20" s="1" t="s">
        <v>383</v>
      </c>
      <c r="G20" s="1" t="s">
        <v>384</v>
      </c>
      <c r="H20" s="1" t="s">
        <v>285</v>
      </c>
      <c r="I20" s="1" t="s">
        <v>67</v>
      </c>
      <c r="J20" s="1">
        <v>84010</v>
      </c>
      <c r="K20" s="1" t="s">
        <v>385</v>
      </c>
      <c r="L20" s="14" t="s">
        <v>386</v>
      </c>
      <c r="M20" s="1" t="s">
        <v>93</v>
      </c>
      <c r="O20" s="1" t="s">
        <v>387</v>
      </c>
      <c r="P20" s="1" t="s">
        <v>388</v>
      </c>
      <c r="Q20" s="12" t="s">
        <v>389</v>
      </c>
      <c r="R20" s="12">
        <v>4433280000000000</v>
      </c>
      <c r="S20" s="1">
        <v>10211</v>
      </c>
      <c r="T20" s="1">
        <v>3605</v>
      </c>
      <c r="U20" s="3">
        <v>3.2928240740740737E-2</v>
      </c>
      <c r="V20" s="3">
        <v>3.2932870370370369E-2</v>
      </c>
      <c r="W20" s="1">
        <v>13.51</v>
      </c>
      <c r="X20" s="1" t="s">
        <v>390</v>
      </c>
      <c r="Y20" s="16">
        <v>3.2928240740740737E-2</v>
      </c>
      <c r="Z20" s="4">
        <v>42498</v>
      </c>
      <c r="AA20" s="1" t="s">
        <v>97</v>
      </c>
      <c r="AB20" s="1" t="str">
        <f t="shared" si="4"/>
        <v>Small</v>
      </c>
      <c r="AC20" s="1">
        <v>77.900000000000006</v>
      </c>
      <c r="AD20" s="1" t="str">
        <f t="shared" si="3"/>
        <v>No</v>
      </c>
      <c r="AE20" s="1" t="s">
        <v>374</v>
      </c>
      <c r="AF20" s="1" t="s">
        <v>75</v>
      </c>
      <c r="AG20" s="1" t="s">
        <v>98</v>
      </c>
      <c r="AH20" s="1" t="s">
        <v>77</v>
      </c>
      <c r="AI20" s="1" t="s">
        <v>362</v>
      </c>
      <c r="AJ20" s="1">
        <v>1</v>
      </c>
      <c r="AK20" s="1">
        <v>1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W20" s="2"/>
      <c r="BX20" s="1"/>
      <c r="BY20" s="1"/>
      <c r="BZ20" s="3"/>
      <c r="CA20" s="3"/>
      <c r="CB20" s="1"/>
      <c r="CC20" s="1"/>
      <c r="CD20" s="3"/>
      <c r="CE20" s="4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</row>
    <row r="21" spans="1:121" x14ac:dyDescent="0.3">
      <c r="A21" s="1" t="s">
        <v>381</v>
      </c>
      <c r="B21" s="1" t="str">
        <f t="shared" si="0"/>
        <v xml:space="preserve">Allen </v>
      </c>
      <c r="C21" s="1" t="str">
        <f t="shared" si="1"/>
        <v xml:space="preserve">Rice     </v>
      </c>
      <c r="D21" s="1" t="s">
        <v>382</v>
      </c>
      <c r="E21" s="1" t="s">
        <v>63</v>
      </c>
      <c r="F21" s="1" t="s">
        <v>383</v>
      </c>
      <c r="G21" s="1" t="s">
        <v>384</v>
      </c>
      <c r="H21" s="1" t="s">
        <v>285</v>
      </c>
      <c r="I21" s="1" t="s">
        <v>67</v>
      </c>
      <c r="J21" s="1">
        <v>84010</v>
      </c>
      <c r="K21" s="1" t="s">
        <v>385</v>
      </c>
      <c r="L21" s="14" t="s">
        <v>386</v>
      </c>
      <c r="M21" s="1" t="s">
        <v>93</v>
      </c>
      <c r="O21" s="1" t="s">
        <v>387</v>
      </c>
      <c r="P21" s="1" t="s">
        <v>388</v>
      </c>
      <c r="Q21" s="12" t="s">
        <v>389</v>
      </c>
      <c r="R21" s="12">
        <v>4722680000000000</v>
      </c>
      <c r="S21" s="1">
        <v>10211</v>
      </c>
      <c r="T21" s="1">
        <v>4985</v>
      </c>
      <c r="U21" s="3">
        <v>0</v>
      </c>
      <c r="V21" s="3">
        <v>1.5701388888888886E-2</v>
      </c>
      <c r="W21" s="1">
        <v>11.05</v>
      </c>
      <c r="X21" s="1" t="s">
        <v>391</v>
      </c>
      <c r="Y21" s="16">
        <v>0</v>
      </c>
      <c r="Z21" s="4">
        <v>42509</v>
      </c>
      <c r="AA21" s="1" t="s">
        <v>97</v>
      </c>
      <c r="AB21" s="1" t="str">
        <f t="shared" si="4"/>
        <v>Medium</v>
      </c>
      <c r="AC21" s="1">
        <v>237.25</v>
      </c>
      <c r="AD21" s="1" t="str">
        <f t="shared" si="3"/>
        <v>Yes</v>
      </c>
      <c r="AE21" s="1" t="s">
        <v>361</v>
      </c>
      <c r="AF21" s="1" t="s">
        <v>75</v>
      </c>
      <c r="AG21" s="1" t="s">
        <v>98</v>
      </c>
      <c r="AH21" s="1" t="s">
        <v>99</v>
      </c>
      <c r="AI21" s="1" t="s">
        <v>362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W21" s="2"/>
      <c r="BX21" s="1"/>
      <c r="BY21" s="1"/>
      <c r="BZ21" s="3"/>
      <c r="CA21" s="3"/>
      <c r="CB21" s="1"/>
      <c r="CC21" s="1"/>
      <c r="CD21" s="3"/>
      <c r="CE21" s="4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</row>
    <row r="22" spans="1:121" x14ac:dyDescent="0.3">
      <c r="A22" s="1" t="s">
        <v>381</v>
      </c>
      <c r="B22" s="1" t="str">
        <f t="shared" si="0"/>
        <v xml:space="preserve">Allen </v>
      </c>
      <c r="C22" s="1" t="str">
        <f t="shared" si="1"/>
        <v xml:space="preserve">Rice     </v>
      </c>
      <c r="D22" s="1" t="s">
        <v>382</v>
      </c>
      <c r="E22" s="1" t="s">
        <v>63</v>
      </c>
      <c r="F22" s="1" t="s">
        <v>383</v>
      </c>
      <c r="G22" s="1" t="s">
        <v>384</v>
      </c>
      <c r="H22" s="1" t="s">
        <v>285</v>
      </c>
      <c r="I22" s="1" t="s">
        <v>67</v>
      </c>
      <c r="J22" s="1">
        <v>84010</v>
      </c>
      <c r="K22" s="1" t="s">
        <v>385</v>
      </c>
      <c r="L22" s="14" t="s">
        <v>386</v>
      </c>
      <c r="M22" s="1" t="s">
        <v>93</v>
      </c>
      <c r="O22" s="1" t="s">
        <v>387</v>
      </c>
      <c r="P22" s="1" t="s">
        <v>388</v>
      </c>
      <c r="Q22" s="12" t="s">
        <v>389</v>
      </c>
      <c r="R22" s="12">
        <v>4604190000000000</v>
      </c>
      <c r="S22" s="1">
        <v>10211</v>
      </c>
      <c r="T22" s="1">
        <v>7014</v>
      </c>
      <c r="U22" s="3">
        <v>0</v>
      </c>
      <c r="V22" s="3">
        <v>3.3291666666666664E-2</v>
      </c>
      <c r="W22" s="1">
        <v>8.15</v>
      </c>
      <c r="X22" s="1" t="s">
        <v>124</v>
      </c>
      <c r="Y22" s="16">
        <v>0</v>
      </c>
      <c r="Z22" s="4">
        <v>42420</v>
      </c>
      <c r="AA22" s="1" t="s">
        <v>97</v>
      </c>
      <c r="AB22" s="1" t="str">
        <f t="shared" si="4"/>
        <v>Small</v>
      </c>
      <c r="AC22" s="1">
        <v>27.23</v>
      </c>
      <c r="AD22" s="1" t="str">
        <f t="shared" si="3"/>
        <v>No</v>
      </c>
      <c r="AE22" s="1" t="s">
        <v>380</v>
      </c>
      <c r="AF22" s="1" t="s">
        <v>75</v>
      </c>
      <c r="AG22" s="1" t="s">
        <v>98</v>
      </c>
      <c r="AH22" s="1" t="s">
        <v>83</v>
      </c>
      <c r="AI22" s="1" t="s">
        <v>362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W22" s="2"/>
      <c r="BX22" s="1"/>
      <c r="BY22" s="1"/>
      <c r="BZ22" s="3"/>
      <c r="CA22" s="3"/>
      <c r="CB22" s="1"/>
      <c r="CC22" s="1"/>
      <c r="CD22" s="3"/>
      <c r="CE22" s="4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</row>
    <row r="23" spans="1:121" x14ac:dyDescent="0.3">
      <c r="A23" s="1" t="s">
        <v>392</v>
      </c>
      <c r="B23" s="1" t="str">
        <f t="shared" si="0"/>
        <v xml:space="preserve">Amy </v>
      </c>
      <c r="C23" s="1" t="str">
        <f t="shared" si="1"/>
        <v xml:space="preserve">Randle     </v>
      </c>
      <c r="D23" s="1" t="s">
        <v>393</v>
      </c>
      <c r="E23" s="1" t="s">
        <v>151</v>
      </c>
      <c r="F23" s="1" t="s">
        <v>223</v>
      </c>
      <c r="G23" s="1" t="s">
        <v>224</v>
      </c>
      <c r="I23" s="1" t="s">
        <v>118</v>
      </c>
      <c r="J23" s="1">
        <v>7210</v>
      </c>
      <c r="K23" s="1" t="s">
        <v>225</v>
      </c>
      <c r="L23" s="14" t="s">
        <v>226</v>
      </c>
      <c r="M23" s="1" t="s">
        <v>93</v>
      </c>
      <c r="O23" s="1" t="s">
        <v>227</v>
      </c>
      <c r="P23" s="1" t="s">
        <v>72</v>
      </c>
      <c r="Q23" s="12">
        <v>515250001</v>
      </c>
      <c r="R23" s="12">
        <v>4594160000000000</v>
      </c>
      <c r="S23" s="1">
        <v>10067</v>
      </c>
      <c r="T23" s="1">
        <v>1042</v>
      </c>
      <c r="U23" s="3">
        <v>0</v>
      </c>
      <c r="V23" s="3">
        <v>3.9995370370370369E-2</v>
      </c>
      <c r="W23" s="1">
        <v>27.99</v>
      </c>
      <c r="X23" s="1" t="s">
        <v>228</v>
      </c>
      <c r="Y23" s="16">
        <v>0</v>
      </c>
      <c r="Z23" s="4">
        <v>42652</v>
      </c>
      <c r="AA23" s="1">
        <v>28</v>
      </c>
      <c r="AB23" s="1" t="str">
        <f t="shared" si="4"/>
        <v>Small</v>
      </c>
      <c r="AC23" s="1">
        <v>57.87</v>
      </c>
      <c r="AD23" s="1" t="str">
        <f t="shared" si="3"/>
        <v>No</v>
      </c>
      <c r="AE23" s="1" t="s">
        <v>364</v>
      </c>
      <c r="AF23" s="1" t="s">
        <v>75</v>
      </c>
      <c r="AG23" s="1" t="s">
        <v>76</v>
      </c>
      <c r="AH23" s="1" t="s">
        <v>77</v>
      </c>
      <c r="AI23" s="1" t="s">
        <v>378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1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</v>
      </c>
      <c r="BK23" s="1">
        <v>0</v>
      </c>
      <c r="BL23" s="1">
        <v>0</v>
      </c>
      <c r="BW23" s="2"/>
      <c r="BX23" s="1"/>
      <c r="BY23" s="1"/>
      <c r="BZ23" s="3"/>
      <c r="CA23" s="3"/>
      <c r="CB23" s="1"/>
      <c r="CC23" s="1"/>
      <c r="CD23" s="3"/>
      <c r="CE23" s="4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</row>
    <row r="24" spans="1:121" x14ac:dyDescent="0.3">
      <c r="A24" s="1" t="s">
        <v>392</v>
      </c>
      <c r="B24" s="1" t="str">
        <f t="shared" si="0"/>
        <v xml:space="preserve">Amy </v>
      </c>
      <c r="C24" s="1" t="str">
        <f t="shared" si="1"/>
        <v xml:space="preserve">Randle     </v>
      </c>
      <c r="D24" s="1" t="s">
        <v>393</v>
      </c>
      <c r="E24" s="1" t="s">
        <v>151</v>
      </c>
      <c r="F24" s="1" t="s">
        <v>223</v>
      </c>
      <c r="G24" s="1" t="s">
        <v>224</v>
      </c>
      <c r="I24" s="1" t="s">
        <v>118</v>
      </c>
      <c r="J24" s="1">
        <v>7210</v>
      </c>
      <c r="K24" s="1" t="s">
        <v>225</v>
      </c>
      <c r="L24" s="14" t="s">
        <v>226</v>
      </c>
      <c r="M24" s="1" t="s">
        <v>93</v>
      </c>
      <c r="O24" s="1" t="s">
        <v>227</v>
      </c>
      <c r="P24" s="1" t="s">
        <v>72</v>
      </c>
      <c r="Q24" s="12">
        <v>515250001</v>
      </c>
      <c r="R24" s="12">
        <v>4630680000000000</v>
      </c>
      <c r="S24" s="1">
        <v>10067</v>
      </c>
      <c r="T24" s="1">
        <v>1239</v>
      </c>
      <c r="U24" s="3">
        <v>0</v>
      </c>
      <c r="V24" s="3">
        <v>2.0210648148148148E-2</v>
      </c>
      <c r="W24" s="1">
        <v>7.85</v>
      </c>
      <c r="X24" s="1" t="s">
        <v>122</v>
      </c>
      <c r="Y24" s="16">
        <v>0</v>
      </c>
      <c r="Z24" s="4">
        <v>42430</v>
      </c>
      <c r="AA24" s="1">
        <v>28</v>
      </c>
      <c r="AB24" s="1" t="str">
        <f t="shared" si="4"/>
        <v>Large</v>
      </c>
      <c r="AC24" s="1">
        <v>378</v>
      </c>
      <c r="AD24" s="1" t="str">
        <f t="shared" si="3"/>
        <v>Yes</v>
      </c>
      <c r="AE24" s="1" t="s">
        <v>361</v>
      </c>
      <c r="AF24" s="1" t="s">
        <v>75</v>
      </c>
      <c r="AG24" s="1" t="s">
        <v>76</v>
      </c>
      <c r="AH24" s="1" t="s">
        <v>83</v>
      </c>
      <c r="AI24" s="1" t="s">
        <v>378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W24" s="2"/>
      <c r="BX24" s="1"/>
      <c r="BY24" s="1"/>
      <c r="BZ24" s="3"/>
      <c r="CA24" s="3"/>
      <c r="CB24" s="1"/>
      <c r="CC24" s="1"/>
      <c r="CD24" s="3"/>
      <c r="CE24" s="4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</row>
    <row r="25" spans="1:121" x14ac:dyDescent="0.3">
      <c r="A25" s="1" t="s">
        <v>394</v>
      </c>
      <c r="B25" s="1" t="str">
        <f t="shared" si="0"/>
        <v xml:space="preserve">Anthony </v>
      </c>
      <c r="C25" s="1" t="str">
        <f t="shared" si="1"/>
        <v xml:space="preserve">Whitney   </v>
      </c>
      <c r="D25" s="1" t="s">
        <v>395</v>
      </c>
      <c r="E25" s="1" t="s">
        <v>63</v>
      </c>
      <c r="F25" s="1" t="s">
        <v>396</v>
      </c>
      <c r="G25" s="1" t="s">
        <v>89</v>
      </c>
      <c r="I25" s="1" t="s">
        <v>90</v>
      </c>
      <c r="J25" s="1">
        <v>88480</v>
      </c>
      <c r="K25" s="1" t="s">
        <v>91</v>
      </c>
      <c r="L25" s="14" t="s">
        <v>92</v>
      </c>
      <c r="M25" s="1" t="s">
        <v>93</v>
      </c>
      <c r="O25" s="1" t="s">
        <v>94</v>
      </c>
      <c r="P25" s="1" t="s">
        <v>67</v>
      </c>
      <c r="Q25" s="12" t="s">
        <v>95</v>
      </c>
      <c r="R25" s="12">
        <v>4469930000000000</v>
      </c>
      <c r="S25" s="1">
        <v>10007</v>
      </c>
      <c r="T25" s="1">
        <v>7441</v>
      </c>
      <c r="U25" s="3">
        <v>0</v>
      </c>
      <c r="V25" s="3">
        <v>2.7155092592592592E-2</v>
      </c>
      <c r="W25" s="1">
        <v>11.05</v>
      </c>
      <c r="X25" s="1" t="s">
        <v>96</v>
      </c>
      <c r="Y25" s="16">
        <v>0</v>
      </c>
      <c r="Z25" s="4">
        <v>42427</v>
      </c>
      <c r="AA25" s="1" t="s">
        <v>97</v>
      </c>
      <c r="AB25" s="1" t="str">
        <f t="shared" si="4"/>
        <v>Small</v>
      </c>
      <c r="AC25" s="1">
        <v>65.8</v>
      </c>
      <c r="AD25" s="1" t="str">
        <f t="shared" si="3"/>
        <v>Yes</v>
      </c>
      <c r="AE25" s="1" t="s">
        <v>361</v>
      </c>
      <c r="AF25" s="1" t="s">
        <v>82</v>
      </c>
      <c r="AG25" s="1" t="s">
        <v>98</v>
      </c>
      <c r="AH25" s="1" t="s">
        <v>99</v>
      </c>
      <c r="AI25" s="1" t="s">
        <v>362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1</v>
      </c>
      <c r="BL25" s="1">
        <v>0</v>
      </c>
      <c r="BW25" s="2"/>
      <c r="BX25" s="1"/>
      <c r="BY25" s="1"/>
      <c r="BZ25" s="3"/>
      <c r="CA25" s="3"/>
      <c r="CB25" s="1"/>
      <c r="CC25" s="1"/>
      <c r="CD25" s="3"/>
      <c r="CE25" s="4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</row>
    <row r="26" spans="1:121" x14ac:dyDescent="0.3">
      <c r="A26" s="1" t="s">
        <v>397</v>
      </c>
      <c r="B26" s="1" t="str">
        <f t="shared" si="0"/>
        <v xml:space="preserve">Anthony </v>
      </c>
      <c r="C26" s="1" t="str">
        <f t="shared" si="1"/>
        <v xml:space="preserve">Carr    </v>
      </c>
      <c r="D26" s="1" t="s">
        <v>398</v>
      </c>
      <c r="E26" s="1" t="s">
        <v>63</v>
      </c>
      <c r="F26" s="1" t="s">
        <v>116</v>
      </c>
      <c r="G26" s="1" t="s">
        <v>117</v>
      </c>
      <c r="I26" s="1" t="s">
        <v>118</v>
      </c>
      <c r="J26" s="1">
        <v>37511</v>
      </c>
      <c r="K26" s="1" t="s">
        <v>119</v>
      </c>
      <c r="L26" s="14" t="s">
        <v>120</v>
      </c>
      <c r="M26" s="1" t="s">
        <v>121</v>
      </c>
      <c r="O26" s="1" t="s">
        <v>122</v>
      </c>
      <c r="P26" s="1" t="s">
        <v>67</v>
      </c>
      <c r="Q26" s="12" t="s">
        <v>123</v>
      </c>
      <c r="R26" s="12">
        <v>6011480000000000</v>
      </c>
      <c r="S26" s="1">
        <v>10019</v>
      </c>
      <c r="T26" s="1">
        <v>792</v>
      </c>
      <c r="U26" s="3">
        <v>0</v>
      </c>
      <c r="V26" s="3">
        <v>3.3291666666666664E-2</v>
      </c>
      <c r="W26" s="1">
        <v>9.2200000000000006</v>
      </c>
      <c r="X26" s="1" t="s">
        <v>124</v>
      </c>
      <c r="Y26" s="16">
        <v>0</v>
      </c>
      <c r="Z26" s="4">
        <v>42420</v>
      </c>
      <c r="AA26" s="1">
        <v>53</v>
      </c>
      <c r="AB26" s="1" t="str">
        <f t="shared" si="4"/>
        <v>Small</v>
      </c>
      <c r="AC26" s="1">
        <v>28.35</v>
      </c>
      <c r="AD26" s="1" t="str">
        <f t="shared" si="3"/>
        <v>Yes</v>
      </c>
      <c r="AE26" s="1" t="s">
        <v>361</v>
      </c>
      <c r="AF26" s="1" t="s">
        <v>75</v>
      </c>
      <c r="AG26" s="1" t="s">
        <v>109</v>
      </c>
      <c r="AH26" s="1" t="s">
        <v>83</v>
      </c>
      <c r="AI26" s="1" t="s">
        <v>399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W26" s="2"/>
      <c r="BX26" s="1"/>
      <c r="BY26" s="1"/>
      <c r="BZ26" s="3"/>
      <c r="CA26" s="3"/>
      <c r="CB26" s="1"/>
      <c r="CC26" s="1"/>
      <c r="CD26" s="3"/>
      <c r="CE26" s="4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</row>
    <row r="27" spans="1:121" x14ac:dyDescent="0.3">
      <c r="A27" s="1" t="s">
        <v>397</v>
      </c>
      <c r="B27" s="1" t="str">
        <f t="shared" si="0"/>
        <v xml:space="preserve">Anthony </v>
      </c>
      <c r="C27" s="1" t="str">
        <f t="shared" si="1"/>
        <v xml:space="preserve">Carr    </v>
      </c>
      <c r="D27" s="1" t="s">
        <v>398</v>
      </c>
      <c r="E27" s="1" t="s">
        <v>63</v>
      </c>
      <c r="F27" s="1" t="s">
        <v>116</v>
      </c>
      <c r="G27" s="1" t="s">
        <v>117</v>
      </c>
      <c r="I27" s="1" t="s">
        <v>118</v>
      </c>
      <c r="J27" s="1">
        <v>37511</v>
      </c>
      <c r="K27" s="1" t="s">
        <v>119</v>
      </c>
      <c r="L27" s="14" t="s">
        <v>120</v>
      </c>
      <c r="M27" s="1" t="s">
        <v>121</v>
      </c>
      <c r="O27" s="1" t="s">
        <v>122</v>
      </c>
      <c r="P27" s="1" t="s">
        <v>67</v>
      </c>
      <c r="Q27" s="12" t="s">
        <v>123</v>
      </c>
      <c r="R27" s="12">
        <v>6011530000000000</v>
      </c>
      <c r="S27" s="1">
        <v>10019</v>
      </c>
      <c r="T27" s="1">
        <v>1257</v>
      </c>
      <c r="U27" s="3">
        <v>0</v>
      </c>
      <c r="V27" s="3">
        <v>3.2923611111111105E-2</v>
      </c>
      <c r="W27" s="1">
        <v>13.33</v>
      </c>
      <c r="X27" s="1" t="s">
        <v>125</v>
      </c>
      <c r="Y27" s="16">
        <v>0</v>
      </c>
      <c r="Z27" s="4">
        <v>42602</v>
      </c>
      <c r="AA27" s="1">
        <v>53</v>
      </c>
      <c r="AB27" s="1" t="str">
        <f t="shared" si="4"/>
        <v>Small</v>
      </c>
      <c r="AC27" s="1">
        <v>29.82</v>
      </c>
      <c r="AD27" s="1" t="str">
        <f t="shared" si="3"/>
        <v>Yes</v>
      </c>
      <c r="AE27" s="1" t="s">
        <v>361</v>
      </c>
      <c r="AF27" s="1" t="s">
        <v>75</v>
      </c>
      <c r="AG27" s="1" t="s">
        <v>109</v>
      </c>
      <c r="AH27" s="1" t="s">
        <v>83</v>
      </c>
      <c r="AI27" s="1" t="s">
        <v>399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0</v>
      </c>
      <c r="BJ27" s="1">
        <v>0</v>
      </c>
      <c r="BK27" s="1">
        <v>0</v>
      </c>
      <c r="BL27" s="1">
        <v>0</v>
      </c>
      <c r="BW27" s="2"/>
      <c r="BX27" s="1"/>
      <c r="BY27" s="1"/>
      <c r="BZ27" s="3"/>
      <c r="CA27" s="3"/>
      <c r="CB27" s="1"/>
      <c r="CC27" s="1"/>
      <c r="CD27" s="3"/>
      <c r="CE27" s="4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</row>
    <row r="28" spans="1:121" x14ac:dyDescent="0.3">
      <c r="A28" s="1" t="s">
        <v>397</v>
      </c>
      <c r="B28" s="1" t="str">
        <f t="shared" si="0"/>
        <v xml:space="preserve">Anthony </v>
      </c>
      <c r="C28" s="1" t="str">
        <f t="shared" si="1"/>
        <v xml:space="preserve">Carr    </v>
      </c>
      <c r="D28" s="1" t="s">
        <v>398</v>
      </c>
      <c r="E28" s="1" t="s">
        <v>63</v>
      </c>
      <c r="F28" s="1" t="s">
        <v>116</v>
      </c>
      <c r="G28" s="1" t="s">
        <v>117</v>
      </c>
      <c r="I28" s="1" t="s">
        <v>118</v>
      </c>
      <c r="J28" s="1">
        <v>37511</v>
      </c>
      <c r="K28" s="1" t="s">
        <v>119</v>
      </c>
      <c r="L28" s="14" t="s">
        <v>120</v>
      </c>
      <c r="M28" s="1" t="s">
        <v>121</v>
      </c>
      <c r="O28" s="1" t="s">
        <v>122</v>
      </c>
      <c r="P28" s="1" t="s">
        <v>67</v>
      </c>
      <c r="Q28" s="12" t="s">
        <v>123</v>
      </c>
      <c r="R28" s="12">
        <v>6011080000000000</v>
      </c>
      <c r="S28" s="1">
        <v>10019</v>
      </c>
      <c r="T28" s="1">
        <v>2488</v>
      </c>
      <c r="U28" s="3">
        <v>0</v>
      </c>
      <c r="V28" s="3">
        <v>9.6597222222222223E-3</v>
      </c>
      <c r="W28" s="1">
        <v>2.87</v>
      </c>
      <c r="X28" s="1" t="s">
        <v>79</v>
      </c>
      <c r="Y28" s="16">
        <v>0</v>
      </c>
      <c r="Z28" s="4">
        <v>42456</v>
      </c>
      <c r="AA28" s="1">
        <v>53</v>
      </c>
      <c r="AB28" s="1" t="str">
        <f t="shared" si="4"/>
        <v>Small</v>
      </c>
      <c r="AC28" s="1">
        <v>14.36</v>
      </c>
      <c r="AD28" s="1" t="str">
        <f t="shared" si="3"/>
        <v>Yes</v>
      </c>
      <c r="AE28" s="1" t="s">
        <v>361</v>
      </c>
      <c r="AF28" s="1" t="s">
        <v>75</v>
      </c>
      <c r="AG28" s="1" t="s">
        <v>109</v>
      </c>
      <c r="AH28" s="1" t="s">
        <v>83</v>
      </c>
      <c r="AI28" s="1" t="s">
        <v>399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W28" s="2"/>
      <c r="BX28" s="1"/>
      <c r="BY28" s="1"/>
      <c r="BZ28" s="3"/>
      <c r="CA28" s="3"/>
      <c r="CB28" s="1"/>
      <c r="CC28" s="1"/>
      <c r="CD28" s="3"/>
      <c r="CE28" s="4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</row>
    <row r="29" spans="1:121" x14ac:dyDescent="0.3">
      <c r="A29" s="1" t="s">
        <v>397</v>
      </c>
      <c r="B29" s="1" t="str">
        <f t="shared" si="0"/>
        <v xml:space="preserve">Anthony </v>
      </c>
      <c r="C29" s="1" t="str">
        <f t="shared" si="1"/>
        <v xml:space="preserve">Carr    </v>
      </c>
      <c r="D29" s="1" t="s">
        <v>398</v>
      </c>
      <c r="E29" s="1" t="s">
        <v>63</v>
      </c>
      <c r="F29" s="1" t="s">
        <v>116</v>
      </c>
      <c r="G29" s="1" t="s">
        <v>117</v>
      </c>
      <c r="I29" s="1" t="s">
        <v>118</v>
      </c>
      <c r="J29" s="1">
        <v>37511</v>
      </c>
      <c r="K29" s="1" t="s">
        <v>119</v>
      </c>
      <c r="L29" s="14" t="s">
        <v>120</v>
      </c>
      <c r="M29" s="1" t="s">
        <v>121</v>
      </c>
      <c r="O29" s="1" t="s">
        <v>122</v>
      </c>
      <c r="P29" s="1" t="s">
        <v>67</v>
      </c>
      <c r="Q29" s="12" t="s">
        <v>123</v>
      </c>
      <c r="R29" s="12">
        <v>6011110000000000</v>
      </c>
      <c r="S29" s="1">
        <v>10019</v>
      </c>
      <c r="T29" s="1">
        <v>2836</v>
      </c>
      <c r="U29" s="3">
        <v>0</v>
      </c>
      <c r="V29" s="3">
        <v>2.0210648148148148E-2</v>
      </c>
      <c r="W29" s="1">
        <v>6.05</v>
      </c>
      <c r="X29" s="1" t="s">
        <v>73</v>
      </c>
      <c r="Y29" s="16">
        <v>0</v>
      </c>
      <c r="Z29" s="4">
        <v>42578</v>
      </c>
      <c r="AA29" s="1">
        <v>53</v>
      </c>
      <c r="AB29" s="1" t="str">
        <f t="shared" si="4"/>
        <v>Small</v>
      </c>
      <c r="AC29" s="1">
        <v>9.06</v>
      </c>
      <c r="AD29" s="1" t="str">
        <f t="shared" si="3"/>
        <v>No</v>
      </c>
      <c r="AE29" s="1" t="s">
        <v>374</v>
      </c>
      <c r="AF29" s="1" t="s">
        <v>75</v>
      </c>
      <c r="AG29" s="1" t="s">
        <v>109</v>
      </c>
      <c r="AH29" s="1" t="s">
        <v>83</v>
      </c>
      <c r="AI29" s="1" t="s">
        <v>399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1</v>
      </c>
      <c r="AW29" s="1">
        <v>1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W29" s="2"/>
      <c r="BX29" s="1"/>
      <c r="BY29" s="1"/>
      <c r="BZ29" s="3"/>
      <c r="CA29" s="3"/>
      <c r="CB29" s="1"/>
      <c r="CC29" s="1"/>
      <c r="CD29" s="3"/>
      <c r="CE29" s="4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</row>
    <row r="30" spans="1:121" x14ac:dyDescent="0.3">
      <c r="A30" s="1" t="s">
        <v>397</v>
      </c>
      <c r="B30" s="1" t="str">
        <f t="shared" si="0"/>
        <v xml:space="preserve">Anthony </v>
      </c>
      <c r="C30" s="1" t="str">
        <f t="shared" si="1"/>
        <v xml:space="preserve">Carr    </v>
      </c>
      <c r="D30" s="1" t="s">
        <v>398</v>
      </c>
      <c r="E30" s="1" t="s">
        <v>63</v>
      </c>
      <c r="F30" s="1" t="s">
        <v>116</v>
      </c>
      <c r="G30" s="1" t="s">
        <v>117</v>
      </c>
      <c r="I30" s="1" t="s">
        <v>118</v>
      </c>
      <c r="J30" s="1">
        <v>37511</v>
      </c>
      <c r="K30" s="1" t="s">
        <v>119</v>
      </c>
      <c r="L30" s="14" t="s">
        <v>120</v>
      </c>
      <c r="M30" s="1" t="s">
        <v>121</v>
      </c>
      <c r="O30" s="1" t="s">
        <v>122</v>
      </c>
      <c r="P30" s="1" t="s">
        <v>67</v>
      </c>
      <c r="Q30" s="12" t="s">
        <v>123</v>
      </c>
      <c r="R30" s="12">
        <v>6011940000000000</v>
      </c>
      <c r="S30" s="1">
        <v>10019</v>
      </c>
      <c r="T30" s="1">
        <v>5456</v>
      </c>
      <c r="U30" s="3">
        <v>0</v>
      </c>
      <c r="V30" s="3">
        <v>3.5241898148148147E-2</v>
      </c>
      <c r="W30" s="1">
        <v>23.37</v>
      </c>
      <c r="X30" s="1" t="s">
        <v>127</v>
      </c>
      <c r="Y30" s="16">
        <v>0</v>
      </c>
      <c r="Z30" s="4">
        <v>42646</v>
      </c>
      <c r="AA30" s="1">
        <v>53</v>
      </c>
      <c r="AB30" s="1" t="str">
        <f t="shared" si="4"/>
        <v>Small</v>
      </c>
      <c r="AC30" s="1">
        <v>36.5</v>
      </c>
      <c r="AD30" s="1" t="str">
        <f t="shared" si="3"/>
        <v>Yes</v>
      </c>
      <c r="AE30" s="1" t="s">
        <v>361</v>
      </c>
      <c r="AF30" s="1" t="s">
        <v>75</v>
      </c>
      <c r="AG30" s="1" t="s">
        <v>109</v>
      </c>
      <c r="AH30" s="1" t="s">
        <v>83</v>
      </c>
      <c r="AI30" s="1" t="s">
        <v>399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W30" s="2"/>
      <c r="BX30" s="1"/>
      <c r="BY30" s="1"/>
      <c r="BZ30" s="3"/>
      <c r="CA30" s="3"/>
      <c r="CB30" s="1"/>
      <c r="CC30" s="1"/>
      <c r="CD30" s="3"/>
      <c r="CE30" s="4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</row>
    <row r="31" spans="1:121" x14ac:dyDescent="0.3">
      <c r="A31" s="1" t="s">
        <v>400</v>
      </c>
      <c r="B31" s="1" t="str">
        <f t="shared" si="0"/>
        <v xml:space="preserve">Arlene </v>
      </c>
      <c r="C31" s="1" t="str">
        <f t="shared" si="1"/>
        <v xml:space="preserve">Cruz     </v>
      </c>
      <c r="D31" s="1" t="s">
        <v>401</v>
      </c>
      <c r="E31" s="1" t="s">
        <v>151</v>
      </c>
      <c r="F31" s="1" t="s">
        <v>402</v>
      </c>
      <c r="G31" s="1" t="s">
        <v>403</v>
      </c>
      <c r="H31" s="1" t="s">
        <v>404</v>
      </c>
      <c r="I31" s="1" t="s">
        <v>142</v>
      </c>
      <c r="J31" s="1">
        <v>98002</v>
      </c>
      <c r="K31" s="1" t="s">
        <v>405</v>
      </c>
      <c r="L31" s="14" t="s">
        <v>406</v>
      </c>
      <c r="M31" s="1" t="s">
        <v>359</v>
      </c>
      <c r="O31" s="1" t="s">
        <v>315</v>
      </c>
      <c r="P31" s="1" t="s">
        <v>67</v>
      </c>
      <c r="Q31" s="12" t="s">
        <v>407</v>
      </c>
      <c r="R31" s="12">
        <v>3528030000000000</v>
      </c>
      <c r="S31" s="1">
        <v>10183</v>
      </c>
      <c r="T31" s="1">
        <v>2269</v>
      </c>
      <c r="U31" s="3">
        <v>0</v>
      </c>
      <c r="V31" s="3">
        <v>2.2744212962962963E-2</v>
      </c>
      <c r="W31" s="1">
        <v>7.12</v>
      </c>
      <c r="X31" s="1" t="s">
        <v>190</v>
      </c>
      <c r="Y31" s="16">
        <v>0</v>
      </c>
      <c r="Z31" s="4">
        <v>42536</v>
      </c>
      <c r="AA31" s="1">
        <v>35</v>
      </c>
      <c r="AB31" s="1" t="str">
        <f t="shared" si="4"/>
        <v>Small</v>
      </c>
      <c r="AC31" s="1">
        <v>30.79</v>
      </c>
      <c r="AD31" s="1" t="str">
        <f t="shared" si="3"/>
        <v>Yes</v>
      </c>
      <c r="AE31" s="1" t="s">
        <v>361</v>
      </c>
      <c r="AF31" s="1" t="s">
        <v>75</v>
      </c>
      <c r="AG31" s="1" t="s">
        <v>109</v>
      </c>
      <c r="AH31" s="1" t="s">
        <v>83</v>
      </c>
      <c r="AI31" s="1" t="s">
        <v>378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1</v>
      </c>
      <c r="AW31" s="1">
        <v>1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W31" s="2"/>
      <c r="BX31" s="1"/>
      <c r="BY31" s="1"/>
      <c r="BZ31" s="3"/>
      <c r="CA31" s="3"/>
      <c r="CB31" s="1"/>
      <c r="CC31" s="1"/>
      <c r="CD31" s="3"/>
      <c r="CE31" s="4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</row>
    <row r="32" spans="1:121" x14ac:dyDescent="0.3">
      <c r="A32" s="1" t="s">
        <v>400</v>
      </c>
      <c r="B32" s="1" t="str">
        <f t="shared" si="0"/>
        <v xml:space="preserve">Arlene </v>
      </c>
      <c r="C32" s="1" t="str">
        <f t="shared" si="1"/>
        <v xml:space="preserve">Cruz     </v>
      </c>
      <c r="D32" s="1" t="s">
        <v>401</v>
      </c>
      <c r="E32" s="1" t="s">
        <v>151</v>
      </c>
      <c r="F32" s="1" t="s">
        <v>402</v>
      </c>
      <c r="G32" s="1" t="s">
        <v>403</v>
      </c>
      <c r="H32" s="1" t="s">
        <v>404</v>
      </c>
      <c r="I32" s="1" t="s">
        <v>142</v>
      </c>
      <c r="J32" s="1">
        <v>98002</v>
      </c>
      <c r="K32" s="1" t="s">
        <v>405</v>
      </c>
      <c r="L32" s="14" t="s">
        <v>406</v>
      </c>
      <c r="M32" s="1" t="s">
        <v>359</v>
      </c>
      <c r="O32" s="1" t="s">
        <v>315</v>
      </c>
      <c r="P32" s="1" t="s">
        <v>67</v>
      </c>
      <c r="Q32" s="12" t="s">
        <v>407</v>
      </c>
      <c r="R32" s="12">
        <v>3528500000000000</v>
      </c>
      <c r="S32" s="1">
        <v>10183</v>
      </c>
      <c r="T32" s="1">
        <v>6950</v>
      </c>
      <c r="U32" s="3">
        <v>0</v>
      </c>
      <c r="V32" s="3">
        <v>1.9393518518518518E-2</v>
      </c>
      <c r="W32" s="1">
        <v>10.45</v>
      </c>
      <c r="X32" s="1" t="s">
        <v>274</v>
      </c>
      <c r="Y32" s="16">
        <v>0</v>
      </c>
      <c r="Z32" s="4">
        <v>42649</v>
      </c>
      <c r="AA32" s="1">
        <v>35</v>
      </c>
      <c r="AB32" s="1" t="str">
        <f t="shared" si="4"/>
        <v>Small</v>
      </c>
      <c r="AC32" s="1">
        <v>42.66</v>
      </c>
      <c r="AD32" s="1" t="str">
        <f t="shared" si="3"/>
        <v>Yes</v>
      </c>
      <c r="AE32" s="1" t="s">
        <v>361</v>
      </c>
      <c r="AF32" s="1" t="s">
        <v>75</v>
      </c>
      <c r="AG32" s="1" t="s">
        <v>109</v>
      </c>
      <c r="AH32" s="1" t="s">
        <v>83</v>
      </c>
      <c r="AI32" s="1" t="s">
        <v>378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W32" s="2"/>
      <c r="BX32" s="1"/>
      <c r="BY32" s="1"/>
      <c r="BZ32" s="3"/>
      <c r="CA32" s="3"/>
      <c r="CB32" s="1"/>
      <c r="CC32" s="1"/>
      <c r="CD32" s="3"/>
      <c r="CE32" s="4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</row>
    <row r="33" spans="1:121" x14ac:dyDescent="0.3">
      <c r="A33" s="1" t="s">
        <v>408</v>
      </c>
      <c r="B33" s="1" t="str">
        <f t="shared" si="0"/>
        <v xml:space="preserve">Betty </v>
      </c>
      <c r="C33" s="1" t="str">
        <f t="shared" si="1"/>
        <v xml:space="preserve">Grimes    </v>
      </c>
      <c r="D33" s="1" t="s">
        <v>409</v>
      </c>
      <c r="E33" s="1" t="s">
        <v>151</v>
      </c>
      <c r="F33" s="1" t="s">
        <v>410</v>
      </c>
      <c r="G33" s="1" t="s">
        <v>411</v>
      </c>
      <c r="I33" s="1" t="s">
        <v>90</v>
      </c>
      <c r="J33" s="1">
        <v>83471</v>
      </c>
      <c r="K33" s="1" t="s">
        <v>412</v>
      </c>
      <c r="L33" s="14" t="s">
        <v>413</v>
      </c>
      <c r="M33" s="1" t="s">
        <v>198</v>
      </c>
      <c r="O33" s="1" t="s">
        <v>274</v>
      </c>
      <c r="P33" s="1" t="s">
        <v>242</v>
      </c>
      <c r="Q33" s="12">
        <v>777215385</v>
      </c>
      <c r="R33" s="12">
        <v>36322900000000</v>
      </c>
      <c r="S33" s="1">
        <v>10299</v>
      </c>
      <c r="T33" s="1">
        <v>1053</v>
      </c>
      <c r="U33" s="3">
        <v>3.2928240740740737E-2</v>
      </c>
      <c r="V33" s="3">
        <v>3.2932870370370369E-2</v>
      </c>
      <c r="W33" s="1">
        <v>27.97</v>
      </c>
      <c r="X33" s="1" t="s">
        <v>390</v>
      </c>
      <c r="Y33" s="16">
        <v>3.2928240740740737E-2</v>
      </c>
      <c r="Z33" s="4">
        <v>42498</v>
      </c>
      <c r="AA33" s="1">
        <v>41</v>
      </c>
      <c r="AB33" s="1" t="str">
        <f t="shared" si="4"/>
        <v>Small</v>
      </c>
      <c r="AC33" s="1">
        <v>44.19</v>
      </c>
      <c r="AD33" s="1" t="str">
        <f t="shared" si="3"/>
        <v>Yes</v>
      </c>
      <c r="AE33" s="1" t="s">
        <v>361</v>
      </c>
      <c r="AF33" s="1" t="s">
        <v>75</v>
      </c>
      <c r="AG33" s="1" t="s">
        <v>109</v>
      </c>
      <c r="AH33" s="1" t="s">
        <v>83</v>
      </c>
      <c r="AI33" s="1" t="s">
        <v>378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W33" s="2"/>
      <c r="BX33" s="1"/>
      <c r="BY33" s="1"/>
      <c r="BZ33" s="3"/>
      <c r="CA33" s="3"/>
      <c r="CB33" s="1"/>
      <c r="CC33" s="1"/>
      <c r="CD33" s="3"/>
      <c r="CE33" s="4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</row>
    <row r="34" spans="1:121" x14ac:dyDescent="0.3">
      <c r="A34" s="1" t="s">
        <v>408</v>
      </c>
      <c r="B34" s="1" t="str">
        <f t="shared" ref="B34:B65" si="5">LEFT(D34, SEARCH(" ",D34,1))</f>
        <v xml:space="preserve">Betty </v>
      </c>
      <c r="C34" s="1" t="str">
        <f t="shared" ref="C34:C65" si="6">RIGHT(D34,LEN(D34)-SEARCH(" ",D34,1))</f>
        <v xml:space="preserve">Grimes    </v>
      </c>
      <c r="D34" s="1" t="s">
        <v>409</v>
      </c>
      <c r="E34" s="1" t="s">
        <v>151</v>
      </c>
      <c r="F34" s="1" t="s">
        <v>410</v>
      </c>
      <c r="G34" s="1" t="s">
        <v>411</v>
      </c>
      <c r="I34" s="1" t="s">
        <v>90</v>
      </c>
      <c r="J34" s="1">
        <v>83471</v>
      </c>
      <c r="K34" s="1" t="s">
        <v>412</v>
      </c>
      <c r="L34" s="14" t="s">
        <v>413</v>
      </c>
      <c r="M34" s="1" t="s">
        <v>198</v>
      </c>
      <c r="O34" s="1" t="s">
        <v>274</v>
      </c>
      <c r="P34" s="1" t="s">
        <v>242</v>
      </c>
      <c r="Q34" s="12">
        <v>777215385</v>
      </c>
      <c r="R34" s="12">
        <v>36080700000000</v>
      </c>
      <c r="S34" s="1">
        <v>10299</v>
      </c>
      <c r="T34" s="1">
        <v>7316</v>
      </c>
      <c r="U34" s="3">
        <v>0</v>
      </c>
      <c r="V34" s="3">
        <v>1.9393518518518518E-2</v>
      </c>
      <c r="W34" s="1">
        <v>14.28</v>
      </c>
      <c r="X34" s="1" t="s">
        <v>274</v>
      </c>
      <c r="Y34" s="16">
        <v>0</v>
      </c>
      <c r="Z34" s="4">
        <v>42649</v>
      </c>
      <c r="AA34" s="1">
        <v>41</v>
      </c>
      <c r="AB34" s="1" t="str">
        <f t="shared" si="4"/>
        <v>Small</v>
      </c>
      <c r="AC34" s="1">
        <v>48.44</v>
      </c>
      <c r="AD34" s="1" t="str">
        <f t="shared" ref="AD34:AD65" si="7">IF(AE34="complete","Yes","No")</f>
        <v>No</v>
      </c>
      <c r="AE34" s="1" t="s">
        <v>374</v>
      </c>
      <c r="AF34" s="1" t="s">
        <v>75</v>
      </c>
      <c r="AG34" s="1" t="s">
        <v>109</v>
      </c>
      <c r="AH34" s="1" t="s">
        <v>83</v>
      </c>
      <c r="AI34" s="1" t="s">
        <v>378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W34" s="2"/>
      <c r="BX34" s="1"/>
      <c r="BY34" s="1"/>
      <c r="BZ34" s="3"/>
      <c r="CA34" s="3"/>
      <c r="CB34" s="1"/>
      <c r="CC34" s="1"/>
      <c r="CD34" s="3"/>
      <c r="CE34" s="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</row>
    <row r="35" spans="1:121" x14ac:dyDescent="0.3">
      <c r="A35" s="1" t="s">
        <v>408</v>
      </c>
      <c r="B35" s="1" t="str">
        <f t="shared" si="5"/>
        <v xml:space="preserve">Betty </v>
      </c>
      <c r="C35" s="1" t="str">
        <f t="shared" si="6"/>
        <v xml:space="preserve">Grimes    </v>
      </c>
      <c r="D35" s="1" t="s">
        <v>409</v>
      </c>
      <c r="E35" s="1" t="s">
        <v>151</v>
      </c>
      <c r="F35" s="1" t="s">
        <v>410</v>
      </c>
      <c r="G35" s="1" t="s">
        <v>411</v>
      </c>
      <c r="I35" s="1" t="s">
        <v>90</v>
      </c>
      <c r="J35" s="1">
        <v>83471</v>
      </c>
      <c r="K35" s="1" t="s">
        <v>412</v>
      </c>
      <c r="L35" s="14" t="s">
        <v>413</v>
      </c>
      <c r="M35" s="1" t="s">
        <v>198</v>
      </c>
      <c r="O35" s="1" t="s">
        <v>274</v>
      </c>
      <c r="P35" s="1" t="s">
        <v>242</v>
      </c>
      <c r="Q35" s="12">
        <v>777215385</v>
      </c>
      <c r="R35" s="12">
        <v>36006500000000</v>
      </c>
      <c r="S35" s="1">
        <v>10299</v>
      </c>
      <c r="T35" s="1">
        <v>7953</v>
      </c>
      <c r="U35" s="3">
        <v>0</v>
      </c>
      <c r="V35" s="3">
        <v>1.9402777777777779E-2</v>
      </c>
      <c r="W35" s="1">
        <v>8.23</v>
      </c>
      <c r="X35" s="1" t="s">
        <v>255</v>
      </c>
      <c r="Y35" s="16">
        <v>0</v>
      </c>
      <c r="Z35" s="4">
        <v>42720</v>
      </c>
      <c r="AA35" s="1">
        <v>41</v>
      </c>
      <c r="AB35" s="1" t="str">
        <f t="shared" si="4"/>
        <v>Small</v>
      </c>
      <c r="AC35" s="1">
        <v>50</v>
      </c>
      <c r="AD35" s="1" t="str">
        <f t="shared" si="7"/>
        <v>Yes</v>
      </c>
      <c r="AE35" s="1" t="s">
        <v>361</v>
      </c>
      <c r="AF35" s="1" t="s">
        <v>75</v>
      </c>
      <c r="AG35" s="1" t="s">
        <v>109</v>
      </c>
      <c r="AH35" s="1" t="s">
        <v>83</v>
      </c>
      <c r="AI35" s="1" t="s">
        <v>378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W35" s="2"/>
      <c r="BX35" s="1"/>
      <c r="BY35" s="1"/>
      <c r="BZ35" s="3"/>
      <c r="CA35" s="3"/>
      <c r="CB35" s="1"/>
      <c r="CC35" s="1"/>
      <c r="CD35" s="3"/>
      <c r="CE35" s="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</row>
    <row r="36" spans="1:121" x14ac:dyDescent="0.3">
      <c r="A36" s="1" t="s">
        <v>408</v>
      </c>
      <c r="B36" s="1" t="str">
        <f t="shared" si="5"/>
        <v xml:space="preserve">Betty </v>
      </c>
      <c r="C36" s="1" t="str">
        <f t="shared" si="6"/>
        <v xml:space="preserve">Grimes    </v>
      </c>
      <c r="D36" s="1" t="s">
        <v>409</v>
      </c>
      <c r="E36" s="1" t="s">
        <v>151</v>
      </c>
      <c r="F36" s="1" t="s">
        <v>410</v>
      </c>
      <c r="G36" s="1" t="s">
        <v>411</v>
      </c>
      <c r="I36" s="1" t="s">
        <v>90</v>
      </c>
      <c r="J36" s="1">
        <v>83471</v>
      </c>
      <c r="K36" s="1" t="s">
        <v>412</v>
      </c>
      <c r="L36" s="14" t="s">
        <v>413</v>
      </c>
      <c r="M36" s="1" t="s">
        <v>198</v>
      </c>
      <c r="O36" s="1" t="s">
        <v>274</v>
      </c>
      <c r="P36" s="1" t="s">
        <v>242</v>
      </c>
      <c r="Q36" s="12">
        <v>777215385</v>
      </c>
      <c r="R36" s="12">
        <v>36726800000000</v>
      </c>
      <c r="S36" s="1">
        <v>10299</v>
      </c>
      <c r="T36" s="1">
        <v>8809</v>
      </c>
      <c r="U36" s="3">
        <v>0</v>
      </c>
      <c r="V36" s="3">
        <v>3.3247685185185186E-2</v>
      </c>
      <c r="W36" s="1">
        <v>21.97</v>
      </c>
      <c r="X36" s="1" t="s">
        <v>201</v>
      </c>
      <c r="Y36" s="16">
        <v>0</v>
      </c>
      <c r="Z36" s="4">
        <v>42485</v>
      </c>
      <c r="AA36" s="1">
        <v>41</v>
      </c>
      <c r="AB36" s="1" t="str">
        <f t="shared" si="4"/>
        <v>Small</v>
      </c>
      <c r="AC36" s="1">
        <v>47.57</v>
      </c>
      <c r="AD36" s="1" t="str">
        <f t="shared" si="7"/>
        <v>Yes</v>
      </c>
      <c r="AE36" s="1" t="s">
        <v>361</v>
      </c>
      <c r="AF36" s="1" t="s">
        <v>75</v>
      </c>
      <c r="AG36" s="1" t="s">
        <v>109</v>
      </c>
      <c r="AH36" s="1" t="s">
        <v>83</v>
      </c>
      <c r="AI36" s="1" t="s">
        <v>378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W36" s="2"/>
      <c r="BX36" s="1"/>
      <c r="BY36" s="1"/>
      <c r="BZ36" s="3"/>
      <c r="CA36" s="3"/>
      <c r="CB36" s="1"/>
      <c r="CC36" s="1"/>
      <c r="CD36" s="3"/>
      <c r="CE36" s="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</row>
    <row r="37" spans="1:121" x14ac:dyDescent="0.3">
      <c r="A37" s="1" t="s">
        <v>414</v>
      </c>
      <c r="B37" s="1" t="str">
        <f t="shared" si="5"/>
        <v xml:space="preserve">Bob </v>
      </c>
      <c r="C37" s="1" t="str">
        <f t="shared" si="6"/>
        <v xml:space="preserve">Davenport    </v>
      </c>
      <c r="D37" s="1" t="s">
        <v>415</v>
      </c>
      <c r="E37" s="1" t="s">
        <v>63</v>
      </c>
      <c r="F37" s="1" t="s">
        <v>416</v>
      </c>
      <c r="G37" s="1" t="s">
        <v>417</v>
      </c>
      <c r="H37" s="1" t="s">
        <v>418</v>
      </c>
      <c r="I37" s="1" t="s">
        <v>142</v>
      </c>
      <c r="J37" s="1">
        <v>30345</v>
      </c>
      <c r="K37" s="1" t="s">
        <v>419</v>
      </c>
      <c r="L37" s="14" t="s">
        <v>420</v>
      </c>
      <c r="M37" s="1" t="s">
        <v>121</v>
      </c>
      <c r="O37" s="1" t="s">
        <v>202</v>
      </c>
      <c r="P37" s="1" t="s">
        <v>107</v>
      </c>
      <c r="Q37" s="12">
        <v>128000000000000</v>
      </c>
      <c r="R37" s="12">
        <v>6011110000000000</v>
      </c>
      <c r="S37" s="1">
        <v>10167</v>
      </c>
      <c r="T37" s="1">
        <v>1901</v>
      </c>
      <c r="U37" s="3">
        <v>0</v>
      </c>
      <c r="V37" s="3">
        <v>7.9432870370370369E-3</v>
      </c>
      <c r="W37" s="1">
        <v>11.88</v>
      </c>
      <c r="X37" s="1" t="s">
        <v>421</v>
      </c>
      <c r="Y37" s="16">
        <v>0</v>
      </c>
      <c r="Z37" s="4">
        <v>42623</v>
      </c>
      <c r="AA37" s="1" t="s">
        <v>97</v>
      </c>
      <c r="AB37" s="1" t="str">
        <f t="shared" si="4"/>
        <v>Medium</v>
      </c>
      <c r="AC37" s="1">
        <v>267.24</v>
      </c>
      <c r="AD37" s="1" t="str">
        <f t="shared" si="7"/>
        <v>Yes</v>
      </c>
      <c r="AE37" s="1" t="s">
        <v>361</v>
      </c>
      <c r="AF37" s="1" t="s">
        <v>75</v>
      </c>
      <c r="AG37" s="1" t="s">
        <v>76</v>
      </c>
      <c r="AH37" s="1" t="s">
        <v>99</v>
      </c>
      <c r="AI37" s="1" t="s">
        <v>362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1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1</v>
      </c>
      <c r="BH37" s="1">
        <v>0</v>
      </c>
      <c r="BI37" s="1">
        <v>1</v>
      </c>
      <c r="BJ37" s="1">
        <v>0</v>
      </c>
      <c r="BK37" s="1">
        <v>0</v>
      </c>
      <c r="BL37" s="1">
        <v>1</v>
      </c>
      <c r="BW37" s="2"/>
      <c r="BX37" s="1"/>
      <c r="BY37" s="1"/>
      <c r="BZ37" s="3"/>
      <c r="CA37" s="3"/>
      <c r="CB37" s="1"/>
      <c r="CC37" s="1"/>
      <c r="CD37" s="3"/>
      <c r="CE37" s="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</row>
    <row r="38" spans="1:121" x14ac:dyDescent="0.3">
      <c r="A38" s="1" t="s">
        <v>422</v>
      </c>
      <c r="B38" s="1" t="str">
        <f t="shared" si="5"/>
        <v xml:space="preserve">Bradford </v>
      </c>
      <c r="C38" s="1" t="str">
        <f t="shared" si="6"/>
        <v xml:space="preserve">Claassen  </v>
      </c>
      <c r="D38" s="1" t="s">
        <v>423</v>
      </c>
      <c r="E38" s="1" t="s">
        <v>63</v>
      </c>
      <c r="F38" s="1" t="s">
        <v>424</v>
      </c>
      <c r="G38" s="1" t="s">
        <v>425</v>
      </c>
      <c r="H38" s="1" t="s">
        <v>426</v>
      </c>
      <c r="I38" s="1" t="s">
        <v>67</v>
      </c>
      <c r="J38" s="1">
        <v>12071</v>
      </c>
      <c r="K38" s="1" t="s">
        <v>427</v>
      </c>
      <c r="L38" s="14" t="s">
        <v>428</v>
      </c>
      <c r="M38" s="1" t="s">
        <v>359</v>
      </c>
      <c r="O38" s="1" t="s">
        <v>255</v>
      </c>
      <c r="P38" s="1" t="s">
        <v>107</v>
      </c>
      <c r="Q38" s="12">
        <v>796000000000000</v>
      </c>
      <c r="R38" s="12">
        <v>3528170000000000</v>
      </c>
      <c r="S38" s="1">
        <v>10215</v>
      </c>
      <c r="T38" s="1">
        <v>28</v>
      </c>
      <c r="U38" s="3">
        <v>0</v>
      </c>
      <c r="V38" s="3">
        <v>2.5519675925925925E-2</v>
      </c>
      <c r="W38" s="1">
        <v>13.88</v>
      </c>
      <c r="X38" s="1" t="s">
        <v>429</v>
      </c>
      <c r="Y38" s="16">
        <v>0</v>
      </c>
      <c r="Z38" s="4">
        <v>42571</v>
      </c>
      <c r="AA38" s="1" t="s">
        <v>97</v>
      </c>
      <c r="AB38" s="1" t="str">
        <f t="shared" si="4"/>
        <v>Medium</v>
      </c>
      <c r="AC38" s="1">
        <v>114.25</v>
      </c>
      <c r="AD38" s="1" t="str">
        <f t="shared" si="7"/>
        <v>Yes</v>
      </c>
      <c r="AE38" s="1" t="s">
        <v>361</v>
      </c>
      <c r="AF38" s="1" t="s">
        <v>75</v>
      </c>
      <c r="AG38" s="1" t="s">
        <v>98</v>
      </c>
      <c r="AH38" s="1" t="s">
        <v>77</v>
      </c>
      <c r="AI38" s="1" t="s">
        <v>362</v>
      </c>
      <c r="AJ38" s="1">
        <v>1</v>
      </c>
      <c r="AK38" s="1">
        <v>1</v>
      </c>
      <c r="AL38" s="1">
        <v>0</v>
      </c>
      <c r="AM38" s="1">
        <v>0</v>
      </c>
      <c r="AN38" s="1">
        <v>1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W38" s="2"/>
      <c r="BX38" s="1"/>
      <c r="BY38" s="1"/>
      <c r="BZ38" s="3"/>
      <c r="CA38" s="3"/>
      <c r="CB38" s="1"/>
      <c r="CC38" s="1"/>
      <c r="CD38" s="3"/>
      <c r="CE38" s="4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</row>
    <row r="39" spans="1:121" x14ac:dyDescent="0.3">
      <c r="A39" s="1" t="s">
        <v>422</v>
      </c>
      <c r="B39" s="1" t="str">
        <f t="shared" si="5"/>
        <v xml:space="preserve">Bradford </v>
      </c>
      <c r="C39" s="1" t="str">
        <f t="shared" si="6"/>
        <v xml:space="preserve">Claassen  </v>
      </c>
      <c r="D39" s="1" t="s">
        <v>423</v>
      </c>
      <c r="E39" s="1" t="s">
        <v>63</v>
      </c>
      <c r="F39" s="1" t="s">
        <v>424</v>
      </c>
      <c r="G39" s="1" t="s">
        <v>425</v>
      </c>
      <c r="H39" s="1" t="s">
        <v>426</v>
      </c>
      <c r="I39" s="1" t="s">
        <v>67</v>
      </c>
      <c r="J39" s="1">
        <v>12071</v>
      </c>
      <c r="K39" s="1" t="s">
        <v>427</v>
      </c>
      <c r="L39" s="14" t="s">
        <v>428</v>
      </c>
      <c r="M39" s="1" t="s">
        <v>359</v>
      </c>
      <c r="O39" s="1" t="s">
        <v>255</v>
      </c>
      <c r="P39" s="1" t="s">
        <v>107</v>
      </c>
      <c r="Q39" s="12">
        <v>796000000000000</v>
      </c>
      <c r="R39" s="12">
        <v>3528610000000000</v>
      </c>
      <c r="S39" s="1">
        <v>10215</v>
      </c>
      <c r="T39" s="1">
        <v>9132</v>
      </c>
      <c r="U39" s="3">
        <v>3.2928240740740737E-2</v>
      </c>
      <c r="V39" s="3">
        <v>3.2932870370370369E-2</v>
      </c>
      <c r="W39" s="1">
        <v>6.87</v>
      </c>
      <c r="X39" s="1" t="s">
        <v>430</v>
      </c>
      <c r="Y39" s="16">
        <v>3.2928240740740737E-2</v>
      </c>
      <c r="Z39" s="4">
        <v>42498</v>
      </c>
      <c r="AA39" s="1" t="s">
        <v>97</v>
      </c>
      <c r="AB39" s="1" t="str">
        <f t="shared" si="4"/>
        <v>Medium</v>
      </c>
      <c r="AC39" s="1">
        <v>132.36000000000001</v>
      </c>
      <c r="AD39" s="1" t="str">
        <f t="shared" si="7"/>
        <v>Yes</v>
      </c>
      <c r="AE39" s="1" t="s">
        <v>361</v>
      </c>
      <c r="AF39" s="1" t="s">
        <v>75</v>
      </c>
      <c r="AG39" s="1" t="s">
        <v>98</v>
      </c>
      <c r="AH39" s="1" t="s">
        <v>77</v>
      </c>
      <c r="AI39" s="1" t="s">
        <v>362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1</v>
      </c>
      <c r="BI39" s="1">
        <v>0</v>
      </c>
      <c r="BJ39" s="1">
        <v>0</v>
      </c>
      <c r="BK39" s="1">
        <v>0</v>
      </c>
      <c r="BL39" s="1">
        <v>1</v>
      </c>
      <c r="BW39" s="2"/>
      <c r="BX39" s="1"/>
      <c r="BY39" s="1"/>
      <c r="BZ39" s="3"/>
      <c r="CA39" s="3"/>
      <c r="CB39" s="1"/>
      <c r="CC39" s="1"/>
      <c r="CD39" s="3"/>
      <c r="CE39" s="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</row>
    <row r="40" spans="1:121" x14ac:dyDescent="0.3">
      <c r="A40" s="1" t="s">
        <v>431</v>
      </c>
      <c r="B40" s="1" t="str">
        <f t="shared" si="5"/>
        <v xml:space="preserve">Calvin </v>
      </c>
      <c r="C40" s="1" t="str">
        <f t="shared" si="6"/>
        <v xml:space="preserve">Shupe    </v>
      </c>
      <c r="D40" s="1" t="s">
        <v>432</v>
      </c>
      <c r="E40" s="1" t="s">
        <v>63</v>
      </c>
      <c r="F40" s="1" t="s">
        <v>170</v>
      </c>
      <c r="G40" s="1" t="s">
        <v>171</v>
      </c>
      <c r="H40" s="1" t="s">
        <v>172</v>
      </c>
      <c r="I40" s="1" t="s">
        <v>67</v>
      </c>
      <c r="J40" s="1">
        <v>23100</v>
      </c>
      <c r="K40" s="1" t="s">
        <v>173</v>
      </c>
      <c r="L40" s="14" t="s">
        <v>174</v>
      </c>
      <c r="M40" s="1" t="s">
        <v>93</v>
      </c>
      <c r="O40" s="1" t="s">
        <v>175</v>
      </c>
      <c r="P40" s="1" t="s">
        <v>67</v>
      </c>
      <c r="Q40" s="12" t="s">
        <v>176</v>
      </c>
      <c r="R40" s="12">
        <v>4308570000000000</v>
      </c>
      <c r="S40" s="1">
        <v>10047</v>
      </c>
      <c r="T40" s="1">
        <v>529</v>
      </c>
      <c r="U40" s="3">
        <v>0</v>
      </c>
      <c r="V40" s="3">
        <v>3.3094907407407406E-2</v>
      </c>
      <c r="W40" s="1">
        <v>9</v>
      </c>
      <c r="X40" s="1" t="s">
        <v>177</v>
      </c>
      <c r="Y40" s="16">
        <v>0</v>
      </c>
      <c r="Z40" s="4">
        <v>42536</v>
      </c>
      <c r="AA40" s="1">
        <v>49</v>
      </c>
      <c r="AB40" s="1" t="str">
        <f t="shared" si="4"/>
        <v>Small</v>
      </c>
      <c r="AC40" s="1">
        <v>45.66</v>
      </c>
      <c r="AD40" s="1" t="str">
        <f t="shared" si="7"/>
        <v>Yes</v>
      </c>
      <c r="AE40" s="1" t="s">
        <v>361</v>
      </c>
      <c r="AF40" s="1" t="s">
        <v>75</v>
      </c>
      <c r="AG40" s="1" t="s">
        <v>109</v>
      </c>
      <c r="AH40" s="1" t="s">
        <v>83</v>
      </c>
      <c r="AI40" s="1" t="s">
        <v>369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W40" s="2"/>
      <c r="BX40" s="1"/>
      <c r="BY40" s="1"/>
      <c r="BZ40" s="3"/>
      <c r="CA40" s="3"/>
      <c r="CB40" s="1"/>
      <c r="CC40" s="1"/>
      <c r="CD40" s="3"/>
      <c r="CE40" s="4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</row>
    <row r="41" spans="1:121" x14ac:dyDescent="0.3">
      <c r="A41" s="1" t="s">
        <v>433</v>
      </c>
      <c r="B41" s="1" t="str">
        <f t="shared" si="5"/>
        <v xml:space="preserve">Cecil </v>
      </c>
      <c r="C41" s="1" t="str">
        <f t="shared" si="6"/>
        <v xml:space="preserve">Games     </v>
      </c>
      <c r="D41" s="1" t="s">
        <v>434</v>
      </c>
      <c r="E41" s="1" t="s">
        <v>63</v>
      </c>
      <c r="F41" s="1" t="s">
        <v>204</v>
      </c>
      <c r="G41" s="1" t="s">
        <v>205</v>
      </c>
      <c r="I41" s="1" t="s">
        <v>118</v>
      </c>
      <c r="J41" s="1">
        <v>37340</v>
      </c>
      <c r="K41" s="1" t="s">
        <v>206</v>
      </c>
      <c r="L41" s="14" t="s">
        <v>207</v>
      </c>
      <c r="M41" s="1" t="s">
        <v>93</v>
      </c>
      <c r="O41" s="1" t="s">
        <v>208</v>
      </c>
      <c r="P41" s="1" t="s">
        <v>107</v>
      </c>
      <c r="Q41" s="12">
        <v>210000000000000</v>
      </c>
      <c r="R41" s="12">
        <v>4621260000000000</v>
      </c>
      <c r="S41" s="1">
        <v>10059</v>
      </c>
      <c r="T41" s="1">
        <v>1985</v>
      </c>
      <c r="U41" s="3">
        <v>0</v>
      </c>
      <c r="V41" s="3">
        <v>1.7784722222222223E-2</v>
      </c>
      <c r="W41" s="1">
        <v>21.97</v>
      </c>
      <c r="X41" s="1" t="s">
        <v>209</v>
      </c>
      <c r="Y41" s="16">
        <v>0</v>
      </c>
      <c r="Z41" s="4">
        <v>42459</v>
      </c>
      <c r="AA41" s="1" t="s">
        <v>210</v>
      </c>
      <c r="AB41" s="1" t="str">
        <f t="shared" si="4"/>
        <v>Small</v>
      </c>
      <c r="AC41" s="1">
        <v>5.91</v>
      </c>
      <c r="AD41" s="1" t="str">
        <f t="shared" si="7"/>
        <v>No</v>
      </c>
      <c r="AE41" s="1" t="s">
        <v>374</v>
      </c>
      <c r="AF41" s="1" t="s">
        <v>75</v>
      </c>
      <c r="AG41" s="1" t="s">
        <v>98</v>
      </c>
      <c r="AH41" s="1" t="s">
        <v>83</v>
      </c>
      <c r="AI41" s="1" t="s">
        <v>362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V41" s="2"/>
      <c r="BW41" s="2"/>
      <c r="BX41" s="1"/>
      <c r="BY41" s="1"/>
      <c r="BZ41" s="3"/>
      <c r="CA41" s="3"/>
      <c r="CB41" s="1"/>
      <c r="CC41" s="1"/>
      <c r="CD41" s="3"/>
      <c r="CE41" s="4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</row>
    <row r="42" spans="1:121" x14ac:dyDescent="0.3">
      <c r="A42" s="1" t="s">
        <v>433</v>
      </c>
      <c r="B42" s="1" t="str">
        <f t="shared" si="5"/>
        <v xml:space="preserve">Cecil </v>
      </c>
      <c r="C42" s="1" t="str">
        <f t="shared" si="6"/>
        <v xml:space="preserve">Games     </v>
      </c>
      <c r="D42" s="1" t="s">
        <v>434</v>
      </c>
      <c r="E42" s="1" t="s">
        <v>63</v>
      </c>
      <c r="F42" s="1" t="s">
        <v>204</v>
      </c>
      <c r="G42" s="1" t="s">
        <v>205</v>
      </c>
      <c r="I42" s="1" t="s">
        <v>118</v>
      </c>
      <c r="J42" s="1">
        <v>37340</v>
      </c>
      <c r="K42" s="1" t="s">
        <v>206</v>
      </c>
      <c r="L42" s="14" t="s">
        <v>207</v>
      </c>
      <c r="M42" s="1" t="s">
        <v>93</v>
      </c>
      <c r="O42" s="1" t="s">
        <v>208</v>
      </c>
      <c r="P42" s="1" t="s">
        <v>107</v>
      </c>
      <c r="Q42" s="12">
        <v>210000000000000</v>
      </c>
      <c r="R42" s="12">
        <v>4699080000000000</v>
      </c>
      <c r="S42" s="1">
        <v>10059</v>
      </c>
      <c r="T42" s="1">
        <v>3363</v>
      </c>
      <c r="U42" s="3">
        <v>0</v>
      </c>
      <c r="V42" s="3">
        <v>1.649074074074074E-2</v>
      </c>
      <c r="W42" s="1">
        <v>68.569999999999993</v>
      </c>
      <c r="X42" s="1" t="s">
        <v>211</v>
      </c>
      <c r="Y42" s="16">
        <v>0</v>
      </c>
      <c r="Z42" s="4">
        <v>42719</v>
      </c>
      <c r="AA42" s="1" t="s">
        <v>210</v>
      </c>
      <c r="AB42" s="1" t="str">
        <f t="shared" si="4"/>
        <v>Medium</v>
      </c>
      <c r="AC42" s="1">
        <v>173.62</v>
      </c>
      <c r="AD42" s="1" t="str">
        <f t="shared" si="7"/>
        <v>Yes</v>
      </c>
      <c r="AE42" s="1" t="s">
        <v>361</v>
      </c>
      <c r="AF42" s="1" t="s">
        <v>75</v>
      </c>
      <c r="AG42" s="1" t="s">
        <v>98</v>
      </c>
      <c r="AH42" s="1" t="s">
        <v>99</v>
      </c>
      <c r="AI42" s="1" t="s">
        <v>362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0</v>
      </c>
      <c r="BK42" s="1">
        <v>0</v>
      </c>
      <c r="BL42" s="1">
        <v>0</v>
      </c>
      <c r="BV42" s="2"/>
      <c r="BW42" s="2"/>
      <c r="BX42" s="1"/>
      <c r="BY42" s="1"/>
      <c r="BZ42" s="3"/>
      <c r="CA42" s="3"/>
      <c r="CB42" s="1"/>
      <c r="CC42" s="1"/>
      <c r="CD42" s="3"/>
      <c r="CE42" s="4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</row>
    <row r="43" spans="1:121" x14ac:dyDescent="0.3">
      <c r="A43" s="1" t="s">
        <v>372</v>
      </c>
      <c r="B43" s="1" t="str">
        <f t="shared" si="5"/>
        <v xml:space="preserve">Charles </v>
      </c>
      <c r="C43" s="1" t="str">
        <f t="shared" si="6"/>
        <v xml:space="preserve">Pickett   </v>
      </c>
      <c r="D43" s="1" t="s">
        <v>435</v>
      </c>
      <c r="E43" s="1" t="s">
        <v>63</v>
      </c>
      <c r="F43" s="1" t="s">
        <v>436</v>
      </c>
      <c r="G43" s="1" t="s">
        <v>437</v>
      </c>
      <c r="H43" s="1" t="s">
        <v>438</v>
      </c>
      <c r="I43" s="1" t="s">
        <v>142</v>
      </c>
      <c r="J43" s="1">
        <v>99740</v>
      </c>
      <c r="K43" s="1" t="s">
        <v>439</v>
      </c>
      <c r="L43" s="14" t="s">
        <v>440</v>
      </c>
      <c r="M43" s="1" t="s">
        <v>121</v>
      </c>
      <c r="O43" s="1" t="s">
        <v>314</v>
      </c>
      <c r="P43" s="1" t="s">
        <v>118</v>
      </c>
      <c r="Q43" s="12" t="s">
        <v>441</v>
      </c>
      <c r="R43" s="12">
        <v>6011160000000000</v>
      </c>
      <c r="S43" s="1">
        <v>10331</v>
      </c>
      <c r="T43" s="1">
        <v>1944</v>
      </c>
      <c r="U43" s="3">
        <v>0</v>
      </c>
      <c r="V43" s="3">
        <v>3.0493055555555551E-2</v>
      </c>
      <c r="W43" s="1">
        <v>19.05</v>
      </c>
      <c r="X43" s="1" t="s">
        <v>275</v>
      </c>
      <c r="Y43" s="16">
        <v>0</v>
      </c>
      <c r="Z43" s="4">
        <v>42716</v>
      </c>
      <c r="AA43" s="1">
        <v>64</v>
      </c>
      <c r="AB43" s="1" t="str">
        <f t="shared" si="4"/>
        <v>Small</v>
      </c>
      <c r="AC43" s="1">
        <v>10</v>
      </c>
      <c r="AD43" s="1" t="str">
        <f t="shared" si="7"/>
        <v>No</v>
      </c>
      <c r="AE43" s="1" t="s">
        <v>380</v>
      </c>
      <c r="AF43" s="1" t="s">
        <v>75</v>
      </c>
      <c r="AG43" s="1" t="s">
        <v>109</v>
      </c>
      <c r="AH43" s="1" t="s">
        <v>83</v>
      </c>
      <c r="AI43" s="1" t="s">
        <v>399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1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V43" s="2"/>
      <c r="BW43" s="2"/>
      <c r="BX43" s="1"/>
      <c r="BY43" s="1"/>
      <c r="BZ43" s="3"/>
      <c r="CA43" s="3"/>
      <c r="CB43" s="1"/>
      <c r="CC43" s="1"/>
      <c r="CD43" s="3"/>
      <c r="CE43" s="4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</row>
    <row r="44" spans="1:121" x14ac:dyDescent="0.3">
      <c r="A44" s="1" t="s">
        <v>442</v>
      </c>
      <c r="B44" s="1" t="str">
        <f t="shared" si="5"/>
        <v xml:space="preserve">Donald </v>
      </c>
      <c r="C44" s="1" t="str">
        <f t="shared" si="6"/>
        <v xml:space="preserve">Velazquez  </v>
      </c>
      <c r="D44" s="1" t="s">
        <v>443</v>
      </c>
      <c r="E44" s="1" t="s">
        <v>63</v>
      </c>
      <c r="F44" s="1" t="s">
        <v>444</v>
      </c>
      <c r="G44" s="1" t="s">
        <v>445</v>
      </c>
      <c r="I44" s="1" t="s">
        <v>90</v>
      </c>
      <c r="J44" s="1">
        <v>6431</v>
      </c>
      <c r="K44" s="1" t="s">
        <v>446</v>
      </c>
      <c r="L44" s="14" t="s">
        <v>447</v>
      </c>
      <c r="M44" s="1" t="s">
        <v>359</v>
      </c>
      <c r="O44" s="1" t="s">
        <v>218</v>
      </c>
      <c r="P44" s="1" t="s">
        <v>67</v>
      </c>
      <c r="Q44" s="12" t="s">
        <v>448</v>
      </c>
      <c r="R44" s="12">
        <v>3528670000000000</v>
      </c>
      <c r="S44" s="1">
        <v>10147</v>
      </c>
      <c r="T44" s="1">
        <v>1102</v>
      </c>
      <c r="U44" s="3">
        <v>0</v>
      </c>
      <c r="V44" s="3">
        <v>3.3282407407407406E-2</v>
      </c>
      <c r="W44" s="1">
        <v>8.99</v>
      </c>
      <c r="X44" s="1" t="s">
        <v>289</v>
      </c>
      <c r="Y44" s="16">
        <v>0</v>
      </c>
      <c r="Z44" s="4">
        <v>42489</v>
      </c>
      <c r="AA44" s="1" t="s">
        <v>449</v>
      </c>
      <c r="AB44" s="1" t="str">
        <f t="shared" si="4"/>
        <v>Small</v>
      </c>
      <c r="AC44" s="1">
        <v>6.47</v>
      </c>
      <c r="AD44" s="1" t="str">
        <f t="shared" si="7"/>
        <v>Yes</v>
      </c>
      <c r="AE44" s="1" t="s">
        <v>361</v>
      </c>
      <c r="AF44" s="1" t="s">
        <v>75</v>
      </c>
      <c r="AG44" s="1" t="s">
        <v>98</v>
      </c>
      <c r="AH44" s="1" t="s">
        <v>83</v>
      </c>
      <c r="AI44" s="1" t="s">
        <v>362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1</v>
      </c>
      <c r="AW44" s="1">
        <v>1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W44" s="2"/>
      <c r="BX44" s="1"/>
      <c r="BY44" s="1"/>
      <c r="BZ44" s="3"/>
      <c r="CA44" s="3"/>
      <c r="CB44" s="1"/>
      <c r="CC44" s="1"/>
      <c r="CD44" s="3"/>
      <c r="CE44" s="4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</row>
    <row r="45" spans="1:121" x14ac:dyDescent="0.3">
      <c r="A45" s="1" t="s">
        <v>442</v>
      </c>
      <c r="B45" s="1" t="str">
        <f t="shared" si="5"/>
        <v xml:space="preserve">Donald </v>
      </c>
      <c r="C45" s="1" t="str">
        <f t="shared" si="6"/>
        <v xml:space="preserve">Velazquez  </v>
      </c>
      <c r="D45" s="1" t="s">
        <v>443</v>
      </c>
      <c r="E45" s="1" t="s">
        <v>63</v>
      </c>
      <c r="F45" s="1" t="s">
        <v>444</v>
      </c>
      <c r="G45" s="1" t="s">
        <v>445</v>
      </c>
      <c r="I45" s="1" t="s">
        <v>90</v>
      </c>
      <c r="J45" s="1">
        <v>6431</v>
      </c>
      <c r="K45" s="1" t="s">
        <v>446</v>
      </c>
      <c r="L45" s="14" t="s">
        <v>447</v>
      </c>
      <c r="M45" s="1" t="s">
        <v>359</v>
      </c>
      <c r="O45" s="1" t="s">
        <v>218</v>
      </c>
      <c r="P45" s="1" t="s">
        <v>67</v>
      </c>
      <c r="Q45" s="12" t="s">
        <v>448</v>
      </c>
      <c r="R45" s="12">
        <v>3529000000000000</v>
      </c>
      <c r="S45" s="1">
        <v>10147</v>
      </c>
      <c r="T45" s="1">
        <v>5244</v>
      </c>
      <c r="U45" s="3">
        <v>0</v>
      </c>
      <c r="V45" s="3">
        <v>2.3221064814814812E-2</v>
      </c>
      <c r="W45" s="1">
        <v>17.600000000000001</v>
      </c>
      <c r="X45" s="1" t="s">
        <v>450</v>
      </c>
      <c r="Y45" s="16">
        <v>0</v>
      </c>
      <c r="Z45" s="4">
        <v>42694</v>
      </c>
      <c r="AA45" s="1" t="s">
        <v>449</v>
      </c>
      <c r="AB45" s="1" t="str">
        <f t="shared" si="4"/>
        <v>Small</v>
      </c>
      <c r="AC45" s="1">
        <v>93.67</v>
      </c>
      <c r="AD45" s="1" t="str">
        <f t="shared" si="7"/>
        <v>No</v>
      </c>
      <c r="AE45" s="1" t="s">
        <v>364</v>
      </c>
      <c r="AF45" s="1" t="s">
        <v>82</v>
      </c>
      <c r="AG45" s="1" t="s">
        <v>98</v>
      </c>
      <c r="AH45" s="1" t="s">
        <v>77</v>
      </c>
      <c r="AI45" s="1" t="s">
        <v>362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V45" s="2"/>
      <c r="BW45" s="2"/>
      <c r="BX45" s="1"/>
      <c r="BY45" s="1"/>
      <c r="BZ45" s="3"/>
      <c r="CA45" s="3"/>
      <c r="CB45" s="1"/>
      <c r="CC45" s="1"/>
      <c r="CD45" s="3"/>
      <c r="CE45" s="4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</row>
    <row r="46" spans="1:121" x14ac:dyDescent="0.3">
      <c r="A46" s="1" t="s">
        <v>451</v>
      </c>
      <c r="B46" s="1" t="str">
        <f t="shared" si="5"/>
        <v xml:space="preserve">Donna </v>
      </c>
      <c r="C46" s="1" t="str">
        <f t="shared" si="6"/>
        <v xml:space="preserve">Klock     </v>
      </c>
      <c r="D46" s="1" t="s">
        <v>452</v>
      </c>
      <c r="E46" s="1" t="s">
        <v>151</v>
      </c>
      <c r="F46" s="1" t="s">
        <v>453</v>
      </c>
      <c r="G46" s="1" t="s">
        <v>454</v>
      </c>
      <c r="H46" s="1" t="s">
        <v>455</v>
      </c>
      <c r="I46" s="1" t="s">
        <v>142</v>
      </c>
      <c r="J46" s="1">
        <v>68002</v>
      </c>
      <c r="K46" s="1" t="s">
        <v>456</v>
      </c>
      <c r="L46" s="14" t="s">
        <v>457</v>
      </c>
      <c r="M46" s="1" t="s">
        <v>93</v>
      </c>
      <c r="O46" s="1" t="s">
        <v>458</v>
      </c>
      <c r="P46" s="1" t="s">
        <v>72</v>
      </c>
      <c r="Q46" s="12">
        <v>492230001</v>
      </c>
      <c r="R46" s="12">
        <v>4136050000000000</v>
      </c>
      <c r="S46" s="1">
        <v>10139</v>
      </c>
      <c r="T46" s="1">
        <v>4045</v>
      </c>
      <c r="U46" s="3">
        <v>0</v>
      </c>
      <c r="V46" s="3">
        <v>2.3435185185185187E-2</v>
      </c>
      <c r="W46" s="1">
        <v>52</v>
      </c>
      <c r="X46" s="1" t="s">
        <v>134</v>
      </c>
      <c r="Y46" s="16">
        <v>0</v>
      </c>
      <c r="Z46" s="4">
        <v>42724</v>
      </c>
      <c r="AA46" s="1">
        <v>53</v>
      </c>
      <c r="AB46" s="1" t="str">
        <f t="shared" si="4"/>
        <v>Small</v>
      </c>
      <c r="AC46" s="1">
        <v>40.119999999999997</v>
      </c>
      <c r="AD46" s="1" t="str">
        <f t="shared" si="7"/>
        <v>Yes</v>
      </c>
      <c r="AE46" s="1" t="s">
        <v>361</v>
      </c>
      <c r="AF46" s="1" t="s">
        <v>75</v>
      </c>
      <c r="AG46" s="1" t="s">
        <v>109</v>
      </c>
      <c r="AH46" s="1" t="s">
        <v>83</v>
      </c>
      <c r="AI46" s="1" t="s">
        <v>399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1</v>
      </c>
      <c r="AW46" s="1">
        <v>1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V46" s="2"/>
      <c r="BW46" s="2"/>
      <c r="BX46" s="1"/>
      <c r="BY46" s="1"/>
      <c r="BZ46" s="3"/>
      <c r="CA46" s="3"/>
      <c r="CB46" s="1"/>
      <c r="CC46" s="1"/>
      <c r="CD46" s="3"/>
      <c r="CE46" s="4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</row>
    <row r="47" spans="1:121" x14ac:dyDescent="0.3">
      <c r="A47" s="1" t="s">
        <v>451</v>
      </c>
      <c r="B47" s="1" t="str">
        <f t="shared" si="5"/>
        <v xml:space="preserve">Donna </v>
      </c>
      <c r="C47" s="1" t="str">
        <f t="shared" si="6"/>
        <v xml:space="preserve">Klock     </v>
      </c>
      <c r="D47" s="1" t="s">
        <v>452</v>
      </c>
      <c r="E47" s="1" t="s">
        <v>151</v>
      </c>
      <c r="F47" s="1" t="s">
        <v>453</v>
      </c>
      <c r="G47" s="1" t="s">
        <v>454</v>
      </c>
      <c r="H47" s="1" t="s">
        <v>455</v>
      </c>
      <c r="I47" s="1" t="s">
        <v>142</v>
      </c>
      <c r="J47" s="1">
        <v>68002</v>
      </c>
      <c r="K47" s="1" t="s">
        <v>456</v>
      </c>
      <c r="L47" s="14" t="s">
        <v>457</v>
      </c>
      <c r="M47" s="1" t="s">
        <v>93</v>
      </c>
      <c r="O47" s="1" t="s">
        <v>458</v>
      </c>
      <c r="P47" s="1" t="s">
        <v>72</v>
      </c>
      <c r="Q47" s="12">
        <v>492230001</v>
      </c>
      <c r="R47" s="12">
        <v>4535740000000000</v>
      </c>
      <c r="S47" s="1">
        <v>10139</v>
      </c>
      <c r="T47" s="1">
        <v>4082</v>
      </c>
      <c r="U47" s="3">
        <v>0</v>
      </c>
      <c r="V47" s="3">
        <v>2.2810185185185183E-2</v>
      </c>
      <c r="W47" s="1">
        <v>16.829999999999998</v>
      </c>
      <c r="X47" s="1" t="s">
        <v>148</v>
      </c>
      <c r="Y47" s="16">
        <v>0</v>
      </c>
      <c r="Z47" s="4">
        <v>42384</v>
      </c>
      <c r="AA47" s="1">
        <v>53</v>
      </c>
      <c r="AB47" s="1" t="str">
        <f t="shared" si="4"/>
        <v>Small</v>
      </c>
      <c r="AC47" s="1">
        <v>28.48</v>
      </c>
      <c r="AD47" s="1" t="str">
        <f t="shared" si="7"/>
        <v>Yes</v>
      </c>
      <c r="AE47" s="1" t="s">
        <v>361</v>
      </c>
      <c r="AF47" s="1" t="s">
        <v>75</v>
      </c>
      <c r="AG47" s="1" t="s">
        <v>109</v>
      </c>
      <c r="AH47" s="1" t="s">
        <v>83</v>
      </c>
      <c r="AI47" s="1" t="s">
        <v>399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W47" s="2"/>
      <c r="BX47" s="1"/>
      <c r="BY47" s="1"/>
      <c r="BZ47" s="3"/>
      <c r="CA47" s="3"/>
      <c r="CB47" s="1"/>
      <c r="CC47" s="1"/>
      <c r="CD47" s="3"/>
      <c r="CE47" s="4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</row>
    <row r="48" spans="1:121" x14ac:dyDescent="0.3">
      <c r="A48" s="1" t="s">
        <v>451</v>
      </c>
      <c r="B48" s="1" t="str">
        <f t="shared" si="5"/>
        <v xml:space="preserve">Donna </v>
      </c>
      <c r="C48" s="1" t="str">
        <f t="shared" si="6"/>
        <v xml:space="preserve">Klock     </v>
      </c>
      <c r="D48" s="1" t="s">
        <v>452</v>
      </c>
      <c r="E48" s="1" t="s">
        <v>151</v>
      </c>
      <c r="F48" s="1" t="s">
        <v>453</v>
      </c>
      <c r="G48" s="1" t="s">
        <v>454</v>
      </c>
      <c r="H48" s="1" t="s">
        <v>455</v>
      </c>
      <c r="I48" s="1" t="s">
        <v>142</v>
      </c>
      <c r="J48" s="1">
        <v>68002</v>
      </c>
      <c r="K48" s="1" t="s">
        <v>456</v>
      </c>
      <c r="L48" s="14" t="s">
        <v>457</v>
      </c>
      <c r="M48" s="1" t="s">
        <v>93</v>
      </c>
      <c r="O48" s="1" t="s">
        <v>458</v>
      </c>
      <c r="P48" s="1" t="s">
        <v>72</v>
      </c>
      <c r="Q48" s="12">
        <v>492230001</v>
      </c>
      <c r="R48" s="12">
        <v>4929780000000000</v>
      </c>
      <c r="S48" s="1">
        <v>10139</v>
      </c>
      <c r="T48" s="1">
        <v>6973</v>
      </c>
      <c r="U48" s="3">
        <v>3.2928240740740737E-2</v>
      </c>
      <c r="V48" s="3">
        <v>3.2932870370370369E-2</v>
      </c>
      <c r="W48" s="1">
        <v>13.82</v>
      </c>
      <c r="X48" s="1" t="s">
        <v>108</v>
      </c>
      <c r="Y48" s="16">
        <v>3.2928240740740737E-2</v>
      </c>
      <c r="Z48" s="4">
        <v>42498</v>
      </c>
      <c r="AA48" s="1">
        <v>53</v>
      </c>
      <c r="AB48" s="1" t="str">
        <f t="shared" ref="AB48:AB79" si="8">IF(AC48&gt;300,"Large",IF(AC48&gt;100,"Medium",IF(AC48&gt;0,"Small")))</f>
        <v>Small</v>
      </c>
      <c r="AC48" s="1">
        <v>25.83</v>
      </c>
      <c r="AD48" s="1" t="str">
        <f t="shared" si="7"/>
        <v>Yes</v>
      </c>
      <c r="AE48" s="1" t="s">
        <v>361</v>
      </c>
      <c r="AF48" s="1" t="s">
        <v>75</v>
      </c>
      <c r="AG48" s="1" t="s">
        <v>109</v>
      </c>
      <c r="AH48" s="1" t="s">
        <v>83</v>
      </c>
      <c r="AI48" s="1" t="s">
        <v>399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1</v>
      </c>
      <c r="AW48" s="1">
        <v>1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W48" s="2"/>
      <c r="BX48" s="1"/>
      <c r="BY48" s="1"/>
      <c r="BZ48" s="3"/>
      <c r="CA48" s="3"/>
      <c r="CB48" s="1"/>
      <c r="CC48" s="1"/>
      <c r="CD48" s="3"/>
      <c r="CE48" s="4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</row>
    <row r="49" spans="1:121" x14ac:dyDescent="0.3">
      <c r="A49" s="1" t="s">
        <v>451</v>
      </c>
      <c r="B49" s="1" t="str">
        <f t="shared" si="5"/>
        <v xml:space="preserve">Donna </v>
      </c>
      <c r="C49" s="1" t="str">
        <f t="shared" si="6"/>
        <v xml:space="preserve">Klock     </v>
      </c>
      <c r="D49" s="1" t="s">
        <v>452</v>
      </c>
      <c r="E49" s="1" t="s">
        <v>151</v>
      </c>
      <c r="F49" s="1" t="s">
        <v>453</v>
      </c>
      <c r="G49" s="1" t="s">
        <v>454</v>
      </c>
      <c r="H49" s="1" t="s">
        <v>455</v>
      </c>
      <c r="I49" s="1" t="s">
        <v>142</v>
      </c>
      <c r="J49" s="1">
        <v>68002</v>
      </c>
      <c r="K49" s="1" t="s">
        <v>456</v>
      </c>
      <c r="L49" s="14" t="s">
        <v>457</v>
      </c>
      <c r="M49" s="1" t="s">
        <v>93</v>
      </c>
      <c r="O49" s="1" t="s">
        <v>458</v>
      </c>
      <c r="P49" s="1" t="s">
        <v>72</v>
      </c>
      <c r="Q49" s="12">
        <v>492230001</v>
      </c>
      <c r="R49" s="12">
        <v>4426700000000000</v>
      </c>
      <c r="S49" s="1">
        <v>10139</v>
      </c>
      <c r="T49" s="1">
        <v>8786</v>
      </c>
      <c r="U49" s="3">
        <v>0</v>
      </c>
      <c r="V49" s="3">
        <v>5.1446759259259258E-3</v>
      </c>
      <c r="W49" s="1">
        <v>7.85</v>
      </c>
      <c r="X49" s="1" t="s">
        <v>459</v>
      </c>
      <c r="Y49" s="16">
        <v>0</v>
      </c>
      <c r="Z49" s="4">
        <v>42651</v>
      </c>
      <c r="AA49" s="1">
        <v>53</v>
      </c>
      <c r="AB49" s="1" t="str">
        <f t="shared" si="8"/>
        <v>Small</v>
      </c>
      <c r="AC49" s="1">
        <v>42.85</v>
      </c>
      <c r="AD49" s="1" t="str">
        <f t="shared" si="7"/>
        <v>No</v>
      </c>
      <c r="AE49" s="1" t="s">
        <v>374</v>
      </c>
      <c r="AF49" s="1" t="s">
        <v>75</v>
      </c>
      <c r="AG49" s="1" t="s">
        <v>109</v>
      </c>
      <c r="AH49" s="1" t="s">
        <v>83</v>
      </c>
      <c r="AI49" s="1" t="s">
        <v>399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  <c r="AV49" s="1">
        <v>1</v>
      </c>
      <c r="AW49" s="1">
        <v>1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1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W49" s="2"/>
      <c r="BX49" s="1"/>
      <c r="BY49" s="1"/>
      <c r="BZ49" s="3"/>
      <c r="CA49" s="3"/>
      <c r="CB49" s="1"/>
      <c r="CC49" s="1"/>
      <c r="CD49" s="3"/>
      <c r="CE49" s="4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</row>
    <row r="50" spans="1:121" x14ac:dyDescent="0.3">
      <c r="A50" s="1" t="s">
        <v>460</v>
      </c>
      <c r="B50" s="1" t="str">
        <f t="shared" si="5"/>
        <v xml:space="preserve">Dwight </v>
      </c>
      <c r="C50" s="1" t="str">
        <f t="shared" si="6"/>
        <v xml:space="preserve">Armenta   </v>
      </c>
      <c r="D50" s="1" t="s">
        <v>461</v>
      </c>
      <c r="E50" s="1" t="s">
        <v>63</v>
      </c>
      <c r="F50" s="1" t="s">
        <v>462</v>
      </c>
      <c r="G50" s="1" t="s">
        <v>463</v>
      </c>
      <c r="H50" s="1" t="s">
        <v>242</v>
      </c>
      <c r="I50" s="1" t="s">
        <v>142</v>
      </c>
      <c r="J50" s="1">
        <v>93307</v>
      </c>
      <c r="K50" s="1" t="s">
        <v>464</v>
      </c>
      <c r="L50" s="14" t="s">
        <v>465</v>
      </c>
      <c r="M50" s="1" t="s">
        <v>198</v>
      </c>
      <c r="O50" s="1" t="s">
        <v>94</v>
      </c>
      <c r="P50" s="1" t="s">
        <v>242</v>
      </c>
      <c r="Q50" s="12">
        <v>321140626</v>
      </c>
      <c r="R50" s="12">
        <v>36846700000000</v>
      </c>
      <c r="S50" s="1">
        <v>10223</v>
      </c>
      <c r="T50" s="1">
        <v>3590</v>
      </c>
      <c r="U50" s="3">
        <v>0</v>
      </c>
      <c r="V50" s="3">
        <v>2.0210648148148148E-2</v>
      </c>
      <c r="W50" s="1">
        <v>6.15</v>
      </c>
      <c r="X50" s="1" t="s">
        <v>73</v>
      </c>
      <c r="Y50" s="16">
        <v>0</v>
      </c>
      <c r="Z50" s="4">
        <v>42578</v>
      </c>
      <c r="AA50" s="1" t="s">
        <v>466</v>
      </c>
      <c r="AB50" s="1" t="str">
        <f t="shared" si="8"/>
        <v>Small</v>
      </c>
      <c r="AC50" s="1">
        <v>80.569999999999993</v>
      </c>
      <c r="AD50" s="1" t="str">
        <f t="shared" si="7"/>
        <v>Yes</v>
      </c>
      <c r="AE50" s="1" t="s">
        <v>361</v>
      </c>
      <c r="AF50" s="1" t="s">
        <v>75</v>
      </c>
      <c r="AG50" s="1" t="s">
        <v>98</v>
      </c>
      <c r="AH50" s="1" t="s">
        <v>77</v>
      </c>
      <c r="AI50" s="1" t="s">
        <v>362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1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W50" s="2"/>
      <c r="BX50" s="1"/>
      <c r="BY50" s="1"/>
      <c r="BZ50" s="3"/>
      <c r="CA50" s="3"/>
      <c r="CB50" s="1"/>
      <c r="CC50" s="1"/>
      <c r="CD50" s="3"/>
      <c r="CE50" s="4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</row>
    <row r="51" spans="1:121" x14ac:dyDescent="0.3">
      <c r="A51" s="1" t="s">
        <v>460</v>
      </c>
      <c r="B51" s="1" t="str">
        <f t="shared" si="5"/>
        <v xml:space="preserve">Dwight </v>
      </c>
      <c r="C51" s="1" t="str">
        <f t="shared" si="6"/>
        <v xml:space="preserve">Armenta   </v>
      </c>
      <c r="D51" s="1" t="s">
        <v>461</v>
      </c>
      <c r="E51" s="1" t="s">
        <v>63</v>
      </c>
      <c r="F51" s="1" t="s">
        <v>462</v>
      </c>
      <c r="G51" s="1" t="s">
        <v>463</v>
      </c>
      <c r="H51" s="1" t="s">
        <v>242</v>
      </c>
      <c r="I51" s="1" t="s">
        <v>142</v>
      </c>
      <c r="J51" s="1">
        <v>93307</v>
      </c>
      <c r="K51" s="1" t="s">
        <v>464</v>
      </c>
      <c r="L51" s="14" t="s">
        <v>465</v>
      </c>
      <c r="M51" s="1" t="s">
        <v>198</v>
      </c>
      <c r="O51" s="1" t="s">
        <v>94</v>
      </c>
      <c r="P51" s="1" t="s">
        <v>242</v>
      </c>
      <c r="Q51" s="12">
        <v>321140626</v>
      </c>
      <c r="R51" s="12">
        <v>36558300000000</v>
      </c>
      <c r="S51" s="1">
        <v>10223</v>
      </c>
      <c r="T51" s="1">
        <v>4750</v>
      </c>
      <c r="U51" s="3">
        <v>0</v>
      </c>
      <c r="V51" s="3">
        <v>2.7155092592592592E-2</v>
      </c>
      <c r="W51" s="1">
        <v>17.87</v>
      </c>
      <c r="X51" s="1" t="s">
        <v>96</v>
      </c>
      <c r="Y51" s="16">
        <v>0</v>
      </c>
      <c r="Z51" s="4">
        <v>42427</v>
      </c>
      <c r="AA51" s="1" t="s">
        <v>466</v>
      </c>
      <c r="AB51" s="1" t="str">
        <f t="shared" si="8"/>
        <v>Small</v>
      </c>
      <c r="AC51" s="1">
        <v>39.36</v>
      </c>
      <c r="AD51" s="1" t="str">
        <f t="shared" si="7"/>
        <v>Yes</v>
      </c>
      <c r="AE51" s="1" t="s">
        <v>361</v>
      </c>
      <c r="AF51" s="1" t="s">
        <v>75</v>
      </c>
      <c r="AG51" s="1" t="s">
        <v>98</v>
      </c>
      <c r="AH51" s="1" t="s">
        <v>83</v>
      </c>
      <c r="AI51" s="1" t="s">
        <v>362</v>
      </c>
      <c r="AJ51" s="1">
        <v>0</v>
      </c>
      <c r="AK51" s="1">
        <v>0</v>
      </c>
      <c r="AL51" s="1">
        <v>0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W51" s="2"/>
      <c r="BX51" s="1"/>
      <c r="BY51" s="1"/>
      <c r="BZ51" s="3"/>
      <c r="CA51" s="3"/>
      <c r="CB51" s="1"/>
      <c r="CC51" s="1"/>
      <c r="CD51" s="3"/>
      <c r="CE51" s="4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</row>
    <row r="52" spans="1:121" x14ac:dyDescent="0.3">
      <c r="A52" s="1" t="s">
        <v>460</v>
      </c>
      <c r="B52" s="1" t="str">
        <f t="shared" si="5"/>
        <v xml:space="preserve">Dwight </v>
      </c>
      <c r="C52" s="1" t="str">
        <f t="shared" si="6"/>
        <v xml:space="preserve">Armenta   </v>
      </c>
      <c r="D52" s="1" t="s">
        <v>461</v>
      </c>
      <c r="E52" s="1" t="s">
        <v>63</v>
      </c>
      <c r="F52" s="1" t="s">
        <v>462</v>
      </c>
      <c r="G52" s="1" t="s">
        <v>463</v>
      </c>
      <c r="H52" s="1" t="s">
        <v>242</v>
      </c>
      <c r="I52" s="1" t="s">
        <v>142</v>
      </c>
      <c r="J52" s="1">
        <v>93307</v>
      </c>
      <c r="K52" s="1" t="s">
        <v>464</v>
      </c>
      <c r="L52" s="14" t="s">
        <v>465</v>
      </c>
      <c r="M52" s="1" t="s">
        <v>198</v>
      </c>
      <c r="O52" s="1" t="s">
        <v>94</v>
      </c>
      <c r="P52" s="1" t="s">
        <v>242</v>
      </c>
      <c r="Q52" s="12">
        <v>321140626</v>
      </c>
      <c r="R52" s="12">
        <v>36743800000000</v>
      </c>
      <c r="S52" s="1">
        <v>10223</v>
      </c>
      <c r="T52" s="1">
        <v>6558</v>
      </c>
      <c r="U52" s="3">
        <v>0</v>
      </c>
      <c r="V52" s="3">
        <v>4.0797453703703704E-2</v>
      </c>
      <c r="W52" s="1">
        <v>48.52</v>
      </c>
      <c r="X52" s="1" t="s">
        <v>467</v>
      </c>
      <c r="Y52" s="16">
        <v>0</v>
      </c>
      <c r="Z52" s="4">
        <v>42650</v>
      </c>
      <c r="AA52" s="1" t="s">
        <v>466</v>
      </c>
      <c r="AB52" s="1" t="str">
        <f t="shared" si="8"/>
        <v>Medium</v>
      </c>
      <c r="AC52" s="1">
        <v>106.06</v>
      </c>
      <c r="AD52" s="1" t="str">
        <f t="shared" si="7"/>
        <v>Yes</v>
      </c>
      <c r="AE52" s="1" t="s">
        <v>361</v>
      </c>
      <c r="AF52" s="1" t="s">
        <v>75</v>
      </c>
      <c r="AG52" s="1" t="s">
        <v>98</v>
      </c>
      <c r="AH52" s="1" t="s">
        <v>77</v>
      </c>
      <c r="AI52" s="1" t="s">
        <v>362</v>
      </c>
      <c r="AJ52" s="1">
        <v>1</v>
      </c>
      <c r="AK52" s="1">
        <v>0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W52" s="2"/>
      <c r="BX52" s="1"/>
      <c r="BY52" s="1"/>
      <c r="BZ52" s="3"/>
      <c r="CA52" s="3"/>
      <c r="CB52" s="1"/>
      <c r="CC52" s="1"/>
      <c r="CD52" s="3"/>
      <c r="CE52" s="4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</row>
    <row r="53" spans="1:121" x14ac:dyDescent="0.3">
      <c r="A53" s="1" t="s">
        <v>468</v>
      </c>
      <c r="B53" s="1" t="str">
        <f t="shared" si="5"/>
        <v xml:space="preserve">Earl </v>
      </c>
      <c r="C53" s="1" t="str">
        <f t="shared" si="6"/>
        <v xml:space="preserve">Bruner     </v>
      </c>
      <c r="D53" s="1" t="s">
        <v>469</v>
      </c>
      <c r="E53" s="1" t="s">
        <v>63</v>
      </c>
      <c r="F53" s="1" t="s">
        <v>239</v>
      </c>
      <c r="G53" s="1" t="s">
        <v>240</v>
      </c>
      <c r="H53" s="1" t="s">
        <v>241</v>
      </c>
      <c r="I53" s="1" t="s">
        <v>242</v>
      </c>
      <c r="J53" s="1" t="s">
        <v>243</v>
      </c>
      <c r="K53" s="1" t="s">
        <v>244</v>
      </c>
      <c r="L53" s="14" t="s">
        <v>245</v>
      </c>
      <c r="M53" s="1" t="s">
        <v>145</v>
      </c>
      <c r="O53" s="1" t="s">
        <v>246</v>
      </c>
      <c r="P53" s="1" t="s">
        <v>118</v>
      </c>
      <c r="Q53" s="12" t="s">
        <v>247</v>
      </c>
      <c r="R53" s="12">
        <v>377233000000000</v>
      </c>
      <c r="S53" s="1">
        <v>10079</v>
      </c>
      <c r="T53" s="1">
        <v>3545</v>
      </c>
      <c r="U53" s="3">
        <v>0</v>
      </c>
      <c r="V53" s="3">
        <v>4.0039351851851854E-2</v>
      </c>
      <c r="W53" s="1">
        <v>6.37</v>
      </c>
      <c r="X53" s="1" t="s">
        <v>248</v>
      </c>
      <c r="Y53" s="16">
        <v>0</v>
      </c>
      <c r="Z53" s="4">
        <v>42490</v>
      </c>
      <c r="AA53" s="1">
        <v>19</v>
      </c>
      <c r="AB53" s="1" t="str">
        <f t="shared" si="8"/>
        <v>Small</v>
      </c>
      <c r="AC53" s="1">
        <v>20.37</v>
      </c>
      <c r="AD53" s="1" t="str">
        <f t="shared" si="7"/>
        <v>Yes</v>
      </c>
      <c r="AE53" s="1" t="s">
        <v>361</v>
      </c>
      <c r="AF53" s="1" t="s">
        <v>75</v>
      </c>
      <c r="AG53" s="1" t="s">
        <v>76</v>
      </c>
      <c r="AH53" s="1" t="s">
        <v>83</v>
      </c>
      <c r="AI53" s="1" t="s">
        <v>362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W53" s="2"/>
      <c r="BX53" s="1"/>
      <c r="BY53" s="1"/>
      <c r="BZ53" s="3"/>
      <c r="CA53" s="3"/>
      <c r="CB53" s="1"/>
      <c r="CC53" s="1"/>
      <c r="CD53" s="3"/>
      <c r="CE53" s="4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</row>
    <row r="54" spans="1:121" x14ac:dyDescent="0.3">
      <c r="A54" s="1" t="s">
        <v>470</v>
      </c>
      <c r="B54" s="1" t="str">
        <f t="shared" si="5"/>
        <v xml:space="preserve">Edward </v>
      </c>
      <c r="C54" s="1" t="str">
        <f t="shared" si="6"/>
        <v xml:space="preserve">Turner    </v>
      </c>
      <c r="D54" s="1" t="s">
        <v>471</v>
      </c>
      <c r="E54" s="1" t="s">
        <v>63</v>
      </c>
      <c r="F54" s="1" t="s">
        <v>213</v>
      </c>
      <c r="G54" s="1" t="s">
        <v>214</v>
      </c>
      <c r="H54" s="1" t="s">
        <v>215</v>
      </c>
      <c r="I54" s="1" t="s">
        <v>142</v>
      </c>
      <c r="J54" s="1">
        <v>71301</v>
      </c>
      <c r="K54" s="1" t="s">
        <v>216</v>
      </c>
      <c r="L54" s="14" t="s">
        <v>217</v>
      </c>
      <c r="M54" s="1" t="s">
        <v>198</v>
      </c>
      <c r="O54" s="1" t="s">
        <v>218</v>
      </c>
      <c r="P54" s="1" t="s">
        <v>107</v>
      </c>
      <c r="Q54" s="12">
        <v>754000000000000</v>
      </c>
      <c r="R54" s="12">
        <v>36139400000000</v>
      </c>
      <c r="S54" s="1">
        <v>10063</v>
      </c>
      <c r="T54" s="1">
        <v>564</v>
      </c>
      <c r="U54" s="3">
        <v>0</v>
      </c>
      <c r="V54" s="3">
        <v>4.0797453703703704E-2</v>
      </c>
      <c r="W54" s="1">
        <v>7.12</v>
      </c>
      <c r="X54" s="1" t="s">
        <v>219</v>
      </c>
      <c r="Y54" s="16">
        <v>0</v>
      </c>
      <c r="Z54" s="4">
        <v>42520</v>
      </c>
      <c r="AA54" s="1">
        <v>65</v>
      </c>
      <c r="AB54" s="1" t="str">
        <f t="shared" si="8"/>
        <v>Medium</v>
      </c>
      <c r="AC54" s="1">
        <v>198.38</v>
      </c>
      <c r="AD54" s="1" t="str">
        <f t="shared" si="7"/>
        <v>No</v>
      </c>
      <c r="AE54" s="1" t="s">
        <v>364</v>
      </c>
      <c r="AF54" s="1" t="s">
        <v>82</v>
      </c>
      <c r="AG54" s="1" t="s">
        <v>76</v>
      </c>
      <c r="AH54" s="1" t="s">
        <v>99</v>
      </c>
      <c r="AI54" s="1" t="s">
        <v>399</v>
      </c>
      <c r="AJ54" s="1">
        <v>0</v>
      </c>
      <c r="AK54" s="1">
        <v>1</v>
      </c>
      <c r="AL54" s="1">
        <v>0</v>
      </c>
      <c r="AM54" s="1">
        <v>1</v>
      </c>
      <c r="AN54" s="1">
        <v>0</v>
      </c>
      <c r="AO54" s="1">
        <v>0</v>
      </c>
      <c r="AP54" s="1">
        <v>1</v>
      </c>
      <c r="AQ54" s="1">
        <v>0</v>
      </c>
      <c r="AR54" s="1">
        <v>1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1</v>
      </c>
      <c r="BF54" s="1">
        <v>0</v>
      </c>
      <c r="BG54" s="1">
        <v>0</v>
      </c>
      <c r="BH54" s="1">
        <v>0</v>
      </c>
      <c r="BI54" s="1">
        <v>1</v>
      </c>
      <c r="BJ54" s="1">
        <v>0</v>
      </c>
      <c r="BK54" s="1">
        <v>0</v>
      </c>
      <c r="BL54" s="1">
        <v>0</v>
      </c>
      <c r="BW54" s="2"/>
      <c r="BX54" s="1"/>
      <c r="BY54" s="1"/>
      <c r="BZ54" s="3"/>
      <c r="CA54" s="3"/>
      <c r="CB54" s="1"/>
      <c r="CC54" s="1"/>
      <c r="CD54" s="3"/>
      <c r="CE54" s="4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</row>
    <row r="55" spans="1:121" x14ac:dyDescent="0.3">
      <c r="A55" s="1" t="s">
        <v>470</v>
      </c>
      <c r="B55" s="1" t="str">
        <f t="shared" si="5"/>
        <v xml:space="preserve">Edward </v>
      </c>
      <c r="C55" s="1" t="str">
        <f t="shared" si="6"/>
        <v xml:space="preserve">Turner    </v>
      </c>
      <c r="D55" s="1" t="s">
        <v>471</v>
      </c>
      <c r="E55" s="1" t="s">
        <v>63</v>
      </c>
      <c r="F55" s="1" t="s">
        <v>213</v>
      </c>
      <c r="G55" s="1" t="s">
        <v>220</v>
      </c>
      <c r="H55" s="1" t="s">
        <v>215</v>
      </c>
      <c r="I55" s="1" t="s">
        <v>142</v>
      </c>
      <c r="J55" s="1">
        <v>71301</v>
      </c>
      <c r="K55" s="1" t="s">
        <v>216</v>
      </c>
      <c r="L55" s="14" t="s">
        <v>217</v>
      </c>
      <c r="M55" s="1" t="s">
        <v>198</v>
      </c>
      <c r="O55" s="1" t="s">
        <v>218</v>
      </c>
      <c r="P55" s="1" t="s">
        <v>107</v>
      </c>
      <c r="Q55" s="12">
        <v>754000000000000</v>
      </c>
      <c r="R55" s="12">
        <v>36254100000000</v>
      </c>
      <c r="S55" s="1">
        <v>10063</v>
      </c>
      <c r="T55" s="1">
        <v>1506</v>
      </c>
      <c r="U55" s="3">
        <v>0</v>
      </c>
      <c r="V55" s="3">
        <v>2.3803240740740739E-2</v>
      </c>
      <c r="W55" s="1">
        <v>22.77</v>
      </c>
      <c r="X55" s="1" t="s">
        <v>221</v>
      </c>
      <c r="Y55" s="16">
        <v>0</v>
      </c>
      <c r="Z55" s="4">
        <v>42622</v>
      </c>
      <c r="AA55" s="1">
        <v>65</v>
      </c>
      <c r="AB55" s="1" t="str">
        <f t="shared" si="8"/>
        <v>Medium</v>
      </c>
      <c r="AC55" s="1">
        <v>242.23</v>
      </c>
      <c r="AD55" s="1" t="str">
        <f t="shared" si="7"/>
        <v>Yes</v>
      </c>
      <c r="AE55" s="1" t="s">
        <v>361</v>
      </c>
      <c r="AF55" s="1" t="s">
        <v>82</v>
      </c>
      <c r="AG55" s="1" t="s">
        <v>76</v>
      </c>
      <c r="AH55" s="1" t="s">
        <v>99</v>
      </c>
      <c r="AI55" s="1" t="s">
        <v>399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1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1</v>
      </c>
      <c r="BL55" s="1">
        <v>1</v>
      </c>
      <c r="BW55" s="2"/>
      <c r="BX55" s="1"/>
      <c r="BY55" s="1"/>
      <c r="BZ55" s="3"/>
      <c r="CA55" s="3"/>
      <c r="CB55" s="1"/>
      <c r="CC55" s="1"/>
      <c r="CD55" s="3"/>
      <c r="CE55" s="4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</row>
    <row r="56" spans="1:121" x14ac:dyDescent="0.3">
      <c r="A56" s="1" t="s">
        <v>470</v>
      </c>
      <c r="B56" s="1" t="str">
        <f t="shared" si="5"/>
        <v xml:space="preserve">Edward </v>
      </c>
      <c r="C56" s="1" t="str">
        <f t="shared" si="6"/>
        <v xml:space="preserve">Turner    </v>
      </c>
      <c r="D56" s="1" t="s">
        <v>471</v>
      </c>
      <c r="E56" s="1" t="s">
        <v>63</v>
      </c>
      <c r="F56" s="1" t="s">
        <v>213</v>
      </c>
      <c r="G56" s="1" t="s">
        <v>220</v>
      </c>
      <c r="H56" s="1" t="s">
        <v>215</v>
      </c>
      <c r="I56" s="1" t="s">
        <v>142</v>
      </c>
      <c r="J56" s="1">
        <v>71301</v>
      </c>
      <c r="K56" s="1" t="s">
        <v>216</v>
      </c>
      <c r="L56" s="14" t="s">
        <v>217</v>
      </c>
      <c r="M56" s="1" t="s">
        <v>198</v>
      </c>
      <c r="O56" s="1" t="s">
        <v>218</v>
      </c>
      <c r="P56" s="1" t="s">
        <v>107</v>
      </c>
      <c r="Q56" s="12">
        <v>754000000000000</v>
      </c>
      <c r="R56" s="12">
        <v>36237400000000</v>
      </c>
      <c r="S56" s="1">
        <v>10063</v>
      </c>
      <c r="T56" s="1">
        <v>3586</v>
      </c>
      <c r="U56" s="3">
        <v>0</v>
      </c>
      <c r="V56" s="3">
        <v>2.3803240740740739E-2</v>
      </c>
      <c r="W56" s="1">
        <v>11.45</v>
      </c>
      <c r="X56" s="1" t="s">
        <v>167</v>
      </c>
      <c r="Y56" s="16">
        <v>0</v>
      </c>
      <c r="Z56" s="4">
        <v>42723</v>
      </c>
      <c r="AA56" s="1">
        <v>65</v>
      </c>
      <c r="AB56" s="1" t="str">
        <f t="shared" si="8"/>
        <v>Medium</v>
      </c>
      <c r="AC56" s="1">
        <v>270.16000000000003</v>
      </c>
      <c r="AD56" s="1" t="str">
        <f t="shared" si="7"/>
        <v>Yes</v>
      </c>
      <c r="AE56" s="1" t="s">
        <v>361</v>
      </c>
      <c r="AF56" s="1" t="s">
        <v>82</v>
      </c>
      <c r="AG56" s="1" t="s">
        <v>76</v>
      </c>
      <c r="AH56" s="1" t="s">
        <v>99</v>
      </c>
      <c r="AI56" s="1" t="s">
        <v>399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1</v>
      </c>
      <c r="BW56" s="2"/>
      <c r="BX56" s="1"/>
      <c r="BY56" s="1"/>
      <c r="BZ56" s="3"/>
      <c r="CA56" s="3"/>
      <c r="CB56" s="1"/>
      <c r="CC56" s="1"/>
      <c r="CD56" s="3"/>
      <c r="CE56" s="4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</row>
    <row r="57" spans="1:121" x14ac:dyDescent="0.3">
      <c r="A57" s="1" t="s">
        <v>472</v>
      </c>
      <c r="B57" s="1" t="str">
        <f t="shared" si="5"/>
        <v xml:space="preserve">Elizabeth </v>
      </c>
      <c r="C57" s="1" t="str">
        <f t="shared" si="6"/>
        <v xml:space="preserve">Turner  </v>
      </c>
      <c r="D57" s="1" t="s">
        <v>473</v>
      </c>
      <c r="E57" s="1" t="s">
        <v>151</v>
      </c>
      <c r="F57" s="1" t="s">
        <v>474</v>
      </c>
      <c r="G57" s="1" t="s">
        <v>475</v>
      </c>
      <c r="H57" s="1" t="s">
        <v>476</v>
      </c>
      <c r="I57" s="1" t="s">
        <v>67</v>
      </c>
      <c r="J57" s="1">
        <v>29100</v>
      </c>
      <c r="K57" s="1" t="s">
        <v>477</v>
      </c>
      <c r="L57" s="14" t="s">
        <v>478</v>
      </c>
      <c r="M57" s="1" t="s">
        <v>145</v>
      </c>
      <c r="O57" s="1" t="s">
        <v>246</v>
      </c>
      <c r="P57" s="1" t="s">
        <v>118</v>
      </c>
      <c r="Q57" s="12" t="s">
        <v>479</v>
      </c>
      <c r="R57" s="12">
        <v>344368000000000</v>
      </c>
      <c r="S57" s="1">
        <v>10219</v>
      </c>
      <c r="T57" s="1">
        <v>2700</v>
      </c>
      <c r="U57" s="3">
        <v>3.2928240740740737E-2</v>
      </c>
      <c r="V57" s="3">
        <v>3.2932870370370369E-2</v>
      </c>
      <c r="W57" s="1">
        <v>22.95</v>
      </c>
      <c r="X57" s="1" t="s">
        <v>157</v>
      </c>
      <c r="Y57" s="16">
        <v>3.2928240740740737E-2</v>
      </c>
      <c r="Z57" s="4">
        <v>42498</v>
      </c>
      <c r="AA57" s="1" t="s">
        <v>480</v>
      </c>
      <c r="AB57" s="1" t="str">
        <f t="shared" si="8"/>
        <v>Small</v>
      </c>
      <c r="AC57" s="1">
        <v>15.63</v>
      </c>
      <c r="AD57" s="1" t="str">
        <f t="shared" si="7"/>
        <v>Yes</v>
      </c>
      <c r="AE57" s="1" t="s">
        <v>361</v>
      </c>
      <c r="AF57" s="1" t="s">
        <v>75</v>
      </c>
      <c r="AG57" s="1" t="s">
        <v>109</v>
      </c>
      <c r="AH57" s="1" t="s">
        <v>83</v>
      </c>
      <c r="AI57" s="1" t="s">
        <v>362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  <c r="AV57" s="1">
        <v>1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W57" s="2"/>
      <c r="BX57" s="1"/>
      <c r="BY57" s="1"/>
      <c r="BZ57" s="3"/>
      <c r="CA57" s="3"/>
      <c r="CB57" s="1"/>
      <c r="CC57" s="1"/>
      <c r="CD57" s="3"/>
      <c r="CE57" s="4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</row>
    <row r="58" spans="1:121" x14ac:dyDescent="0.3">
      <c r="A58" s="1" t="s">
        <v>472</v>
      </c>
      <c r="B58" s="1" t="str">
        <f t="shared" si="5"/>
        <v xml:space="preserve">Elizabeth </v>
      </c>
      <c r="C58" s="1" t="str">
        <f t="shared" si="6"/>
        <v xml:space="preserve">Turner  </v>
      </c>
      <c r="D58" s="1" t="s">
        <v>473</v>
      </c>
      <c r="E58" s="1" t="s">
        <v>151</v>
      </c>
      <c r="F58" s="1" t="s">
        <v>474</v>
      </c>
      <c r="G58" s="1" t="s">
        <v>475</v>
      </c>
      <c r="H58" s="1" t="s">
        <v>476</v>
      </c>
      <c r="I58" s="1" t="s">
        <v>67</v>
      </c>
      <c r="J58" s="1">
        <v>29100</v>
      </c>
      <c r="K58" s="1" t="s">
        <v>477</v>
      </c>
      <c r="L58" s="14" t="s">
        <v>478</v>
      </c>
      <c r="M58" s="1" t="s">
        <v>145</v>
      </c>
      <c r="O58" s="1" t="s">
        <v>246</v>
      </c>
      <c r="P58" s="1" t="s">
        <v>118</v>
      </c>
      <c r="Q58" s="12" t="s">
        <v>479</v>
      </c>
      <c r="R58" s="12">
        <v>340918000000000</v>
      </c>
      <c r="S58" s="1">
        <v>10219</v>
      </c>
      <c r="T58" s="1">
        <v>5899</v>
      </c>
      <c r="U58" s="3">
        <v>0</v>
      </c>
      <c r="V58" s="3">
        <v>3.5241898148148147E-2</v>
      </c>
      <c r="W58" s="1">
        <v>28.55</v>
      </c>
      <c r="X58" s="1" t="s">
        <v>458</v>
      </c>
      <c r="Y58" s="16">
        <v>0</v>
      </c>
      <c r="Z58" s="4">
        <v>42581</v>
      </c>
      <c r="AA58" s="1" t="s">
        <v>480</v>
      </c>
      <c r="AB58" s="1" t="str">
        <f t="shared" si="8"/>
        <v>Small</v>
      </c>
      <c r="AC58" s="1">
        <v>33.630000000000003</v>
      </c>
      <c r="AD58" s="1" t="str">
        <f t="shared" si="7"/>
        <v>Yes</v>
      </c>
      <c r="AE58" s="1" t="s">
        <v>361</v>
      </c>
      <c r="AF58" s="1" t="s">
        <v>82</v>
      </c>
      <c r="AG58" s="1" t="s">
        <v>109</v>
      </c>
      <c r="AH58" s="1" t="s">
        <v>83</v>
      </c>
      <c r="AI58" s="1" t="s">
        <v>362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V58" s="2"/>
      <c r="BW58" s="2"/>
      <c r="BX58" s="1"/>
      <c r="BY58" s="1"/>
      <c r="BZ58" s="3"/>
      <c r="CA58" s="3"/>
      <c r="CB58" s="1"/>
      <c r="CC58" s="1"/>
      <c r="CD58" s="3"/>
      <c r="CE58" s="4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</row>
    <row r="59" spans="1:121" x14ac:dyDescent="0.3">
      <c r="A59" s="1" t="s">
        <v>481</v>
      </c>
      <c r="B59" s="1" t="str">
        <f t="shared" si="5"/>
        <v xml:space="preserve">Elizabeth </v>
      </c>
      <c r="C59" s="1" t="str">
        <f t="shared" si="6"/>
        <v xml:space="preserve">Martinez </v>
      </c>
      <c r="D59" s="1" t="s">
        <v>482</v>
      </c>
      <c r="E59" s="1" t="s">
        <v>151</v>
      </c>
      <c r="F59" s="1" t="s">
        <v>483</v>
      </c>
      <c r="G59" s="1" t="s">
        <v>484</v>
      </c>
      <c r="H59" s="1" t="s">
        <v>232</v>
      </c>
      <c r="I59" s="1" t="s">
        <v>142</v>
      </c>
      <c r="J59" s="1">
        <v>21202</v>
      </c>
      <c r="K59" s="1" t="s">
        <v>485</v>
      </c>
      <c r="L59" s="14" t="s">
        <v>486</v>
      </c>
      <c r="M59" s="1" t="s">
        <v>198</v>
      </c>
      <c r="O59" s="1" t="s">
        <v>487</v>
      </c>
      <c r="P59" s="1" t="s">
        <v>67</v>
      </c>
      <c r="Q59" s="12" t="s">
        <v>488</v>
      </c>
      <c r="R59" s="12">
        <v>36165000000000</v>
      </c>
      <c r="S59" s="1">
        <v>10231</v>
      </c>
      <c r="T59" s="1">
        <v>569</v>
      </c>
      <c r="U59" s="3">
        <v>0</v>
      </c>
      <c r="V59" s="3">
        <v>5.2824074074074067E-3</v>
      </c>
      <c r="W59" s="1">
        <v>7.12</v>
      </c>
      <c r="X59" s="1" t="s">
        <v>86</v>
      </c>
      <c r="Y59" s="16">
        <v>0</v>
      </c>
      <c r="Z59" s="4">
        <v>42372</v>
      </c>
      <c r="AA59" s="1">
        <v>73</v>
      </c>
      <c r="AB59" s="1" t="str">
        <f t="shared" si="8"/>
        <v>Medium</v>
      </c>
      <c r="AC59" s="1">
        <v>250.36</v>
      </c>
      <c r="AD59" s="1" t="str">
        <f t="shared" si="7"/>
        <v>Yes</v>
      </c>
      <c r="AE59" s="1" t="s">
        <v>361</v>
      </c>
      <c r="AF59" s="1" t="s">
        <v>82</v>
      </c>
      <c r="AG59" s="1" t="s">
        <v>76</v>
      </c>
      <c r="AH59" s="1" t="s">
        <v>99</v>
      </c>
      <c r="AI59" s="1" t="s">
        <v>399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1</v>
      </c>
      <c r="BB59" s="1">
        <v>0</v>
      </c>
      <c r="BC59" s="1">
        <v>0</v>
      </c>
      <c r="BD59" s="1">
        <v>0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</v>
      </c>
      <c r="BL59" s="1">
        <v>0</v>
      </c>
      <c r="BV59" s="2"/>
      <c r="BW59" s="2"/>
      <c r="BX59" s="1"/>
      <c r="BY59" s="1"/>
      <c r="BZ59" s="3"/>
      <c r="CA59" s="3"/>
      <c r="CB59" s="1"/>
      <c r="CC59" s="1"/>
      <c r="CD59" s="3"/>
      <c r="CE59" s="4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</row>
    <row r="60" spans="1:121" x14ac:dyDescent="0.3">
      <c r="A60" s="1" t="s">
        <v>481</v>
      </c>
      <c r="B60" s="1" t="str">
        <f t="shared" si="5"/>
        <v xml:space="preserve">Elizabeth </v>
      </c>
      <c r="C60" s="1" t="str">
        <f t="shared" si="6"/>
        <v xml:space="preserve">Martinez </v>
      </c>
      <c r="D60" s="1" t="s">
        <v>482</v>
      </c>
      <c r="E60" s="1" t="s">
        <v>151</v>
      </c>
      <c r="F60" s="1" t="s">
        <v>483</v>
      </c>
      <c r="G60" s="1" t="s">
        <v>484</v>
      </c>
      <c r="H60" s="1" t="s">
        <v>232</v>
      </c>
      <c r="I60" s="1" t="s">
        <v>142</v>
      </c>
      <c r="J60" s="1">
        <v>21202</v>
      </c>
      <c r="K60" s="1" t="s">
        <v>485</v>
      </c>
      <c r="L60" s="14" t="s">
        <v>486</v>
      </c>
      <c r="M60" s="1" t="s">
        <v>198</v>
      </c>
      <c r="O60" s="1" t="s">
        <v>487</v>
      </c>
      <c r="P60" s="1" t="s">
        <v>67</v>
      </c>
      <c r="Q60" s="12" t="s">
        <v>488</v>
      </c>
      <c r="R60" s="12">
        <v>36774400000000</v>
      </c>
      <c r="S60" s="1">
        <v>10231</v>
      </c>
      <c r="T60" s="1">
        <v>1479</v>
      </c>
      <c r="U60" s="3">
        <v>3.2928240740740737E-2</v>
      </c>
      <c r="V60" s="3">
        <v>3.2932870370370369E-2</v>
      </c>
      <c r="W60" s="1">
        <v>13.7</v>
      </c>
      <c r="X60" s="1" t="s">
        <v>292</v>
      </c>
      <c r="Y60" s="16">
        <v>3.2928240740740737E-2</v>
      </c>
      <c r="Z60" s="4">
        <v>42498</v>
      </c>
      <c r="AA60" s="1">
        <v>73</v>
      </c>
      <c r="AB60" s="1" t="str">
        <f t="shared" si="8"/>
        <v>Medium</v>
      </c>
      <c r="AC60" s="1">
        <v>181.03</v>
      </c>
      <c r="AD60" s="1" t="str">
        <f t="shared" si="7"/>
        <v>Yes</v>
      </c>
      <c r="AE60" s="1" t="s">
        <v>361</v>
      </c>
      <c r="AF60" s="1" t="s">
        <v>82</v>
      </c>
      <c r="AG60" s="1" t="s">
        <v>76</v>
      </c>
      <c r="AH60" s="1" t="s">
        <v>99</v>
      </c>
      <c r="AI60" s="1" t="s">
        <v>399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1</v>
      </c>
      <c r="BJ60" s="1">
        <v>0</v>
      </c>
      <c r="BK60" s="1">
        <v>1</v>
      </c>
      <c r="BL60" s="1">
        <v>0</v>
      </c>
      <c r="BV60" s="2"/>
      <c r="BW60" s="2"/>
      <c r="BX60" s="1"/>
      <c r="BY60" s="1"/>
      <c r="BZ60" s="3"/>
      <c r="CA60" s="3"/>
      <c r="CB60" s="1"/>
      <c r="CC60" s="1"/>
      <c r="CD60" s="3"/>
      <c r="CE60" s="4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</row>
    <row r="61" spans="1:121" x14ac:dyDescent="0.3">
      <c r="A61" s="1" t="s">
        <v>489</v>
      </c>
      <c r="B61" s="1" t="str">
        <f t="shared" si="5"/>
        <v xml:space="preserve">Emma </v>
      </c>
      <c r="C61" s="1" t="str">
        <f t="shared" si="6"/>
        <v xml:space="preserve">Perez     </v>
      </c>
      <c r="D61" s="1" t="s">
        <v>490</v>
      </c>
      <c r="E61" s="1" t="s">
        <v>151</v>
      </c>
      <c r="F61" s="1" t="s">
        <v>491</v>
      </c>
      <c r="G61" s="1" t="s">
        <v>492</v>
      </c>
      <c r="H61" s="1" t="s">
        <v>493</v>
      </c>
      <c r="I61" s="1" t="s">
        <v>142</v>
      </c>
      <c r="J61" s="1">
        <v>57718</v>
      </c>
      <c r="K61" s="1" t="s">
        <v>494</v>
      </c>
      <c r="L61" s="14" t="s">
        <v>495</v>
      </c>
      <c r="M61" s="1" t="s">
        <v>145</v>
      </c>
      <c r="O61" s="1" t="s">
        <v>255</v>
      </c>
      <c r="P61" s="1" t="s">
        <v>107</v>
      </c>
      <c r="Q61" s="12">
        <v>159000000000000</v>
      </c>
      <c r="R61" s="12">
        <v>344168000000000</v>
      </c>
      <c r="S61" s="1">
        <v>10343</v>
      </c>
      <c r="T61" s="1">
        <v>2071</v>
      </c>
      <c r="U61" s="3">
        <v>0</v>
      </c>
      <c r="V61" s="3">
        <v>4.1391203703703701E-2</v>
      </c>
      <c r="W61" s="1">
        <v>5.66</v>
      </c>
      <c r="X61" s="1" t="s">
        <v>256</v>
      </c>
      <c r="Y61" s="16">
        <v>0</v>
      </c>
      <c r="Z61" s="4">
        <v>42731</v>
      </c>
      <c r="AA61" s="1">
        <v>58</v>
      </c>
      <c r="AB61" s="1" t="str">
        <f t="shared" si="8"/>
        <v>Small</v>
      </c>
      <c r="AC61" s="1">
        <v>33.33</v>
      </c>
      <c r="AD61" s="1" t="str">
        <f t="shared" si="7"/>
        <v>Yes</v>
      </c>
      <c r="AE61" s="1" t="s">
        <v>361</v>
      </c>
      <c r="AF61" s="1" t="s">
        <v>75</v>
      </c>
      <c r="AG61" s="1" t="s">
        <v>109</v>
      </c>
      <c r="AH61" s="1" t="s">
        <v>83</v>
      </c>
      <c r="AI61" s="1" t="s">
        <v>399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W61" s="2"/>
      <c r="BX61" s="1"/>
      <c r="BY61" s="1"/>
      <c r="BZ61" s="3"/>
      <c r="CA61" s="3"/>
      <c r="CB61" s="1"/>
      <c r="CC61" s="1"/>
      <c r="CD61" s="3"/>
      <c r="CE61" s="4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</row>
    <row r="62" spans="1:121" x14ac:dyDescent="0.3">
      <c r="A62" s="1" t="s">
        <v>496</v>
      </c>
      <c r="B62" s="1" t="str">
        <f t="shared" si="5"/>
        <v xml:space="preserve">Felix </v>
      </c>
      <c r="C62" s="1" t="str">
        <f t="shared" si="6"/>
        <v xml:space="preserve">Myers     </v>
      </c>
      <c r="D62" s="1" t="s">
        <v>497</v>
      </c>
      <c r="E62" s="1" t="s">
        <v>63</v>
      </c>
      <c r="F62" s="1" t="s">
        <v>498</v>
      </c>
      <c r="G62" s="1" t="s">
        <v>499</v>
      </c>
      <c r="H62" s="1" t="s">
        <v>500</v>
      </c>
      <c r="I62" s="1" t="s">
        <v>67</v>
      </c>
      <c r="J62" s="1">
        <v>7020</v>
      </c>
      <c r="K62" s="1" t="s">
        <v>501</v>
      </c>
      <c r="L62" s="14" t="s">
        <v>502</v>
      </c>
      <c r="M62" s="1" t="s">
        <v>93</v>
      </c>
      <c r="O62" s="1" t="s">
        <v>84</v>
      </c>
      <c r="P62" s="1" t="s">
        <v>388</v>
      </c>
      <c r="Q62" s="12" t="s">
        <v>503</v>
      </c>
      <c r="R62" s="12">
        <v>4907840000000000</v>
      </c>
      <c r="S62" s="1">
        <v>10251</v>
      </c>
      <c r="T62" s="1">
        <v>4555</v>
      </c>
      <c r="U62" s="3">
        <v>0</v>
      </c>
      <c r="V62" s="3">
        <v>1.7784722222222223E-2</v>
      </c>
      <c r="W62" s="1">
        <v>12</v>
      </c>
      <c r="X62" s="1" t="s">
        <v>209</v>
      </c>
      <c r="Y62" s="16">
        <v>0</v>
      </c>
      <c r="Z62" s="4">
        <v>42459</v>
      </c>
      <c r="AA62" s="1">
        <v>52</v>
      </c>
      <c r="AB62" s="1" t="str">
        <f t="shared" si="8"/>
        <v>Small</v>
      </c>
      <c r="AC62" s="1">
        <v>50.43</v>
      </c>
      <c r="AD62" s="1" t="str">
        <f t="shared" si="7"/>
        <v>Yes</v>
      </c>
      <c r="AE62" s="1" t="s">
        <v>361</v>
      </c>
      <c r="AF62" s="1" t="s">
        <v>75</v>
      </c>
      <c r="AG62" s="1" t="s">
        <v>109</v>
      </c>
      <c r="AH62" s="1" t="s">
        <v>83</v>
      </c>
      <c r="AI62" s="1" t="s">
        <v>399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0</v>
      </c>
      <c r="AV62" s="1">
        <v>1</v>
      </c>
      <c r="AW62" s="1">
        <v>1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W62" s="2"/>
      <c r="BX62" s="1"/>
      <c r="BY62" s="1"/>
      <c r="BZ62" s="3"/>
      <c r="CA62" s="3"/>
      <c r="CB62" s="1"/>
      <c r="CC62" s="1"/>
      <c r="CD62" s="3"/>
      <c r="CE62" s="4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</row>
    <row r="63" spans="1:121" x14ac:dyDescent="0.3">
      <c r="A63" s="1" t="s">
        <v>496</v>
      </c>
      <c r="B63" s="1" t="str">
        <f t="shared" si="5"/>
        <v xml:space="preserve">Felix </v>
      </c>
      <c r="C63" s="1" t="str">
        <f t="shared" si="6"/>
        <v xml:space="preserve">Myers     </v>
      </c>
      <c r="D63" s="1" t="s">
        <v>497</v>
      </c>
      <c r="E63" s="1" t="s">
        <v>63</v>
      </c>
      <c r="F63" s="1" t="s">
        <v>498</v>
      </c>
      <c r="G63" s="1" t="s">
        <v>504</v>
      </c>
      <c r="H63" s="1" t="s">
        <v>500</v>
      </c>
      <c r="I63" s="1" t="s">
        <v>67</v>
      </c>
      <c r="J63" s="1">
        <v>7020</v>
      </c>
      <c r="K63" s="1" t="s">
        <v>501</v>
      </c>
      <c r="L63" s="14" t="s">
        <v>502</v>
      </c>
      <c r="M63" s="1" t="s">
        <v>93</v>
      </c>
      <c r="O63" s="1" t="s">
        <v>84</v>
      </c>
      <c r="P63" s="1" t="s">
        <v>388</v>
      </c>
      <c r="Q63" s="12" t="s">
        <v>503</v>
      </c>
      <c r="R63" s="12">
        <v>4902780000000000</v>
      </c>
      <c r="S63" s="1">
        <v>10251</v>
      </c>
      <c r="T63" s="1">
        <v>6092</v>
      </c>
      <c r="U63" s="3">
        <v>0</v>
      </c>
      <c r="V63" s="3">
        <v>2.3803240740740739E-2</v>
      </c>
      <c r="W63" s="1">
        <v>22.5</v>
      </c>
      <c r="X63" s="1" t="s">
        <v>221</v>
      </c>
      <c r="Y63" s="16">
        <v>0</v>
      </c>
      <c r="Z63" s="4">
        <v>42622</v>
      </c>
      <c r="AA63" s="1">
        <v>52</v>
      </c>
      <c r="AB63" s="1" t="str">
        <f t="shared" si="8"/>
        <v>Small</v>
      </c>
      <c r="AC63" s="1">
        <v>39</v>
      </c>
      <c r="AD63" s="1" t="str">
        <f t="shared" si="7"/>
        <v>Yes</v>
      </c>
      <c r="AE63" s="1" t="s">
        <v>361</v>
      </c>
      <c r="AF63" s="1" t="s">
        <v>75</v>
      </c>
      <c r="AG63" s="1" t="s">
        <v>109</v>
      </c>
      <c r="AH63" s="1" t="s">
        <v>83</v>
      </c>
      <c r="AI63" s="1" t="s">
        <v>399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W63" s="2"/>
      <c r="BX63" s="1"/>
      <c r="BY63" s="1"/>
      <c r="BZ63" s="3"/>
      <c r="CA63" s="3"/>
      <c r="CB63" s="1"/>
      <c r="CC63" s="1"/>
      <c r="CD63" s="3"/>
      <c r="CE63" s="4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</row>
    <row r="64" spans="1:121" x14ac:dyDescent="0.3">
      <c r="A64" s="1" t="s">
        <v>496</v>
      </c>
      <c r="B64" s="1" t="str">
        <f t="shared" si="5"/>
        <v xml:space="preserve">Felix </v>
      </c>
      <c r="C64" s="1" t="str">
        <f t="shared" si="6"/>
        <v xml:space="preserve">Myers     </v>
      </c>
      <c r="D64" s="1" t="s">
        <v>497</v>
      </c>
      <c r="E64" s="1" t="s">
        <v>63</v>
      </c>
      <c r="F64" s="1" t="s">
        <v>498</v>
      </c>
      <c r="G64" s="1" t="s">
        <v>504</v>
      </c>
      <c r="H64" s="1" t="s">
        <v>500</v>
      </c>
      <c r="I64" s="1" t="s">
        <v>67</v>
      </c>
      <c r="J64" s="1">
        <v>7020</v>
      </c>
      <c r="K64" s="1" t="s">
        <v>501</v>
      </c>
      <c r="L64" s="14" t="s">
        <v>502</v>
      </c>
      <c r="M64" s="1" t="s">
        <v>93</v>
      </c>
      <c r="O64" s="1" t="s">
        <v>84</v>
      </c>
      <c r="P64" s="1" t="s">
        <v>388</v>
      </c>
      <c r="Q64" s="12" t="s">
        <v>503</v>
      </c>
      <c r="R64" s="12">
        <v>4702330000000000</v>
      </c>
      <c r="S64" s="1">
        <v>10251</v>
      </c>
      <c r="T64" s="1">
        <v>6612</v>
      </c>
      <c r="U64" s="3">
        <v>0</v>
      </c>
      <c r="V64" s="3">
        <v>1.9393518518518518E-2</v>
      </c>
      <c r="W64" s="1">
        <v>13.7</v>
      </c>
      <c r="X64" s="1" t="s">
        <v>274</v>
      </c>
      <c r="Y64" s="16">
        <v>0</v>
      </c>
      <c r="Z64" s="4">
        <v>42649</v>
      </c>
      <c r="AA64" s="1">
        <v>52</v>
      </c>
      <c r="AB64" s="1" t="str">
        <f t="shared" si="8"/>
        <v>Small</v>
      </c>
      <c r="AC64" s="1">
        <v>42.8</v>
      </c>
      <c r="AD64" s="1" t="str">
        <f t="shared" si="7"/>
        <v>Yes</v>
      </c>
      <c r="AE64" s="1" t="s">
        <v>361</v>
      </c>
      <c r="AF64" s="1" t="s">
        <v>75</v>
      </c>
      <c r="AG64" s="1" t="s">
        <v>109</v>
      </c>
      <c r="AH64" s="1" t="s">
        <v>83</v>
      </c>
      <c r="AI64" s="1" t="s">
        <v>399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1</v>
      </c>
      <c r="AW64" s="1">
        <v>1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W64" s="2"/>
      <c r="BX64" s="1"/>
      <c r="BY64" s="1"/>
      <c r="BZ64" s="3"/>
      <c r="CA64" s="3"/>
      <c r="CB64" s="1"/>
      <c r="CC64" s="1"/>
      <c r="CD64" s="3"/>
      <c r="CE64" s="4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</row>
    <row r="65" spans="1:121" x14ac:dyDescent="0.3">
      <c r="A65" s="1" t="s">
        <v>505</v>
      </c>
      <c r="B65" s="1" t="str">
        <f t="shared" si="5"/>
        <v xml:space="preserve">Frank </v>
      </c>
      <c r="C65" s="1" t="str">
        <f t="shared" si="6"/>
        <v xml:space="preserve">Westra    </v>
      </c>
      <c r="D65" s="1" t="s">
        <v>506</v>
      </c>
      <c r="E65" s="1" t="s">
        <v>63</v>
      </c>
      <c r="F65" s="1" t="s">
        <v>507</v>
      </c>
      <c r="G65" s="1" t="s">
        <v>508</v>
      </c>
      <c r="H65" s="1" t="s">
        <v>215</v>
      </c>
      <c r="I65" s="1" t="s">
        <v>142</v>
      </c>
      <c r="J65" s="1">
        <v>70806</v>
      </c>
      <c r="K65" s="1" t="s">
        <v>509</v>
      </c>
      <c r="L65" s="14" t="s">
        <v>510</v>
      </c>
      <c r="M65" s="1" t="s">
        <v>93</v>
      </c>
      <c r="O65" s="1" t="s">
        <v>511</v>
      </c>
      <c r="P65" s="1" t="s">
        <v>107</v>
      </c>
      <c r="Q65" s="12">
        <v>739000000000000</v>
      </c>
      <c r="R65" s="12">
        <v>4784850000000000</v>
      </c>
      <c r="S65" s="1">
        <v>10259</v>
      </c>
      <c r="T65" s="1">
        <v>1784</v>
      </c>
      <c r="U65" s="3">
        <v>0</v>
      </c>
      <c r="V65" s="3">
        <v>3.3247685185185186E-2</v>
      </c>
      <c r="W65" s="1">
        <v>9.2200000000000006</v>
      </c>
      <c r="X65" s="1" t="s">
        <v>192</v>
      </c>
      <c r="Y65" s="16">
        <v>0</v>
      </c>
      <c r="Z65" s="4">
        <v>42485</v>
      </c>
      <c r="AA65" s="1">
        <v>24</v>
      </c>
      <c r="AB65" s="1" t="str">
        <f t="shared" si="8"/>
        <v>Medium</v>
      </c>
      <c r="AC65" s="1">
        <v>288.95</v>
      </c>
      <c r="AD65" s="1" t="str">
        <f t="shared" si="7"/>
        <v>No</v>
      </c>
      <c r="AE65" s="1" t="s">
        <v>364</v>
      </c>
      <c r="AF65" s="1" t="s">
        <v>75</v>
      </c>
      <c r="AG65" s="1" t="s">
        <v>98</v>
      </c>
      <c r="AH65" s="1" t="s">
        <v>99</v>
      </c>
      <c r="AI65" s="1" t="s">
        <v>378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1</v>
      </c>
      <c r="BL65" s="1">
        <v>0</v>
      </c>
      <c r="BV65" s="2"/>
      <c r="BW65" s="2"/>
      <c r="BX65" s="1"/>
      <c r="BY65" s="1"/>
      <c r="BZ65" s="3"/>
      <c r="CA65" s="3"/>
      <c r="CB65" s="1"/>
      <c r="CC65" s="1"/>
      <c r="CD65" s="3"/>
      <c r="CE65" s="4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</row>
    <row r="66" spans="1:121" x14ac:dyDescent="0.3">
      <c r="A66" s="1" t="s">
        <v>505</v>
      </c>
      <c r="B66" s="1" t="str">
        <f t="shared" ref="B66:B97" si="9">LEFT(D66, SEARCH(" ",D66,1))</f>
        <v xml:space="preserve">Frank </v>
      </c>
      <c r="C66" s="1" t="str">
        <f t="shared" ref="C66:C97" si="10">RIGHT(D66,LEN(D66)-SEARCH(" ",D66,1))</f>
        <v xml:space="preserve">Westra    </v>
      </c>
      <c r="D66" s="1" t="s">
        <v>506</v>
      </c>
      <c r="E66" s="1" t="s">
        <v>63</v>
      </c>
      <c r="F66" s="1" t="s">
        <v>507</v>
      </c>
      <c r="G66" s="1" t="s">
        <v>508</v>
      </c>
      <c r="H66" s="1" t="s">
        <v>215</v>
      </c>
      <c r="I66" s="1" t="s">
        <v>142</v>
      </c>
      <c r="J66" s="1">
        <v>70806</v>
      </c>
      <c r="K66" s="1" t="s">
        <v>509</v>
      </c>
      <c r="L66" s="14" t="s">
        <v>510</v>
      </c>
      <c r="M66" s="1" t="s">
        <v>93</v>
      </c>
      <c r="O66" s="1" t="s">
        <v>511</v>
      </c>
      <c r="P66" s="1" t="s">
        <v>107</v>
      </c>
      <c r="Q66" s="12">
        <v>739000000000000</v>
      </c>
      <c r="R66" s="12">
        <v>4454480000000000</v>
      </c>
      <c r="S66" s="1">
        <v>10259</v>
      </c>
      <c r="T66" s="1">
        <v>8175</v>
      </c>
      <c r="U66" s="3">
        <v>0</v>
      </c>
      <c r="V66" s="3">
        <v>2.7155092592592592E-2</v>
      </c>
      <c r="W66" s="1">
        <v>6.87</v>
      </c>
      <c r="X66" s="1" t="s">
        <v>512</v>
      </c>
      <c r="Y66" s="16">
        <v>0</v>
      </c>
      <c r="Z66" s="4">
        <v>42456</v>
      </c>
      <c r="AA66" s="1">
        <v>24</v>
      </c>
      <c r="AB66" s="1" t="str">
        <f t="shared" si="8"/>
        <v>Small</v>
      </c>
      <c r="AC66" s="1">
        <v>16.940000000000001</v>
      </c>
      <c r="AD66" s="1" t="str">
        <f t="shared" ref="AD66:AD97" si="11">IF(AE66="complete","Yes","No")</f>
        <v>No</v>
      </c>
      <c r="AE66" s="1" t="s">
        <v>374</v>
      </c>
      <c r="AF66" s="1" t="s">
        <v>75</v>
      </c>
      <c r="AG66" s="1" t="s">
        <v>98</v>
      </c>
      <c r="AH66" s="1" t="s">
        <v>83</v>
      </c>
      <c r="AI66" s="1" t="s">
        <v>378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1</v>
      </c>
      <c r="AW66" s="1">
        <v>1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W66" s="2"/>
      <c r="BX66" s="1"/>
      <c r="BY66" s="1"/>
      <c r="BZ66" s="3"/>
      <c r="CA66" s="3"/>
      <c r="CB66" s="1"/>
      <c r="CC66" s="1"/>
      <c r="CD66" s="3"/>
      <c r="CE66" s="4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</row>
    <row r="67" spans="1:121" x14ac:dyDescent="0.3">
      <c r="A67" s="1" t="s">
        <v>513</v>
      </c>
      <c r="B67" s="1" t="str">
        <f t="shared" si="9"/>
        <v xml:space="preserve">Harold </v>
      </c>
      <c r="C67" s="1" t="str">
        <f t="shared" si="10"/>
        <v xml:space="preserve">Magee    </v>
      </c>
      <c r="D67" s="1" t="s">
        <v>514</v>
      </c>
      <c r="E67" s="1" t="s">
        <v>63</v>
      </c>
      <c r="F67" s="1" t="s">
        <v>515</v>
      </c>
      <c r="G67" s="1" t="s">
        <v>516</v>
      </c>
      <c r="H67" s="1" t="s">
        <v>517</v>
      </c>
      <c r="I67" s="1" t="s">
        <v>142</v>
      </c>
      <c r="J67" s="1">
        <v>23005</v>
      </c>
      <c r="K67" s="1" t="s">
        <v>518</v>
      </c>
      <c r="L67" s="14" t="s">
        <v>519</v>
      </c>
      <c r="M67" s="1" t="s">
        <v>145</v>
      </c>
      <c r="O67" s="1" t="s">
        <v>113</v>
      </c>
      <c r="P67" s="1" t="s">
        <v>388</v>
      </c>
      <c r="Q67" s="12" t="s">
        <v>520</v>
      </c>
      <c r="R67" s="12">
        <v>375518000000000</v>
      </c>
      <c r="S67" s="1">
        <v>10155</v>
      </c>
      <c r="T67" s="1">
        <v>1267</v>
      </c>
      <c r="U67" s="3">
        <v>0</v>
      </c>
      <c r="V67" s="3">
        <v>3.5241898148148147E-2</v>
      </c>
      <c r="W67" s="1">
        <v>21.97</v>
      </c>
      <c r="X67" s="1" t="s">
        <v>387</v>
      </c>
      <c r="Y67" s="16">
        <v>0</v>
      </c>
      <c r="Z67" s="4">
        <v>42650</v>
      </c>
      <c r="AA67" s="1">
        <v>40</v>
      </c>
      <c r="AB67" s="1" t="str">
        <f t="shared" si="8"/>
        <v>Small</v>
      </c>
      <c r="AC67" s="1">
        <v>22.38</v>
      </c>
      <c r="AD67" s="1" t="str">
        <f t="shared" si="11"/>
        <v>Yes</v>
      </c>
      <c r="AE67" s="1" t="s">
        <v>361</v>
      </c>
      <c r="AF67" s="1" t="s">
        <v>75</v>
      </c>
      <c r="AG67" s="1" t="s">
        <v>109</v>
      </c>
      <c r="AH67" s="1" t="s">
        <v>83</v>
      </c>
      <c r="AI67" s="1" t="s">
        <v>378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W67" s="2"/>
      <c r="BX67" s="1"/>
      <c r="BY67" s="1"/>
      <c r="BZ67" s="3"/>
      <c r="CA67" s="3"/>
      <c r="CB67" s="1"/>
      <c r="CC67" s="1"/>
      <c r="CD67" s="3"/>
      <c r="CE67" s="4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</row>
    <row r="68" spans="1:121" x14ac:dyDescent="0.3">
      <c r="A68" s="1" t="s">
        <v>513</v>
      </c>
      <c r="B68" s="1" t="str">
        <f t="shared" si="9"/>
        <v xml:space="preserve">Harold </v>
      </c>
      <c r="C68" s="1" t="str">
        <f t="shared" si="10"/>
        <v xml:space="preserve">Magee    </v>
      </c>
      <c r="D68" s="1" t="s">
        <v>514</v>
      </c>
      <c r="E68" s="1" t="s">
        <v>63</v>
      </c>
      <c r="F68" s="1" t="s">
        <v>515</v>
      </c>
      <c r="G68" s="1" t="s">
        <v>516</v>
      </c>
      <c r="H68" s="1" t="s">
        <v>517</v>
      </c>
      <c r="I68" s="1" t="s">
        <v>142</v>
      </c>
      <c r="J68" s="1">
        <v>23005</v>
      </c>
      <c r="K68" s="1" t="s">
        <v>518</v>
      </c>
      <c r="L68" s="14" t="s">
        <v>519</v>
      </c>
      <c r="M68" s="1" t="s">
        <v>145</v>
      </c>
      <c r="O68" s="1" t="s">
        <v>113</v>
      </c>
      <c r="P68" s="1" t="s">
        <v>388</v>
      </c>
      <c r="Q68" s="12" t="s">
        <v>520</v>
      </c>
      <c r="R68" s="12">
        <v>343184000000000</v>
      </c>
      <c r="S68" s="1">
        <v>10155</v>
      </c>
      <c r="T68" s="1">
        <v>2983</v>
      </c>
      <c r="U68" s="3">
        <v>0</v>
      </c>
      <c r="V68" s="3">
        <v>1.9386574074074073E-2</v>
      </c>
      <c r="W68" s="1">
        <v>28.55</v>
      </c>
      <c r="X68" s="1" t="s">
        <v>246</v>
      </c>
      <c r="Y68" s="16">
        <v>0</v>
      </c>
      <c r="Z68" s="4">
        <v>42651</v>
      </c>
      <c r="AA68" s="1">
        <v>40</v>
      </c>
      <c r="AB68" s="1" t="str">
        <f t="shared" si="8"/>
        <v>Small</v>
      </c>
      <c r="AC68" s="1">
        <v>17.02</v>
      </c>
      <c r="AD68" s="1" t="str">
        <f t="shared" si="11"/>
        <v>Yes</v>
      </c>
      <c r="AE68" s="1" t="s">
        <v>361</v>
      </c>
      <c r="AF68" s="1" t="s">
        <v>75</v>
      </c>
      <c r="AG68" s="1" t="s">
        <v>109</v>
      </c>
      <c r="AH68" s="1" t="s">
        <v>83</v>
      </c>
      <c r="AI68" s="1" t="s">
        <v>378</v>
      </c>
      <c r="AJ68" s="1">
        <v>0</v>
      </c>
      <c r="AK68" s="1">
        <v>0</v>
      </c>
      <c r="AL68" s="1">
        <v>0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W68" s="2"/>
      <c r="BX68" s="1"/>
      <c r="BY68" s="1"/>
      <c r="BZ68" s="3"/>
      <c r="CA68" s="3"/>
      <c r="CB68" s="1"/>
      <c r="CC68" s="1"/>
      <c r="CD68" s="3"/>
      <c r="CE68" s="4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</row>
    <row r="69" spans="1:121" x14ac:dyDescent="0.3">
      <c r="A69" s="1" t="s">
        <v>513</v>
      </c>
      <c r="B69" s="1" t="str">
        <f t="shared" si="9"/>
        <v xml:space="preserve">Harold </v>
      </c>
      <c r="C69" s="1" t="str">
        <f t="shared" si="10"/>
        <v xml:space="preserve">Magee    </v>
      </c>
      <c r="D69" s="1" t="s">
        <v>514</v>
      </c>
      <c r="E69" s="1" t="s">
        <v>63</v>
      </c>
      <c r="F69" s="1" t="s">
        <v>515</v>
      </c>
      <c r="G69" s="1" t="s">
        <v>516</v>
      </c>
      <c r="H69" s="1" t="s">
        <v>517</v>
      </c>
      <c r="I69" s="1" t="s">
        <v>142</v>
      </c>
      <c r="J69" s="1">
        <v>23005</v>
      </c>
      <c r="K69" s="1" t="s">
        <v>518</v>
      </c>
      <c r="L69" s="14" t="s">
        <v>519</v>
      </c>
      <c r="M69" s="1" t="s">
        <v>145</v>
      </c>
      <c r="O69" s="1" t="s">
        <v>113</v>
      </c>
      <c r="P69" s="1" t="s">
        <v>388</v>
      </c>
      <c r="Q69" s="12" t="s">
        <v>520</v>
      </c>
      <c r="R69" s="12">
        <v>376169000000000</v>
      </c>
      <c r="S69" s="1">
        <v>10155</v>
      </c>
      <c r="T69" s="1">
        <v>5455</v>
      </c>
      <c r="U69" s="3">
        <v>0</v>
      </c>
      <c r="V69" s="3">
        <v>1.2090277777777778E-2</v>
      </c>
      <c r="W69" s="1">
        <v>23.37</v>
      </c>
      <c r="X69" s="1" t="s">
        <v>114</v>
      </c>
      <c r="Y69" s="16">
        <v>0</v>
      </c>
      <c r="Z69" s="4">
        <v>42602</v>
      </c>
      <c r="AA69" s="1">
        <v>40</v>
      </c>
      <c r="AB69" s="1" t="str">
        <f t="shared" si="8"/>
        <v>Small</v>
      </c>
      <c r="AC69" s="1">
        <v>19.350000000000001</v>
      </c>
      <c r="AD69" s="1" t="str">
        <f t="shared" si="11"/>
        <v>Yes</v>
      </c>
      <c r="AE69" s="1" t="s">
        <v>361</v>
      </c>
      <c r="AF69" s="1" t="s">
        <v>75</v>
      </c>
      <c r="AG69" s="1" t="s">
        <v>109</v>
      </c>
      <c r="AH69" s="1" t="s">
        <v>83</v>
      </c>
      <c r="AI69" s="1" t="s">
        <v>378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0</v>
      </c>
      <c r="BL69" s="1">
        <v>0</v>
      </c>
      <c r="BV69" s="2"/>
      <c r="BW69" s="2"/>
      <c r="BX69" s="1"/>
      <c r="BY69" s="1"/>
      <c r="BZ69" s="3"/>
      <c r="CA69" s="3"/>
      <c r="CB69" s="1"/>
      <c r="CC69" s="1"/>
      <c r="CD69" s="3"/>
      <c r="CE69" s="4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</row>
    <row r="70" spans="1:121" x14ac:dyDescent="0.3">
      <c r="A70" s="1" t="s">
        <v>513</v>
      </c>
      <c r="B70" s="1" t="str">
        <f t="shared" si="9"/>
        <v xml:space="preserve">Harold </v>
      </c>
      <c r="C70" s="1" t="str">
        <f t="shared" si="10"/>
        <v xml:space="preserve">Magee    </v>
      </c>
      <c r="D70" s="1" t="s">
        <v>514</v>
      </c>
      <c r="E70" s="1" t="s">
        <v>63</v>
      </c>
      <c r="F70" s="1" t="s">
        <v>515</v>
      </c>
      <c r="G70" s="1" t="s">
        <v>516</v>
      </c>
      <c r="H70" s="1" t="s">
        <v>517</v>
      </c>
      <c r="I70" s="1" t="s">
        <v>142</v>
      </c>
      <c r="J70" s="1">
        <v>23005</v>
      </c>
      <c r="K70" s="1" t="s">
        <v>518</v>
      </c>
      <c r="L70" s="14" t="s">
        <v>519</v>
      </c>
      <c r="M70" s="1" t="s">
        <v>145</v>
      </c>
      <c r="O70" s="1" t="s">
        <v>113</v>
      </c>
      <c r="P70" s="1" t="s">
        <v>388</v>
      </c>
      <c r="Q70" s="12" t="s">
        <v>520</v>
      </c>
      <c r="R70" s="12">
        <v>344975000000000</v>
      </c>
      <c r="S70" s="1">
        <v>10155</v>
      </c>
      <c r="T70" s="1">
        <v>8471</v>
      </c>
      <c r="U70" s="3">
        <v>0</v>
      </c>
      <c r="V70" s="3">
        <v>3.3247685185185186E-2</v>
      </c>
      <c r="W70" s="1">
        <v>21.97</v>
      </c>
      <c r="X70" s="1" t="s">
        <v>201</v>
      </c>
      <c r="Y70" s="16">
        <v>0</v>
      </c>
      <c r="Z70" s="4">
        <v>42485</v>
      </c>
      <c r="AA70" s="1">
        <v>40</v>
      </c>
      <c r="AB70" s="1" t="str">
        <f t="shared" si="8"/>
        <v>Small</v>
      </c>
      <c r="AC70" s="1">
        <v>30.45</v>
      </c>
      <c r="AD70" s="1" t="str">
        <f t="shared" si="11"/>
        <v>No</v>
      </c>
      <c r="AE70" s="1" t="s">
        <v>380</v>
      </c>
      <c r="AF70" s="1" t="s">
        <v>75</v>
      </c>
      <c r="AG70" s="1" t="s">
        <v>109</v>
      </c>
      <c r="AH70" s="1" t="s">
        <v>83</v>
      </c>
      <c r="AI70" s="1" t="s">
        <v>378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V70" s="2"/>
      <c r="BW70" s="2"/>
      <c r="BX70" s="1"/>
      <c r="BY70" s="1"/>
      <c r="BZ70" s="3"/>
      <c r="CA70" s="3"/>
      <c r="CB70" s="1"/>
      <c r="CC70" s="1"/>
      <c r="CD70" s="3"/>
      <c r="CE70" s="4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</row>
    <row r="71" spans="1:121" x14ac:dyDescent="0.3">
      <c r="A71" s="1" t="s">
        <v>513</v>
      </c>
      <c r="B71" s="1" t="str">
        <f t="shared" si="9"/>
        <v xml:space="preserve">Harold </v>
      </c>
      <c r="C71" s="1" t="str">
        <f t="shared" si="10"/>
        <v xml:space="preserve">Magee    </v>
      </c>
      <c r="D71" s="1" t="s">
        <v>514</v>
      </c>
      <c r="E71" s="1" t="s">
        <v>63</v>
      </c>
      <c r="F71" s="1" t="s">
        <v>521</v>
      </c>
      <c r="G71" s="1" t="s">
        <v>516</v>
      </c>
      <c r="H71" s="1" t="s">
        <v>517</v>
      </c>
      <c r="I71" s="1" t="s">
        <v>142</v>
      </c>
      <c r="J71" s="1">
        <v>23005</v>
      </c>
      <c r="K71" s="1" t="s">
        <v>518</v>
      </c>
      <c r="L71" s="14" t="s">
        <v>519</v>
      </c>
      <c r="M71" s="1" t="s">
        <v>145</v>
      </c>
      <c r="O71" s="1" t="s">
        <v>113</v>
      </c>
      <c r="P71" s="1" t="s">
        <v>388</v>
      </c>
      <c r="Q71" s="12" t="s">
        <v>520</v>
      </c>
      <c r="R71" s="12">
        <v>349153000000000</v>
      </c>
      <c r="S71" s="1">
        <v>10155</v>
      </c>
      <c r="T71" s="1">
        <v>8974</v>
      </c>
      <c r="U71" s="3">
        <v>0</v>
      </c>
      <c r="V71" s="3">
        <v>2.2810185185185183E-2</v>
      </c>
      <c r="W71" s="1">
        <v>17.600000000000001</v>
      </c>
      <c r="X71" s="1" t="s">
        <v>148</v>
      </c>
      <c r="Y71" s="16">
        <v>0</v>
      </c>
      <c r="Z71" s="4">
        <v>42384</v>
      </c>
      <c r="AA71" s="1">
        <v>40</v>
      </c>
      <c r="AB71" s="1" t="str">
        <f t="shared" si="8"/>
        <v>Small</v>
      </c>
      <c r="AC71" s="1">
        <v>40.619999999999997</v>
      </c>
      <c r="AD71" s="1" t="str">
        <f t="shared" si="11"/>
        <v>Yes</v>
      </c>
      <c r="AE71" s="1" t="s">
        <v>361</v>
      </c>
      <c r="AF71" s="1" t="s">
        <v>75</v>
      </c>
      <c r="AG71" s="1" t="s">
        <v>109</v>
      </c>
      <c r="AH71" s="1" t="s">
        <v>83</v>
      </c>
      <c r="AI71" s="1" t="s">
        <v>378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W71" s="2"/>
      <c r="BX71" s="1"/>
      <c r="BY71" s="1"/>
      <c r="BZ71" s="3"/>
      <c r="CA71" s="3"/>
      <c r="CB71" s="1"/>
      <c r="CC71" s="1"/>
      <c r="CD71" s="3"/>
      <c r="CE71" s="4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</row>
    <row r="72" spans="1:121" x14ac:dyDescent="0.3">
      <c r="A72" s="1" t="s">
        <v>522</v>
      </c>
      <c r="B72" s="1" t="str">
        <f t="shared" si="9"/>
        <v xml:space="preserve">Harry </v>
      </c>
      <c r="C72" s="1" t="str">
        <f t="shared" si="10"/>
        <v xml:space="preserve">Brumback   </v>
      </c>
      <c r="D72" s="1" t="s">
        <v>523</v>
      </c>
      <c r="E72" s="1" t="s">
        <v>63</v>
      </c>
      <c r="F72" s="1" t="s">
        <v>524</v>
      </c>
      <c r="G72" s="1" t="s">
        <v>525</v>
      </c>
      <c r="H72" s="1" t="s">
        <v>526</v>
      </c>
      <c r="I72" s="1" t="s">
        <v>142</v>
      </c>
      <c r="J72" s="1">
        <v>27203</v>
      </c>
      <c r="K72" s="1" t="s">
        <v>527</v>
      </c>
      <c r="L72" s="14" t="s">
        <v>528</v>
      </c>
      <c r="M72" s="1" t="s">
        <v>121</v>
      </c>
      <c r="O72" s="1" t="s">
        <v>529</v>
      </c>
      <c r="P72" s="1" t="s">
        <v>107</v>
      </c>
      <c r="Q72" s="12">
        <v>783000000000000</v>
      </c>
      <c r="R72" s="12">
        <v>6011920000000000</v>
      </c>
      <c r="S72" s="1">
        <v>10151</v>
      </c>
      <c r="T72" s="1">
        <v>5206</v>
      </c>
      <c r="U72" s="3">
        <v>0</v>
      </c>
      <c r="V72" s="3">
        <v>2.0210648148148148E-2</v>
      </c>
      <c r="W72" s="1">
        <v>7.02</v>
      </c>
      <c r="X72" s="1" t="s">
        <v>73</v>
      </c>
      <c r="Y72" s="16">
        <v>0</v>
      </c>
      <c r="Z72" s="4">
        <v>42578</v>
      </c>
      <c r="AA72" s="1">
        <v>75</v>
      </c>
      <c r="AB72" s="1" t="str">
        <f t="shared" si="8"/>
        <v>Small</v>
      </c>
      <c r="AC72" s="1">
        <v>47.02</v>
      </c>
      <c r="AD72" s="1" t="str">
        <f t="shared" si="11"/>
        <v>Yes</v>
      </c>
      <c r="AE72" s="1" t="s">
        <v>361</v>
      </c>
      <c r="AF72" s="1" t="s">
        <v>82</v>
      </c>
      <c r="AG72" s="1" t="s">
        <v>76</v>
      </c>
      <c r="AH72" s="1" t="s">
        <v>83</v>
      </c>
      <c r="AI72" s="1" t="s">
        <v>399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0</v>
      </c>
      <c r="AV72" s="1">
        <v>1</v>
      </c>
      <c r="AW72" s="1">
        <v>1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W72" s="2"/>
      <c r="BX72" s="1"/>
      <c r="BY72" s="1"/>
      <c r="BZ72" s="3"/>
      <c r="CA72" s="3"/>
      <c r="CB72" s="1"/>
      <c r="CC72" s="1"/>
      <c r="CD72" s="3"/>
      <c r="CE72" s="4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</row>
    <row r="73" spans="1:121" x14ac:dyDescent="0.3">
      <c r="A73" s="1" t="s">
        <v>522</v>
      </c>
      <c r="B73" s="1" t="str">
        <f t="shared" si="9"/>
        <v xml:space="preserve">Harry </v>
      </c>
      <c r="C73" s="1" t="str">
        <f t="shared" si="10"/>
        <v xml:space="preserve">Brumback   </v>
      </c>
      <c r="D73" s="1" t="s">
        <v>523</v>
      </c>
      <c r="E73" s="1" t="s">
        <v>63</v>
      </c>
      <c r="F73" s="1" t="s">
        <v>524</v>
      </c>
      <c r="G73" s="1" t="s">
        <v>525</v>
      </c>
      <c r="H73" s="1" t="s">
        <v>526</v>
      </c>
      <c r="I73" s="1" t="s">
        <v>142</v>
      </c>
      <c r="J73" s="1">
        <v>27203</v>
      </c>
      <c r="K73" s="1" t="s">
        <v>527</v>
      </c>
      <c r="L73" s="14" t="s">
        <v>528</v>
      </c>
      <c r="M73" s="1" t="s">
        <v>121</v>
      </c>
      <c r="O73" s="1" t="s">
        <v>529</v>
      </c>
      <c r="P73" s="1" t="s">
        <v>107</v>
      </c>
      <c r="Q73" s="12">
        <v>783000000000000</v>
      </c>
      <c r="R73" s="12">
        <v>6011980000000000</v>
      </c>
      <c r="S73" s="1">
        <v>10151</v>
      </c>
      <c r="T73" s="1">
        <v>5252</v>
      </c>
      <c r="U73" s="3">
        <v>0</v>
      </c>
      <c r="V73" s="3">
        <v>2.0210648148148148E-2</v>
      </c>
      <c r="W73" s="1">
        <v>13.82</v>
      </c>
      <c r="X73" s="1" t="s">
        <v>122</v>
      </c>
      <c r="Y73" s="16">
        <v>0</v>
      </c>
      <c r="Z73" s="4">
        <v>42430</v>
      </c>
      <c r="AA73" s="1">
        <v>75</v>
      </c>
      <c r="AB73" s="1" t="str">
        <f t="shared" si="8"/>
        <v>Medium</v>
      </c>
      <c r="AC73" s="1">
        <v>217.37</v>
      </c>
      <c r="AD73" s="1" t="str">
        <f t="shared" si="11"/>
        <v>No</v>
      </c>
      <c r="AE73" s="1" t="s">
        <v>364</v>
      </c>
      <c r="AF73" s="1" t="s">
        <v>82</v>
      </c>
      <c r="AG73" s="1" t="s">
        <v>76</v>
      </c>
      <c r="AH73" s="1" t="s">
        <v>99</v>
      </c>
      <c r="AI73" s="1" t="s">
        <v>399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1</v>
      </c>
      <c r="BF73" s="1">
        <v>1</v>
      </c>
      <c r="BG73" s="1">
        <v>0</v>
      </c>
      <c r="BH73" s="1">
        <v>0</v>
      </c>
      <c r="BI73" s="1">
        <v>1</v>
      </c>
      <c r="BJ73" s="1">
        <v>0</v>
      </c>
      <c r="BK73" s="1">
        <v>0</v>
      </c>
      <c r="BL73" s="1">
        <v>0</v>
      </c>
      <c r="BW73" s="2"/>
      <c r="BX73" s="1"/>
      <c r="BY73" s="1"/>
      <c r="BZ73" s="3"/>
      <c r="CA73" s="3"/>
      <c r="CB73" s="1"/>
      <c r="CC73" s="1"/>
      <c r="CD73" s="3"/>
      <c r="CE73" s="4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</row>
    <row r="74" spans="1:121" x14ac:dyDescent="0.3">
      <c r="A74" s="1" t="s">
        <v>522</v>
      </c>
      <c r="B74" s="1" t="str">
        <f t="shared" si="9"/>
        <v xml:space="preserve">Harry </v>
      </c>
      <c r="C74" s="1" t="str">
        <f t="shared" si="10"/>
        <v xml:space="preserve">Brumback   </v>
      </c>
      <c r="D74" s="1" t="s">
        <v>523</v>
      </c>
      <c r="E74" s="1" t="s">
        <v>63</v>
      </c>
      <c r="F74" s="1" t="s">
        <v>524</v>
      </c>
      <c r="G74" s="1" t="s">
        <v>525</v>
      </c>
      <c r="H74" s="1" t="s">
        <v>526</v>
      </c>
      <c r="I74" s="1" t="s">
        <v>142</v>
      </c>
      <c r="J74" s="1">
        <v>27203</v>
      </c>
      <c r="K74" s="1" t="s">
        <v>527</v>
      </c>
      <c r="L74" s="14" t="s">
        <v>528</v>
      </c>
      <c r="M74" s="1" t="s">
        <v>121</v>
      </c>
      <c r="O74" s="1" t="s">
        <v>529</v>
      </c>
      <c r="P74" s="1" t="s">
        <v>107</v>
      </c>
      <c r="Q74" s="12">
        <v>783000000000000</v>
      </c>
      <c r="R74" s="12">
        <v>6011950000000000</v>
      </c>
      <c r="S74" s="1">
        <v>10151</v>
      </c>
      <c r="T74" s="1">
        <v>8270</v>
      </c>
      <c r="U74" s="3">
        <v>0</v>
      </c>
      <c r="V74" s="3">
        <v>1.649074074074074E-2</v>
      </c>
      <c r="W74" s="1">
        <v>14.28</v>
      </c>
      <c r="X74" s="1" t="s">
        <v>211</v>
      </c>
      <c r="Y74" s="16">
        <v>0</v>
      </c>
      <c r="Z74" s="4">
        <v>42719</v>
      </c>
      <c r="AA74" s="1">
        <v>75</v>
      </c>
      <c r="AB74" s="1" t="str">
        <f t="shared" si="8"/>
        <v>Small</v>
      </c>
      <c r="AC74" s="1">
        <v>48.8</v>
      </c>
      <c r="AD74" s="1" t="str">
        <f t="shared" si="11"/>
        <v>Yes</v>
      </c>
      <c r="AE74" s="1" t="s">
        <v>361</v>
      </c>
      <c r="AF74" s="1" t="s">
        <v>82</v>
      </c>
      <c r="AG74" s="1" t="s">
        <v>76</v>
      </c>
      <c r="AH74" s="1" t="s">
        <v>83</v>
      </c>
      <c r="AI74" s="1" t="s">
        <v>399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W74" s="2"/>
      <c r="BX74" s="1"/>
      <c r="BY74" s="1"/>
      <c r="BZ74" s="3"/>
      <c r="CA74" s="3"/>
      <c r="CB74" s="1"/>
      <c r="CC74" s="1"/>
      <c r="CD74" s="3"/>
      <c r="CE74" s="4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</row>
    <row r="75" spans="1:121" x14ac:dyDescent="0.3">
      <c r="A75" s="1" t="s">
        <v>530</v>
      </c>
      <c r="B75" s="1" t="str">
        <f t="shared" si="9"/>
        <v xml:space="preserve">Henry </v>
      </c>
      <c r="C75" s="1" t="str">
        <f t="shared" si="10"/>
        <v xml:space="preserve">Williams   </v>
      </c>
      <c r="D75" s="1" t="s">
        <v>531</v>
      </c>
      <c r="E75" s="1" t="s">
        <v>63</v>
      </c>
      <c r="F75" s="1" t="s">
        <v>532</v>
      </c>
      <c r="G75" s="1" t="s">
        <v>533</v>
      </c>
      <c r="H75" s="1" t="s">
        <v>534</v>
      </c>
      <c r="I75" s="1" t="s">
        <v>286</v>
      </c>
      <c r="J75" s="1">
        <v>4361</v>
      </c>
      <c r="K75" s="1" t="s">
        <v>535</v>
      </c>
      <c r="L75" s="14" t="s">
        <v>536</v>
      </c>
      <c r="M75" s="1" t="s">
        <v>145</v>
      </c>
      <c r="O75" s="1" t="s">
        <v>537</v>
      </c>
      <c r="P75" s="1" t="s">
        <v>388</v>
      </c>
      <c r="Q75" s="12" t="s">
        <v>538</v>
      </c>
      <c r="R75" s="12">
        <v>342963000000000</v>
      </c>
      <c r="S75" s="1">
        <v>10207</v>
      </c>
      <c r="T75" s="1">
        <v>8579</v>
      </c>
      <c r="U75" s="3">
        <v>0</v>
      </c>
      <c r="V75" s="3">
        <v>1.7784722222222223E-2</v>
      </c>
      <c r="W75" s="1">
        <v>23.12</v>
      </c>
      <c r="X75" s="1" t="s">
        <v>314</v>
      </c>
      <c r="Y75" s="16">
        <v>0</v>
      </c>
      <c r="Z75" s="4">
        <v>42554</v>
      </c>
      <c r="AA75" s="1">
        <v>70</v>
      </c>
      <c r="AB75" s="1" t="str">
        <f t="shared" si="8"/>
        <v>Small</v>
      </c>
      <c r="AC75" s="1">
        <v>22.85</v>
      </c>
      <c r="AD75" s="1" t="str">
        <f t="shared" si="11"/>
        <v>Yes</v>
      </c>
      <c r="AE75" s="1" t="s">
        <v>361</v>
      </c>
      <c r="AF75" s="1" t="s">
        <v>82</v>
      </c>
      <c r="AG75" s="1" t="s">
        <v>109</v>
      </c>
      <c r="AH75" s="1" t="s">
        <v>83</v>
      </c>
      <c r="AI75" s="1" t="s">
        <v>399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W75" s="2"/>
      <c r="BX75" s="1"/>
      <c r="BY75" s="1"/>
      <c r="BZ75" s="3"/>
      <c r="CA75" s="3"/>
      <c r="CB75" s="1"/>
      <c r="CC75" s="1"/>
      <c r="CD75" s="3"/>
      <c r="CE75" s="4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</row>
    <row r="76" spans="1:121" x14ac:dyDescent="0.3">
      <c r="A76" s="1" t="s">
        <v>539</v>
      </c>
      <c r="B76" s="1" t="str">
        <f t="shared" si="9"/>
        <v xml:space="preserve">Hoyt </v>
      </c>
      <c r="C76" s="1" t="str">
        <f t="shared" si="10"/>
        <v xml:space="preserve">Ramos     </v>
      </c>
      <c r="D76" s="1" t="s">
        <v>540</v>
      </c>
      <c r="E76" s="1" t="s">
        <v>63</v>
      </c>
      <c r="F76" s="1" t="s">
        <v>541</v>
      </c>
      <c r="G76" s="1" t="s">
        <v>542</v>
      </c>
      <c r="H76" s="1" t="s">
        <v>543</v>
      </c>
      <c r="I76" s="1" t="s">
        <v>142</v>
      </c>
      <c r="J76" s="1">
        <v>97701</v>
      </c>
      <c r="K76" s="1" t="s">
        <v>544</v>
      </c>
      <c r="L76" s="14" t="s">
        <v>545</v>
      </c>
      <c r="M76" s="1" t="s">
        <v>70</v>
      </c>
      <c r="O76" s="1" t="s">
        <v>289</v>
      </c>
      <c r="P76" s="1" t="s">
        <v>67</v>
      </c>
      <c r="Q76" s="12" t="s">
        <v>546</v>
      </c>
      <c r="R76" s="12">
        <v>5171300000000000</v>
      </c>
      <c r="S76" s="1">
        <v>10291</v>
      </c>
      <c r="T76" s="1">
        <v>878</v>
      </c>
      <c r="U76" s="3">
        <v>0</v>
      </c>
      <c r="V76" s="3">
        <v>1.384375E-2</v>
      </c>
      <c r="W76" s="1">
        <v>23.37</v>
      </c>
      <c r="X76" s="1" t="s">
        <v>547</v>
      </c>
      <c r="Y76" s="16">
        <v>0</v>
      </c>
      <c r="Z76" s="4">
        <v>42431</v>
      </c>
      <c r="AA76" s="1">
        <v>79</v>
      </c>
      <c r="AB76" s="1" t="str">
        <f t="shared" si="8"/>
        <v>Medium</v>
      </c>
      <c r="AC76" s="1">
        <v>210.26</v>
      </c>
      <c r="AD76" s="1" t="str">
        <f t="shared" si="11"/>
        <v>Yes</v>
      </c>
      <c r="AE76" s="1" t="s">
        <v>361</v>
      </c>
      <c r="AF76" s="1" t="s">
        <v>82</v>
      </c>
      <c r="AG76" s="1" t="s">
        <v>76</v>
      </c>
      <c r="AH76" s="1" t="s">
        <v>99</v>
      </c>
      <c r="AI76" s="1" t="s">
        <v>399</v>
      </c>
      <c r="AJ76" s="1">
        <v>0</v>
      </c>
      <c r="AK76" s="1">
        <v>0</v>
      </c>
      <c r="AL76" s="1">
        <v>0</v>
      </c>
      <c r="AM76" s="1">
        <v>0</v>
      </c>
      <c r="AN76" s="1">
        <v>1</v>
      </c>
      <c r="AO76" s="1">
        <v>0</v>
      </c>
      <c r="AP76" s="1">
        <v>1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1</v>
      </c>
      <c r="BG76" s="1">
        <v>0</v>
      </c>
      <c r="BH76" s="1">
        <v>0</v>
      </c>
      <c r="BI76" s="1">
        <v>1</v>
      </c>
      <c r="BJ76" s="1">
        <v>0</v>
      </c>
      <c r="BK76" s="1">
        <v>0</v>
      </c>
      <c r="BL76" s="1">
        <v>1</v>
      </c>
      <c r="BV76" s="2"/>
      <c r="BW76" s="2"/>
      <c r="BX76" s="1"/>
      <c r="BY76" s="1"/>
      <c r="BZ76" s="3"/>
      <c r="CA76" s="3"/>
      <c r="CB76" s="1"/>
      <c r="CC76" s="1"/>
      <c r="CD76" s="3"/>
      <c r="CE76" s="4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</row>
    <row r="77" spans="1:121" x14ac:dyDescent="0.3">
      <c r="A77" s="1" t="s">
        <v>539</v>
      </c>
      <c r="B77" s="1" t="str">
        <f t="shared" si="9"/>
        <v xml:space="preserve">Hoyt </v>
      </c>
      <c r="C77" s="1" t="str">
        <f t="shared" si="10"/>
        <v xml:space="preserve">Ramos     </v>
      </c>
      <c r="D77" s="1" t="s">
        <v>540</v>
      </c>
      <c r="E77" s="1" t="s">
        <v>63</v>
      </c>
      <c r="F77" s="1" t="s">
        <v>541</v>
      </c>
      <c r="G77" s="1" t="s">
        <v>542</v>
      </c>
      <c r="H77" s="1" t="s">
        <v>543</v>
      </c>
      <c r="I77" s="1" t="s">
        <v>142</v>
      </c>
      <c r="J77" s="1">
        <v>97701</v>
      </c>
      <c r="K77" s="1" t="s">
        <v>544</v>
      </c>
      <c r="L77" s="14" t="s">
        <v>545</v>
      </c>
      <c r="M77" s="1" t="s">
        <v>70</v>
      </c>
      <c r="O77" s="1" t="s">
        <v>289</v>
      </c>
      <c r="P77" s="1" t="s">
        <v>67</v>
      </c>
      <c r="Q77" s="12" t="s">
        <v>546</v>
      </c>
      <c r="R77" s="12">
        <v>5109090000000000</v>
      </c>
      <c r="S77" s="1">
        <v>10291</v>
      </c>
      <c r="T77" s="1">
        <v>6252</v>
      </c>
      <c r="U77" s="3">
        <v>0</v>
      </c>
      <c r="V77" s="3">
        <v>2.7155092592592592E-2</v>
      </c>
      <c r="W77" s="1">
        <v>12.85</v>
      </c>
      <c r="X77" s="1" t="s">
        <v>81</v>
      </c>
      <c r="Y77" s="16">
        <v>0</v>
      </c>
      <c r="Z77" s="4">
        <v>42640</v>
      </c>
      <c r="AA77" s="1">
        <v>79</v>
      </c>
      <c r="AB77" s="1" t="str">
        <f t="shared" si="8"/>
        <v>Medium</v>
      </c>
      <c r="AC77" s="1">
        <v>260.52</v>
      </c>
      <c r="AD77" s="1" t="str">
        <f t="shared" si="11"/>
        <v>Yes</v>
      </c>
      <c r="AE77" s="1" t="s">
        <v>361</v>
      </c>
      <c r="AF77" s="1" t="s">
        <v>82</v>
      </c>
      <c r="AG77" s="1" t="s">
        <v>76</v>
      </c>
      <c r="AH77" s="1" t="s">
        <v>99</v>
      </c>
      <c r="AI77" s="1" t="s">
        <v>399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</v>
      </c>
      <c r="BJ77" s="1">
        <v>0</v>
      </c>
      <c r="BK77" s="1">
        <v>0</v>
      </c>
      <c r="BL77" s="1">
        <v>0</v>
      </c>
      <c r="BV77" s="2"/>
      <c r="BW77" s="2"/>
      <c r="BX77" s="1"/>
      <c r="BY77" s="1"/>
      <c r="BZ77" s="3"/>
      <c r="CA77" s="3"/>
      <c r="CB77" s="1"/>
      <c r="CC77" s="1"/>
      <c r="CD77" s="3"/>
      <c r="CE77" s="4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</row>
    <row r="78" spans="1:121" x14ac:dyDescent="0.3">
      <c r="A78" s="1" t="s">
        <v>548</v>
      </c>
      <c r="B78" s="1" t="str">
        <f t="shared" si="9"/>
        <v xml:space="preserve">Ivan </v>
      </c>
      <c r="C78" s="1" t="str">
        <f t="shared" si="10"/>
        <v xml:space="preserve">Case      </v>
      </c>
      <c r="D78" s="1" t="s">
        <v>549</v>
      </c>
      <c r="E78" s="1" t="s">
        <v>63</v>
      </c>
      <c r="F78" s="1" t="s">
        <v>550</v>
      </c>
      <c r="G78" s="1" t="s">
        <v>551</v>
      </c>
      <c r="H78" s="1" t="s">
        <v>261</v>
      </c>
      <c r="I78" s="1" t="s">
        <v>142</v>
      </c>
      <c r="J78" s="1">
        <v>75751</v>
      </c>
      <c r="K78" s="1" t="s">
        <v>552</v>
      </c>
      <c r="L78" s="14" t="s">
        <v>553</v>
      </c>
      <c r="M78" s="1" t="s">
        <v>198</v>
      </c>
      <c r="O78" s="1" t="s">
        <v>96</v>
      </c>
      <c r="P78" s="1" t="s">
        <v>72</v>
      </c>
      <c r="Q78" s="12">
        <v>23868154</v>
      </c>
      <c r="R78" s="12">
        <v>36851600000000</v>
      </c>
      <c r="S78" s="1">
        <v>10163</v>
      </c>
      <c r="T78" s="1">
        <v>1566</v>
      </c>
      <c r="U78" s="3">
        <v>0</v>
      </c>
      <c r="V78" s="3">
        <v>2.3221064814814812E-2</v>
      </c>
      <c r="W78" s="1">
        <v>6.37</v>
      </c>
      <c r="X78" s="1" t="s">
        <v>554</v>
      </c>
      <c r="Y78" s="16">
        <v>0</v>
      </c>
      <c r="Z78" s="4">
        <v>42724</v>
      </c>
      <c r="AA78" s="1">
        <v>27</v>
      </c>
      <c r="AB78" s="1" t="str">
        <f t="shared" si="8"/>
        <v>Medium</v>
      </c>
      <c r="AC78" s="1">
        <v>190.12</v>
      </c>
      <c r="AD78" s="1" t="str">
        <f t="shared" si="11"/>
        <v>Yes</v>
      </c>
      <c r="AE78" s="1" t="s">
        <v>361</v>
      </c>
      <c r="AF78" s="1" t="s">
        <v>82</v>
      </c>
      <c r="AG78" s="1" t="s">
        <v>98</v>
      </c>
      <c r="AH78" s="1" t="s">
        <v>99</v>
      </c>
      <c r="AI78" s="1" t="s">
        <v>378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V78" s="2"/>
      <c r="BW78" s="2"/>
      <c r="BX78" s="1"/>
      <c r="BY78" s="1"/>
      <c r="BZ78" s="3"/>
      <c r="CA78" s="3"/>
      <c r="CB78" s="1"/>
      <c r="CC78" s="1"/>
      <c r="CD78" s="3"/>
      <c r="CE78" s="4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</row>
    <row r="79" spans="1:121" x14ac:dyDescent="0.3">
      <c r="A79" s="1" t="s">
        <v>548</v>
      </c>
      <c r="B79" s="1" t="str">
        <f t="shared" si="9"/>
        <v xml:space="preserve">Ivan </v>
      </c>
      <c r="C79" s="1" t="str">
        <f t="shared" si="10"/>
        <v xml:space="preserve">Case      </v>
      </c>
      <c r="D79" s="1" t="s">
        <v>549</v>
      </c>
      <c r="E79" s="1" t="s">
        <v>63</v>
      </c>
      <c r="F79" s="1" t="s">
        <v>550</v>
      </c>
      <c r="G79" s="1" t="s">
        <v>551</v>
      </c>
      <c r="H79" s="1" t="s">
        <v>261</v>
      </c>
      <c r="I79" s="1" t="s">
        <v>142</v>
      </c>
      <c r="J79" s="1">
        <v>75751</v>
      </c>
      <c r="K79" s="1" t="s">
        <v>552</v>
      </c>
      <c r="L79" s="14" t="s">
        <v>553</v>
      </c>
      <c r="M79" s="1" t="s">
        <v>198</v>
      </c>
      <c r="O79" s="1" t="s">
        <v>96</v>
      </c>
      <c r="P79" s="1" t="s">
        <v>72</v>
      </c>
      <c r="Q79" s="12">
        <v>23868154</v>
      </c>
      <c r="R79" s="12">
        <v>36184000000000</v>
      </c>
      <c r="S79" s="1">
        <v>10163</v>
      </c>
      <c r="T79" s="1">
        <v>1740</v>
      </c>
      <c r="U79" s="3">
        <v>0</v>
      </c>
      <c r="V79" s="3">
        <v>2.5519675925925925E-2</v>
      </c>
      <c r="W79" s="1">
        <v>13.33</v>
      </c>
      <c r="X79" s="1" t="s">
        <v>429</v>
      </c>
      <c r="Y79" s="16">
        <v>0</v>
      </c>
      <c r="Z79" s="4">
        <v>42571</v>
      </c>
      <c r="AA79" s="1">
        <v>27</v>
      </c>
      <c r="AB79" s="1" t="str">
        <f t="shared" si="8"/>
        <v>Medium</v>
      </c>
      <c r="AC79" s="1">
        <v>282.85000000000002</v>
      </c>
      <c r="AD79" s="1" t="str">
        <f t="shared" si="11"/>
        <v>No</v>
      </c>
      <c r="AE79" s="1" t="s">
        <v>374</v>
      </c>
      <c r="AF79" s="1" t="s">
        <v>75</v>
      </c>
      <c r="AG79" s="1" t="s">
        <v>98</v>
      </c>
      <c r="AH79" s="1" t="s">
        <v>99</v>
      </c>
      <c r="AI79" s="1" t="s">
        <v>378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1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1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1</v>
      </c>
      <c r="BL79" s="1">
        <v>1</v>
      </c>
      <c r="BW79" s="2"/>
      <c r="BX79" s="1"/>
      <c r="BY79" s="1"/>
      <c r="BZ79" s="3"/>
      <c r="CA79" s="3"/>
      <c r="CB79" s="1"/>
      <c r="CC79" s="1"/>
      <c r="CD79" s="3"/>
      <c r="CE79" s="4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</row>
    <row r="80" spans="1:121" x14ac:dyDescent="0.3">
      <c r="A80" s="1" t="s">
        <v>555</v>
      </c>
      <c r="B80" s="1" t="str">
        <f t="shared" si="9"/>
        <v xml:space="preserve">Jack </v>
      </c>
      <c r="C80" s="1" t="str">
        <f t="shared" si="10"/>
        <v xml:space="preserve">Owens     </v>
      </c>
      <c r="D80" s="1" t="s">
        <v>556</v>
      </c>
      <c r="E80" s="1" t="s">
        <v>63</v>
      </c>
      <c r="F80" s="1" t="s">
        <v>557</v>
      </c>
      <c r="G80" s="1" t="s">
        <v>558</v>
      </c>
      <c r="I80" s="1" t="s">
        <v>118</v>
      </c>
      <c r="J80" s="1">
        <v>20200</v>
      </c>
      <c r="K80" s="1" t="s">
        <v>559</v>
      </c>
      <c r="L80" s="14" t="s">
        <v>560</v>
      </c>
      <c r="M80" s="1" t="s">
        <v>121</v>
      </c>
      <c r="O80" s="1" t="s">
        <v>267</v>
      </c>
      <c r="P80" s="1" t="s">
        <v>107</v>
      </c>
      <c r="Q80" s="12">
        <v>163000000000000</v>
      </c>
      <c r="R80" s="12">
        <v>6011770000000000</v>
      </c>
      <c r="S80" s="1">
        <v>10263</v>
      </c>
      <c r="T80" s="1">
        <v>6966</v>
      </c>
      <c r="U80" s="3">
        <v>0</v>
      </c>
      <c r="V80" s="3">
        <v>3.3282407407407406E-2</v>
      </c>
      <c r="W80" s="1">
        <v>8.99</v>
      </c>
      <c r="X80" s="1" t="s">
        <v>289</v>
      </c>
      <c r="Y80" s="16">
        <v>0</v>
      </c>
      <c r="Z80" s="4">
        <v>42489</v>
      </c>
      <c r="AA80" s="1">
        <v>69</v>
      </c>
      <c r="AB80" s="1" t="str">
        <f t="shared" ref="AB80:AB111" si="12">IF(AC80&gt;300,"Large",IF(AC80&gt;100,"Medium",IF(AC80&gt;0,"Small")))</f>
        <v>Medium</v>
      </c>
      <c r="AC80" s="1">
        <v>192.48</v>
      </c>
      <c r="AD80" s="1" t="str">
        <f t="shared" si="11"/>
        <v>Yes</v>
      </c>
      <c r="AE80" s="1" t="s">
        <v>361</v>
      </c>
      <c r="AF80" s="1" t="s">
        <v>82</v>
      </c>
      <c r="AG80" s="1" t="s">
        <v>76</v>
      </c>
      <c r="AH80" s="1" t="s">
        <v>99</v>
      </c>
      <c r="AI80" s="1" t="s">
        <v>399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</v>
      </c>
      <c r="BF80" s="1">
        <v>0</v>
      </c>
      <c r="BG80" s="1">
        <v>0</v>
      </c>
      <c r="BH80" s="1">
        <v>0</v>
      </c>
      <c r="BI80" s="1">
        <v>1</v>
      </c>
      <c r="BJ80" s="1">
        <v>0</v>
      </c>
      <c r="BK80" s="1">
        <v>1</v>
      </c>
      <c r="BL80" s="1">
        <v>1</v>
      </c>
      <c r="BW80" s="2"/>
      <c r="BX80" s="1"/>
      <c r="BY80" s="1"/>
      <c r="BZ80" s="3"/>
      <c r="CA80" s="3"/>
      <c r="CB80" s="1"/>
      <c r="CC80" s="1"/>
      <c r="CD80" s="3"/>
      <c r="CE80" s="4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</row>
    <row r="81" spans="1:121" x14ac:dyDescent="0.3">
      <c r="A81" s="1" t="s">
        <v>561</v>
      </c>
      <c r="B81" s="1" t="str">
        <f t="shared" si="9"/>
        <v xml:space="preserve">James </v>
      </c>
      <c r="C81" s="1" t="str">
        <f t="shared" si="10"/>
        <v xml:space="preserve">Moyle     </v>
      </c>
      <c r="D81" s="1" t="s">
        <v>562</v>
      </c>
      <c r="E81" s="1" t="s">
        <v>63</v>
      </c>
      <c r="F81" s="1" t="s">
        <v>160</v>
      </c>
      <c r="G81" s="1" t="s">
        <v>161</v>
      </c>
      <c r="H81" s="1" t="s">
        <v>162</v>
      </c>
      <c r="I81" s="1" t="s">
        <v>142</v>
      </c>
      <c r="J81" s="1">
        <v>12204</v>
      </c>
      <c r="K81" s="1" t="s">
        <v>163</v>
      </c>
      <c r="L81" s="14" t="s">
        <v>164</v>
      </c>
      <c r="M81" s="1" t="s">
        <v>70</v>
      </c>
      <c r="O81" s="1" t="s">
        <v>148</v>
      </c>
      <c r="P81" s="1" t="s">
        <v>67</v>
      </c>
      <c r="Q81" s="12" t="s">
        <v>165</v>
      </c>
      <c r="R81" s="12">
        <v>5155200000000000</v>
      </c>
      <c r="S81" s="1">
        <v>10039</v>
      </c>
      <c r="T81" s="1">
        <v>421</v>
      </c>
      <c r="U81" s="3">
        <v>0</v>
      </c>
      <c r="V81" s="3">
        <v>2.3435185185185187E-2</v>
      </c>
      <c r="W81" s="1">
        <v>22.77</v>
      </c>
      <c r="X81" s="1" t="s">
        <v>166</v>
      </c>
      <c r="Y81" s="16">
        <v>0</v>
      </c>
      <c r="Z81" s="4">
        <v>42724</v>
      </c>
      <c r="AA81" s="1">
        <v>72</v>
      </c>
      <c r="AB81" s="1" t="str">
        <f t="shared" si="12"/>
        <v>Medium</v>
      </c>
      <c r="AC81" s="1">
        <v>224.71</v>
      </c>
      <c r="AD81" s="1" t="str">
        <f t="shared" si="11"/>
        <v>Yes</v>
      </c>
      <c r="AE81" s="1" t="s">
        <v>361</v>
      </c>
      <c r="AF81" s="1" t="s">
        <v>82</v>
      </c>
      <c r="AG81" s="1" t="s">
        <v>76</v>
      </c>
      <c r="AH81" s="1" t="s">
        <v>99</v>
      </c>
      <c r="AI81" s="1" t="s">
        <v>399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1</v>
      </c>
      <c r="BB81" s="1">
        <v>1</v>
      </c>
      <c r="BC81" s="1">
        <v>0</v>
      </c>
      <c r="BD81" s="1">
        <v>1</v>
      </c>
      <c r="BE81" s="1">
        <v>1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>
        <v>0</v>
      </c>
      <c r="BW81" s="2"/>
      <c r="BX81" s="1"/>
      <c r="BY81" s="1"/>
      <c r="BZ81" s="3"/>
      <c r="CA81" s="3"/>
      <c r="CB81" s="1"/>
      <c r="CC81" s="1"/>
      <c r="CD81" s="3"/>
      <c r="CE81" s="4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</row>
    <row r="82" spans="1:121" x14ac:dyDescent="0.3">
      <c r="A82" s="1" t="s">
        <v>561</v>
      </c>
      <c r="B82" s="1" t="str">
        <f t="shared" si="9"/>
        <v xml:space="preserve">James </v>
      </c>
      <c r="C82" s="1" t="str">
        <f t="shared" si="10"/>
        <v xml:space="preserve">Moyle     </v>
      </c>
      <c r="D82" s="1" t="s">
        <v>562</v>
      </c>
      <c r="E82" s="1" t="s">
        <v>63</v>
      </c>
      <c r="F82" s="1" t="s">
        <v>160</v>
      </c>
      <c r="G82" s="1" t="s">
        <v>161</v>
      </c>
      <c r="H82" s="1" t="s">
        <v>162</v>
      </c>
      <c r="I82" s="1" t="s">
        <v>142</v>
      </c>
      <c r="J82" s="1">
        <v>12204</v>
      </c>
      <c r="K82" s="1" t="s">
        <v>163</v>
      </c>
      <c r="L82" s="14" t="s">
        <v>164</v>
      </c>
      <c r="M82" s="1" t="s">
        <v>70</v>
      </c>
      <c r="O82" s="1" t="s">
        <v>148</v>
      </c>
      <c r="P82" s="1" t="s">
        <v>67</v>
      </c>
      <c r="Q82" s="12" t="s">
        <v>165</v>
      </c>
      <c r="R82" s="12">
        <v>5179760000000000</v>
      </c>
      <c r="S82" s="1">
        <v>10039</v>
      </c>
      <c r="T82" s="1">
        <v>5317</v>
      </c>
      <c r="U82" s="3">
        <v>0</v>
      </c>
      <c r="V82" s="3">
        <v>2.3803240740740739E-2</v>
      </c>
      <c r="W82" s="1">
        <v>5.85</v>
      </c>
      <c r="X82" s="1" t="s">
        <v>167</v>
      </c>
      <c r="Y82" s="16">
        <v>0</v>
      </c>
      <c r="Z82" s="4">
        <v>42723</v>
      </c>
      <c r="AA82" s="1">
        <v>72</v>
      </c>
      <c r="AB82" s="1" t="str">
        <f t="shared" si="12"/>
        <v>Medium</v>
      </c>
      <c r="AC82" s="1">
        <v>235.6</v>
      </c>
      <c r="AD82" s="1" t="str">
        <f t="shared" si="11"/>
        <v>Yes</v>
      </c>
      <c r="AE82" s="1" t="s">
        <v>361</v>
      </c>
      <c r="AF82" s="1" t="s">
        <v>82</v>
      </c>
      <c r="AG82" s="1" t="s">
        <v>76</v>
      </c>
      <c r="AH82" s="1" t="s">
        <v>99</v>
      </c>
      <c r="AI82" s="1" t="s">
        <v>399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0</v>
      </c>
      <c r="BK82" s="1">
        <v>0</v>
      </c>
      <c r="BL82" s="1">
        <v>0</v>
      </c>
      <c r="BW82" s="2"/>
      <c r="BX82" s="1"/>
      <c r="BY82" s="1"/>
      <c r="BZ82" s="3"/>
      <c r="CA82" s="3"/>
      <c r="CB82" s="1"/>
      <c r="CC82" s="1"/>
      <c r="CD82" s="3"/>
      <c r="CE82" s="4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</row>
    <row r="83" spans="1:121" x14ac:dyDescent="0.3">
      <c r="A83" s="1" t="s">
        <v>561</v>
      </c>
      <c r="B83" s="1" t="str">
        <f t="shared" si="9"/>
        <v xml:space="preserve">James </v>
      </c>
      <c r="C83" s="1" t="str">
        <f t="shared" si="10"/>
        <v xml:space="preserve">Moyle     </v>
      </c>
      <c r="D83" s="1" t="s">
        <v>562</v>
      </c>
      <c r="E83" s="1" t="s">
        <v>63</v>
      </c>
      <c r="F83" s="1" t="s">
        <v>160</v>
      </c>
      <c r="G83" s="1" t="s">
        <v>161</v>
      </c>
      <c r="H83" s="1" t="s">
        <v>162</v>
      </c>
      <c r="I83" s="1" t="s">
        <v>142</v>
      </c>
      <c r="J83" s="1">
        <v>12204</v>
      </c>
      <c r="K83" s="1" t="s">
        <v>163</v>
      </c>
      <c r="L83" s="14" t="s">
        <v>164</v>
      </c>
      <c r="M83" s="1" t="s">
        <v>70</v>
      </c>
      <c r="O83" s="1" t="s">
        <v>148</v>
      </c>
      <c r="P83" s="1" t="s">
        <v>67</v>
      </c>
      <c r="Q83" s="12" t="s">
        <v>165</v>
      </c>
      <c r="R83" s="12">
        <v>5128950000000000</v>
      </c>
      <c r="S83" s="1">
        <v>10039</v>
      </c>
      <c r="T83" s="1">
        <v>5855</v>
      </c>
      <c r="U83" s="3">
        <v>0</v>
      </c>
      <c r="V83" s="3">
        <v>2.3436342592592595E-2</v>
      </c>
      <c r="W83" s="1">
        <v>17.2</v>
      </c>
      <c r="X83" s="1" t="s">
        <v>168</v>
      </c>
      <c r="Y83" s="16">
        <v>0</v>
      </c>
      <c r="Z83" s="4">
        <v>42520</v>
      </c>
      <c r="AA83" s="1">
        <v>72</v>
      </c>
      <c r="AB83" s="1" t="str">
        <f t="shared" si="12"/>
        <v>Medium</v>
      </c>
      <c r="AC83" s="1">
        <v>164.54</v>
      </c>
      <c r="AD83" s="1" t="str">
        <f t="shared" si="11"/>
        <v>Yes</v>
      </c>
      <c r="AE83" s="1" t="s">
        <v>361</v>
      </c>
      <c r="AF83" s="1" t="s">
        <v>82</v>
      </c>
      <c r="AG83" s="1" t="s">
        <v>76</v>
      </c>
      <c r="AH83" s="1" t="s">
        <v>99</v>
      </c>
      <c r="AI83" s="1" t="s">
        <v>399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W83" s="2"/>
      <c r="BX83" s="1"/>
      <c r="BY83" s="1"/>
      <c r="BZ83" s="3"/>
      <c r="CA83" s="3"/>
      <c r="CB83" s="1"/>
      <c r="CC83" s="1"/>
      <c r="CD83" s="3"/>
      <c r="CE83" s="4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</row>
    <row r="84" spans="1:121" x14ac:dyDescent="0.3">
      <c r="A84" s="1" t="s">
        <v>563</v>
      </c>
      <c r="B84" s="1" t="str">
        <f t="shared" si="9"/>
        <v xml:space="preserve">James </v>
      </c>
      <c r="C84" s="1" t="str">
        <f t="shared" si="10"/>
        <v xml:space="preserve">Sales     </v>
      </c>
      <c r="D84" s="1" t="s">
        <v>564</v>
      </c>
      <c r="E84" s="1" t="s">
        <v>565</v>
      </c>
      <c r="F84" s="1" t="s">
        <v>566</v>
      </c>
      <c r="G84" s="1" t="s">
        <v>567</v>
      </c>
      <c r="H84" s="1" t="s">
        <v>568</v>
      </c>
      <c r="I84" s="1" t="s">
        <v>142</v>
      </c>
      <c r="J84" s="1">
        <v>59102</v>
      </c>
      <c r="K84" s="1" t="s">
        <v>569</v>
      </c>
      <c r="L84" s="14" t="s">
        <v>570</v>
      </c>
      <c r="M84" s="1" t="s">
        <v>93</v>
      </c>
      <c r="O84" s="1" t="s">
        <v>571</v>
      </c>
      <c r="P84" s="1" t="s">
        <v>107</v>
      </c>
      <c r="Q84" s="12">
        <v>250000000000000</v>
      </c>
      <c r="R84" s="12">
        <v>4638110000000000</v>
      </c>
      <c r="S84" s="1">
        <v>10327</v>
      </c>
      <c r="T84" s="1">
        <v>738</v>
      </c>
      <c r="U84" s="3">
        <v>0</v>
      </c>
      <c r="V84" s="3">
        <v>9.6597222222222223E-3</v>
      </c>
      <c r="W84" s="1">
        <v>11.85</v>
      </c>
      <c r="X84" s="1" t="s">
        <v>572</v>
      </c>
      <c r="Y84" s="16">
        <v>0</v>
      </c>
      <c r="Z84" s="4">
        <v>42554</v>
      </c>
      <c r="AA84" s="1">
        <v>65</v>
      </c>
      <c r="AB84" s="1" t="str">
        <f t="shared" si="12"/>
        <v>Medium</v>
      </c>
      <c r="AC84" s="1">
        <v>290.10000000000002</v>
      </c>
      <c r="AD84" s="1" t="str">
        <f t="shared" si="11"/>
        <v>Yes</v>
      </c>
      <c r="AE84" s="1" t="s">
        <v>361</v>
      </c>
      <c r="AF84" s="1" t="s">
        <v>82</v>
      </c>
      <c r="AG84" s="1" t="s">
        <v>76</v>
      </c>
      <c r="AH84" s="1" t="s">
        <v>99</v>
      </c>
      <c r="AI84" s="1" t="s">
        <v>399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V84" s="2"/>
      <c r="BW84" s="2"/>
      <c r="BX84" s="1"/>
      <c r="BY84" s="1"/>
      <c r="BZ84" s="3"/>
      <c r="CA84" s="3"/>
      <c r="CB84" s="1"/>
      <c r="CC84" s="1"/>
      <c r="CD84" s="3"/>
      <c r="CE84" s="4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</row>
    <row r="85" spans="1:121" x14ac:dyDescent="0.3">
      <c r="A85" s="1" t="s">
        <v>563</v>
      </c>
      <c r="B85" s="1" t="str">
        <f t="shared" si="9"/>
        <v xml:space="preserve">James </v>
      </c>
      <c r="C85" s="1" t="str">
        <f t="shared" si="10"/>
        <v xml:space="preserve">Sales     </v>
      </c>
      <c r="D85" s="1" t="s">
        <v>564</v>
      </c>
      <c r="E85" s="1" t="s">
        <v>565</v>
      </c>
      <c r="F85" s="1" t="s">
        <v>566</v>
      </c>
      <c r="G85" s="1" t="s">
        <v>567</v>
      </c>
      <c r="H85" s="1" t="s">
        <v>568</v>
      </c>
      <c r="I85" s="1" t="s">
        <v>142</v>
      </c>
      <c r="J85" s="1">
        <v>59102</v>
      </c>
      <c r="K85" s="1" t="s">
        <v>569</v>
      </c>
      <c r="L85" s="14" t="s">
        <v>570</v>
      </c>
      <c r="M85" s="1" t="s">
        <v>93</v>
      </c>
      <c r="O85" s="1" t="s">
        <v>571</v>
      </c>
      <c r="P85" s="1" t="s">
        <v>107</v>
      </c>
      <c r="Q85" s="12">
        <v>250000000000000</v>
      </c>
      <c r="R85" s="12">
        <v>4796570000000000</v>
      </c>
      <c r="S85" s="1">
        <v>10327</v>
      </c>
      <c r="T85" s="1">
        <v>758</v>
      </c>
      <c r="U85" s="3">
        <v>0</v>
      </c>
      <c r="V85" s="3">
        <v>8.8668981481481481E-3</v>
      </c>
      <c r="W85" s="1">
        <v>6.15</v>
      </c>
      <c r="X85" s="1" t="s">
        <v>573</v>
      </c>
      <c r="Y85" s="16">
        <v>0</v>
      </c>
      <c r="Z85" s="4">
        <v>42432</v>
      </c>
      <c r="AA85" s="1">
        <v>65</v>
      </c>
      <c r="AB85" s="1" t="str">
        <f t="shared" si="12"/>
        <v>Medium</v>
      </c>
      <c r="AC85" s="1">
        <v>190.14</v>
      </c>
      <c r="AD85" s="1" t="str">
        <f t="shared" si="11"/>
        <v>Yes</v>
      </c>
      <c r="AE85" s="1" t="s">
        <v>361</v>
      </c>
      <c r="AF85" s="1" t="s">
        <v>82</v>
      </c>
      <c r="AG85" s="1" t="s">
        <v>76</v>
      </c>
      <c r="AH85" s="1" t="s">
        <v>99</v>
      </c>
      <c r="AI85" s="1" t="s">
        <v>399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1</v>
      </c>
      <c r="BW85" s="2"/>
      <c r="BX85" s="1"/>
      <c r="BY85" s="1"/>
      <c r="BZ85" s="3"/>
      <c r="CA85" s="3"/>
      <c r="CB85" s="1"/>
      <c r="CC85" s="1"/>
      <c r="CD85" s="3"/>
      <c r="CE85" s="4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</row>
    <row r="86" spans="1:121" x14ac:dyDescent="0.3">
      <c r="A86" s="1" t="s">
        <v>563</v>
      </c>
      <c r="B86" s="1" t="str">
        <f t="shared" si="9"/>
        <v xml:space="preserve">James </v>
      </c>
      <c r="C86" s="1" t="str">
        <f t="shared" si="10"/>
        <v xml:space="preserve">Sales     </v>
      </c>
      <c r="D86" s="1" t="s">
        <v>564</v>
      </c>
      <c r="E86" s="1" t="s">
        <v>565</v>
      </c>
      <c r="F86" s="1" t="s">
        <v>566</v>
      </c>
      <c r="G86" s="1" t="s">
        <v>567</v>
      </c>
      <c r="H86" s="1" t="s">
        <v>568</v>
      </c>
      <c r="I86" s="1" t="s">
        <v>142</v>
      </c>
      <c r="J86" s="1">
        <v>59102</v>
      </c>
      <c r="K86" s="1" t="s">
        <v>569</v>
      </c>
      <c r="L86" s="14" t="s">
        <v>570</v>
      </c>
      <c r="M86" s="1" t="s">
        <v>93</v>
      </c>
      <c r="O86" s="1" t="s">
        <v>571</v>
      </c>
      <c r="P86" s="1" t="s">
        <v>107</v>
      </c>
      <c r="Q86" s="12">
        <v>250000000000000</v>
      </c>
      <c r="R86" s="12">
        <v>4053410000000000</v>
      </c>
      <c r="S86" s="1">
        <v>10327</v>
      </c>
      <c r="T86" s="1">
        <v>6887</v>
      </c>
      <c r="U86" s="3">
        <v>0</v>
      </c>
      <c r="V86" s="3">
        <v>1.3729166666666667E-2</v>
      </c>
      <c r="W86" s="1">
        <v>23.78</v>
      </c>
      <c r="X86" s="1" t="s">
        <v>187</v>
      </c>
      <c r="Y86" s="16">
        <v>0</v>
      </c>
      <c r="Z86" s="4">
        <v>42441</v>
      </c>
      <c r="AA86" s="1">
        <v>65</v>
      </c>
      <c r="AB86" s="1" t="str">
        <f t="shared" si="12"/>
        <v>Medium</v>
      </c>
      <c r="AC86" s="1">
        <v>242</v>
      </c>
      <c r="AD86" s="1" t="str">
        <f t="shared" si="11"/>
        <v>Yes</v>
      </c>
      <c r="AE86" s="1" t="s">
        <v>361</v>
      </c>
      <c r="AF86" s="1" t="s">
        <v>82</v>
      </c>
      <c r="AG86" s="1" t="s">
        <v>76</v>
      </c>
      <c r="AH86" s="1" t="s">
        <v>99</v>
      </c>
      <c r="AI86" s="1" t="s">
        <v>399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1</v>
      </c>
      <c r="BA86" s="1">
        <v>0</v>
      </c>
      <c r="BB86" s="1">
        <v>1</v>
      </c>
      <c r="BC86" s="1">
        <v>1</v>
      </c>
      <c r="BD86" s="1">
        <v>1</v>
      </c>
      <c r="BE86" s="1">
        <v>0</v>
      </c>
      <c r="BF86" s="1">
        <v>0</v>
      </c>
      <c r="BG86" s="1">
        <v>0</v>
      </c>
      <c r="BH86" s="1">
        <v>1</v>
      </c>
      <c r="BI86" s="1">
        <v>0</v>
      </c>
      <c r="BJ86" s="1">
        <v>1</v>
      </c>
      <c r="BK86" s="1">
        <v>0</v>
      </c>
      <c r="BL86" s="1">
        <v>1</v>
      </c>
      <c r="BW86" s="2"/>
      <c r="BX86" s="1"/>
      <c r="BY86" s="1"/>
      <c r="BZ86" s="3"/>
      <c r="CA86" s="3"/>
      <c r="CB86" s="1"/>
      <c r="CC86" s="1"/>
      <c r="CD86" s="3"/>
      <c r="CE86" s="4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</row>
    <row r="87" spans="1:121" x14ac:dyDescent="0.3">
      <c r="A87" s="1" t="s">
        <v>563</v>
      </c>
      <c r="B87" s="1" t="str">
        <f t="shared" si="9"/>
        <v xml:space="preserve">James </v>
      </c>
      <c r="C87" s="1" t="str">
        <f t="shared" si="10"/>
        <v xml:space="preserve">Sales     </v>
      </c>
      <c r="D87" s="1" t="s">
        <v>564</v>
      </c>
      <c r="E87" s="1" t="s">
        <v>565</v>
      </c>
      <c r="F87" s="1" t="s">
        <v>566</v>
      </c>
      <c r="G87" s="1" t="s">
        <v>567</v>
      </c>
      <c r="H87" s="1" t="s">
        <v>568</v>
      </c>
      <c r="I87" s="1" t="s">
        <v>142</v>
      </c>
      <c r="J87" s="1">
        <v>59102</v>
      </c>
      <c r="K87" s="1" t="s">
        <v>569</v>
      </c>
      <c r="L87" s="14" t="s">
        <v>570</v>
      </c>
      <c r="M87" s="1" t="s">
        <v>93</v>
      </c>
      <c r="O87" s="1" t="s">
        <v>571</v>
      </c>
      <c r="P87" s="1" t="s">
        <v>107</v>
      </c>
      <c r="Q87" s="12">
        <v>250000000000000</v>
      </c>
      <c r="R87" s="12">
        <v>4188580000000000</v>
      </c>
      <c r="S87" s="1">
        <v>10327</v>
      </c>
      <c r="T87" s="1">
        <v>7923</v>
      </c>
      <c r="U87" s="3">
        <v>0</v>
      </c>
      <c r="V87" s="3">
        <v>1.7784722222222223E-2</v>
      </c>
      <c r="W87" s="1">
        <v>13.33</v>
      </c>
      <c r="X87" s="1" t="s">
        <v>209</v>
      </c>
      <c r="Y87" s="16">
        <v>0</v>
      </c>
      <c r="Z87" s="4">
        <v>42459</v>
      </c>
      <c r="AA87" s="1">
        <v>65</v>
      </c>
      <c r="AB87" s="1" t="str">
        <f t="shared" si="12"/>
        <v>Medium</v>
      </c>
      <c r="AC87" s="1">
        <v>243.61</v>
      </c>
      <c r="AD87" s="1" t="str">
        <f t="shared" si="11"/>
        <v>Yes</v>
      </c>
      <c r="AE87" s="1" t="s">
        <v>361</v>
      </c>
      <c r="AF87" s="1" t="s">
        <v>82</v>
      </c>
      <c r="AG87" s="1" t="s">
        <v>76</v>
      </c>
      <c r="AH87" s="1" t="s">
        <v>99</v>
      </c>
      <c r="AI87" s="1" t="s">
        <v>399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1</v>
      </c>
      <c r="BL87" s="1">
        <v>1</v>
      </c>
      <c r="BW87" s="2"/>
      <c r="BX87" s="1"/>
      <c r="BY87" s="1"/>
      <c r="BZ87" s="3"/>
      <c r="CA87" s="3"/>
      <c r="CB87" s="1"/>
      <c r="CC87" s="1"/>
      <c r="CD87" s="3"/>
      <c r="CE87" s="4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</row>
    <row r="88" spans="1:121" x14ac:dyDescent="0.3">
      <c r="A88" s="1" t="s">
        <v>563</v>
      </c>
      <c r="B88" s="1" t="str">
        <f t="shared" si="9"/>
        <v xml:space="preserve">James </v>
      </c>
      <c r="C88" s="1" t="str">
        <f t="shared" si="10"/>
        <v xml:space="preserve">Sales     </v>
      </c>
      <c r="D88" s="1" t="s">
        <v>564</v>
      </c>
      <c r="E88" s="1" t="s">
        <v>565</v>
      </c>
      <c r="F88" s="1" t="s">
        <v>566</v>
      </c>
      <c r="G88" s="1" t="s">
        <v>567</v>
      </c>
      <c r="H88" s="1" t="s">
        <v>568</v>
      </c>
      <c r="I88" s="1" t="s">
        <v>142</v>
      </c>
      <c r="J88" s="1">
        <v>59102</v>
      </c>
      <c r="K88" s="1" t="s">
        <v>569</v>
      </c>
      <c r="L88" s="14" t="s">
        <v>570</v>
      </c>
      <c r="M88" s="1" t="s">
        <v>93</v>
      </c>
      <c r="O88" s="1" t="s">
        <v>571</v>
      </c>
      <c r="P88" s="1" t="s">
        <v>107</v>
      </c>
      <c r="Q88" s="12">
        <v>250000000000000</v>
      </c>
      <c r="R88" s="12">
        <v>4993740000000000</v>
      </c>
      <c r="S88" s="1">
        <v>10327</v>
      </c>
      <c r="T88" s="1">
        <v>8518</v>
      </c>
      <c r="U88" s="3">
        <v>0</v>
      </c>
      <c r="V88" s="3">
        <v>1.384375E-2</v>
      </c>
      <c r="W88" s="1">
        <v>33.99</v>
      </c>
      <c r="X88" s="1" t="s">
        <v>84</v>
      </c>
      <c r="Y88" s="16">
        <v>0</v>
      </c>
      <c r="Z88" s="4">
        <v>42430</v>
      </c>
      <c r="AA88" s="1">
        <v>65</v>
      </c>
      <c r="AB88" s="1" t="str">
        <f t="shared" si="12"/>
        <v>Medium</v>
      </c>
      <c r="AC88" s="1">
        <v>219.49</v>
      </c>
      <c r="AD88" s="1" t="str">
        <f t="shared" si="11"/>
        <v>No</v>
      </c>
      <c r="AE88" s="1" t="s">
        <v>374</v>
      </c>
      <c r="AF88" s="1" t="s">
        <v>82</v>
      </c>
      <c r="AG88" s="1" t="s">
        <v>76</v>
      </c>
      <c r="AH88" s="1" t="s">
        <v>99</v>
      </c>
      <c r="AI88" s="1" t="s">
        <v>399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1</v>
      </c>
      <c r="BC88" s="1">
        <v>0</v>
      </c>
      <c r="BD88" s="1">
        <v>0</v>
      </c>
      <c r="BE88" s="1">
        <v>1</v>
      </c>
      <c r="BF88" s="1">
        <v>0</v>
      </c>
      <c r="BG88" s="1">
        <v>0</v>
      </c>
      <c r="BH88" s="1">
        <v>0</v>
      </c>
      <c r="BI88" s="1">
        <v>1</v>
      </c>
      <c r="BJ88" s="1">
        <v>0</v>
      </c>
      <c r="BK88" s="1">
        <v>0</v>
      </c>
      <c r="BL88" s="1">
        <v>0</v>
      </c>
      <c r="BV88" s="2"/>
      <c r="BW88" s="2"/>
      <c r="BX88" s="1"/>
      <c r="BY88" s="1"/>
      <c r="BZ88" s="3"/>
      <c r="CA88" s="3"/>
      <c r="CB88" s="1"/>
      <c r="CC88" s="1"/>
      <c r="CD88" s="3"/>
      <c r="CE88" s="4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</row>
    <row r="89" spans="1:121" x14ac:dyDescent="0.3">
      <c r="A89" s="1" t="s">
        <v>574</v>
      </c>
      <c r="B89" s="1" t="str">
        <f t="shared" si="9"/>
        <v xml:space="preserve">Jana </v>
      </c>
      <c r="C89" s="1" t="str">
        <f t="shared" si="10"/>
        <v xml:space="preserve">Hall      </v>
      </c>
      <c r="D89" s="1" t="s">
        <v>575</v>
      </c>
      <c r="E89" s="1" t="s">
        <v>151</v>
      </c>
      <c r="F89" s="1" t="s">
        <v>576</v>
      </c>
      <c r="G89" s="1" t="s">
        <v>577</v>
      </c>
      <c r="H89" s="1" t="s">
        <v>578</v>
      </c>
      <c r="I89" s="1" t="s">
        <v>142</v>
      </c>
      <c r="J89" s="1">
        <v>8401</v>
      </c>
      <c r="K89" s="1" t="s">
        <v>579</v>
      </c>
      <c r="L89" s="14" t="s">
        <v>580</v>
      </c>
      <c r="M89" s="1" t="s">
        <v>145</v>
      </c>
      <c r="O89" s="1" t="s">
        <v>581</v>
      </c>
      <c r="P89" s="1" t="s">
        <v>118</v>
      </c>
      <c r="Q89" s="12" t="s">
        <v>582</v>
      </c>
      <c r="R89" s="12">
        <v>370602000000000</v>
      </c>
      <c r="S89" s="1">
        <v>10179</v>
      </c>
      <c r="T89" s="1">
        <v>5684</v>
      </c>
      <c r="U89" s="3">
        <v>0</v>
      </c>
      <c r="V89" s="3">
        <v>9.6597222222222223E-3</v>
      </c>
      <c r="W89" s="1">
        <v>18.989999999999998</v>
      </c>
      <c r="X89" s="1" t="s">
        <v>266</v>
      </c>
      <c r="Y89" s="16">
        <v>0</v>
      </c>
      <c r="Z89" s="4">
        <v>42554</v>
      </c>
      <c r="AA89" s="1">
        <v>30</v>
      </c>
      <c r="AB89" s="1" t="str">
        <f t="shared" si="12"/>
        <v>Small</v>
      </c>
      <c r="AC89" s="1">
        <v>29.89</v>
      </c>
      <c r="AD89" s="1" t="str">
        <f t="shared" si="11"/>
        <v>Yes</v>
      </c>
      <c r="AE89" s="1" t="s">
        <v>361</v>
      </c>
      <c r="AF89" s="1" t="s">
        <v>75</v>
      </c>
      <c r="AG89" s="1" t="s">
        <v>109</v>
      </c>
      <c r="AH89" s="1" t="s">
        <v>83</v>
      </c>
      <c r="AI89" s="1" t="s">
        <v>378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1</v>
      </c>
      <c r="AW89" s="1">
        <v>1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1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V89" s="2"/>
      <c r="BW89" s="2"/>
      <c r="BX89" s="1"/>
      <c r="BY89" s="1"/>
      <c r="BZ89" s="3"/>
      <c r="CA89" s="3"/>
      <c r="CB89" s="1"/>
      <c r="CC89" s="1"/>
      <c r="CD89" s="3"/>
      <c r="CE89" s="4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</row>
    <row r="90" spans="1:121" x14ac:dyDescent="0.3">
      <c r="A90" s="1" t="s">
        <v>574</v>
      </c>
      <c r="B90" s="1" t="str">
        <f t="shared" si="9"/>
        <v xml:space="preserve">Jana </v>
      </c>
      <c r="C90" s="1" t="str">
        <f t="shared" si="10"/>
        <v xml:space="preserve">Hall      </v>
      </c>
      <c r="D90" s="1" t="s">
        <v>575</v>
      </c>
      <c r="E90" s="1" t="s">
        <v>151</v>
      </c>
      <c r="F90" s="1" t="s">
        <v>576</v>
      </c>
      <c r="G90" s="1" t="s">
        <v>577</v>
      </c>
      <c r="H90" s="1" t="s">
        <v>578</v>
      </c>
      <c r="I90" s="1" t="s">
        <v>142</v>
      </c>
      <c r="J90" s="1">
        <v>8401</v>
      </c>
      <c r="K90" s="1" t="s">
        <v>579</v>
      </c>
      <c r="L90" s="14" t="s">
        <v>580</v>
      </c>
      <c r="M90" s="1" t="s">
        <v>145</v>
      </c>
      <c r="O90" s="1" t="s">
        <v>581</v>
      </c>
      <c r="P90" s="1" t="s">
        <v>118</v>
      </c>
      <c r="Q90" s="12" t="s">
        <v>582</v>
      </c>
      <c r="R90" s="12">
        <v>340179000000000</v>
      </c>
      <c r="S90" s="1">
        <v>10179</v>
      </c>
      <c r="T90" s="1">
        <v>8402</v>
      </c>
      <c r="U90" s="3">
        <v>0</v>
      </c>
      <c r="V90" s="3">
        <v>3.0469907407407407E-2</v>
      </c>
      <c r="W90" s="1">
        <v>23.37</v>
      </c>
      <c r="X90" s="1" t="s">
        <v>146</v>
      </c>
      <c r="Y90" s="16">
        <v>0</v>
      </c>
      <c r="Z90" s="4">
        <v>42394</v>
      </c>
      <c r="AA90" s="1">
        <v>30</v>
      </c>
      <c r="AB90" s="1" t="str">
        <f t="shared" si="12"/>
        <v>Small</v>
      </c>
      <c r="AC90" s="1">
        <v>49.78</v>
      </c>
      <c r="AD90" s="1" t="str">
        <f t="shared" si="11"/>
        <v>No</v>
      </c>
      <c r="AE90" s="1" t="s">
        <v>374</v>
      </c>
      <c r="AF90" s="1" t="s">
        <v>75</v>
      </c>
      <c r="AG90" s="1" t="s">
        <v>109</v>
      </c>
      <c r="AH90" s="1" t="s">
        <v>83</v>
      </c>
      <c r="AI90" s="1" t="s">
        <v>378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V90" s="2"/>
      <c r="BW90" s="2"/>
      <c r="BX90" s="1"/>
      <c r="BY90" s="1"/>
      <c r="BZ90" s="3"/>
      <c r="CA90" s="3"/>
      <c r="CB90" s="1"/>
      <c r="CC90" s="1"/>
      <c r="CD90" s="3"/>
      <c r="CE90" s="4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</row>
    <row r="91" spans="1:121" x14ac:dyDescent="0.3">
      <c r="A91" s="1" t="s">
        <v>583</v>
      </c>
      <c r="B91" s="1" t="str">
        <f t="shared" si="9"/>
        <v xml:space="preserve">Jason </v>
      </c>
      <c r="C91" s="1" t="str">
        <f t="shared" si="10"/>
        <v xml:space="preserve">Glass     </v>
      </c>
      <c r="D91" s="1" t="s">
        <v>584</v>
      </c>
      <c r="E91" s="1" t="s">
        <v>565</v>
      </c>
      <c r="F91" s="1" t="s">
        <v>585</v>
      </c>
      <c r="G91" s="1" t="s">
        <v>586</v>
      </c>
      <c r="H91" s="1" t="s">
        <v>587</v>
      </c>
      <c r="I91" s="1" t="s">
        <v>286</v>
      </c>
      <c r="J91" s="1">
        <v>2284</v>
      </c>
      <c r="K91" s="1" t="s">
        <v>588</v>
      </c>
      <c r="L91" s="14" t="s">
        <v>589</v>
      </c>
      <c r="M91" s="1" t="s">
        <v>198</v>
      </c>
      <c r="O91" s="1" t="s">
        <v>590</v>
      </c>
      <c r="P91" s="1" t="s">
        <v>67</v>
      </c>
      <c r="Q91" s="12" t="s">
        <v>591</v>
      </c>
      <c r="R91" s="12">
        <v>36383400000000</v>
      </c>
      <c r="S91" s="1">
        <v>10131</v>
      </c>
      <c r="T91" s="1">
        <v>1866</v>
      </c>
      <c r="U91" s="3">
        <v>0</v>
      </c>
      <c r="V91" s="3">
        <v>1.2090277777777778E-2</v>
      </c>
      <c r="W91" s="1">
        <v>7.02</v>
      </c>
      <c r="X91" s="1" t="s">
        <v>114</v>
      </c>
      <c r="Y91" s="16">
        <v>0</v>
      </c>
      <c r="Z91" s="4">
        <v>42602</v>
      </c>
      <c r="AA91" s="1">
        <v>78</v>
      </c>
      <c r="AB91" s="1" t="str">
        <f t="shared" si="12"/>
        <v>Medium</v>
      </c>
      <c r="AC91" s="1">
        <v>161.59</v>
      </c>
      <c r="AD91" s="1" t="str">
        <f t="shared" si="11"/>
        <v>Yes</v>
      </c>
      <c r="AE91" s="1" t="s">
        <v>361</v>
      </c>
      <c r="AF91" s="1" t="s">
        <v>82</v>
      </c>
      <c r="AG91" s="1" t="s">
        <v>76</v>
      </c>
      <c r="AH91" s="1" t="s">
        <v>99</v>
      </c>
      <c r="AI91" s="1" t="s">
        <v>399</v>
      </c>
      <c r="AJ91" s="1">
        <v>0</v>
      </c>
      <c r="AK91" s="1">
        <v>0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0</v>
      </c>
      <c r="BG91" s="1">
        <v>0</v>
      </c>
      <c r="BH91" s="1">
        <v>0</v>
      </c>
      <c r="BI91" s="1">
        <v>0</v>
      </c>
      <c r="BJ91" s="1">
        <v>1</v>
      </c>
      <c r="BK91" s="1">
        <v>0</v>
      </c>
      <c r="BL91" s="1">
        <v>0</v>
      </c>
      <c r="BV91" s="2"/>
      <c r="BW91" s="2"/>
      <c r="BX91" s="1"/>
      <c r="BY91" s="1"/>
      <c r="BZ91" s="3"/>
      <c r="CA91" s="3"/>
      <c r="CB91" s="1"/>
      <c r="CC91" s="1"/>
      <c r="CD91" s="3"/>
      <c r="CE91" s="4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</row>
    <row r="92" spans="1:121" x14ac:dyDescent="0.3">
      <c r="A92" s="1" t="s">
        <v>583</v>
      </c>
      <c r="B92" s="1" t="str">
        <f t="shared" si="9"/>
        <v xml:space="preserve">Jason </v>
      </c>
      <c r="C92" s="1" t="str">
        <f t="shared" si="10"/>
        <v xml:space="preserve">Glass     </v>
      </c>
      <c r="D92" s="1" t="s">
        <v>584</v>
      </c>
      <c r="E92" s="1" t="s">
        <v>565</v>
      </c>
      <c r="F92" s="1" t="s">
        <v>585</v>
      </c>
      <c r="G92" s="1" t="s">
        <v>586</v>
      </c>
      <c r="H92" s="1" t="s">
        <v>587</v>
      </c>
      <c r="I92" s="1" t="s">
        <v>286</v>
      </c>
      <c r="J92" s="1">
        <v>2284</v>
      </c>
      <c r="K92" s="1" t="s">
        <v>588</v>
      </c>
      <c r="L92" s="14" t="s">
        <v>589</v>
      </c>
      <c r="M92" s="1" t="s">
        <v>198</v>
      </c>
      <c r="O92" s="1" t="s">
        <v>590</v>
      </c>
      <c r="P92" s="1" t="s">
        <v>67</v>
      </c>
      <c r="Q92" s="12" t="s">
        <v>591</v>
      </c>
      <c r="R92" s="12">
        <v>36851500000000</v>
      </c>
      <c r="S92" s="1">
        <v>10131</v>
      </c>
      <c r="T92" s="1">
        <v>5009</v>
      </c>
      <c r="U92" s="3">
        <v>0</v>
      </c>
      <c r="V92" s="3">
        <v>3.0493055555555551E-2</v>
      </c>
      <c r="W92" s="1">
        <v>8.23</v>
      </c>
      <c r="X92" s="1" t="s">
        <v>592</v>
      </c>
      <c r="Y92" s="16">
        <v>0</v>
      </c>
      <c r="Z92" s="4">
        <v>42665</v>
      </c>
      <c r="AA92" s="1">
        <v>78</v>
      </c>
      <c r="AB92" s="1" t="str">
        <f t="shared" si="12"/>
        <v>Medium</v>
      </c>
      <c r="AC92" s="1">
        <v>145.28</v>
      </c>
      <c r="AD92" s="1" t="str">
        <f t="shared" si="11"/>
        <v>No</v>
      </c>
      <c r="AE92" s="1" t="s">
        <v>380</v>
      </c>
      <c r="AF92" s="1" t="s">
        <v>82</v>
      </c>
      <c r="AG92" s="1" t="s">
        <v>76</v>
      </c>
      <c r="AH92" s="1" t="s">
        <v>77</v>
      </c>
      <c r="AI92" s="1" t="s">
        <v>399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V92" s="2"/>
      <c r="BW92" s="2"/>
      <c r="BX92" s="1"/>
      <c r="BY92" s="1"/>
      <c r="BZ92" s="3"/>
      <c r="CA92" s="3"/>
      <c r="CB92" s="1"/>
      <c r="CC92" s="1"/>
      <c r="CD92" s="3"/>
      <c r="CE92" s="4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</row>
    <row r="93" spans="1:121" x14ac:dyDescent="0.3">
      <c r="A93" s="1" t="s">
        <v>583</v>
      </c>
      <c r="B93" s="1" t="str">
        <f t="shared" si="9"/>
        <v xml:space="preserve">Jason </v>
      </c>
      <c r="C93" s="1" t="str">
        <f t="shared" si="10"/>
        <v xml:space="preserve">Glass     </v>
      </c>
      <c r="D93" s="1" t="s">
        <v>584</v>
      </c>
      <c r="E93" s="1" t="s">
        <v>565</v>
      </c>
      <c r="F93" s="1" t="s">
        <v>585</v>
      </c>
      <c r="G93" s="1" t="s">
        <v>586</v>
      </c>
      <c r="H93" s="1" t="s">
        <v>587</v>
      </c>
      <c r="I93" s="1" t="s">
        <v>286</v>
      </c>
      <c r="J93" s="1">
        <v>2284</v>
      </c>
      <c r="K93" s="1" t="s">
        <v>588</v>
      </c>
      <c r="L93" s="14" t="s">
        <v>589</v>
      </c>
      <c r="M93" s="1" t="s">
        <v>198</v>
      </c>
      <c r="O93" s="1" t="s">
        <v>590</v>
      </c>
      <c r="P93" s="1" t="s">
        <v>67</v>
      </c>
      <c r="Q93" s="12" t="s">
        <v>591</v>
      </c>
      <c r="R93" s="12">
        <v>36452900000000</v>
      </c>
      <c r="S93" s="1">
        <v>10131</v>
      </c>
      <c r="T93" s="1">
        <v>7982</v>
      </c>
      <c r="U93" s="3">
        <v>3.2928240740740737E-2</v>
      </c>
      <c r="V93" s="3">
        <v>3.2932870370370369E-2</v>
      </c>
      <c r="W93" s="1">
        <v>23.12</v>
      </c>
      <c r="X93" s="1" t="s">
        <v>390</v>
      </c>
      <c r="Y93" s="16">
        <v>3.2928240740740737E-2</v>
      </c>
      <c r="Z93" s="4">
        <v>42498</v>
      </c>
      <c r="AA93" s="1">
        <v>78</v>
      </c>
      <c r="AB93" s="1" t="str">
        <f t="shared" si="12"/>
        <v>Medium</v>
      </c>
      <c r="AC93" s="1">
        <v>205.85</v>
      </c>
      <c r="AD93" s="1" t="str">
        <f t="shared" si="11"/>
        <v>Yes</v>
      </c>
      <c r="AE93" s="1" t="s">
        <v>361</v>
      </c>
      <c r="AF93" s="1" t="s">
        <v>82</v>
      </c>
      <c r="AG93" s="1" t="s">
        <v>76</v>
      </c>
      <c r="AH93" s="1" t="s">
        <v>99</v>
      </c>
      <c r="AI93" s="1" t="s">
        <v>399</v>
      </c>
      <c r="AJ93" s="1">
        <v>0</v>
      </c>
      <c r="AK93" s="1">
        <v>0</v>
      </c>
      <c r="AL93" s="1">
        <v>1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1</v>
      </c>
      <c r="BF93" s="1">
        <v>0</v>
      </c>
      <c r="BG93" s="1">
        <v>1</v>
      </c>
      <c r="BH93" s="1">
        <v>0</v>
      </c>
      <c r="BI93" s="1">
        <v>0</v>
      </c>
      <c r="BJ93" s="1">
        <v>0</v>
      </c>
      <c r="BK93" s="1">
        <v>1</v>
      </c>
      <c r="BL93" s="1">
        <v>1</v>
      </c>
      <c r="BW93" s="2"/>
      <c r="BX93" s="1"/>
      <c r="BY93" s="1"/>
      <c r="BZ93" s="3"/>
      <c r="CA93" s="3"/>
      <c r="CB93" s="1"/>
      <c r="CC93" s="1"/>
      <c r="CD93" s="3"/>
      <c r="CE93" s="4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</row>
    <row r="94" spans="1:121" x14ac:dyDescent="0.3">
      <c r="A94" s="1" t="s">
        <v>593</v>
      </c>
      <c r="B94" s="1" t="str">
        <f t="shared" si="9"/>
        <v xml:space="preserve">Jennifer </v>
      </c>
      <c r="C94" s="1" t="str">
        <f t="shared" si="10"/>
        <v xml:space="preserve">Howard   </v>
      </c>
      <c r="D94" s="1" t="s">
        <v>594</v>
      </c>
      <c r="E94" s="1" t="s">
        <v>151</v>
      </c>
      <c r="F94" s="1" t="s">
        <v>595</v>
      </c>
      <c r="G94" s="1" t="s">
        <v>417</v>
      </c>
      <c r="H94" s="1" t="s">
        <v>418</v>
      </c>
      <c r="I94" s="1" t="s">
        <v>142</v>
      </c>
      <c r="J94" s="1">
        <v>30329</v>
      </c>
      <c r="K94" s="1" t="s">
        <v>596</v>
      </c>
      <c r="L94" s="14" t="s">
        <v>597</v>
      </c>
      <c r="M94" s="1" t="s">
        <v>121</v>
      </c>
      <c r="O94" s="1" t="s">
        <v>256</v>
      </c>
      <c r="P94" s="1" t="s">
        <v>67</v>
      </c>
      <c r="Q94" s="12" t="s">
        <v>598</v>
      </c>
      <c r="R94" s="12">
        <v>6011560000000000</v>
      </c>
      <c r="S94" s="1">
        <v>10171</v>
      </c>
      <c r="T94" s="1">
        <v>2171</v>
      </c>
      <c r="U94" s="3">
        <v>0</v>
      </c>
      <c r="V94" s="3">
        <v>4.0797453703703704E-2</v>
      </c>
      <c r="W94" s="1">
        <v>18.989999999999998</v>
      </c>
      <c r="X94" s="1" t="s">
        <v>219</v>
      </c>
      <c r="Y94" s="16">
        <v>0</v>
      </c>
      <c r="Z94" s="4">
        <v>42520</v>
      </c>
      <c r="AA94" s="1" t="s">
        <v>97</v>
      </c>
      <c r="AB94" s="1" t="str">
        <f t="shared" si="12"/>
        <v>Small</v>
      </c>
      <c r="AC94" s="1">
        <v>50.67</v>
      </c>
      <c r="AD94" s="1" t="str">
        <f t="shared" si="11"/>
        <v>Yes</v>
      </c>
      <c r="AE94" s="1" t="s">
        <v>361</v>
      </c>
      <c r="AF94" s="1" t="s">
        <v>75</v>
      </c>
      <c r="AG94" s="1" t="s">
        <v>98</v>
      </c>
      <c r="AH94" s="1" t="s">
        <v>83</v>
      </c>
      <c r="AI94" s="1" t="s">
        <v>362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W94" s="2"/>
      <c r="BX94" s="1"/>
      <c r="BY94" s="1"/>
      <c r="BZ94" s="3"/>
      <c r="CA94" s="3"/>
      <c r="CB94" s="1"/>
      <c r="CC94" s="1"/>
      <c r="CD94" s="3"/>
      <c r="CE94" s="4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</row>
    <row r="95" spans="1:121" x14ac:dyDescent="0.3">
      <c r="A95" s="1" t="s">
        <v>593</v>
      </c>
      <c r="B95" s="1" t="str">
        <f t="shared" si="9"/>
        <v xml:space="preserve">Jennifer </v>
      </c>
      <c r="C95" s="1" t="str">
        <f t="shared" si="10"/>
        <v xml:space="preserve">Howard   </v>
      </c>
      <c r="D95" s="1" t="s">
        <v>594</v>
      </c>
      <c r="E95" s="1" t="s">
        <v>151</v>
      </c>
      <c r="F95" s="1" t="s">
        <v>595</v>
      </c>
      <c r="G95" s="1" t="s">
        <v>417</v>
      </c>
      <c r="H95" s="1" t="s">
        <v>418</v>
      </c>
      <c r="I95" s="1" t="s">
        <v>142</v>
      </c>
      <c r="J95" s="1">
        <v>30329</v>
      </c>
      <c r="K95" s="1" t="s">
        <v>596</v>
      </c>
      <c r="L95" s="14" t="s">
        <v>597</v>
      </c>
      <c r="M95" s="1" t="s">
        <v>121</v>
      </c>
      <c r="O95" s="1" t="s">
        <v>256</v>
      </c>
      <c r="P95" s="1" t="s">
        <v>67</v>
      </c>
      <c r="Q95" s="12" t="s">
        <v>598</v>
      </c>
      <c r="R95" s="12">
        <v>6011650000000000</v>
      </c>
      <c r="S95" s="1">
        <v>10171</v>
      </c>
      <c r="T95" s="1">
        <v>7867</v>
      </c>
      <c r="U95" s="3">
        <v>0</v>
      </c>
      <c r="V95" s="3">
        <v>2.0210648148148148E-2</v>
      </c>
      <c r="W95" s="1">
        <v>8.99</v>
      </c>
      <c r="X95" s="1" t="s">
        <v>136</v>
      </c>
      <c r="Y95" s="16">
        <v>0</v>
      </c>
      <c r="Z95" s="4">
        <v>42574</v>
      </c>
      <c r="AA95" s="1" t="s">
        <v>97</v>
      </c>
      <c r="AB95" s="1" t="str">
        <f t="shared" si="12"/>
        <v>Small</v>
      </c>
      <c r="AC95" s="1">
        <v>26.97</v>
      </c>
      <c r="AD95" s="1" t="str">
        <f t="shared" si="11"/>
        <v>No</v>
      </c>
      <c r="AE95" s="1" t="s">
        <v>364</v>
      </c>
      <c r="AF95" s="1" t="s">
        <v>75</v>
      </c>
      <c r="AG95" s="1" t="s">
        <v>98</v>
      </c>
      <c r="AH95" s="1" t="s">
        <v>83</v>
      </c>
      <c r="AI95" s="1" t="s">
        <v>362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W95" s="2"/>
      <c r="BX95" s="1"/>
      <c r="BY95" s="1"/>
      <c r="BZ95" s="3"/>
      <c r="CA95" s="3"/>
      <c r="CB95" s="1"/>
      <c r="CC95" s="1"/>
      <c r="CD95" s="3"/>
      <c r="CE95" s="4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</row>
    <row r="96" spans="1:121" x14ac:dyDescent="0.3">
      <c r="A96" s="1" t="s">
        <v>593</v>
      </c>
      <c r="B96" s="1" t="str">
        <f t="shared" si="9"/>
        <v xml:space="preserve">Jennifer </v>
      </c>
      <c r="C96" s="1" t="str">
        <f t="shared" si="10"/>
        <v xml:space="preserve">Howard   </v>
      </c>
      <c r="D96" s="1" t="s">
        <v>594</v>
      </c>
      <c r="E96" s="1" t="s">
        <v>151</v>
      </c>
      <c r="F96" s="1" t="s">
        <v>595</v>
      </c>
      <c r="G96" s="1" t="s">
        <v>417</v>
      </c>
      <c r="H96" s="1" t="s">
        <v>418</v>
      </c>
      <c r="I96" s="1" t="s">
        <v>142</v>
      </c>
      <c r="J96" s="1">
        <v>30329</v>
      </c>
      <c r="K96" s="1" t="s">
        <v>596</v>
      </c>
      <c r="L96" s="14" t="s">
        <v>597</v>
      </c>
      <c r="M96" s="1" t="s">
        <v>121</v>
      </c>
      <c r="O96" s="1" t="s">
        <v>256</v>
      </c>
      <c r="P96" s="1" t="s">
        <v>67</v>
      </c>
      <c r="Q96" s="12" t="s">
        <v>598</v>
      </c>
      <c r="R96" s="12">
        <v>6011970000000000</v>
      </c>
      <c r="S96" s="1">
        <v>10171</v>
      </c>
      <c r="T96" s="1">
        <v>8182</v>
      </c>
      <c r="U96" s="3">
        <v>0</v>
      </c>
      <c r="V96" s="3">
        <v>1.5701388888888886E-2</v>
      </c>
      <c r="W96" s="1">
        <v>6.87</v>
      </c>
      <c r="X96" s="1" t="s">
        <v>391</v>
      </c>
      <c r="Y96" s="16">
        <v>0</v>
      </c>
      <c r="Z96" s="4">
        <v>42509</v>
      </c>
      <c r="AA96" s="1" t="s">
        <v>97</v>
      </c>
      <c r="AB96" s="1" t="str">
        <f t="shared" si="12"/>
        <v>Small</v>
      </c>
      <c r="AC96" s="1">
        <v>7.12</v>
      </c>
      <c r="AD96" s="1" t="str">
        <f t="shared" si="11"/>
        <v>Yes</v>
      </c>
      <c r="AE96" s="1" t="s">
        <v>361</v>
      </c>
      <c r="AF96" s="1" t="s">
        <v>75</v>
      </c>
      <c r="AG96" s="1" t="s">
        <v>98</v>
      </c>
      <c r="AH96" s="1" t="s">
        <v>83</v>
      </c>
      <c r="AI96" s="1" t="s">
        <v>362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1</v>
      </c>
      <c r="AW96" s="1">
        <v>1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W96" s="2"/>
      <c r="BX96" s="1"/>
      <c r="BY96" s="1"/>
      <c r="BZ96" s="3"/>
      <c r="CA96" s="3"/>
      <c r="CB96" s="1"/>
      <c r="CC96" s="1"/>
      <c r="CD96" s="3"/>
      <c r="CE96" s="4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</row>
    <row r="97" spans="1:121" x14ac:dyDescent="0.3">
      <c r="A97" s="1" t="s">
        <v>599</v>
      </c>
      <c r="B97" s="1" t="str">
        <f t="shared" si="9"/>
        <v xml:space="preserve">Jennifer </v>
      </c>
      <c r="C97" s="1" t="str">
        <f t="shared" si="10"/>
        <v xml:space="preserve">Becker   </v>
      </c>
      <c r="D97" s="1" t="s">
        <v>600</v>
      </c>
      <c r="E97" s="1" t="s">
        <v>151</v>
      </c>
      <c r="F97" s="1" t="s">
        <v>601</v>
      </c>
      <c r="G97" s="1" t="s">
        <v>602</v>
      </c>
      <c r="H97" s="1" t="s">
        <v>603</v>
      </c>
      <c r="I97" s="1" t="s">
        <v>142</v>
      </c>
      <c r="J97" s="1">
        <v>61701</v>
      </c>
      <c r="K97" s="1" t="s">
        <v>604</v>
      </c>
      <c r="L97" s="14" t="s">
        <v>605</v>
      </c>
      <c r="M97" s="1" t="s">
        <v>359</v>
      </c>
      <c r="O97" s="1" t="s">
        <v>606</v>
      </c>
      <c r="P97" s="1" t="s">
        <v>107</v>
      </c>
      <c r="Q97" s="12">
        <v>169000000000000</v>
      </c>
      <c r="R97" s="12">
        <v>3528370000000000</v>
      </c>
      <c r="S97" s="1">
        <v>10351</v>
      </c>
      <c r="T97" s="1">
        <v>591</v>
      </c>
      <c r="U97" s="3">
        <v>0</v>
      </c>
      <c r="V97" s="3">
        <v>3.0493055555555551E-2</v>
      </c>
      <c r="W97" s="1">
        <v>10.45</v>
      </c>
      <c r="X97" s="1" t="s">
        <v>592</v>
      </c>
      <c r="Y97" s="16">
        <v>0</v>
      </c>
      <c r="Z97" s="4">
        <v>42665</v>
      </c>
      <c r="AA97" s="1">
        <v>24</v>
      </c>
      <c r="AB97" s="1" t="str">
        <f t="shared" si="12"/>
        <v>Medium</v>
      </c>
      <c r="AC97" s="1">
        <v>165.72</v>
      </c>
      <c r="AD97" s="1" t="str">
        <f t="shared" si="11"/>
        <v>Yes</v>
      </c>
      <c r="AE97" s="1" t="s">
        <v>361</v>
      </c>
      <c r="AF97" s="1" t="s">
        <v>75</v>
      </c>
      <c r="AG97" s="1" t="s">
        <v>76</v>
      </c>
      <c r="AH97" s="1" t="s">
        <v>99</v>
      </c>
      <c r="AI97" s="1" t="s">
        <v>378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>
        <v>1</v>
      </c>
      <c r="BW97" s="2"/>
      <c r="BX97" s="1"/>
      <c r="BY97" s="1"/>
      <c r="BZ97" s="3"/>
      <c r="CA97" s="3"/>
      <c r="CB97" s="1"/>
      <c r="CC97" s="1"/>
      <c r="CD97" s="3"/>
      <c r="CE97" s="4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</row>
    <row r="98" spans="1:121" x14ac:dyDescent="0.3">
      <c r="A98" s="1" t="s">
        <v>607</v>
      </c>
      <c r="B98" s="1" t="str">
        <f t="shared" ref="B98:B129" si="13">LEFT(D98, SEARCH(" ",D98,1))</f>
        <v xml:space="preserve">Jodi </v>
      </c>
      <c r="C98" s="1" t="str">
        <f t="shared" ref="C98:C129" si="14">RIGHT(D98,LEN(D98)-SEARCH(" ",D98,1))</f>
        <v xml:space="preserve">Bugg      </v>
      </c>
      <c r="D98" s="1" t="s">
        <v>608</v>
      </c>
      <c r="E98" s="1" t="s">
        <v>151</v>
      </c>
      <c r="F98" s="1" t="s">
        <v>609</v>
      </c>
      <c r="G98" s="1" t="s">
        <v>610</v>
      </c>
      <c r="H98" s="1" t="s">
        <v>154</v>
      </c>
      <c r="I98" s="1" t="s">
        <v>67</v>
      </c>
      <c r="J98" s="1">
        <v>38063</v>
      </c>
      <c r="K98" s="1" t="s">
        <v>611</v>
      </c>
      <c r="L98" s="14" t="s">
        <v>612</v>
      </c>
      <c r="M98" s="1" t="s">
        <v>145</v>
      </c>
      <c r="O98" s="1" t="s">
        <v>114</v>
      </c>
      <c r="P98" s="1" t="s">
        <v>107</v>
      </c>
      <c r="Q98" s="12">
        <v>253000000000000</v>
      </c>
      <c r="R98" s="12">
        <v>344866000000000</v>
      </c>
      <c r="S98" s="1">
        <v>10203</v>
      </c>
      <c r="T98" s="1">
        <v>1078</v>
      </c>
      <c r="U98" s="3">
        <v>0</v>
      </c>
      <c r="V98" s="3">
        <v>1.9386574074074073E-2</v>
      </c>
      <c r="W98" s="1">
        <v>16.25</v>
      </c>
      <c r="X98" s="1" t="s">
        <v>246</v>
      </c>
      <c r="Y98" s="16">
        <v>0</v>
      </c>
      <c r="Z98" s="4">
        <v>42651</v>
      </c>
      <c r="AA98" s="1">
        <v>38</v>
      </c>
      <c r="AB98" s="1" t="str">
        <f t="shared" si="12"/>
        <v>Small</v>
      </c>
      <c r="AC98" s="1">
        <v>39.619999999999997</v>
      </c>
      <c r="AD98" s="1" t="str">
        <f t="shared" ref="AD98:AD129" si="15">IF(AE98="complete","Yes","No")</f>
        <v>Yes</v>
      </c>
      <c r="AE98" s="1" t="s">
        <v>361</v>
      </c>
      <c r="AF98" s="1" t="s">
        <v>75</v>
      </c>
      <c r="AG98" s="1" t="s">
        <v>109</v>
      </c>
      <c r="AH98" s="1" t="s">
        <v>83</v>
      </c>
      <c r="AI98" s="1" t="s">
        <v>378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W98" s="2"/>
      <c r="BX98" s="1"/>
      <c r="BY98" s="1"/>
      <c r="BZ98" s="3"/>
      <c r="CA98" s="3"/>
      <c r="CB98" s="1"/>
      <c r="CC98" s="1"/>
      <c r="CD98" s="3"/>
      <c r="CE98" s="4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</row>
    <row r="99" spans="1:121" x14ac:dyDescent="0.3">
      <c r="A99" s="1" t="s">
        <v>607</v>
      </c>
      <c r="B99" s="1" t="str">
        <f t="shared" si="13"/>
        <v xml:space="preserve">Jodi </v>
      </c>
      <c r="C99" s="1" t="str">
        <f t="shared" si="14"/>
        <v xml:space="preserve">Bugg      </v>
      </c>
      <c r="D99" s="1" t="s">
        <v>608</v>
      </c>
      <c r="E99" s="1" t="s">
        <v>151</v>
      </c>
      <c r="F99" s="1" t="s">
        <v>609</v>
      </c>
      <c r="G99" s="1" t="s">
        <v>610</v>
      </c>
      <c r="H99" s="1" t="s">
        <v>154</v>
      </c>
      <c r="I99" s="1" t="s">
        <v>67</v>
      </c>
      <c r="J99" s="1">
        <v>38063</v>
      </c>
      <c r="K99" s="1" t="s">
        <v>611</v>
      </c>
      <c r="L99" s="14" t="s">
        <v>612</v>
      </c>
      <c r="M99" s="1" t="s">
        <v>145</v>
      </c>
      <c r="O99" s="1" t="s">
        <v>114</v>
      </c>
      <c r="P99" s="1" t="s">
        <v>107</v>
      </c>
      <c r="Q99" s="12">
        <v>253000000000000</v>
      </c>
      <c r="R99" s="12">
        <v>370252000000000</v>
      </c>
      <c r="S99" s="1">
        <v>10203</v>
      </c>
      <c r="T99" s="1">
        <v>7969</v>
      </c>
      <c r="U99" s="3">
        <v>0</v>
      </c>
      <c r="V99" s="3">
        <v>2.3803240740740739E-2</v>
      </c>
      <c r="W99" s="1">
        <v>26.87</v>
      </c>
      <c r="X99" s="1" t="s">
        <v>291</v>
      </c>
      <c r="Y99" s="16">
        <v>0</v>
      </c>
      <c r="Z99" s="4">
        <v>42724</v>
      </c>
      <c r="AA99" s="1">
        <v>38</v>
      </c>
      <c r="AB99" s="1" t="str">
        <f t="shared" si="12"/>
        <v>Small</v>
      </c>
      <c r="AC99" s="1">
        <v>11.64</v>
      </c>
      <c r="AD99" s="1" t="str">
        <f t="shared" si="15"/>
        <v>Yes</v>
      </c>
      <c r="AE99" s="1" t="s">
        <v>361</v>
      </c>
      <c r="AF99" s="1" t="s">
        <v>75</v>
      </c>
      <c r="AG99" s="1" t="s">
        <v>109</v>
      </c>
      <c r="AH99" s="1" t="s">
        <v>83</v>
      </c>
      <c r="AI99" s="1" t="s">
        <v>378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1</v>
      </c>
      <c r="AW99" s="1">
        <v>1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W99" s="2"/>
      <c r="BX99" s="1"/>
      <c r="BY99" s="1"/>
      <c r="BZ99" s="3"/>
      <c r="CA99" s="3"/>
      <c r="CB99" s="1"/>
      <c r="CC99" s="1"/>
      <c r="CD99" s="3"/>
      <c r="CE99" s="4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</row>
    <row r="100" spans="1:121" x14ac:dyDescent="0.3">
      <c r="A100" s="1" t="s">
        <v>613</v>
      </c>
      <c r="B100" s="1" t="str">
        <f t="shared" si="13"/>
        <v xml:space="preserve">Jodi </v>
      </c>
      <c r="C100" s="1" t="str">
        <f t="shared" si="14"/>
        <v xml:space="preserve">Stanley    </v>
      </c>
      <c r="D100" s="1" t="s">
        <v>614</v>
      </c>
      <c r="E100" s="1" t="s">
        <v>151</v>
      </c>
      <c r="F100" s="1" t="s">
        <v>615</v>
      </c>
      <c r="G100" s="1" t="s">
        <v>616</v>
      </c>
      <c r="H100" s="1" t="s">
        <v>617</v>
      </c>
      <c r="I100" s="1" t="s">
        <v>142</v>
      </c>
      <c r="J100" s="1">
        <v>19020</v>
      </c>
      <c r="K100" s="1" t="s">
        <v>618</v>
      </c>
      <c r="L100" s="14" t="s">
        <v>619</v>
      </c>
      <c r="M100" s="1" t="s">
        <v>359</v>
      </c>
      <c r="O100" s="1" t="s">
        <v>175</v>
      </c>
      <c r="P100" s="1" t="s">
        <v>242</v>
      </c>
      <c r="Q100" s="12">
        <v>904601168</v>
      </c>
      <c r="R100" s="12">
        <v>3528100000000000</v>
      </c>
      <c r="S100" s="1">
        <v>10295</v>
      </c>
      <c r="T100" s="1">
        <v>383</v>
      </c>
      <c r="U100" s="3">
        <v>0</v>
      </c>
      <c r="V100" s="3">
        <v>1.5701388888888886E-2</v>
      </c>
      <c r="W100" s="1">
        <v>11.15</v>
      </c>
      <c r="X100" s="1" t="s">
        <v>208</v>
      </c>
      <c r="Y100" s="16">
        <v>0</v>
      </c>
      <c r="Z100" s="4">
        <v>42479</v>
      </c>
      <c r="AA100" s="1">
        <v>48</v>
      </c>
      <c r="AB100" s="1" t="str">
        <f t="shared" si="12"/>
        <v>Small</v>
      </c>
      <c r="AC100" s="1">
        <v>13.27</v>
      </c>
      <c r="AD100" s="1" t="str">
        <f t="shared" si="15"/>
        <v>Yes</v>
      </c>
      <c r="AE100" s="1" t="s">
        <v>361</v>
      </c>
      <c r="AF100" s="1" t="s">
        <v>75</v>
      </c>
      <c r="AG100" s="1" t="s">
        <v>109</v>
      </c>
      <c r="AH100" s="1" t="s">
        <v>83</v>
      </c>
      <c r="AI100" s="1" t="s">
        <v>369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W100" s="2"/>
      <c r="BX100" s="1"/>
      <c r="BY100" s="1"/>
      <c r="BZ100" s="3"/>
      <c r="CA100" s="3"/>
      <c r="CB100" s="1"/>
      <c r="CC100" s="1"/>
      <c r="CD100" s="3"/>
      <c r="CE100" s="4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</row>
    <row r="101" spans="1:121" x14ac:dyDescent="0.3">
      <c r="A101" s="1" t="s">
        <v>613</v>
      </c>
      <c r="B101" s="1" t="str">
        <f t="shared" si="13"/>
        <v xml:space="preserve">Jodi </v>
      </c>
      <c r="C101" s="1" t="str">
        <f t="shared" si="14"/>
        <v xml:space="preserve">Stanley    </v>
      </c>
      <c r="D101" s="1" t="s">
        <v>614</v>
      </c>
      <c r="E101" s="1" t="s">
        <v>151</v>
      </c>
      <c r="F101" s="1" t="s">
        <v>615</v>
      </c>
      <c r="G101" s="1" t="s">
        <v>616</v>
      </c>
      <c r="H101" s="1" t="s">
        <v>617</v>
      </c>
      <c r="I101" s="1" t="s">
        <v>142</v>
      </c>
      <c r="J101" s="1">
        <v>19020</v>
      </c>
      <c r="K101" s="1" t="s">
        <v>618</v>
      </c>
      <c r="L101" s="14" t="s">
        <v>619</v>
      </c>
      <c r="M101" s="1" t="s">
        <v>359</v>
      </c>
      <c r="O101" s="1" t="s">
        <v>175</v>
      </c>
      <c r="P101" s="1" t="s">
        <v>242</v>
      </c>
      <c r="Q101" s="12">
        <v>904601168</v>
      </c>
      <c r="R101" s="12">
        <v>3528170000000000</v>
      </c>
      <c r="S101" s="1">
        <v>10295</v>
      </c>
      <c r="T101" s="1">
        <v>1426</v>
      </c>
      <c r="U101" s="3">
        <v>3.2928240740740737E-2</v>
      </c>
      <c r="V101" s="3">
        <v>3.2932870370370369E-2</v>
      </c>
      <c r="W101" s="1">
        <v>7.85</v>
      </c>
      <c r="X101" s="1" t="s">
        <v>620</v>
      </c>
      <c r="Y101" s="16">
        <v>3.2928240740740737E-2</v>
      </c>
      <c r="Z101" s="4">
        <v>42498</v>
      </c>
      <c r="AA101" s="1">
        <v>48</v>
      </c>
      <c r="AB101" s="1" t="str">
        <f t="shared" si="12"/>
        <v>Small</v>
      </c>
      <c r="AC101" s="1">
        <v>24.06</v>
      </c>
      <c r="AD101" s="1" t="str">
        <f t="shared" si="15"/>
        <v>Yes</v>
      </c>
      <c r="AE101" s="1" t="s">
        <v>361</v>
      </c>
      <c r="AF101" s="1" t="s">
        <v>75</v>
      </c>
      <c r="AG101" s="1" t="s">
        <v>109</v>
      </c>
      <c r="AH101" s="1" t="s">
        <v>83</v>
      </c>
      <c r="AI101" s="1" t="s">
        <v>369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1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V101" s="2"/>
      <c r="BW101" s="2"/>
      <c r="BX101" s="1"/>
      <c r="BY101" s="1"/>
      <c r="BZ101" s="3"/>
      <c r="CA101" s="3"/>
      <c r="CB101" s="1"/>
      <c r="CC101" s="1"/>
      <c r="CD101" s="3"/>
      <c r="CE101" s="4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</row>
    <row r="102" spans="1:121" x14ac:dyDescent="0.3">
      <c r="A102" s="1" t="s">
        <v>613</v>
      </c>
      <c r="B102" s="1" t="str">
        <f t="shared" si="13"/>
        <v xml:space="preserve">Jodi </v>
      </c>
      <c r="C102" s="1" t="str">
        <f t="shared" si="14"/>
        <v xml:space="preserve">Stanley    </v>
      </c>
      <c r="D102" s="1" t="s">
        <v>614</v>
      </c>
      <c r="E102" s="1" t="s">
        <v>151</v>
      </c>
      <c r="F102" s="1" t="s">
        <v>615</v>
      </c>
      <c r="G102" s="1" t="s">
        <v>616</v>
      </c>
      <c r="H102" s="1" t="s">
        <v>617</v>
      </c>
      <c r="I102" s="1" t="s">
        <v>142</v>
      </c>
      <c r="J102" s="1">
        <v>19020</v>
      </c>
      <c r="K102" s="1" t="s">
        <v>618</v>
      </c>
      <c r="L102" s="14" t="s">
        <v>619</v>
      </c>
      <c r="M102" s="1" t="s">
        <v>359</v>
      </c>
      <c r="O102" s="1" t="s">
        <v>175</v>
      </c>
      <c r="P102" s="1" t="s">
        <v>242</v>
      </c>
      <c r="Q102" s="12">
        <v>904601168</v>
      </c>
      <c r="R102" s="12">
        <v>3528220000000000</v>
      </c>
      <c r="S102" s="1">
        <v>10295</v>
      </c>
      <c r="T102" s="1">
        <v>9065</v>
      </c>
      <c r="U102" s="3">
        <v>0</v>
      </c>
      <c r="V102" s="3">
        <v>3.2923611111111105E-2</v>
      </c>
      <c r="W102" s="1">
        <v>21.97</v>
      </c>
      <c r="X102" s="1" t="s">
        <v>125</v>
      </c>
      <c r="Y102" s="16">
        <v>0</v>
      </c>
      <c r="Z102" s="4">
        <v>42602</v>
      </c>
      <c r="AA102" s="1">
        <v>48</v>
      </c>
      <c r="AB102" s="1" t="str">
        <f t="shared" si="12"/>
        <v>Small</v>
      </c>
      <c r="AC102" s="1">
        <v>15.96</v>
      </c>
      <c r="AD102" s="1" t="str">
        <f t="shared" si="15"/>
        <v>No</v>
      </c>
      <c r="AE102" s="1" t="s">
        <v>374</v>
      </c>
      <c r="AF102" s="1" t="s">
        <v>75</v>
      </c>
      <c r="AG102" s="1" t="s">
        <v>109</v>
      </c>
      <c r="AH102" s="1" t="s">
        <v>83</v>
      </c>
      <c r="AI102" s="1" t="s">
        <v>369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V102" s="2"/>
      <c r="BW102" s="2"/>
      <c r="BX102" s="1"/>
      <c r="BY102" s="1"/>
      <c r="BZ102" s="3"/>
      <c r="CA102" s="3"/>
      <c r="CB102" s="1"/>
      <c r="CC102" s="1"/>
      <c r="CD102" s="3"/>
      <c r="CE102" s="4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</row>
    <row r="103" spans="1:121" x14ac:dyDescent="0.3">
      <c r="A103" s="1" t="s">
        <v>621</v>
      </c>
      <c r="B103" s="1" t="str">
        <f t="shared" si="13"/>
        <v xml:space="preserve">John </v>
      </c>
      <c r="C103" s="1" t="str">
        <f t="shared" si="14"/>
        <v xml:space="preserve">Hoffman    </v>
      </c>
      <c r="D103" s="1" t="s">
        <v>622</v>
      </c>
      <c r="E103" s="1" t="s">
        <v>63</v>
      </c>
      <c r="F103" s="1" t="s">
        <v>139</v>
      </c>
      <c r="G103" s="1" t="s">
        <v>140</v>
      </c>
      <c r="H103" s="1" t="s">
        <v>141</v>
      </c>
      <c r="I103" s="1" t="s">
        <v>142</v>
      </c>
      <c r="J103" s="1">
        <v>44311</v>
      </c>
      <c r="K103" s="1" t="s">
        <v>143</v>
      </c>
      <c r="L103" s="14" t="s">
        <v>144</v>
      </c>
      <c r="M103" s="1" t="s">
        <v>145</v>
      </c>
      <c r="O103" s="1" t="s">
        <v>146</v>
      </c>
      <c r="P103" s="1" t="s">
        <v>67</v>
      </c>
      <c r="Q103" s="12" t="s">
        <v>147</v>
      </c>
      <c r="R103" s="12">
        <v>377308000000000</v>
      </c>
      <c r="S103" s="1">
        <v>10031</v>
      </c>
      <c r="T103" s="1">
        <v>1369</v>
      </c>
      <c r="U103" s="3">
        <v>0</v>
      </c>
      <c r="V103" s="3">
        <v>2.2810185185185183E-2</v>
      </c>
      <c r="W103" s="1">
        <v>21.97</v>
      </c>
      <c r="X103" s="1" t="s">
        <v>148</v>
      </c>
      <c r="Y103" s="16">
        <v>0</v>
      </c>
      <c r="Z103" s="4">
        <v>42384</v>
      </c>
      <c r="AA103" s="1">
        <v>46</v>
      </c>
      <c r="AB103" s="1" t="str">
        <f t="shared" si="12"/>
        <v>Small</v>
      </c>
      <c r="AC103" s="1">
        <v>24.66</v>
      </c>
      <c r="AD103" s="1" t="str">
        <f t="shared" si="15"/>
        <v>Yes</v>
      </c>
      <c r="AE103" s="1" t="s">
        <v>361</v>
      </c>
      <c r="AF103" s="1" t="s">
        <v>75</v>
      </c>
      <c r="AG103" s="1" t="s">
        <v>109</v>
      </c>
      <c r="AH103" s="1" t="s">
        <v>83</v>
      </c>
      <c r="AI103" s="1" t="s">
        <v>369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1</v>
      </c>
      <c r="AW103" s="1">
        <v>1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V103" s="2"/>
      <c r="BW103" s="2"/>
      <c r="BX103" s="1"/>
      <c r="BY103" s="1"/>
      <c r="BZ103" s="3"/>
      <c r="CA103" s="3"/>
      <c r="CB103" s="1"/>
      <c r="CC103" s="1"/>
      <c r="CD103" s="3"/>
      <c r="CE103" s="4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</row>
    <row r="104" spans="1:121" x14ac:dyDescent="0.3">
      <c r="A104" s="1" t="s">
        <v>623</v>
      </c>
      <c r="B104" s="1" t="str">
        <f t="shared" si="13"/>
        <v xml:space="preserve">John </v>
      </c>
      <c r="C104" s="1" t="str">
        <f t="shared" si="14"/>
        <v xml:space="preserve">Riley     </v>
      </c>
      <c r="D104" s="1" t="s">
        <v>624</v>
      </c>
      <c r="E104" s="1" t="s">
        <v>63</v>
      </c>
      <c r="F104" s="1" t="s">
        <v>625</v>
      </c>
      <c r="G104" s="1" t="s">
        <v>626</v>
      </c>
      <c r="I104" s="1" t="s">
        <v>90</v>
      </c>
      <c r="J104" s="1">
        <v>22885</v>
      </c>
      <c r="K104" s="1" t="s">
        <v>627</v>
      </c>
      <c r="L104" s="14" t="s">
        <v>628</v>
      </c>
      <c r="M104" s="1" t="s">
        <v>121</v>
      </c>
      <c r="O104" s="1" t="s">
        <v>186</v>
      </c>
      <c r="P104" s="1" t="s">
        <v>72</v>
      </c>
      <c r="Q104" s="12">
        <v>441590001</v>
      </c>
      <c r="R104" s="12">
        <v>6011000000000000</v>
      </c>
      <c r="S104" s="1">
        <v>10247</v>
      </c>
      <c r="T104" s="1">
        <v>1401</v>
      </c>
      <c r="U104" s="3">
        <v>0</v>
      </c>
      <c r="V104" s="3">
        <v>1.9386574074074073E-2</v>
      </c>
      <c r="W104" s="1">
        <v>8.15</v>
      </c>
      <c r="X104" s="1" t="s">
        <v>246</v>
      </c>
      <c r="Y104" s="16">
        <v>0</v>
      </c>
      <c r="Z104" s="4">
        <v>42651</v>
      </c>
      <c r="AA104" s="1">
        <v>40</v>
      </c>
      <c r="AB104" s="1" t="str">
        <f t="shared" si="12"/>
        <v>Medium</v>
      </c>
      <c r="AC104" s="1">
        <v>100.5</v>
      </c>
      <c r="AD104" s="1" t="str">
        <f t="shared" si="15"/>
        <v>No</v>
      </c>
      <c r="AE104" s="1" t="s">
        <v>380</v>
      </c>
      <c r="AF104" s="1" t="s">
        <v>75</v>
      </c>
      <c r="AG104" s="1" t="s">
        <v>109</v>
      </c>
      <c r="AH104" s="1" t="s">
        <v>83</v>
      </c>
      <c r="AI104" s="1" t="s">
        <v>378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1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W104" s="2"/>
      <c r="BX104" s="1"/>
      <c r="BY104" s="1"/>
      <c r="BZ104" s="3"/>
      <c r="CA104" s="3"/>
      <c r="CB104" s="1"/>
      <c r="CC104" s="1"/>
      <c r="CD104" s="3"/>
      <c r="CE104" s="4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</row>
    <row r="105" spans="1:121" x14ac:dyDescent="0.3">
      <c r="A105" s="1" t="s">
        <v>629</v>
      </c>
      <c r="B105" s="1" t="str">
        <f t="shared" si="13"/>
        <v xml:space="preserve">Joseph </v>
      </c>
      <c r="C105" s="1" t="str">
        <f t="shared" si="14"/>
        <v xml:space="preserve">Shafer    </v>
      </c>
      <c r="D105" s="1" t="s">
        <v>630</v>
      </c>
      <c r="E105" s="1" t="s">
        <v>63</v>
      </c>
      <c r="F105" s="1" t="s">
        <v>631</v>
      </c>
      <c r="G105" s="1" t="s">
        <v>632</v>
      </c>
      <c r="H105" s="1" t="s">
        <v>232</v>
      </c>
      <c r="I105" s="1" t="s">
        <v>142</v>
      </c>
      <c r="J105" s="1">
        <v>20705</v>
      </c>
      <c r="K105" s="1" t="s">
        <v>633</v>
      </c>
      <c r="L105" s="14" t="s">
        <v>634</v>
      </c>
      <c r="M105" s="1" t="s">
        <v>359</v>
      </c>
      <c r="O105" s="1" t="s">
        <v>606</v>
      </c>
      <c r="P105" s="1" t="s">
        <v>72</v>
      </c>
      <c r="Q105" s="12">
        <v>577430003</v>
      </c>
      <c r="R105" s="12">
        <v>3528220000000000</v>
      </c>
      <c r="S105" s="1">
        <v>10287</v>
      </c>
      <c r="T105" s="1">
        <v>7392</v>
      </c>
      <c r="U105" s="3">
        <v>0</v>
      </c>
      <c r="V105" s="3">
        <v>1.9206018518518518E-2</v>
      </c>
      <c r="W105" s="1">
        <v>11.45</v>
      </c>
      <c r="X105" s="1" t="s">
        <v>635</v>
      </c>
      <c r="Y105" s="16">
        <v>0</v>
      </c>
      <c r="Z105" s="4">
        <v>42650</v>
      </c>
      <c r="AA105" s="1">
        <v>72</v>
      </c>
      <c r="AB105" s="1" t="str">
        <f t="shared" si="12"/>
        <v>Medium</v>
      </c>
      <c r="AC105" s="1">
        <v>126.46</v>
      </c>
      <c r="AD105" s="1" t="str">
        <f t="shared" si="15"/>
        <v>No</v>
      </c>
      <c r="AE105" s="1" t="s">
        <v>364</v>
      </c>
      <c r="AF105" s="1" t="s">
        <v>82</v>
      </c>
      <c r="AG105" s="1" t="s">
        <v>98</v>
      </c>
      <c r="AH105" s="1" t="s">
        <v>77</v>
      </c>
      <c r="AI105" s="1" t="s">
        <v>399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1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1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W105" s="2"/>
      <c r="BX105" s="1"/>
      <c r="BY105" s="1"/>
      <c r="BZ105" s="3"/>
      <c r="CA105" s="3"/>
      <c r="CB105" s="1"/>
      <c r="CC105" s="1"/>
      <c r="CD105" s="3"/>
      <c r="CE105" s="4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</row>
    <row r="106" spans="1:121" x14ac:dyDescent="0.3">
      <c r="A106" s="1" t="s">
        <v>636</v>
      </c>
      <c r="B106" s="1" t="str">
        <f t="shared" si="13"/>
        <v xml:space="preserve">Joseph </v>
      </c>
      <c r="C106" s="1" t="str">
        <f t="shared" si="14"/>
        <v xml:space="preserve">Rogers    </v>
      </c>
      <c r="D106" s="1" t="s">
        <v>637</v>
      </c>
      <c r="E106" s="1" t="s">
        <v>63</v>
      </c>
      <c r="F106" s="1" t="s">
        <v>638</v>
      </c>
      <c r="G106" s="1" t="s">
        <v>639</v>
      </c>
      <c r="I106" s="1" t="s">
        <v>90</v>
      </c>
      <c r="J106" s="1">
        <v>56370</v>
      </c>
      <c r="K106" s="1" t="s">
        <v>640</v>
      </c>
      <c r="L106" s="14" t="s">
        <v>641</v>
      </c>
      <c r="M106" s="1" t="s">
        <v>198</v>
      </c>
      <c r="O106" s="1" t="s">
        <v>71</v>
      </c>
      <c r="P106" s="1" t="s">
        <v>118</v>
      </c>
      <c r="Q106" s="12" t="s">
        <v>642</v>
      </c>
      <c r="R106" s="12">
        <v>36501600000000</v>
      </c>
      <c r="S106" s="1">
        <v>10323</v>
      </c>
      <c r="T106" s="1">
        <v>1685</v>
      </c>
      <c r="U106" s="3">
        <v>0</v>
      </c>
      <c r="V106" s="3">
        <v>3.3291666666666664E-2</v>
      </c>
      <c r="W106" s="1">
        <v>11.45</v>
      </c>
      <c r="X106" s="1" t="s">
        <v>237</v>
      </c>
      <c r="Y106" s="16">
        <v>0</v>
      </c>
      <c r="Z106" s="4">
        <v>42729</v>
      </c>
      <c r="AA106" s="1" t="s">
        <v>97</v>
      </c>
      <c r="AB106" s="1" t="str">
        <f t="shared" si="12"/>
        <v>Small</v>
      </c>
      <c r="AC106" s="1">
        <v>45.77</v>
      </c>
      <c r="AD106" s="1" t="str">
        <f t="shared" si="15"/>
        <v>No</v>
      </c>
      <c r="AE106" s="1" t="s">
        <v>374</v>
      </c>
      <c r="AF106" s="1" t="s">
        <v>75</v>
      </c>
      <c r="AG106" s="1" t="s">
        <v>98</v>
      </c>
      <c r="AH106" s="1" t="s">
        <v>83</v>
      </c>
      <c r="AI106" s="1" t="s">
        <v>362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W106" s="2"/>
      <c r="BX106" s="1"/>
      <c r="BY106" s="1"/>
      <c r="BZ106" s="3"/>
      <c r="CA106" s="3"/>
      <c r="CB106" s="1"/>
      <c r="CC106" s="1"/>
      <c r="CD106" s="3"/>
      <c r="CE106" s="4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</row>
    <row r="107" spans="1:121" x14ac:dyDescent="0.3">
      <c r="A107" s="1" t="s">
        <v>636</v>
      </c>
      <c r="B107" s="1" t="str">
        <f t="shared" si="13"/>
        <v xml:space="preserve">Joseph </v>
      </c>
      <c r="C107" s="1" t="str">
        <f t="shared" si="14"/>
        <v xml:space="preserve">Rogers    </v>
      </c>
      <c r="D107" s="1" t="s">
        <v>637</v>
      </c>
      <c r="E107" s="1" t="s">
        <v>63</v>
      </c>
      <c r="F107" s="1" t="s">
        <v>638</v>
      </c>
      <c r="G107" s="1" t="s">
        <v>639</v>
      </c>
      <c r="I107" s="1" t="s">
        <v>90</v>
      </c>
      <c r="J107" s="1">
        <v>56370</v>
      </c>
      <c r="K107" s="1" t="s">
        <v>640</v>
      </c>
      <c r="L107" s="14" t="s">
        <v>641</v>
      </c>
      <c r="M107" s="1" t="s">
        <v>198</v>
      </c>
      <c r="O107" s="1" t="s">
        <v>71</v>
      </c>
      <c r="P107" s="1" t="s">
        <v>118</v>
      </c>
      <c r="Q107" s="12" t="s">
        <v>642</v>
      </c>
      <c r="R107" s="12">
        <v>36553100000000</v>
      </c>
      <c r="S107" s="1">
        <v>10323</v>
      </c>
      <c r="T107" s="1">
        <v>8207</v>
      </c>
      <c r="U107" s="3">
        <v>0</v>
      </c>
      <c r="V107" s="3">
        <v>2.2910879629629632E-2</v>
      </c>
      <c r="W107" s="1">
        <v>13.88</v>
      </c>
      <c r="X107" s="1" t="s">
        <v>537</v>
      </c>
      <c r="Y107" s="16">
        <v>0</v>
      </c>
      <c r="Z107" s="4">
        <v>42491</v>
      </c>
      <c r="AA107" s="1" t="s">
        <v>97</v>
      </c>
      <c r="AB107" s="1" t="str">
        <f t="shared" si="12"/>
        <v>Small</v>
      </c>
      <c r="AC107" s="1">
        <v>30.69</v>
      </c>
      <c r="AD107" s="1" t="str">
        <f t="shared" si="15"/>
        <v>Yes</v>
      </c>
      <c r="AE107" s="1" t="s">
        <v>361</v>
      </c>
      <c r="AF107" s="1" t="s">
        <v>82</v>
      </c>
      <c r="AG107" s="1" t="s">
        <v>98</v>
      </c>
      <c r="AH107" s="1" t="s">
        <v>83</v>
      </c>
      <c r="AI107" s="1" t="s">
        <v>362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1</v>
      </c>
      <c r="AW107" s="1">
        <v>1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W107" s="2"/>
      <c r="BX107" s="1"/>
      <c r="BY107" s="1"/>
      <c r="BZ107" s="3"/>
      <c r="CA107" s="3"/>
      <c r="CB107" s="1"/>
      <c r="CC107" s="1"/>
      <c r="CD107" s="3"/>
      <c r="CE107" s="4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</row>
    <row r="108" spans="1:121" x14ac:dyDescent="0.3">
      <c r="A108" s="1" t="s">
        <v>643</v>
      </c>
      <c r="B108" s="1" t="str">
        <f t="shared" si="13"/>
        <v xml:space="preserve">Judy </v>
      </c>
      <c r="C108" s="1" t="str">
        <f t="shared" si="14"/>
        <v xml:space="preserve">Larkin     </v>
      </c>
      <c r="D108" s="1" t="s">
        <v>644</v>
      </c>
      <c r="E108" s="1" t="s">
        <v>151</v>
      </c>
      <c r="F108" s="1" t="s">
        <v>645</v>
      </c>
      <c r="G108" s="1" t="s">
        <v>646</v>
      </c>
      <c r="H108" s="1" t="s">
        <v>647</v>
      </c>
      <c r="I108" s="1" t="s">
        <v>67</v>
      </c>
      <c r="J108" s="1">
        <v>31056</v>
      </c>
      <c r="K108" s="1" t="s">
        <v>648</v>
      </c>
      <c r="L108" s="14" t="s">
        <v>649</v>
      </c>
      <c r="M108" s="1" t="s">
        <v>198</v>
      </c>
      <c r="O108" s="1" t="s">
        <v>148</v>
      </c>
      <c r="P108" s="1" t="s">
        <v>107</v>
      </c>
      <c r="Q108" s="12">
        <v>115000000000000</v>
      </c>
      <c r="R108" s="12">
        <v>36526200000000</v>
      </c>
      <c r="S108" s="1">
        <v>10315</v>
      </c>
      <c r="T108" s="1">
        <v>4576</v>
      </c>
      <c r="U108" s="3">
        <v>0</v>
      </c>
      <c r="V108" s="3">
        <v>1.384375E-2</v>
      </c>
      <c r="W108" s="1">
        <v>11.15</v>
      </c>
      <c r="X108" s="1" t="s">
        <v>84</v>
      </c>
      <c r="Y108" s="16">
        <v>0</v>
      </c>
      <c r="Z108" s="4">
        <v>42430</v>
      </c>
      <c r="AA108" s="1" t="s">
        <v>97</v>
      </c>
      <c r="AB108" s="1" t="str">
        <f t="shared" si="12"/>
        <v>Small</v>
      </c>
      <c r="AC108" s="1">
        <v>66.319999999999993</v>
      </c>
      <c r="AD108" s="1" t="str">
        <f t="shared" si="15"/>
        <v>Yes</v>
      </c>
      <c r="AE108" s="1" t="s">
        <v>361</v>
      </c>
      <c r="AF108" s="1" t="s">
        <v>75</v>
      </c>
      <c r="AG108" s="1" t="s">
        <v>109</v>
      </c>
      <c r="AH108" s="1" t="s">
        <v>77</v>
      </c>
      <c r="AI108" s="1" t="s">
        <v>362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1</v>
      </c>
      <c r="BG108" s="1">
        <v>0</v>
      </c>
      <c r="BH108" s="1">
        <v>1</v>
      </c>
      <c r="BI108" s="1">
        <v>0</v>
      </c>
      <c r="BJ108" s="1">
        <v>0</v>
      </c>
      <c r="BK108" s="1">
        <v>0</v>
      </c>
      <c r="BL108" s="1">
        <v>0</v>
      </c>
      <c r="BW108" s="2"/>
      <c r="BX108" s="1"/>
      <c r="BY108" s="1"/>
      <c r="BZ108" s="3"/>
      <c r="CA108" s="3"/>
      <c r="CB108" s="1"/>
      <c r="CC108" s="1"/>
      <c r="CD108" s="3"/>
      <c r="CE108" s="4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</row>
    <row r="109" spans="1:121" x14ac:dyDescent="0.3">
      <c r="A109" s="1" t="s">
        <v>643</v>
      </c>
      <c r="B109" s="1" t="str">
        <f t="shared" si="13"/>
        <v xml:space="preserve">Judy </v>
      </c>
      <c r="C109" s="1" t="str">
        <f t="shared" si="14"/>
        <v xml:space="preserve">Larkin     </v>
      </c>
      <c r="D109" s="1" t="s">
        <v>644</v>
      </c>
      <c r="E109" s="1" t="s">
        <v>151</v>
      </c>
      <c r="F109" s="1" t="s">
        <v>645</v>
      </c>
      <c r="G109" s="1" t="s">
        <v>646</v>
      </c>
      <c r="H109" s="1" t="s">
        <v>647</v>
      </c>
      <c r="I109" s="1" t="s">
        <v>67</v>
      </c>
      <c r="J109" s="1">
        <v>31056</v>
      </c>
      <c r="K109" s="1" t="s">
        <v>648</v>
      </c>
      <c r="L109" s="14" t="s">
        <v>649</v>
      </c>
      <c r="M109" s="1" t="s">
        <v>198</v>
      </c>
      <c r="O109" s="1" t="s">
        <v>148</v>
      </c>
      <c r="P109" s="1" t="s">
        <v>107</v>
      </c>
      <c r="Q109" s="12">
        <v>115000000000000</v>
      </c>
      <c r="R109" s="12">
        <v>36706100000000</v>
      </c>
      <c r="S109" s="1">
        <v>10315</v>
      </c>
      <c r="T109" s="1">
        <v>6060</v>
      </c>
      <c r="U109" s="3">
        <v>0</v>
      </c>
      <c r="V109" s="3">
        <v>3.9914351851851854E-2</v>
      </c>
      <c r="W109" s="1">
        <v>9</v>
      </c>
      <c r="X109" s="1" t="s">
        <v>650</v>
      </c>
      <c r="Y109" s="16">
        <v>0</v>
      </c>
      <c r="Z109" s="4">
        <v>42633</v>
      </c>
      <c r="AA109" s="1" t="s">
        <v>97</v>
      </c>
      <c r="AB109" s="1" t="str">
        <f t="shared" si="12"/>
        <v>Medium</v>
      </c>
      <c r="AC109" s="1">
        <v>102.6</v>
      </c>
      <c r="AD109" s="1" t="str">
        <f t="shared" si="15"/>
        <v>Yes</v>
      </c>
      <c r="AE109" s="1" t="s">
        <v>361</v>
      </c>
      <c r="AF109" s="1" t="s">
        <v>82</v>
      </c>
      <c r="AG109" s="1" t="s">
        <v>109</v>
      </c>
      <c r="AH109" s="1" t="s">
        <v>77</v>
      </c>
      <c r="AI109" s="1" t="s">
        <v>362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1</v>
      </c>
      <c r="BE109" s="1">
        <v>0</v>
      </c>
      <c r="BF109" s="1">
        <v>0</v>
      </c>
      <c r="BG109" s="1">
        <v>0</v>
      </c>
      <c r="BH109" s="1">
        <v>1</v>
      </c>
      <c r="BI109" s="1">
        <v>0</v>
      </c>
      <c r="BJ109" s="1">
        <v>0</v>
      </c>
      <c r="BK109" s="1">
        <v>0</v>
      </c>
      <c r="BL109" s="1">
        <v>0</v>
      </c>
      <c r="BW109" s="2"/>
      <c r="BX109" s="1"/>
      <c r="BY109" s="1"/>
      <c r="BZ109" s="3"/>
      <c r="CA109" s="3"/>
      <c r="CB109" s="1"/>
      <c r="CC109" s="1"/>
      <c r="CD109" s="3"/>
      <c r="CE109" s="4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</row>
    <row r="110" spans="1:121" x14ac:dyDescent="0.3">
      <c r="A110" s="1" t="s">
        <v>651</v>
      </c>
      <c r="B110" s="1" t="str">
        <f t="shared" si="13"/>
        <v xml:space="preserve">Judy </v>
      </c>
      <c r="C110" s="1" t="str">
        <f t="shared" si="14"/>
        <v xml:space="preserve">Hopping    </v>
      </c>
      <c r="D110" s="1" t="s">
        <v>652</v>
      </c>
      <c r="E110" s="1" t="s">
        <v>151</v>
      </c>
      <c r="F110" s="1" t="s">
        <v>653</v>
      </c>
      <c r="G110" s="1" t="s">
        <v>654</v>
      </c>
      <c r="I110" s="1" t="s">
        <v>107</v>
      </c>
      <c r="J110" s="1">
        <v>64200</v>
      </c>
      <c r="K110" s="1" t="s">
        <v>655</v>
      </c>
      <c r="L110" s="14" t="s">
        <v>656</v>
      </c>
      <c r="M110" s="1" t="s">
        <v>70</v>
      </c>
      <c r="O110" s="1" t="s">
        <v>657</v>
      </c>
      <c r="P110" s="1" t="s">
        <v>107</v>
      </c>
      <c r="Q110" s="12">
        <v>702000000000000</v>
      </c>
      <c r="R110" s="12">
        <v>5159490000000000</v>
      </c>
      <c r="S110" s="1">
        <v>10319</v>
      </c>
      <c r="T110" s="1">
        <v>3624</v>
      </c>
      <c r="U110" s="3">
        <v>0</v>
      </c>
      <c r="V110" s="3">
        <v>3.3094907407407406E-2</v>
      </c>
      <c r="W110" s="1">
        <v>9.2200000000000006</v>
      </c>
      <c r="X110" s="1" t="s">
        <v>177</v>
      </c>
      <c r="Y110" s="16">
        <v>0</v>
      </c>
      <c r="Z110" s="4">
        <v>42536</v>
      </c>
      <c r="AA110" s="1">
        <v>26</v>
      </c>
      <c r="AB110" s="1" t="str">
        <f t="shared" si="12"/>
        <v>Medium</v>
      </c>
      <c r="AC110" s="1">
        <v>240.95</v>
      </c>
      <c r="AD110" s="1" t="str">
        <f t="shared" si="15"/>
        <v>Yes</v>
      </c>
      <c r="AE110" s="1" t="s">
        <v>361</v>
      </c>
      <c r="AF110" s="1" t="s">
        <v>75</v>
      </c>
      <c r="AG110" s="1" t="s">
        <v>109</v>
      </c>
      <c r="AH110" s="1" t="s">
        <v>99</v>
      </c>
      <c r="AI110" s="1" t="s">
        <v>378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1</v>
      </c>
      <c r="BF110" s="1">
        <v>0</v>
      </c>
      <c r="BG110" s="1">
        <v>0</v>
      </c>
      <c r="BH110" s="1">
        <v>0</v>
      </c>
      <c r="BI110" s="1">
        <v>1</v>
      </c>
      <c r="BJ110" s="1">
        <v>0</v>
      </c>
      <c r="BK110" s="1">
        <v>1</v>
      </c>
      <c r="BL110" s="1">
        <v>0</v>
      </c>
      <c r="BW110" s="2"/>
      <c r="BX110" s="1"/>
      <c r="BY110" s="1"/>
      <c r="BZ110" s="3"/>
      <c r="CA110" s="3"/>
      <c r="CB110" s="1"/>
      <c r="CC110" s="1"/>
      <c r="CD110" s="3"/>
      <c r="CE110" s="4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</row>
    <row r="111" spans="1:121" x14ac:dyDescent="0.3">
      <c r="A111" s="1" t="s">
        <v>651</v>
      </c>
      <c r="B111" s="1" t="str">
        <f t="shared" si="13"/>
        <v xml:space="preserve">Judy </v>
      </c>
      <c r="C111" s="1" t="str">
        <f t="shared" si="14"/>
        <v xml:space="preserve">Hopping    </v>
      </c>
      <c r="D111" s="1" t="s">
        <v>652</v>
      </c>
      <c r="E111" s="1" t="s">
        <v>151</v>
      </c>
      <c r="F111" s="1" t="s">
        <v>653</v>
      </c>
      <c r="G111" s="1" t="s">
        <v>654</v>
      </c>
      <c r="I111" s="1" t="s">
        <v>107</v>
      </c>
      <c r="J111" s="1">
        <v>64200</v>
      </c>
      <c r="K111" s="1" t="s">
        <v>655</v>
      </c>
      <c r="L111" s="14" t="s">
        <v>656</v>
      </c>
      <c r="M111" s="1" t="s">
        <v>70</v>
      </c>
      <c r="O111" s="1" t="s">
        <v>657</v>
      </c>
      <c r="P111" s="1" t="s">
        <v>107</v>
      </c>
      <c r="Q111" s="12">
        <v>702000000000000</v>
      </c>
      <c r="R111" s="12">
        <v>5149180000000000</v>
      </c>
      <c r="S111" s="1">
        <v>10319</v>
      </c>
      <c r="T111" s="1">
        <v>4581</v>
      </c>
      <c r="U111" s="3">
        <v>0</v>
      </c>
      <c r="V111" s="3">
        <v>4.104398148148148E-2</v>
      </c>
      <c r="W111" s="1">
        <v>17.23</v>
      </c>
      <c r="X111" s="1" t="s">
        <v>94</v>
      </c>
      <c r="Y111" s="16">
        <v>0</v>
      </c>
      <c r="Z111" s="4">
        <v>42548</v>
      </c>
      <c r="AA111" s="1">
        <v>26</v>
      </c>
      <c r="AB111" s="1" t="str">
        <f t="shared" si="12"/>
        <v>Small</v>
      </c>
      <c r="AC111" s="1">
        <v>42.26</v>
      </c>
      <c r="AD111" s="1" t="str">
        <f t="shared" si="15"/>
        <v>Yes</v>
      </c>
      <c r="AE111" s="1" t="s">
        <v>361</v>
      </c>
      <c r="AF111" s="1" t="s">
        <v>75</v>
      </c>
      <c r="AG111" s="1" t="s">
        <v>109</v>
      </c>
      <c r="AH111" s="1" t="s">
        <v>83</v>
      </c>
      <c r="AI111" s="1" t="s">
        <v>378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W111" s="2"/>
      <c r="BX111" s="1"/>
      <c r="BY111" s="1"/>
      <c r="BZ111" s="3"/>
      <c r="CA111" s="3"/>
      <c r="CB111" s="1"/>
      <c r="CC111" s="1"/>
      <c r="CD111" s="3"/>
      <c r="CE111" s="4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</row>
    <row r="112" spans="1:121" x14ac:dyDescent="0.3">
      <c r="A112" s="1" t="s">
        <v>651</v>
      </c>
      <c r="B112" s="1" t="str">
        <f t="shared" si="13"/>
        <v xml:space="preserve">Judy </v>
      </c>
      <c r="C112" s="1" t="str">
        <f t="shared" si="14"/>
        <v xml:space="preserve">Hopping    </v>
      </c>
      <c r="D112" s="1" t="s">
        <v>652</v>
      </c>
      <c r="E112" s="1" t="s">
        <v>151</v>
      </c>
      <c r="F112" s="1" t="s">
        <v>653</v>
      </c>
      <c r="G112" s="1" t="s">
        <v>654</v>
      </c>
      <c r="I112" s="1" t="s">
        <v>107</v>
      </c>
      <c r="J112" s="1">
        <v>64200</v>
      </c>
      <c r="K112" s="1" t="s">
        <v>655</v>
      </c>
      <c r="L112" s="14" t="s">
        <v>656</v>
      </c>
      <c r="M112" s="1" t="s">
        <v>70</v>
      </c>
      <c r="O112" s="1" t="s">
        <v>657</v>
      </c>
      <c r="P112" s="1" t="s">
        <v>107</v>
      </c>
      <c r="Q112" s="12">
        <v>702000000000000</v>
      </c>
      <c r="R112" s="12">
        <v>5188850000000000</v>
      </c>
      <c r="S112" s="1">
        <v>10319</v>
      </c>
      <c r="T112" s="1">
        <v>6362</v>
      </c>
      <c r="U112" s="3">
        <v>0</v>
      </c>
      <c r="V112" s="3">
        <v>2.3221064814814812E-2</v>
      </c>
      <c r="W112" s="1">
        <v>18.45</v>
      </c>
      <c r="X112" s="1" t="s">
        <v>450</v>
      </c>
      <c r="Y112" s="16">
        <v>0</v>
      </c>
      <c r="Z112" s="4">
        <v>42694</v>
      </c>
      <c r="AA112" s="1">
        <v>26</v>
      </c>
      <c r="AB112" s="1" t="str">
        <f t="shared" ref="AB112:AB143" si="16">IF(AC112&gt;300,"Large",IF(AC112&gt;100,"Medium",IF(AC112&gt;0,"Small")))</f>
        <v>Medium</v>
      </c>
      <c r="AC112" s="1">
        <v>250</v>
      </c>
      <c r="AD112" s="1" t="str">
        <f t="shared" si="15"/>
        <v>Yes</v>
      </c>
      <c r="AE112" s="1" t="s">
        <v>361</v>
      </c>
      <c r="AF112" s="1" t="s">
        <v>75</v>
      </c>
      <c r="AG112" s="1" t="s">
        <v>109</v>
      </c>
      <c r="AH112" s="1" t="s">
        <v>99</v>
      </c>
      <c r="AI112" s="1" t="s">
        <v>378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1</v>
      </c>
      <c r="BF112" s="1">
        <v>0</v>
      </c>
      <c r="BG112" s="1">
        <v>0</v>
      </c>
      <c r="BH112" s="1">
        <v>0</v>
      </c>
      <c r="BI112" s="1">
        <v>1</v>
      </c>
      <c r="BJ112" s="1">
        <v>0</v>
      </c>
      <c r="BK112" s="1">
        <v>1</v>
      </c>
      <c r="BL112" s="1">
        <v>0</v>
      </c>
      <c r="BV112" s="2"/>
      <c r="BW112" s="2"/>
      <c r="BX112" s="1"/>
      <c r="BY112" s="1"/>
      <c r="BZ112" s="3"/>
      <c r="CA112" s="3"/>
      <c r="CB112" s="1"/>
      <c r="CC112" s="1"/>
      <c r="CD112" s="3"/>
      <c r="CE112" s="4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</row>
    <row r="113" spans="1:121" x14ac:dyDescent="0.3">
      <c r="A113" s="1" t="s">
        <v>651</v>
      </c>
      <c r="B113" s="1" t="str">
        <f t="shared" si="13"/>
        <v xml:space="preserve">Judy </v>
      </c>
      <c r="C113" s="1" t="str">
        <f t="shared" si="14"/>
        <v xml:space="preserve">Hopping    </v>
      </c>
      <c r="D113" s="1" t="s">
        <v>652</v>
      </c>
      <c r="E113" s="1" t="s">
        <v>151</v>
      </c>
      <c r="F113" s="1" t="s">
        <v>653</v>
      </c>
      <c r="G113" s="1" t="s">
        <v>654</v>
      </c>
      <c r="I113" s="1" t="s">
        <v>107</v>
      </c>
      <c r="J113" s="1">
        <v>64200</v>
      </c>
      <c r="K113" s="1" t="s">
        <v>655</v>
      </c>
      <c r="L113" s="14" t="s">
        <v>656</v>
      </c>
      <c r="M113" s="1" t="s">
        <v>70</v>
      </c>
      <c r="O113" s="1" t="s">
        <v>657</v>
      </c>
      <c r="P113" s="1" t="s">
        <v>107</v>
      </c>
      <c r="Q113" s="12">
        <v>702000000000000</v>
      </c>
      <c r="R113" s="12">
        <v>5104510000000000</v>
      </c>
      <c r="S113" s="1">
        <v>10319</v>
      </c>
      <c r="T113" s="1">
        <v>6931</v>
      </c>
      <c r="U113" s="3">
        <v>0</v>
      </c>
      <c r="V113" s="3">
        <v>4.0797453703703704E-2</v>
      </c>
      <c r="W113" s="1">
        <v>11.05</v>
      </c>
      <c r="X113" s="1" t="s">
        <v>467</v>
      </c>
      <c r="Y113" s="16">
        <v>0</v>
      </c>
      <c r="Z113" s="4">
        <v>42650</v>
      </c>
      <c r="AA113" s="1">
        <v>26</v>
      </c>
      <c r="AB113" s="1" t="str">
        <f t="shared" si="16"/>
        <v>Medium</v>
      </c>
      <c r="AC113" s="1">
        <v>213.19</v>
      </c>
      <c r="AD113" s="1" t="str">
        <f t="shared" si="15"/>
        <v>Yes</v>
      </c>
      <c r="AE113" s="1" t="s">
        <v>361</v>
      </c>
      <c r="AF113" s="1" t="s">
        <v>75</v>
      </c>
      <c r="AG113" s="1" t="s">
        <v>109</v>
      </c>
      <c r="AH113" s="1" t="s">
        <v>99</v>
      </c>
      <c r="AI113" s="1" t="s">
        <v>378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  <c r="BK113" s="1">
        <v>1</v>
      </c>
      <c r="BL113" s="1">
        <v>1</v>
      </c>
      <c r="BV113" s="2"/>
      <c r="BW113" s="2"/>
      <c r="BX113" s="1"/>
      <c r="BY113" s="1"/>
      <c r="BZ113" s="3"/>
      <c r="CA113" s="3"/>
      <c r="CB113" s="1"/>
      <c r="CC113" s="1"/>
      <c r="CD113" s="3"/>
      <c r="CE113" s="4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</row>
    <row r="114" spans="1:121" x14ac:dyDescent="0.3">
      <c r="A114" s="1" t="s">
        <v>658</v>
      </c>
      <c r="B114" s="1" t="str">
        <f t="shared" si="13"/>
        <v xml:space="preserve">Katherine </v>
      </c>
      <c r="C114" s="1" t="str">
        <f t="shared" si="14"/>
        <v xml:space="preserve">Mullins  </v>
      </c>
      <c r="D114" s="1" t="s">
        <v>659</v>
      </c>
      <c r="E114" s="1" t="s">
        <v>151</v>
      </c>
      <c r="F114" s="1" t="s">
        <v>294</v>
      </c>
      <c r="G114" s="1" t="s">
        <v>295</v>
      </c>
      <c r="H114" s="1" t="s">
        <v>242</v>
      </c>
      <c r="I114" s="1" t="s">
        <v>142</v>
      </c>
      <c r="J114" s="1">
        <v>94508</v>
      </c>
      <c r="K114" s="1" t="s">
        <v>296</v>
      </c>
      <c r="L114" s="14" t="s">
        <v>297</v>
      </c>
      <c r="M114" s="1" t="s">
        <v>198</v>
      </c>
      <c r="O114" s="1" t="s">
        <v>189</v>
      </c>
      <c r="P114" s="1" t="s">
        <v>118</v>
      </c>
      <c r="Q114" s="12" t="s">
        <v>298</v>
      </c>
      <c r="R114" s="12">
        <v>36025400000000</v>
      </c>
      <c r="S114" s="1">
        <v>10107</v>
      </c>
      <c r="T114" s="1">
        <v>825</v>
      </c>
      <c r="U114" s="3">
        <v>0</v>
      </c>
      <c r="V114" s="3">
        <v>4.104398148148148E-2</v>
      </c>
      <c r="W114" s="1">
        <v>6.38</v>
      </c>
      <c r="X114" s="1" t="s">
        <v>94</v>
      </c>
      <c r="Y114" s="16">
        <v>0</v>
      </c>
      <c r="Z114" s="4">
        <v>42548</v>
      </c>
      <c r="AA114" s="1">
        <v>64</v>
      </c>
      <c r="AB114" s="1" t="str">
        <f t="shared" si="16"/>
        <v>Small</v>
      </c>
      <c r="AC114" s="1">
        <v>16.559999999999999</v>
      </c>
      <c r="AD114" s="1" t="str">
        <f t="shared" si="15"/>
        <v>Yes</v>
      </c>
      <c r="AE114" s="1" t="s">
        <v>361</v>
      </c>
      <c r="AF114" s="1" t="s">
        <v>75</v>
      </c>
      <c r="AG114" s="1" t="s">
        <v>109</v>
      </c>
      <c r="AH114" s="1" t="s">
        <v>83</v>
      </c>
      <c r="AI114" s="1" t="s">
        <v>399</v>
      </c>
      <c r="AJ114" s="1">
        <v>0</v>
      </c>
      <c r="AK114" s="1">
        <v>0</v>
      </c>
      <c r="AL114" s="1">
        <v>0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V114" s="2"/>
      <c r="BW114" s="2"/>
      <c r="BX114" s="1"/>
      <c r="BY114" s="1"/>
      <c r="BZ114" s="3"/>
      <c r="CA114" s="3"/>
      <c r="CB114" s="1"/>
      <c r="CC114" s="1"/>
      <c r="CD114" s="3"/>
      <c r="CE114" s="4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</row>
    <row r="115" spans="1:121" x14ac:dyDescent="0.3">
      <c r="A115" s="1" t="s">
        <v>658</v>
      </c>
      <c r="B115" s="1" t="str">
        <f t="shared" si="13"/>
        <v xml:space="preserve">Katherine </v>
      </c>
      <c r="C115" s="1" t="str">
        <f t="shared" si="14"/>
        <v xml:space="preserve">Mullins  </v>
      </c>
      <c r="D115" s="1" t="s">
        <v>659</v>
      </c>
      <c r="E115" s="1" t="s">
        <v>151</v>
      </c>
      <c r="F115" s="1" t="s">
        <v>294</v>
      </c>
      <c r="G115" s="1" t="s">
        <v>295</v>
      </c>
      <c r="H115" s="1" t="s">
        <v>242</v>
      </c>
      <c r="I115" s="1" t="s">
        <v>142</v>
      </c>
      <c r="J115" s="1">
        <v>94508</v>
      </c>
      <c r="K115" s="1" t="s">
        <v>296</v>
      </c>
      <c r="L115" s="14" t="s">
        <v>297</v>
      </c>
      <c r="M115" s="1" t="s">
        <v>198</v>
      </c>
      <c r="O115" s="1" t="s">
        <v>189</v>
      </c>
      <c r="P115" s="1" t="s">
        <v>118</v>
      </c>
      <c r="Q115" s="12" t="s">
        <v>298</v>
      </c>
      <c r="R115" s="12">
        <v>36121200000000</v>
      </c>
      <c r="S115" s="1">
        <v>10107</v>
      </c>
      <c r="T115" s="1">
        <v>2024</v>
      </c>
      <c r="U115" s="3">
        <v>0</v>
      </c>
      <c r="V115" s="3">
        <v>2.2744212962962963E-2</v>
      </c>
      <c r="W115" s="1">
        <v>17.87</v>
      </c>
      <c r="X115" s="1" t="s">
        <v>190</v>
      </c>
      <c r="Y115" s="16">
        <v>0</v>
      </c>
      <c r="Z115" s="4">
        <v>42536</v>
      </c>
      <c r="AA115" s="1">
        <v>64</v>
      </c>
      <c r="AB115" s="1" t="str">
        <f t="shared" si="16"/>
        <v>Small</v>
      </c>
      <c r="AC115" s="1">
        <v>8.7100000000000009</v>
      </c>
      <c r="AD115" s="1" t="str">
        <f t="shared" si="15"/>
        <v>No</v>
      </c>
      <c r="AE115" s="1" t="s">
        <v>364</v>
      </c>
      <c r="AF115" s="1" t="s">
        <v>75</v>
      </c>
      <c r="AG115" s="1" t="s">
        <v>109</v>
      </c>
      <c r="AH115" s="1" t="s">
        <v>83</v>
      </c>
      <c r="AI115" s="1" t="s">
        <v>399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1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V115" s="2"/>
      <c r="BW115" s="2"/>
      <c r="BX115" s="1"/>
      <c r="BY115" s="1"/>
      <c r="BZ115" s="3"/>
      <c r="CA115" s="3"/>
      <c r="CB115" s="1"/>
      <c r="CC115" s="1"/>
      <c r="CD115" s="3"/>
      <c r="CE115" s="4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</row>
    <row r="116" spans="1:121" x14ac:dyDescent="0.3">
      <c r="A116" s="1" t="s">
        <v>658</v>
      </c>
      <c r="B116" s="1" t="str">
        <f t="shared" si="13"/>
        <v xml:space="preserve">Katherine </v>
      </c>
      <c r="C116" s="1" t="str">
        <f t="shared" si="14"/>
        <v xml:space="preserve">Mullins  </v>
      </c>
      <c r="D116" s="1" t="s">
        <v>659</v>
      </c>
      <c r="E116" s="1" t="s">
        <v>151</v>
      </c>
      <c r="F116" s="1" t="s">
        <v>294</v>
      </c>
      <c r="G116" s="1" t="s">
        <v>295</v>
      </c>
      <c r="H116" s="1" t="s">
        <v>242</v>
      </c>
      <c r="I116" s="1" t="s">
        <v>142</v>
      </c>
      <c r="J116" s="1">
        <v>94508</v>
      </c>
      <c r="K116" s="1" t="s">
        <v>296</v>
      </c>
      <c r="L116" s="14" t="s">
        <v>297</v>
      </c>
      <c r="M116" s="1" t="s">
        <v>198</v>
      </c>
      <c r="O116" s="1" t="s">
        <v>189</v>
      </c>
      <c r="P116" s="1" t="s">
        <v>118</v>
      </c>
      <c r="Q116" s="12" t="s">
        <v>298</v>
      </c>
      <c r="R116" s="12">
        <v>36818100000000</v>
      </c>
      <c r="S116" s="1">
        <v>10107</v>
      </c>
      <c r="T116" s="1">
        <v>2582</v>
      </c>
      <c r="U116" s="3">
        <v>0</v>
      </c>
      <c r="V116" s="3">
        <v>2.3221064814814812E-2</v>
      </c>
      <c r="W116" s="1">
        <v>8.99</v>
      </c>
      <c r="X116" s="1" t="s">
        <v>218</v>
      </c>
      <c r="Y116" s="16">
        <v>0</v>
      </c>
      <c r="Z116" s="4">
        <v>42633</v>
      </c>
      <c r="AA116" s="1">
        <v>64</v>
      </c>
      <c r="AB116" s="1" t="str">
        <f t="shared" si="16"/>
        <v>Small</v>
      </c>
      <c r="AC116" s="1">
        <v>25.77</v>
      </c>
      <c r="AD116" s="1" t="str">
        <f t="shared" si="15"/>
        <v>Yes</v>
      </c>
      <c r="AE116" s="1" t="s">
        <v>361</v>
      </c>
      <c r="AF116" s="1" t="s">
        <v>75</v>
      </c>
      <c r="AG116" s="1" t="s">
        <v>109</v>
      </c>
      <c r="AH116" s="1" t="s">
        <v>83</v>
      </c>
      <c r="AI116" s="1" t="s">
        <v>399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1</v>
      </c>
      <c r="AW116" s="1">
        <v>1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1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V116" s="2"/>
      <c r="BW116" s="2"/>
      <c r="BX116" s="1"/>
      <c r="BY116" s="1"/>
      <c r="BZ116" s="3"/>
      <c r="CA116" s="3"/>
      <c r="CB116" s="1"/>
      <c r="CC116" s="1"/>
      <c r="CD116" s="3"/>
      <c r="CE116" s="4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</row>
    <row r="117" spans="1:121" x14ac:dyDescent="0.3">
      <c r="A117" s="1" t="s">
        <v>658</v>
      </c>
      <c r="B117" s="1" t="str">
        <f t="shared" si="13"/>
        <v xml:space="preserve">Katherine </v>
      </c>
      <c r="C117" s="1" t="str">
        <f t="shared" si="14"/>
        <v xml:space="preserve">Mullins  </v>
      </c>
      <c r="D117" s="1" t="s">
        <v>659</v>
      </c>
      <c r="E117" s="1" t="s">
        <v>151</v>
      </c>
      <c r="F117" s="1" t="s">
        <v>294</v>
      </c>
      <c r="G117" s="1" t="s">
        <v>295</v>
      </c>
      <c r="H117" s="1" t="s">
        <v>242</v>
      </c>
      <c r="I117" s="1" t="s">
        <v>142</v>
      </c>
      <c r="J117" s="1">
        <v>94508</v>
      </c>
      <c r="K117" s="1" t="s">
        <v>296</v>
      </c>
      <c r="L117" s="14" t="s">
        <v>297</v>
      </c>
      <c r="M117" s="1" t="s">
        <v>198</v>
      </c>
      <c r="O117" s="1" t="s">
        <v>189</v>
      </c>
      <c r="P117" s="1" t="s">
        <v>118</v>
      </c>
      <c r="Q117" s="12" t="s">
        <v>298</v>
      </c>
      <c r="R117" s="12">
        <v>36634500000000</v>
      </c>
      <c r="S117" s="1">
        <v>10107</v>
      </c>
      <c r="T117" s="1">
        <v>7943</v>
      </c>
      <c r="U117" s="3">
        <v>0</v>
      </c>
      <c r="V117" s="3">
        <v>1.9402777777777779E-2</v>
      </c>
      <c r="W117" s="1">
        <v>21.97</v>
      </c>
      <c r="X117" s="1" t="s">
        <v>255</v>
      </c>
      <c r="Y117" s="16">
        <v>0</v>
      </c>
      <c r="Z117" s="4">
        <v>42720</v>
      </c>
      <c r="AA117" s="1">
        <v>64</v>
      </c>
      <c r="AB117" s="1" t="str">
        <f t="shared" si="16"/>
        <v>Small</v>
      </c>
      <c r="AC117" s="1">
        <v>46.92</v>
      </c>
      <c r="AD117" s="1" t="str">
        <f t="shared" si="15"/>
        <v>Yes</v>
      </c>
      <c r="AE117" s="1" t="s">
        <v>361</v>
      </c>
      <c r="AF117" s="1" t="s">
        <v>75</v>
      </c>
      <c r="AG117" s="1" t="s">
        <v>109</v>
      </c>
      <c r="AH117" s="1" t="s">
        <v>83</v>
      </c>
      <c r="AI117" s="1" t="s">
        <v>399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1</v>
      </c>
      <c r="AW117" s="1">
        <v>1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1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V117" s="2"/>
      <c r="BW117" s="2"/>
      <c r="BX117" s="1"/>
      <c r="BY117" s="1"/>
      <c r="BZ117" s="3"/>
      <c r="CA117" s="3"/>
      <c r="CB117" s="1"/>
      <c r="CC117" s="1"/>
      <c r="CD117" s="3"/>
      <c r="CE117" s="4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</row>
    <row r="118" spans="1:121" x14ac:dyDescent="0.3">
      <c r="A118" s="1" t="s">
        <v>660</v>
      </c>
      <c r="B118" s="1" t="str">
        <f t="shared" si="13"/>
        <v xml:space="preserve">Kristin </v>
      </c>
      <c r="C118" s="1" t="str">
        <f t="shared" si="14"/>
        <v xml:space="preserve">Mendoza   </v>
      </c>
      <c r="D118" s="1" t="s">
        <v>661</v>
      </c>
      <c r="E118" s="1" t="s">
        <v>151</v>
      </c>
      <c r="F118" s="1" t="s">
        <v>269</v>
      </c>
      <c r="G118" s="1" t="s">
        <v>270</v>
      </c>
      <c r="H118" s="1" t="s">
        <v>242</v>
      </c>
      <c r="I118" s="1" t="s">
        <v>142</v>
      </c>
      <c r="J118" s="1">
        <v>92805</v>
      </c>
      <c r="K118" s="1" t="s">
        <v>271</v>
      </c>
      <c r="L118" s="14" t="s">
        <v>272</v>
      </c>
      <c r="M118" s="1" t="s">
        <v>198</v>
      </c>
      <c r="O118" s="1" t="s">
        <v>218</v>
      </c>
      <c r="P118" s="1" t="s">
        <v>107</v>
      </c>
      <c r="Q118" s="12">
        <v>700000000000000</v>
      </c>
      <c r="R118" s="12">
        <v>36980300000000</v>
      </c>
      <c r="S118" s="1">
        <v>10095</v>
      </c>
      <c r="T118" s="1">
        <v>2162</v>
      </c>
      <c r="U118" s="3">
        <v>0</v>
      </c>
      <c r="V118" s="3">
        <v>3.0493055555555551E-2</v>
      </c>
      <c r="W118" s="1">
        <v>8.99</v>
      </c>
      <c r="X118" s="1" t="s">
        <v>111</v>
      </c>
      <c r="Y118" s="16">
        <v>0</v>
      </c>
      <c r="Z118" s="4">
        <v>42427</v>
      </c>
      <c r="AA118" s="1" t="s">
        <v>273</v>
      </c>
      <c r="AB118" s="1" t="str">
        <f t="shared" si="16"/>
        <v>Small</v>
      </c>
      <c r="AC118" s="1">
        <v>35.36</v>
      </c>
      <c r="AD118" s="1" t="str">
        <f t="shared" si="15"/>
        <v>No</v>
      </c>
      <c r="AE118" s="1" t="s">
        <v>364</v>
      </c>
      <c r="AF118" s="1" t="s">
        <v>75</v>
      </c>
      <c r="AG118" s="1" t="s">
        <v>76</v>
      </c>
      <c r="AH118" s="1" t="s">
        <v>83</v>
      </c>
      <c r="AI118" s="1" t="s">
        <v>362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1</v>
      </c>
      <c r="AW118" s="1">
        <v>1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W118" s="2"/>
      <c r="BX118" s="1"/>
      <c r="BY118" s="1"/>
      <c r="BZ118" s="3"/>
      <c r="CA118" s="3"/>
      <c r="CB118" s="1"/>
      <c r="CC118" s="1"/>
      <c r="CD118" s="3"/>
      <c r="CE118" s="4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</row>
    <row r="119" spans="1:121" x14ac:dyDescent="0.3">
      <c r="A119" s="1" t="s">
        <v>660</v>
      </c>
      <c r="B119" s="1" t="str">
        <f t="shared" si="13"/>
        <v xml:space="preserve">Kristin </v>
      </c>
      <c r="C119" s="1" t="str">
        <f t="shared" si="14"/>
        <v xml:space="preserve">Mendoza   </v>
      </c>
      <c r="D119" s="1" t="s">
        <v>661</v>
      </c>
      <c r="E119" s="1" t="s">
        <v>151</v>
      </c>
      <c r="F119" s="1" t="s">
        <v>269</v>
      </c>
      <c r="G119" s="1" t="s">
        <v>270</v>
      </c>
      <c r="H119" s="1" t="s">
        <v>242</v>
      </c>
      <c r="I119" s="1" t="s">
        <v>142</v>
      </c>
      <c r="J119" s="1">
        <v>92805</v>
      </c>
      <c r="K119" s="1" t="s">
        <v>271</v>
      </c>
      <c r="L119" s="14" t="s">
        <v>272</v>
      </c>
      <c r="M119" s="1" t="s">
        <v>198</v>
      </c>
      <c r="O119" s="1" t="s">
        <v>218</v>
      </c>
      <c r="P119" s="1" t="s">
        <v>107</v>
      </c>
      <c r="Q119" s="12">
        <v>700000000000000</v>
      </c>
      <c r="R119" s="12">
        <v>36944300000000</v>
      </c>
      <c r="S119" s="1">
        <v>10095</v>
      </c>
      <c r="T119" s="1">
        <v>3305</v>
      </c>
      <c r="U119" s="3">
        <v>0</v>
      </c>
      <c r="V119" s="3">
        <v>1.9393518518518518E-2</v>
      </c>
      <c r="W119" s="1">
        <v>33.99</v>
      </c>
      <c r="X119" s="1" t="s">
        <v>274</v>
      </c>
      <c r="Y119" s="16">
        <v>0</v>
      </c>
      <c r="Z119" s="4">
        <v>42649</v>
      </c>
      <c r="AA119" s="1" t="s">
        <v>273</v>
      </c>
      <c r="AB119" s="1" t="str">
        <f t="shared" si="16"/>
        <v>Small</v>
      </c>
      <c r="AC119" s="1">
        <v>24.92</v>
      </c>
      <c r="AD119" s="1" t="str">
        <f t="shared" si="15"/>
        <v>Yes</v>
      </c>
      <c r="AE119" s="1" t="s">
        <v>361</v>
      </c>
      <c r="AF119" s="1" t="s">
        <v>75</v>
      </c>
      <c r="AG119" s="1" t="s">
        <v>76</v>
      </c>
      <c r="AH119" s="1" t="s">
        <v>83</v>
      </c>
      <c r="AI119" s="1" t="s">
        <v>362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W119" s="2"/>
      <c r="BX119" s="1"/>
      <c r="BY119" s="1"/>
      <c r="BZ119" s="3"/>
      <c r="CA119" s="3"/>
      <c r="CB119" s="1"/>
      <c r="CC119" s="1"/>
      <c r="CD119" s="3"/>
      <c r="CE119" s="4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</row>
    <row r="120" spans="1:121" x14ac:dyDescent="0.3">
      <c r="A120" s="1" t="s">
        <v>660</v>
      </c>
      <c r="B120" s="1" t="str">
        <f t="shared" si="13"/>
        <v xml:space="preserve">Kristin </v>
      </c>
      <c r="C120" s="1" t="str">
        <f t="shared" si="14"/>
        <v xml:space="preserve">Mendoza   </v>
      </c>
      <c r="D120" s="1" t="s">
        <v>661</v>
      </c>
      <c r="E120" s="1" t="s">
        <v>151</v>
      </c>
      <c r="F120" s="1" t="s">
        <v>269</v>
      </c>
      <c r="G120" s="1" t="s">
        <v>270</v>
      </c>
      <c r="H120" s="1" t="s">
        <v>242</v>
      </c>
      <c r="I120" s="1" t="s">
        <v>142</v>
      </c>
      <c r="J120" s="1">
        <v>92805</v>
      </c>
      <c r="K120" s="1" t="s">
        <v>271</v>
      </c>
      <c r="L120" s="14" t="s">
        <v>272</v>
      </c>
      <c r="M120" s="1" t="s">
        <v>198</v>
      </c>
      <c r="O120" s="1" t="s">
        <v>218</v>
      </c>
      <c r="P120" s="1" t="s">
        <v>107</v>
      </c>
      <c r="Q120" s="12">
        <v>700000000000000</v>
      </c>
      <c r="R120" s="12">
        <v>36624200000000</v>
      </c>
      <c r="S120" s="1">
        <v>10095</v>
      </c>
      <c r="T120" s="1">
        <v>3967</v>
      </c>
      <c r="U120" s="3">
        <v>0</v>
      </c>
      <c r="V120" s="3">
        <v>3.0493055555555551E-2</v>
      </c>
      <c r="W120" s="1">
        <v>11.88</v>
      </c>
      <c r="X120" s="1" t="s">
        <v>275</v>
      </c>
      <c r="Y120" s="16">
        <v>0</v>
      </c>
      <c r="Z120" s="4">
        <v>42716</v>
      </c>
      <c r="AA120" s="1" t="s">
        <v>273</v>
      </c>
      <c r="AB120" s="1" t="str">
        <f t="shared" si="16"/>
        <v>Medium</v>
      </c>
      <c r="AC120" s="1">
        <v>281.82</v>
      </c>
      <c r="AD120" s="1" t="str">
        <f t="shared" si="15"/>
        <v>Yes</v>
      </c>
      <c r="AE120" s="1" t="s">
        <v>361</v>
      </c>
      <c r="AF120" s="1" t="s">
        <v>75</v>
      </c>
      <c r="AG120" s="1" t="s">
        <v>76</v>
      </c>
      <c r="AH120" s="1" t="s">
        <v>99</v>
      </c>
      <c r="AI120" s="1" t="s">
        <v>362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1</v>
      </c>
      <c r="BC120" s="1">
        <v>0</v>
      </c>
      <c r="BD120" s="1">
        <v>0</v>
      </c>
      <c r="BE120" s="1">
        <v>1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1</v>
      </c>
      <c r="BL120" s="1">
        <v>0</v>
      </c>
      <c r="BW120" s="2"/>
      <c r="BX120" s="1"/>
      <c r="BY120" s="1"/>
      <c r="BZ120" s="3"/>
      <c r="CA120" s="3"/>
      <c r="CB120" s="1"/>
      <c r="CC120" s="1"/>
      <c r="CD120" s="3"/>
      <c r="CE120" s="4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</row>
    <row r="121" spans="1:121" x14ac:dyDescent="0.3">
      <c r="A121" s="1" t="s">
        <v>660</v>
      </c>
      <c r="B121" s="1" t="str">
        <f t="shared" si="13"/>
        <v xml:space="preserve">Kristin </v>
      </c>
      <c r="C121" s="1" t="str">
        <f t="shared" si="14"/>
        <v xml:space="preserve">Mendoza   </v>
      </c>
      <c r="D121" s="1" t="s">
        <v>661</v>
      </c>
      <c r="E121" s="1" t="s">
        <v>151</v>
      </c>
      <c r="F121" s="1" t="s">
        <v>269</v>
      </c>
      <c r="G121" s="1" t="s">
        <v>270</v>
      </c>
      <c r="H121" s="1" t="s">
        <v>242</v>
      </c>
      <c r="I121" s="1" t="s">
        <v>142</v>
      </c>
      <c r="J121" s="1">
        <v>92805</v>
      </c>
      <c r="K121" s="1" t="s">
        <v>271</v>
      </c>
      <c r="L121" s="14" t="s">
        <v>272</v>
      </c>
      <c r="M121" s="1" t="s">
        <v>198</v>
      </c>
      <c r="O121" s="1" t="s">
        <v>218</v>
      </c>
      <c r="P121" s="1" t="s">
        <v>107</v>
      </c>
      <c r="Q121" s="12">
        <v>700000000000000</v>
      </c>
      <c r="R121" s="12">
        <v>36309200000000</v>
      </c>
      <c r="S121" s="1">
        <v>10095</v>
      </c>
      <c r="T121" s="1">
        <v>4382</v>
      </c>
      <c r="U121" s="3">
        <v>0</v>
      </c>
      <c r="V121" s="3">
        <v>2.0210648148148148E-2</v>
      </c>
      <c r="W121" s="1">
        <v>19.850000000000001</v>
      </c>
      <c r="X121" s="1" t="s">
        <v>136</v>
      </c>
      <c r="Y121" s="16">
        <v>0</v>
      </c>
      <c r="Z121" s="4">
        <v>42574</v>
      </c>
      <c r="AA121" s="1" t="s">
        <v>273</v>
      </c>
      <c r="AB121" s="1" t="str">
        <f t="shared" si="16"/>
        <v>Small</v>
      </c>
      <c r="AC121" s="1">
        <v>6.33</v>
      </c>
      <c r="AD121" s="1" t="str">
        <f t="shared" si="15"/>
        <v>No</v>
      </c>
      <c r="AE121" s="1" t="s">
        <v>364</v>
      </c>
      <c r="AF121" s="1" t="s">
        <v>75</v>
      </c>
      <c r="AG121" s="1" t="s">
        <v>76</v>
      </c>
      <c r="AH121" s="1" t="s">
        <v>83</v>
      </c>
      <c r="AI121" s="1" t="s">
        <v>362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W121" s="2"/>
      <c r="BX121" s="1"/>
      <c r="BY121" s="1"/>
      <c r="BZ121" s="3"/>
      <c r="CA121" s="3"/>
      <c r="CB121" s="1"/>
      <c r="CC121" s="1"/>
      <c r="CD121" s="3"/>
      <c r="CE121" s="4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</row>
    <row r="122" spans="1:121" x14ac:dyDescent="0.3">
      <c r="A122" s="1" t="s">
        <v>660</v>
      </c>
      <c r="B122" s="1" t="str">
        <f t="shared" si="13"/>
        <v xml:space="preserve">Kristin </v>
      </c>
      <c r="C122" s="1" t="str">
        <f t="shared" si="14"/>
        <v xml:space="preserve">Mendoza   </v>
      </c>
      <c r="D122" s="1" t="s">
        <v>661</v>
      </c>
      <c r="E122" s="1" t="s">
        <v>151</v>
      </c>
      <c r="F122" s="1" t="s">
        <v>269</v>
      </c>
      <c r="G122" s="1" t="s">
        <v>270</v>
      </c>
      <c r="H122" s="1" t="s">
        <v>242</v>
      </c>
      <c r="I122" s="1" t="s">
        <v>142</v>
      </c>
      <c r="J122" s="1">
        <v>92805</v>
      </c>
      <c r="K122" s="1" t="s">
        <v>271</v>
      </c>
      <c r="L122" s="14" t="s">
        <v>272</v>
      </c>
      <c r="M122" s="1" t="s">
        <v>198</v>
      </c>
      <c r="O122" s="1" t="s">
        <v>218</v>
      </c>
      <c r="P122" s="1" t="s">
        <v>107</v>
      </c>
      <c r="Q122" s="12">
        <v>700000000000000</v>
      </c>
      <c r="R122" s="12">
        <v>36522500000000</v>
      </c>
      <c r="S122" s="1">
        <v>10095</v>
      </c>
      <c r="T122" s="1">
        <v>6009</v>
      </c>
      <c r="U122" s="3">
        <v>0</v>
      </c>
      <c r="V122" s="3">
        <v>5.2824074074074067E-3</v>
      </c>
      <c r="W122" s="1">
        <v>18.989999999999998</v>
      </c>
      <c r="X122" s="1" t="s">
        <v>86</v>
      </c>
      <c r="Y122" s="16">
        <v>0</v>
      </c>
      <c r="Z122" s="4">
        <v>42372</v>
      </c>
      <c r="AA122" s="1" t="s">
        <v>273</v>
      </c>
      <c r="AB122" s="1" t="str">
        <f t="shared" si="16"/>
        <v>Small</v>
      </c>
      <c r="AC122" s="1">
        <v>97.72</v>
      </c>
      <c r="AD122" s="1" t="str">
        <f t="shared" si="15"/>
        <v>Yes</v>
      </c>
      <c r="AE122" s="1" t="s">
        <v>361</v>
      </c>
      <c r="AF122" s="1" t="s">
        <v>75</v>
      </c>
      <c r="AG122" s="1" t="s">
        <v>76</v>
      </c>
      <c r="AH122" s="1" t="s">
        <v>77</v>
      </c>
      <c r="AI122" s="1" t="s">
        <v>362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1</v>
      </c>
      <c r="BI122" s="1">
        <v>0</v>
      </c>
      <c r="BJ122" s="1">
        <v>0</v>
      </c>
      <c r="BK122" s="1">
        <v>0</v>
      </c>
      <c r="BL122" s="1">
        <v>0</v>
      </c>
      <c r="BV122" s="2"/>
      <c r="BW122" s="2"/>
      <c r="BX122" s="1"/>
      <c r="BY122" s="1"/>
      <c r="BZ122" s="3"/>
      <c r="CA122" s="3"/>
      <c r="CB122" s="1"/>
      <c r="CC122" s="1"/>
      <c r="CD122" s="3"/>
      <c r="CE122" s="4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</row>
    <row r="123" spans="1:121" x14ac:dyDescent="0.3">
      <c r="A123" s="1" t="s">
        <v>662</v>
      </c>
      <c r="B123" s="1" t="str">
        <f t="shared" si="13"/>
        <v xml:space="preserve">Linda </v>
      </c>
      <c r="C123" s="1" t="str">
        <f t="shared" si="14"/>
        <v xml:space="preserve">Garcia    </v>
      </c>
      <c r="D123" s="1" t="s">
        <v>663</v>
      </c>
      <c r="E123" s="1" t="s">
        <v>151</v>
      </c>
      <c r="F123" s="1" t="s">
        <v>250</v>
      </c>
      <c r="G123" s="1" t="s">
        <v>251</v>
      </c>
      <c r="H123" s="1" t="s">
        <v>252</v>
      </c>
      <c r="I123" s="1" t="s">
        <v>67</v>
      </c>
      <c r="J123" s="1">
        <v>37060</v>
      </c>
      <c r="K123" s="1" t="s">
        <v>253</v>
      </c>
      <c r="L123" s="14" t="s">
        <v>254</v>
      </c>
      <c r="M123" s="1" t="s">
        <v>359</v>
      </c>
      <c r="O123" s="1" t="s">
        <v>255</v>
      </c>
      <c r="P123" s="1" t="s">
        <v>72</v>
      </c>
      <c r="Q123" s="12">
        <v>22868164</v>
      </c>
      <c r="R123" s="12">
        <v>3528900000000000</v>
      </c>
      <c r="S123" s="1">
        <v>10083</v>
      </c>
      <c r="T123" s="1">
        <v>1728</v>
      </c>
      <c r="U123" s="3">
        <v>0</v>
      </c>
      <c r="V123" s="3">
        <v>4.1391203703703701E-2</v>
      </c>
      <c r="W123" s="1">
        <v>17.87</v>
      </c>
      <c r="X123" s="1" t="s">
        <v>256</v>
      </c>
      <c r="Y123" s="16">
        <v>0</v>
      </c>
      <c r="Z123" s="4">
        <v>42731</v>
      </c>
      <c r="AA123" s="1">
        <v>40</v>
      </c>
      <c r="AB123" s="1" t="str">
        <f t="shared" si="16"/>
        <v>Large</v>
      </c>
      <c r="AC123" s="1">
        <v>560</v>
      </c>
      <c r="AD123" s="1" t="str">
        <f t="shared" si="15"/>
        <v>Yes</v>
      </c>
      <c r="AE123" s="1" t="s">
        <v>361</v>
      </c>
      <c r="AF123" s="1" t="s">
        <v>75</v>
      </c>
      <c r="AG123" s="1" t="s">
        <v>109</v>
      </c>
      <c r="AH123" s="1" t="s">
        <v>83</v>
      </c>
      <c r="AI123" s="1" t="s">
        <v>378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V123" s="2"/>
      <c r="BW123" s="2"/>
      <c r="BX123" s="1"/>
      <c r="BY123" s="1"/>
      <c r="BZ123" s="3"/>
      <c r="CA123" s="3"/>
      <c r="CB123" s="1"/>
      <c r="CC123" s="1"/>
      <c r="CD123" s="3"/>
      <c r="CE123" s="4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</row>
    <row r="124" spans="1:121" x14ac:dyDescent="0.3">
      <c r="A124" s="1" t="s">
        <v>664</v>
      </c>
      <c r="B124" s="1" t="str">
        <f t="shared" si="13"/>
        <v xml:space="preserve">Lisa </v>
      </c>
      <c r="C124" s="1" t="str">
        <f t="shared" si="14"/>
        <v xml:space="preserve">Guest     </v>
      </c>
      <c r="D124" s="1" t="s">
        <v>665</v>
      </c>
      <c r="E124" s="1" t="s">
        <v>151</v>
      </c>
      <c r="F124" s="1" t="s">
        <v>300</v>
      </c>
      <c r="G124" s="1" t="s">
        <v>301</v>
      </c>
      <c r="H124" s="1" t="s">
        <v>302</v>
      </c>
      <c r="I124" s="1" t="s">
        <v>67</v>
      </c>
      <c r="J124" s="1">
        <v>30020</v>
      </c>
      <c r="K124" s="1" t="s">
        <v>303</v>
      </c>
      <c r="L124" s="14" t="s">
        <v>304</v>
      </c>
      <c r="M124" s="1" t="s">
        <v>198</v>
      </c>
      <c r="O124" s="1" t="s">
        <v>305</v>
      </c>
      <c r="P124" s="1" t="s">
        <v>118</v>
      </c>
      <c r="Q124" s="12" t="s">
        <v>306</v>
      </c>
      <c r="R124" s="12">
        <v>36644800000000</v>
      </c>
      <c r="S124" s="1">
        <v>10111</v>
      </c>
      <c r="T124" s="1">
        <v>5147</v>
      </c>
      <c r="U124" s="3">
        <v>0</v>
      </c>
      <c r="V124" s="3">
        <v>1.6604166666666666E-2</v>
      </c>
      <c r="W124" s="1">
        <v>14.8</v>
      </c>
      <c r="X124" s="1" t="s">
        <v>307</v>
      </c>
      <c r="Y124" s="16">
        <v>0</v>
      </c>
      <c r="Z124" s="4">
        <v>42427</v>
      </c>
      <c r="AA124" s="1">
        <v>19</v>
      </c>
      <c r="AB124" s="1" t="str">
        <f t="shared" si="16"/>
        <v>Small</v>
      </c>
      <c r="AC124" s="1">
        <v>22.02</v>
      </c>
      <c r="AD124" s="1" t="str">
        <f t="shared" si="15"/>
        <v>No</v>
      </c>
      <c r="AE124" s="1" t="s">
        <v>364</v>
      </c>
      <c r="AF124" s="1" t="s">
        <v>75</v>
      </c>
      <c r="AG124" s="1" t="s">
        <v>76</v>
      </c>
      <c r="AH124" s="1" t="s">
        <v>83</v>
      </c>
      <c r="AI124" s="1" t="s">
        <v>362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1</v>
      </c>
      <c r="AW124" s="1">
        <v>1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0</v>
      </c>
      <c r="BD124" s="1">
        <v>1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V124" s="2"/>
      <c r="BW124" s="2"/>
      <c r="BX124" s="1"/>
      <c r="BY124" s="1"/>
      <c r="BZ124" s="3"/>
      <c r="CA124" s="3"/>
      <c r="CB124" s="1"/>
      <c r="CC124" s="1"/>
      <c r="CD124" s="3"/>
      <c r="CE124" s="4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</row>
    <row r="125" spans="1:121" x14ac:dyDescent="0.3">
      <c r="A125" s="1" t="s">
        <v>664</v>
      </c>
      <c r="B125" s="1" t="str">
        <f t="shared" si="13"/>
        <v xml:space="preserve">Lisa </v>
      </c>
      <c r="C125" s="1" t="str">
        <f t="shared" si="14"/>
        <v xml:space="preserve">Guest     </v>
      </c>
      <c r="D125" s="1" t="s">
        <v>665</v>
      </c>
      <c r="E125" s="1" t="s">
        <v>151</v>
      </c>
      <c r="F125" s="1" t="s">
        <v>300</v>
      </c>
      <c r="G125" s="1" t="s">
        <v>301</v>
      </c>
      <c r="H125" s="1" t="s">
        <v>302</v>
      </c>
      <c r="I125" s="1" t="s">
        <v>67</v>
      </c>
      <c r="J125" s="1">
        <v>30020</v>
      </c>
      <c r="K125" s="1" t="s">
        <v>303</v>
      </c>
      <c r="L125" s="14" t="s">
        <v>304</v>
      </c>
      <c r="M125" s="1" t="s">
        <v>198</v>
      </c>
      <c r="O125" s="1" t="s">
        <v>305</v>
      </c>
      <c r="P125" s="1" t="s">
        <v>118</v>
      </c>
      <c r="Q125" s="12" t="s">
        <v>306</v>
      </c>
      <c r="R125" s="12">
        <v>36116700000000</v>
      </c>
      <c r="S125" s="1">
        <v>10111</v>
      </c>
      <c r="T125" s="1">
        <v>8444</v>
      </c>
      <c r="U125" s="3">
        <v>0</v>
      </c>
      <c r="V125" s="3">
        <v>4.1391203703703701E-2</v>
      </c>
      <c r="W125" s="1">
        <v>17.87</v>
      </c>
      <c r="X125" s="1" t="s">
        <v>256</v>
      </c>
      <c r="Y125" s="16">
        <v>0</v>
      </c>
      <c r="Z125" s="4">
        <v>42731</v>
      </c>
      <c r="AA125" s="1">
        <v>19</v>
      </c>
      <c r="AB125" s="1" t="str">
        <f t="shared" si="16"/>
        <v>Small</v>
      </c>
      <c r="AC125" s="1">
        <v>31.3</v>
      </c>
      <c r="AD125" s="1" t="str">
        <f t="shared" si="15"/>
        <v>Yes</v>
      </c>
      <c r="AE125" s="1" t="s">
        <v>361</v>
      </c>
      <c r="AF125" s="1" t="s">
        <v>75</v>
      </c>
      <c r="AG125" s="1" t="s">
        <v>76</v>
      </c>
      <c r="AH125" s="1" t="s">
        <v>83</v>
      </c>
      <c r="AI125" s="1" t="s">
        <v>362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1</v>
      </c>
      <c r="AW125" s="1">
        <v>1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V125" s="2"/>
      <c r="BW125" s="2"/>
      <c r="BX125" s="1"/>
      <c r="BY125" s="1"/>
      <c r="BZ125" s="3"/>
      <c r="CA125" s="3"/>
      <c r="CB125" s="1"/>
      <c r="CC125" s="1"/>
      <c r="CD125" s="3"/>
      <c r="CE125" s="4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</row>
    <row r="126" spans="1:121" x14ac:dyDescent="0.3">
      <c r="A126" s="1" t="s">
        <v>666</v>
      </c>
      <c r="B126" s="1" t="str">
        <f t="shared" si="13"/>
        <v xml:space="preserve">Mandy </v>
      </c>
      <c r="C126" s="1" t="str">
        <f t="shared" si="14"/>
        <v xml:space="preserve">Fernandez   </v>
      </c>
      <c r="D126" s="1" t="s">
        <v>667</v>
      </c>
      <c r="E126" s="1" t="s">
        <v>151</v>
      </c>
      <c r="F126" s="1" t="s">
        <v>668</v>
      </c>
      <c r="G126" s="1" t="s">
        <v>669</v>
      </c>
      <c r="H126" s="1" t="s">
        <v>587</v>
      </c>
      <c r="I126" s="1" t="s">
        <v>286</v>
      </c>
      <c r="J126" s="1">
        <v>2486</v>
      </c>
      <c r="K126" s="1" t="s">
        <v>670</v>
      </c>
      <c r="L126" s="14" t="s">
        <v>671</v>
      </c>
      <c r="M126" s="1" t="s">
        <v>70</v>
      </c>
      <c r="O126" s="1" t="s">
        <v>291</v>
      </c>
      <c r="P126" s="1" t="s">
        <v>118</v>
      </c>
      <c r="Q126" s="12" t="s">
        <v>672</v>
      </c>
      <c r="R126" s="12">
        <v>5167670000000000</v>
      </c>
      <c r="S126" s="1">
        <v>10239</v>
      </c>
      <c r="T126" s="1">
        <v>5977</v>
      </c>
      <c r="U126" s="3">
        <v>0</v>
      </c>
      <c r="V126" s="3">
        <v>2.5519675925925925E-2</v>
      </c>
      <c r="W126" s="1">
        <v>9.51</v>
      </c>
      <c r="X126" s="1" t="s">
        <v>429</v>
      </c>
      <c r="Y126" s="16">
        <v>0</v>
      </c>
      <c r="Z126" s="4">
        <v>42571</v>
      </c>
      <c r="AA126" s="1">
        <v>42</v>
      </c>
      <c r="AB126" s="1" t="str">
        <f t="shared" si="16"/>
        <v>Small</v>
      </c>
      <c r="AC126" s="1">
        <v>32.99</v>
      </c>
      <c r="AD126" s="1" t="str">
        <f t="shared" si="15"/>
        <v>Yes</v>
      </c>
      <c r="AE126" s="1" t="s">
        <v>361</v>
      </c>
      <c r="AF126" s="1" t="s">
        <v>75</v>
      </c>
      <c r="AG126" s="1" t="s">
        <v>109</v>
      </c>
      <c r="AH126" s="1" t="s">
        <v>83</v>
      </c>
      <c r="AI126" s="1" t="s">
        <v>369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V126" s="2"/>
      <c r="BW126" s="2"/>
      <c r="BX126" s="1"/>
      <c r="BY126" s="1"/>
      <c r="BZ126" s="3"/>
      <c r="CA126" s="3"/>
      <c r="CB126" s="1"/>
      <c r="CC126" s="1"/>
      <c r="CD126" s="3"/>
      <c r="CE126" s="4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</row>
    <row r="127" spans="1:121" x14ac:dyDescent="0.3">
      <c r="A127" s="1" t="s">
        <v>673</v>
      </c>
      <c r="B127" s="1" t="str">
        <f t="shared" si="13"/>
        <v xml:space="preserve">Margaret </v>
      </c>
      <c r="C127" s="1" t="str">
        <f t="shared" si="14"/>
        <v xml:space="preserve">Shelton  </v>
      </c>
      <c r="D127" s="1" t="s">
        <v>674</v>
      </c>
      <c r="E127" s="1" t="s">
        <v>151</v>
      </c>
      <c r="F127" s="1" t="s">
        <v>675</v>
      </c>
      <c r="G127" s="1" t="s">
        <v>676</v>
      </c>
      <c r="H127" s="1" t="s">
        <v>677</v>
      </c>
      <c r="I127" s="1" t="s">
        <v>142</v>
      </c>
      <c r="J127" s="1">
        <v>35222</v>
      </c>
      <c r="K127" s="1" t="s">
        <v>678</v>
      </c>
      <c r="L127" s="14" t="s">
        <v>679</v>
      </c>
      <c r="M127" s="1" t="s">
        <v>121</v>
      </c>
      <c r="O127" s="1" t="s">
        <v>680</v>
      </c>
      <c r="P127" s="1" t="s">
        <v>242</v>
      </c>
      <c r="Q127" s="12">
        <v>944146232</v>
      </c>
      <c r="R127" s="12">
        <v>6011530000000000</v>
      </c>
      <c r="S127" s="1">
        <v>10335</v>
      </c>
      <c r="T127" s="1">
        <v>235</v>
      </c>
      <c r="U127" s="3">
        <v>0</v>
      </c>
      <c r="V127" s="3">
        <v>1.6604166666666666E-2</v>
      </c>
      <c r="W127" s="1">
        <v>16.850000000000001</v>
      </c>
      <c r="X127" s="1" t="s">
        <v>307</v>
      </c>
      <c r="Y127" s="16">
        <v>0</v>
      </c>
      <c r="Z127" s="4">
        <v>42427</v>
      </c>
      <c r="AA127" s="1">
        <v>45</v>
      </c>
      <c r="AB127" s="1" t="str">
        <f t="shared" si="16"/>
        <v>Small</v>
      </c>
      <c r="AC127" s="1">
        <v>47.31</v>
      </c>
      <c r="AD127" s="1" t="str">
        <f t="shared" si="15"/>
        <v>Yes</v>
      </c>
      <c r="AE127" s="1" t="s">
        <v>361</v>
      </c>
      <c r="AF127" s="1" t="s">
        <v>75</v>
      </c>
      <c r="AG127" s="1" t="s">
        <v>109</v>
      </c>
      <c r="AH127" s="1" t="s">
        <v>83</v>
      </c>
      <c r="AI127" s="1" t="s">
        <v>369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1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W127" s="2"/>
      <c r="BX127" s="1"/>
      <c r="BY127" s="1"/>
      <c r="BZ127" s="3"/>
      <c r="CA127" s="3"/>
      <c r="CB127" s="1"/>
      <c r="CC127" s="1"/>
      <c r="CD127" s="3"/>
      <c r="CE127" s="4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</row>
    <row r="128" spans="1:121" x14ac:dyDescent="0.3">
      <c r="A128" s="1" t="s">
        <v>673</v>
      </c>
      <c r="B128" s="1" t="str">
        <f t="shared" si="13"/>
        <v xml:space="preserve">Margaret </v>
      </c>
      <c r="C128" s="1" t="str">
        <f t="shared" si="14"/>
        <v xml:space="preserve">Shelton  </v>
      </c>
      <c r="D128" s="1" t="s">
        <v>674</v>
      </c>
      <c r="E128" s="1" t="s">
        <v>151</v>
      </c>
      <c r="F128" s="1" t="s">
        <v>675</v>
      </c>
      <c r="G128" s="1" t="s">
        <v>676</v>
      </c>
      <c r="H128" s="1" t="s">
        <v>677</v>
      </c>
      <c r="I128" s="1" t="s">
        <v>142</v>
      </c>
      <c r="J128" s="1">
        <v>35222</v>
      </c>
      <c r="K128" s="1" t="s">
        <v>678</v>
      </c>
      <c r="L128" s="14" t="s">
        <v>679</v>
      </c>
      <c r="M128" s="1" t="s">
        <v>121</v>
      </c>
      <c r="O128" s="1" t="s">
        <v>680</v>
      </c>
      <c r="P128" s="1" t="s">
        <v>242</v>
      </c>
      <c r="Q128" s="12">
        <v>944146232</v>
      </c>
      <c r="R128" s="12">
        <v>6011070000000000</v>
      </c>
      <c r="S128" s="1">
        <v>10335</v>
      </c>
      <c r="T128" s="1">
        <v>7464</v>
      </c>
      <c r="U128" s="3">
        <v>0</v>
      </c>
      <c r="V128" s="3">
        <v>2.2744212962962963E-2</v>
      </c>
      <c r="W128" s="1">
        <v>48.52</v>
      </c>
      <c r="X128" s="1" t="s">
        <v>681</v>
      </c>
      <c r="Y128" s="16">
        <v>0</v>
      </c>
      <c r="Z128" s="4">
        <v>42712</v>
      </c>
      <c r="AA128" s="1">
        <v>45</v>
      </c>
      <c r="AB128" s="1" t="str">
        <f t="shared" si="16"/>
        <v>Small</v>
      </c>
      <c r="AC128" s="1">
        <v>31.71</v>
      </c>
      <c r="AD128" s="1" t="str">
        <f t="shared" si="15"/>
        <v>Yes</v>
      </c>
      <c r="AE128" s="1" t="s">
        <v>361</v>
      </c>
      <c r="AF128" s="1" t="s">
        <v>75</v>
      </c>
      <c r="AG128" s="1" t="s">
        <v>109</v>
      </c>
      <c r="AH128" s="1" t="s">
        <v>83</v>
      </c>
      <c r="AI128" s="1" t="s">
        <v>369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1</v>
      </c>
      <c r="AU128" s="1">
        <v>0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W128" s="2"/>
      <c r="BX128" s="1"/>
      <c r="BY128" s="1"/>
      <c r="BZ128" s="3"/>
      <c r="CA128" s="3"/>
      <c r="CB128" s="1"/>
      <c r="CC128" s="1"/>
      <c r="CD128" s="3"/>
      <c r="CE128" s="4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</row>
    <row r="129" spans="1:121" x14ac:dyDescent="0.3">
      <c r="A129" s="1" t="s">
        <v>682</v>
      </c>
      <c r="B129" s="1" t="str">
        <f t="shared" si="13"/>
        <v xml:space="preserve">Mary </v>
      </c>
      <c r="C129" s="1" t="str">
        <f t="shared" si="14"/>
        <v xml:space="preserve">Bates     </v>
      </c>
      <c r="D129" s="1" t="s">
        <v>683</v>
      </c>
      <c r="E129" s="1" t="s">
        <v>151</v>
      </c>
      <c r="F129" s="1" t="s">
        <v>684</v>
      </c>
      <c r="G129" s="1" t="s">
        <v>484</v>
      </c>
      <c r="H129" s="1" t="s">
        <v>232</v>
      </c>
      <c r="I129" s="1" t="s">
        <v>142</v>
      </c>
      <c r="J129" s="1">
        <v>21201</v>
      </c>
      <c r="K129" s="1" t="s">
        <v>685</v>
      </c>
      <c r="L129" s="14" t="s">
        <v>686</v>
      </c>
      <c r="M129" s="1" t="s">
        <v>198</v>
      </c>
      <c r="O129" s="1" t="s">
        <v>191</v>
      </c>
      <c r="P129" s="1" t="s">
        <v>118</v>
      </c>
      <c r="Q129" s="12" t="s">
        <v>687</v>
      </c>
      <c r="R129" s="12">
        <v>36810400000000</v>
      </c>
      <c r="S129" s="1">
        <v>10235</v>
      </c>
      <c r="T129" s="1">
        <v>1511</v>
      </c>
      <c r="U129" s="3">
        <v>0</v>
      </c>
      <c r="V129" s="3">
        <v>1.9393518518518518E-2</v>
      </c>
      <c r="W129" s="1">
        <v>33.85</v>
      </c>
      <c r="X129" s="1" t="s">
        <v>186</v>
      </c>
      <c r="Y129" s="16">
        <v>0</v>
      </c>
      <c r="Z129" s="4">
        <v>42652</v>
      </c>
      <c r="AA129" s="1" t="s">
        <v>97</v>
      </c>
      <c r="AB129" s="1" t="str">
        <f t="shared" si="16"/>
        <v>Small</v>
      </c>
      <c r="AC129" s="1">
        <v>31.51</v>
      </c>
      <c r="AD129" s="1" t="str">
        <f t="shared" si="15"/>
        <v>Yes</v>
      </c>
      <c r="AE129" s="1" t="s">
        <v>361</v>
      </c>
      <c r="AF129" s="1" t="s">
        <v>75</v>
      </c>
      <c r="AG129" s="1" t="s">
        <v>109</v>
      </c>
      <c r="AH129" s="1" t="s">
        <v>83</v>
      </c>
      <c r="AI129" s="1" t="s">
        <v>362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1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W129" s="2"/>
      <c r="BX129" s="1"/>
      <c r="BY129" s="1"/>
      <c r="BZ129" s="3"/>
      <c r="CA129" s="3"/>
      <c r="CB129" s="1"/>
      <c r="CC129" s="1"/>
      <c r="CD129" s="3"/>
      <c r="CE129" s="4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</row>
    <row r="130" spans="1:121" x14ac:dyDescent="0.3">
      <c r="A130" s="1" t="s">
        <v>682</v>
      </c>
      <c r="B130" s="1" t="str">
        <f t="shared" ref="B130:B161" si="17">LEFT(D130, SEARCH(" ",D130,1))</f>
        <v xml:space="preserve">Mary </v>
      </c>
      <c r="C130" s="1" t="str">
        <f t="shared" ref="C130:C161" si="18">RIGHT(D130,LEN(D130)-SEARCH(" ",D130,1))</f>
        <v xml:space="preserve">Bates     </v>
      </c>
      <c r="D130" s="1" t="s">
        <v>683</v>
      </c>
      <c r="E130" s="1" t="s">
        <v>151</v>
      </c>
      <c r="F130" s="1" t="s">
        <v>684</v>
      </c>
      <c r="G130" s="1" t="s">
        <v>484</v>
      </c>
      <c r="H130" s="1" t="s">
        <v>232</v>
      </c>
      <c r="I130" s="1" t="s">
        <v>142</v>
      </c>
      <c r="J130" s="1">
        <v>21201</v>
      </c>
      <c r="K130" s="1" t="s">
        <v>685</v>
      </c>
      <c r="L130" s="14" t="s">
        <v>686</v>
      </c>
      <c r="M130" s="1" t="s">
        <v>198</v>
      </c>
      <c r="O130" s="1" t="s">
        <v>191</v>
      </c>
      <c r="P130" s="1" t="s">
        <v>118</v>
      </c>
      <c r="Q130" s="12" t="s">
        <v>687</v>
      </c>
      <c r="R130" s="12">
        <v>36432000000000</v>
      </c>
      <c r="S130" s="1">
        <v>10235</v>
      </c>
      <c r="T130" s="1">
        <v>4669</v>
      </c>
      <c r="U130" s="3">
        <v>0</v>
      </c>
      <c r="V130" s="3">
        <v>3.5241898148148147E-2</v>
      </c>
      <c r="W130" s="1">
        <v>18.45</v>
      </c>
      <c r="X130" s="1" t="s">
        <v>387</v>
      </c>
      <c r="Y130" s="16">
        <v>0</v>
      </c>
      <c r="Z130" s="4">
        <v>42650</v>
      </c>
      <c r="AA130" s="1" t="s">
        <v>97</v>
      </c>
      <c r="AB130" s="1" t="str">
        <f t="shared" si="16"/>
        <v>Small</v>
      </c>
      <c r="AC130" s="1">
        <v>48.23</v>
      </c>
      <c r="AD130" s="1" t="str">
        <f t="shared" ref="AD130:AD161" si="19">IF(AE130="complete","Yes","No")</f>
        <v>Yes</v>
      </c>
      <c r="AE130" s="1" t="s">
        <v>361</v>
      </c>
      <c r="AF130" s="1" t="s">
        <v>82</v>
      </c>
      <c r="AG130" s="1" t="s">
        <v>109</v>
      </c>
      <c r="AH130" s="1" t="s">
        <v>83</v>
      </c>
      <c r="AI130" s="1" t="s">
        <v>362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W130" s="2"/>
      <c r="BX130" s="1"/>
      <c r="BY130" s="1"/>
      <c r="BZ130" s="3"/>
      <c r="CA130" s="3"/>
      <c r="CB130" s="1"/>
      <c r="CC130" s="1"/>
      <c r="CD130" s="3"/>
      <c r="CE130" s="4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</row>
    <row r="131" spans="1:121" x14ac:dyDescent="0.3">
      <c r="A131" s="1" t="s">
        <v>688</v>
      </c>
      <c r="B131" s="1" t="str">
        <f t="shared" si="17"/>
        <v xml:space="preserve">Megan </v>
      </c>
      <c r="C131" s="1" t="str">
        <f t="shared" si="18"/>
        <v xml:space="preserve">Mauro     </v>
      </c>
      <c r="D131" s="1" t="s">
        <v>689</v>
      </c>
      <c r="E131" s="1" t="s">
        <v>151</v>
      </c>
      <c r="F131" s="1" t="s">
        <v>690</v>
      </c>
      <c r="G131" s="1" t="s">
        <v>691</v>
      </c>
      <c r="H131" s="1" t="s">
        <v>692</v>
      </c>
      <c r="I131" s="1" t="s">
        <v>142</v>
      </c>
      <c r="J131" s="1">
        <v>29812</v>
      </c>
      <c r="K131" s="1" t="s">
        <v>693</v>
      </c>
      <c r="L131" s="14" t="s">
        <v>694</v>
      </c>
      <c r="M131" s="1" t="s">
        <v>93</v>
      </c>
      <c r="O131" s="1" t="s">
        <v>237</v>
      </c>
      <c r="P131" s="1" t="s">
        <v>242</v>
      </c>
      <c r="Q131" s="12">
        <v>391138112</v>
      </c>
      <c r="R131" s="12">
        <v>4770340000000000</v>
      </c>
      <c r="S131" s="1">
        <v>10243</v>
      </c>
      <c r="T131" s="1">
        <v>8013</v>
      </c>
      <c r="U131" s="3">
        <v>0</v>
      </c>
      <c r="V131" s="3">
        <v>1.5701388888888886E-2</v>
      </c>
      <c r="W131" s="1">
        <v>2.87</v>
      </c>
      <c r="X131" s="1" t="s">
        <v>360</v>
      </c>
      <c r="Y131" s="16">
        <v>0</v>
      </c>
      <c r="Z131" s="4">
        <v>42617</v>
      </c>
      <c r="AA131" s="1">
        <v>48</v>
      </c>
      <c r="AB131" s="1" t="str">
        <f t="shared" si="16"/>
        <v>Small</v>
      </c>
      <c r="AC131" s="1">
        <v>41.89</v>
      </c>
      <c r="AD131" s="1" t="str">
        <f t="shared" si="19"/>
        <v>No</v>
      </c>
      <c r="AE131" s="1" t="s">
        <v>374</v>
      </c>
      <c r="AF131" s="1" t="s">
        <v>75</v>
      </c>
      <c r="AG131" s="1" t="s">
        <v>109</v>
      </c>
      <c r="AH131" s="1" t="s">
        <v>83</v>
      </c>
      <c r="AI131" s="1" t="s">
        <v>369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W131" s="2"/>
      <c r="BX131" s="1"/>
      <c r="BY131" s="1"/>
      <c r="BZ131" s="3"/>
      <c r="CA131" s="3"/>
      <c r="CB131" s="1"/>
      <c r="CC131" s="1"/>
      <c r="CD131" s="3"/>
      <c r="CE131" s="4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</row>
    <row r="132" spans="1:121" x14ac:dyDescent="0.3">
      <c r="A132" s="1" t="s">
        <v>695</v>
      </c>
      <c r="B132" s="1" t="str">
        <f t="shared" si="17"/>
        <v xml:space="preserve">Melba </v>
      </c>
      <c r="C132" s="1" t="str">
        <f t="shared" si="18"/>
        <v xml:space="preserve">Whitehead   </v>
      </c>
      <c r="D132" s="1" t="s">
        <v>696</v>
      </c>
      <c r="E132" s="1" t="s">
        <v>151</v>
      </c>
      <c r="F132" s="1" t="s">
        <v>697</v>
      </c>
      <c r="G132" s="1" t="s">
        <v>698</v>
      </c>
      <c r="H132" s="1" t="s">
        <v>587</v>
      </c>
      <c r="I132" s="1" t="s">
        <v>286</v>
      </c>
      <c r="J132" s="1">
        <v>2077</v>
      </c>
      <c r="K132" s="1" t="s">
        <v>699</v>
      </c>
      <c r="L132" s="14" t="s">
        <v>700</v>
      </c>
      <c r="M132" s="1" t="s">
        <v>145</v>
      </c>
      <c r="O132" s="1" t="s">
        <v>590</v>
      </c>
      <c r="P132" s="1" t="s">
        <v>118</v>
      </c>
      <c r="Q132" s="12" t="s">
        <v>701</v>
      </c>
      <c r="R132" s="12">
        <v>340547000000000</v>
      </c>
      <c r="S132" s="1">
        <v>10159</v>
      </c>
      <c r="T132" s="1">
        <v>601</v>
      </c>
      <c r="U132" s="3">
        <v>0</v>
      </c>
      <c r="V132" s="3">
        <v>3.0747685185185183E-2</v>
      </c>
      <c r="W132" s="1">
        <v>33.85</v>
      </c>
      <c r="X132" s="1" t="s">
        <v>188</v>
      </c>
      <c r="Y132" s="16">
        <v>0</v>
      </c>
      <c r="Z132" s="4">
        <v>42724</v>
      </c>
      <c r="AA132" s="1">
        <v>53</v>
      </c>
      <c r="AB132" s="1" t="str">
        <f t="shared" si="16"/>
        <v>Small</v>
      </c>
      <c r="AC132" s="1">
        <v>28.95</v>
      </c>
      <c r="AD132" s="1" t="str">
        <f t="shared" si="19"/>
        <v>Yes</v>
      </c>
      <c r="AE132" s="1" t="s">
        <v>361</v>
      </c>
      <c r="AF132" s="1" t="s">
        <v>75</v>
      </c>
      <c r="AG132" s="1" t="s">
        <v>109</v>
      </c>
      <c r="AH132" s="1" t="s">
        <v>83</v>
      </c>
      <c r="AI132" s="1" t="s">
        <v>399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1</v>
      </c>
      <c r="AW132" s="1">
        <v>1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W132" s="2"/>
      <c r="BX132" s="1"/>
      <c r="BY132" s="1"/>
      <c r="BZ132" s="3"/>
      <c r="CA132" s="3"/>
      <c r="CB132" s="1"/>
      <c r="CC132" s="1"/>
      <c r="CD132" s="3"/>
      <c r="CE132" s="4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</row>
    <row r="133" spans="1:121" x14ac:dyDescent="0.3">
      <c r="A133" s="1" t="s">
        <v>695</v>
      </c>
      <c r="B133" s="1" t="str">
        <f t="shared" si="17"/>
        <v xml:space="preserve">Melba </v>
      </c>
      <c r="C133" s="1" t="str">
        <f t="shared" si="18"/>
        <v xml:space="preserve">Whitehead   </v>
      </c>
      <c r="D133" s="1" t="s">
        <v>696</v>
      </c>
      <c r="E133" s="1" t="s">
        <v>151</v>
      </c>
      <c r="F133" s="1" t="s">
        <v>697</v>
      </c>
      <c r="G133" s="1" t="s">
        <v>698</v>
      </c>
      <c r="H133" s="1" t="s">
        <v>587</v>
      </c>
      <c r="I133" s="1" t="s">
        <v>286</v>
      </c>
      <c r="J133" s="1">
        <v>2077</v>
      </c>
      <c r="K133" s="1" t="s">
        <v>699</v>
      </c>
      <c r="L133" s="14" t="s">
        <v>700</v>
      </c>
      <c r="M133" s="1" t="s">
        <v>145</v>
      </c>
      <c r="O133" s="1" t="s">
        <v>590</v>
      </c>
      <c r="P133" s="1" t="s">
        <v>118</v>
      </c>
      <c r="Q133" s="12" t="s">
        <v>701</v>
      </c>
      <c r="R133" s="12">
        <v>375976000000000</v>
      </c>
      <c r="S133" s="1">
        <v>10159</v>
      </c>
      <c r="T133" s="1">
        <v>810</v>
      </c>
      <c r="U133" s="3">
        <v>0</v>
      </c>
      <c r="V133" s="3">
        <v>7.9432870370370369E-3</v>
      </c>
      <c r="W133" s="1">
        <v>7.02</v>
      </c>
      <c r="X133" s="1" t="s">
        <v>71</v>
      </c>
      <c r="Y133" s="16">
        <v>0</v>
      </c>
      <c r="Z133" s="4">
        <v>42541</v>
      </c>
      <c r="AA133" s="1">
        <v>53</v>
      </c>
      <c r="AB133" s="1" t="str">
        <f t="shared" si="16"/>
        <v>Small</v>
      </c>
      <c r="AC133" s="1">
        <v>7.89</v>
      </c>
      <c r="AD133" s="1" t="str">
        <f t="shared" si="19"/>
        <v>Yes</v>
      </c>
      <c r="AE133" s="1" t="s">
        <v>361</v>
      </c>
      <c r="AF133" s="1" t="s">
        <v>75</v>
      </c>
      <c r="AG133" s="1" t="s">
        <v>109</v>
      </c>
      <c r="AH133" s="1" t="s">
        <v>83</v>
      </c>
      <c r="AI133" s="1" t="s">
        <v>399</v>
      </c>
      <c r="AJ133" s="1">
        <v>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W133" s="2"/>
      <c r="BX133" s="1"/>
      <c r="BY133" s="1"/>
      <c r="BZ133" s="3"/>
      <c r="CA133" s="3"/>
      <c r="CB133" s="1"/>
      <c r="CC133" s="1"/>
      <c r="CD133" s="3"/>
      <c r="CE133" s="4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</row>
    <row r="134" spans="1:121" x14ac:dyDescent="0.3">
      <c r="A134" s="1" t="s">
        <v>695</v>
      </c>
      <c r="B134" s="1" t="str">
        <f t="shared" si="17"/>
        <v xml:space="preserve">Melba </v>
      </c>
      <c r="C134" s="1" t="str">
        <f t="shared" si="18"/>
        <v xml:space="preserve">Whitehead   </v>
      </c>
      <c r="D134" s="1" t="s">
        <v>696</v>
      </c>
      <c r="E134" s="1" t="s">
        <v>151</v>
      </c>
      <c r="F134" s="1" t="s">
        <v>697</v>
      </c>
      <c r="G134" s="1" t="s">
        <v>698</v>
      </c>
      <c r="H134" s="1" t="s">
        <v>587</v>
      </c>
      <c r="I134" s="1" t="s">
        <v>286</v>
      </c>
      <c r="J134" s="1">
        <v>2077</v>
      </c>
      <c r="K134" s="1" t="s">
        <v>699</v>
      </c>
      <c r="L134" s="14" t="s">
        <v>700</v>
      </c>
      <c r="M134" s="1" t="s">
        <v>145</v>
      </c>
      <c r="O134" s="1" t="s">
        <v>590</v>
      </c>
      <c r="P134" s="1" t="s">
        <v>118</v>
      </c>
      <c r="Q134" s="12" t="s">
        <v>701</v>
      </c>
      <c r="R134" s="12">
        <v>345604000000000</v>
      </c>
      <c r="S134" s="1">
        <v>10159</v>
      </c>
      <c r="T134" s="1">
        <v>3072</v>
      </c>
      <c r="U134" s="3">
        <v>0</v>
      </c>
      <c r="V134" s="3">
        <v>3.0495370370370371E-2</v>
      </c>
      <c r="W134" s="1">
        <v>11.45</v>
      </c>
      <c r="X134" s="1" t="s">
        <v>702</v>
      </c>
      <c r="Y134" s="16">
        <v>0</v>
      </c>
      <c r="Z134" s="4">
        <v>42716</v>
      </c>
      <c r="AA134" s="1">
        <v>53</v>
      </c>
      <c r="AB134" s="1" t="str">
        <f t="shared" si="16"/>
        <v>Small</v>
      </c>
      <c r="AC134" s="1">
        <v>45.27</v>
      </c>
      <c r="AD134" s="1" t="str">
        <f t="shared" si="19"/>
        <v>Yes</v>
      </c>
      <c r="AE134" s="1" t="s">
        <v>361</v>
      </c>
      <c r="AF134" s="1" t="s">
        <v>75</v>
      </c>
      <c r="AG134" s="1" t="s">
        <v>109</v>
      </c>
      <c r="AH134" s="1" t="s">
        <v>83</v>
      </c>
      <c r="AI134" s="1" t="s">
        <v>399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1</v>
      </c>
      <c r="AW134" s="1">
        <v>1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W134" s="2"/>
      <c r="BX134" s="1"/>
      <c r="BY134" s="1"/>
      <c r="BZ134" s="3"/>
      <c r="CA134" s="3"/>
      <c r="CB134" s="1"/>
      <c r="CC134" s="1"/>
      <c r="CD134" s="3"/>
      <c r="CE134" s="4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</row>
    <row r="135" spans="1:121" x14ac:dyDescent="0.3">
      <c r="A135" s="1" t="s">
        <v>695</v>
      </c>
      <c r="B135" s="1" t="str">
        <f t="shared" si="17"/>
        <v xml:space="preserve">Melba </v>
      </c>
      <c r="C135" s="1" t="str">
        <f t="shared" si="18"/>
        <v xml:space="preserve">Whitehead   </v>
      </c>
      <c r="D135" s="1" t="s">
        <v>696</v>
      </c>
      <c r="E135" s="1" t="s">
        <v>151</v>
      </c>
      <c r="F135" s="1" t="s">
        <v>697</v>
      </c>
      <c r="G135" s="1" t="s">
        <v>698</v>
      </c>
      <c r="H135" s="1" t="s">
        <v>587</v>
      </c>
      <c r="I135" s="1" t="s">
        <v>286</v>
      </c>
      <c r="J135" s="1">
        <v>2077</v>
      </c>
      <c r="K135" s="1" t="s">
        <v>699</v>
      </c>
      <c r="L135" s="14" t="s">
        <v>700</v>
      </c>
      <c r="M135" s="1" t="s">
        <v>145</v>
      </c>
      <c r="O135" s="1" t="s">
        <v>590</v>
      </c>
      <c r="P135" s="1" t="s">
        <v>118</v>
      </c>
      <c r="Q135" s="12" t="s">
        <v>701</v>
      </c>
      <c r="R135" s="12">
        <v>346804000000000</v>
      </c>
      <c r="S135" s="1">
        <v>10159</v>
      </c>
      <c r="T135" s="1">
        <v>4170</v>
      </c>
      <c r="U135" s="3">
        <v>0</v>
      </c>
      <c r="V135" s="3">
        <v>5.3171296296296291E-3</v>
      </c>
      <c r="W135" s="1">
        <v>16.850000000000001</v>
      </c>
      <c r="X135" s="1" t="s">
        <v>137</v>
      </c>
      <c r="Y135" s="16">
        <v>0</v>
      </c>
      <c r="Z135" s="4">
        <v>42688</v>
      </c>
      <c r="AA135" s="1">
        <v>53</v>
      </c>
      <c r="AB135" s="1" t="str">
        <f t="shared" si="16"/>
        <v>Small</v>
      </c>
      <c r="AC135" s="1">
        <v>8.4600000000000009</v>
      </c>
      <c r="AD135" s="1" t="str">
        <f t="shared" si="19"/>
        <v>No</v>
      </c>
      <c r="AE135" s="1" t="s">
        <v>364</v>
      </c>
      <c r="AF135" s="1" t="s">
        <v>75</v>
      </c>
      <c r="AG135" s="1" t="s">
        <v>109</v>
      </c>
      <c r="AH135" s="1" t="s">
        <v>83</v>
      </c>
      <c r="AI135" s="1" t="s">
        <v>399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W135" s="2"/>
      <c r="BX135" s="1"/>
      <c r="BY135" s="1"/>
      <c r="BZ135" s="3"/>
      <c r="CA135" s="3"/>
      <c r="CB135" s="1"/>
      <c r="CC135" s="1"/>
      <c r="CD135" s="3"/>
      <c r="CE135" s="4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</row>
    <row r="136" spans="1:121" x14ac:dyDescent="0.3">
      <c r="A136" s="1" t="s">
        <v>695</v>
      </c>
      <c r="B136" s="1" t="str">
        <f t="shared" si="17"/>
        <v xml:space="preserve">Melba </v>
      </c>
      <c r="C136" s="1" t="str">
        <f t="shared" si="18"/>
        <v xml:space="preserve">Whitehead   </v>
      </c>
      <c r="D136" s="1" t="s">
        <v>696</v>
      </c>
      <c r="E136" s="1" t="s">
        <v>151</v>
      </c>
      <c r="F136" s="1" t="s">
        <v>697</v>
      </c>
      <c r="G136" s="1" t="s">
        <v>698</v>
      </c>
      <c r="H136" s="1" t="s">
        <v>587</v>
      </c>
      <c r="I136" s="1" t="s">
        <v>286</v>
      </c>
      <c r="J136" s="1">
        <v>2077</v>
      </c>
      <c r="K136" s="1" t="s">
        <v>699</v>
      </c>
      <c r="L136" s="14" t="s">
        <v>700</v>
      </c>
      <c r="M136" s="1" t="s">
        <v>145</v>
      </c>
      <c r="O136" s="1" t="s">
        <v>590</v>
      </c>
      <c r="P136" s="1" t="s">
        <v>118</v>
      </c>
      <c r="Q136" s="12" t="s">
        <v>701</v>
      </c>
      <c r="R136" s="12">
        <v>340467000000000</v>
      </c>
      <c r="S136" s="1">
        <v>10159</v>
      </c>
      <c r="T136" s="1">
        <v>7795</v>
      </c>
      <c r="U136" s="3">
        <v>0</v>
      </c>
      <c r="V136" s="3">
        <v>7.9432870370370369E-3</v>
      </c>
      <c r="W136" s="1">
        <v>16.329999999999998</v>
      </c>
      <c r="X136" s="1" t="s">
        <v>703</v>
      </c>
      <c r="Y136" s="16">
        <v>0</v>
      </c>
      <c r="Z136" s="4">
        <v>42541</v>
      </c>
      <c r="AA136" s="1">
        <v>53</v>
      </c>
      <c r="AB136" s="1" t="str">
        <f t="shared" si="16"/>
        <v>Large</v>
      </c>
      <c r="AC136" s="1">
        <v>800.9</v>
      </c>
      <c r="AD136" s="1" t="str">
        <f t="shared" si="19"/>
        <v>Yes</v>
      </c>
      <c r="AE136" s="1" t="s">
        <v>361</v>
      </c>
      <c r="AF136" s="1" t="s">
        <v>75</v>
      </c>
      <c r="AG136" s="1" t="s">
        <v>109</v>
      </c>
      <c r="AH136" s="1" t="s">
        <v>83</v>
      </c>
      <c r="AI136" s="1" t="s">
        <v>399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1</v>
      </c>
      <c r="AW136" s="1">
        <v>1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W136" s="2"/>
      <c r="BX136" s="1"/>
      <c r="BY136" s="1"/>
      <c r="BZ136" s="3"/>
      <c r="CA136" s="3"/>
      <c r="CB136" s="1"/>
      <c r="CC136" s="1"/>
      <c r="CD136" s="3"/>
      <c r="CE136" s="4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</row>
    <row r="137" spans="1:121" x14ac:dyDescent="0.3">
      <c r="A137" s="1" t="s">
        <v>704</v>
      </c>
      <c r="B137" s="1" t="str">
        <f t="shared" si="17"/>
        <v xml:space="preserve">Melvin </v>
      </c>
      <c r="C137" s="1" t="str">
        <f t="shared" si="18"/>
        <v xml:space="preserve">Schmitz   </v>
      </c>
      <c r="D137" s="1" t="s">
        <v>705</v>
      </c>
      <c r="E137" s="1" t="s">
        <v>63</v>
      </c>
      <c r="F137" s="1" t="s">
        <v>129</v>
      </c>
      <c r="G137" s="1" t="s">
        <v>130</v>
      </c>
      <c r="I137" s="1" t="s">
        <v>118</v>
      </c>
      <c r="J137" s="1">
        <v>3569</v>
      </c>
      <c r="K137" s="1" t="s">
        <v>131</v>
      </c>
      <c r="L137" s="14" t="s">
        <v>132</v>
      </c>
      <c r="M137" s="1" t="s">
        <v>93</v>
      </c>
      <c r="O137" s="1" t="s">
        <v>84</v>
      </c>
      <c r="P137" s="1" t="s">
        <v>67</v>
      </c>
      <c r="Q137" s="12" t="s">
        <v>133</v>
      </c>
      <c r="R137" s="12">
        <v>4172780000000000</v>
      </c>
      <c r="S137" s="1">
        <v>10027</v>
      </c>
      <c r="T137" s="1">
        <v>139</v>
      </c>
      <c r="U137" s="3">
        <v>0</v>
      </c>
      <c r="V137" s="3">
        <v>2.3435185185185187E-2</v>
      </c>
      <c r="W137" s="1">
        <v>24.08</v>
      </c>
      <c r="X137" s="1" t="s">
        <v>134</v>
      </c>
      <c r="Y137" s="16">
        <v>0</v>
      </c>
      <c r="Z137" s="4">
        <v>42724</v>
      </c>
      <c r="AA137" s="1">
        <v>32</v>
      </c>
      <c r="AB137" s="1" t="str">
        <f t="shared" si="16"/>
        <v>Small</v>
      </c>
      <c r="AC137" s="1">
        <v>10.11</v>
      </c>
      <c r="AD137" s="1" t="str">
        <f t="shared" si="19"/>
        <v>Yes</v>
      </c>
      <c r="AE137" s="1" t="s">
        <v>361</v>
      </c>
      <c r="AF137" s="1" t="s">
        <v>75</v>
      </c>
      <c r="AG137" s="1" t="s">
        <v>109</v>
      </c>
      <c r="AH137" s="1" t="s">
        <v>83</v>
      </c>
      <c r="AI137" s="1" t="s">
        <v>378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1</v>
      </c>
      <c r="AW137" s="1">
        <v>1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W137" s="2"/>
      <c r="BX137" s="1"/>
      <c r="BY137" s="1"/>
      <c r="BZ137" s="3"/>
      <c r="CA137" s="3"/>
      <c r="CB137" s="1"/>
      <c r="CC137" s="1"/>
      <c r="CD137" s="3"/>
      <c r="CE137" s="4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 spans="1:121" x14ac:dyDescent="0.3">
      <c r="A138" s="1" t="s">
        <v>704</v>
      </c>
      <c r="B138" s="1" t="str">
        <f t="shared" si="17"/>
        <v xml:space="preserve">Melvin </v>
      </c>
      <c r="C138" s="1" t="str">
        <f t="shared" si="18"/>
        <v xml:space="preserve">Schmitz   </v>
      </c>
      <c r="D138" s="1" t="s">
        <v>705</v>
      </c>
      <c r="E138" s="1" t="s">
        <v>63</v>
      </c>
      <c r="F138" s="1" t="s">
        <v>129</v>
      </c>
      <c r="G138" s="1" t="s">
        <v>130</v>
      </c>
      <c r="I138" s="1" t="s">
        <v>118</v>
      </c>
      <c r="J138" s="1">
        <v>3569</v>
      </c>
      <c r="K138" s="1" t="s">
        <v>131</v>
      </c>
      <c r="L138" s="14" t="s">
        <v>132</v>
      </c>
      <c r="M138" s="1" t="s">
        <v>93</v>
      </c>
      <c r="O138" s="1" t="s">
        <v>84</v>
      </c>
      <c r="P138" s="1" t="s">
        <v>67</v>
      </c>
      <c r="Q138" s="12" t="s">
        <v>133</v>
      </c>
      <c r="R138" s="12">
        <v>4235920000000000</v>
      </c>
      <c r="S138" s="1">
        <v>10027</v>
      </c>
      <c r="T138" s="1">
        <v>831</v>
      </c>
      <c r="U138" s="3">
        <v>0</v>
      </c>
      <c r="V138" s="3">
        <v>2.3605324074074074E-2</v>
      </c>
      <c r="W138" s="1">
        <v>7.02</v>
      </c>
      <c r="X138" s="1" t="s">
        <v>135</v>
      </c>
      <c r="Y138" s="16">
        <v>0</v>
      </c>
      <c r="Z138" s="4">
        <v>42699</v>
      </c>
      <c r="AA138" s="1">
        <v>32</v>
      </c>
      <c r="AB138" s="1" t="str">
        <f t="shared" si="16"/>
        <v>Small</v>
      </c>
      <c r="AC138" s="1">
        <v>42.16</v>
      </c>
      <c r="AD138" s="1" t="str">
        <f t="shared" si="19"/>
        <v>No</v>
      </c>
      <c r="AE138" s="1" t="s">
        <v>364</v>
      </c>
      <c r="AF138" s="1" t="s">
        <v>75</v>
      </c>
      <c r="AG138" s="1" t="s">
        <v>109</v>
      </c>
      <c r="AH138" s="1" t="s">
        <v>83</v>
      </c>
      <c r="AI138" s="1" t="s">
        <v>378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1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W138" s="2"/>
      <c r="BX138" s="1"/>
      <c r="BY138" s="1"/>
      <c r="BZ138" s="3"/>
      <c r="CA138" s="3"/>
      <c r="CB138" s="1"/>
      <c r="CC138" s="1"/>
      <c r="CD138" s="3"/>
      <c r="CE138" s="4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</row>
    <row r="139" spans="1:121" x14ac:dyDescent="0.3">
      <c r="A139" s="1" t="s">
        <v>704</v>
      </c>
      <c r="B139" s="1" t="str">
        <f t="shared" si="17"/>
        <v xml:space="preserve">Melvin </v>
      </c>
      <c r="C139" s="1" t="str">
        <f t="shared" si="18"/>
        <v xml:space="preserve">Schmitz   </v>
      </c>
      <c r="D139" s="1" t="s">
        <v>705</v>
      </c>
      <c r="E139" s="1" t="s">
        <v>63</v>
      </c>
      <c r="F139" s="1" t="s">
        <v>129</v>
      </c>
      <c r="G139" s="1" t="s">
        <v>130</v>
      </c>
      <c r="I139" s="1" t="s">
        <v>118</v>
      </c>
      <c r="J139" s="1">
        <v>3569</v>
      </c>
      <c r="K139" s="1" t="s">
        <v>131</v>
      </c>
      <c r="L139" s="14" t="s">
        <v>132</v>
      </c>
      <c r="M139" s="1" t="s">
        <v>93</v>
      </c>
      <c r="O139" s="1" t="s">
        <v>84</v>
      </c>
      <c r="P139" s="1" t="s">
        <v>67</v>
      </c>
      <c r="Q139" s="12" t="s">
        <v>133</v>
      </c>
      <c r="R139" s="12">
        <v>4988190000000000</v>
      </c>
      <c r="S139" s="1">
        <v>10027</v>
      </c>
      <c r="T139" s="1">
        <v>6961</v>
      </c>
      <c r="U139" s="3">
        <v>0</v>
      </c>
      <c r="V139" s="3">
        <v>2.0210648148148148E-2</v>
      </c>
      <c r="W139" s="1">
        <v>11.45</v>
      </c>
      <c r="X139" s="1" t="s">
        <v>136</v>
      </c>
      <c r="Y139" s="16">
        <v>0</v>
      </c>
      <c r="Z139" s="4">
        <v>42574</v>
      </c>
      <c r="AA139" s="1">
        <v>32</v>
      </c>
      <c r="AB139" s="1" t="str">
        <f t="shared" si="16"/>
        <v>Small</v>
      </c>
      <c r="AC139" s="1">
        <v>48.35</v>
      </c>
      <c r="AD139" s="1" t="str">
        <f t="shared" si="19"/>
        <v>No</v>
      </c>
      <c r="AE139" s="1" t="s">
        <v>380</v>
      </c>
      <c r="AF139" s="1" t="s">
        <v>75</v>
      </c>
      <c r="AG139" s="1" t="s">
        <v>109</v>
      </c>
      <c r="AH139" s="1" t="s">
        <v>83</v>
      </c>
      <c r="AI139" s="1" t="s">
        <v>378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1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W139" s="2"/>
      <c r="BX139" s="1"/>
      <c r="BY139" s="1"/>
      <c r="BZ139" s="3"/>
      <c r="CA139" s="3"/>
      <c r="CB139" s="1"/>
      <c r="CC139" s="1"/>
      <c r="CD139" s="3"/>
      <c r="CE139" s="4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</row>
    <row r="140" spans="1:121" x14ac:dyDescent="0.3">
      <c r="A140" s="1" t="s">
        <v>704</v>
      </c>
      <c r="B140" s="1" t="str">
        <f t="shared" si="17"/>
        <v xml:space="preserve">Melvin </v>
      </c>
      <c r="C140" s="1" t="str">
        <f t="shared" si="18"/>
        <v xml:space="preserve">Schmitz   </v>
      </c>
      <c r="D140" s="1" t="s">
        <v>705</v>
      </c>
      <c r="E140" s="1" t="s">
        <v>63</v>
      </c>
      <c r="F140" s="1" t="s">
        <v>129</v>
      </c>
      <c r="G140" s="1" t="s">
        <v>130</v>
      </c>
      <c r="I140" s="1" t="s">
        <v>118</v>
      </c>
      <c r="J140" s="1">
        <v>3569</v>
      </c>
      <c r="K140" s="1" t="s">
        <v>131</v>
      </c>
      <c r="L140" s="14" t="s">
        <v>132</v>
      </c>
      <c r="M140" s="1" t="s">
        <v>93</v>
      </c>
      <c r="O140" s="1" t="s">
        <v>84</v>
      </c>
      <c r="P140" s="1" t="s">
        <v>67</v>
      </c>
      <c r="Q140" s="12" t="s">
        <v>133</v>
      </c>
      <c r="R140" s="12">
        <v>4644860000000000</v>
      </c>
      <c r="S140" s="1">
        <v>10027</v>
      </c>
      <c r="T140" s="1">
        <v>8622</v>
      </c>
      <c r="U140" s="3">
        <v>0</v>
      </c>
      <c r="V140" s="3">
        <v>5.3171296296296291E-3</v>
      </c>
      <c r="W140" s="1">
        <v>9.51</v>
      </c>
      <c r="X140" s="1" t="s">
        <v>137</v>
      </c>
      <c r="Y140" s="16">
        <v>0</v>
      </c>
      <c r="Z140" s="4">
        <v>42688</v>
      </c>
      <c r="AA140" s="1">
        <v>32</v>
      </c>
      <c r="AB140" s="1" t="str">
        <f t="shared" si="16"/>
        <v>Small</v>
      </c>
      <c r="AC140" s="1">
        <v>5.0999999999999996</v>
      </c>
      <c r="AD140" s="1" t="str">
        <f t="shared" si="19"/>
        <v>No</v>
      </c>
      <c r="AE140" s="1" t="s">
        <v>374</v>
      </c>
      <c r="AF140" s="1" t="s">
        <v>75</v>
      </c>
      <c r="AG140" s="1" t="s">
        <v>109</v>
      </c>
      <c r="AH140" s="1" t="s">
        <v>83</v>
      </c>
      <c r="AI140" s="1" t="s">
        <v>378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W140" s="2"/>
      <c r="BX140" s="1"/>
      <c r="BY140" s="1"/>
      <c r="BZ140" s="3"/>
      <c r="CA140" s="3"/>
      <c r="CB140" s="1"/>
      <c r="CC140" s="1"/>
      <c r="CD140" s="3"/>
      <c r="CE140" s="4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</row>
    <row r="141" spans="1:121" x14ac:dyDescent="0.3">
      <c r="A141" s="1" t="s">
        <v>706</v>
      </c>
      <c r="B141" s="1" t="str">
        <f t="shared" si="17"/>
        <v xml:space="preserve">Michael </v>
      </c>
      <c r="C141" s="1" t="str">
        <f t="shared" si="18"/>
        <v xml:space="preserve">Gordon   </v>
      </c>
      <c r="D141" s="1" t="s">
        <v>707</v>
      </c>
      <c r="E141" s="1" t="s">
        <v>63</v>
      </c>
      <c r="F141" s="1" t="s">
        <v>277</v>
      </c>
      <c r="G141" s="1" t="s">
        <v>278</v>
      </c>
      <c r="H141" s="1" t="s">
        <v>279</v>
      </c>
      <c r="I141" s="1" t="s">
        <v>67</v>
      </c>
      <c r="J141" s="1">
        <v>60123</v>
      </c>
      <c r="K141" s="1" t="s">
        <v>280</v>
      </c>
      <c r="L141" s="14" t="s">
        <v>281</v>
      </c>
      <c r="M141" s="1" t="s">
        <v>198</v>
      </c>
      <c r="O141" s="1" t="s">
        <v>71</v>
      </c>
      <c r="P141" s="1" t="s">
        <v>72</v>
      </c>
      <c r="Q141" s="12">
        <v>316290001</v>
      </c>
      <c r="R141" s="12">
        <v>36205100000000</v>
      </c>
      <c r="S141" s="1">
        <v>10099</v>
      </c>
      <c r="T141" s="1">
        <v>5481</v>
      </c>
      <c r="U141" s="3">
        <v>0</v>
      </c>
      <c r="V141" s="3">
        <v>7.9432870370370369E-3</v>
      </c>
      <c r="W141" s="1">
        <v>8.99</v>
      </c>
      <c r="X141" s="1" t="s">
        <v>71</v>
      </c>
      <c r="Y141" s="16">
        <v>0</v>
      </c>
      <c r="Z141" s="4">
        <v>42541</v>
      </c>
      <c r="AA141" s="1">
        <v>63</v>
      </c>
      <c r="AB141" s="1" t="str">
        <f t="shared" si="16"/>
        <v>Small</v>
      </c>
      <c r="AC141" s="1">
        <v>33.340000000000003</v>
      </c>
      <c r="AD141" s="1" t="str">
        <f t="shared" si="19"/>
        <v>Yes</v>
      </c>
      <c r="AE141" s="1" t="s">
        <v>361</v>
      </c>
      <c r="AF141" s="1" t="s">
        <v>75</v>
      </c>
      <c r="AG141" s="1" t="s">
        <v>109</v>
      </c>
      <c r="AH141" s="1" t="s">
        <v>83</v>
      </c>
      <c r="AI141" s="1" t="s">
        <v>399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1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W141" s="2"/>
      <c r="BX141" s="1"/>
      <c r="BY141" s="1"/>
      <c r="BZ141" s="3"/>
      <c r="CA141" s="3"/>
      <c r="CB141" s="1"/>
      <c r="CC141" s="1"/>
      <c r="CD141" s="3"/>
      <c r="CE141" s="4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 spans="1:121" x14ac:dyDescent="0.3">
      <c r="A142" s="1" t="s">
        <v>708</v>
      </c>
      <c r="B142" s="1" t="str">
        <f t="shared" si="17"/>
        <v xml:space="preserve">Michael </v>
      </c>
      <c r="C142" s="1" t="str">
        <f t="shared" si="18"/>
        <v xml:space="preserve">Pritchard  </v>
      </c>
      <c r="D142" s="1" t="s">
        <v>709</v>
      </c>
      <c r="E142" s="1" t="s">
        <v>63</v>
      </c>
      <c r="F142" s="1" t="s">
        <v>710</v>
      </c>
      <c r="G142" s="1" t="s">
        <v>711</v>
      </c>
      <c r="H142" s="1" t="s">
        <v>712</v>
      </c>
      <c r="I142" s="1" t="s">
        <v>286</v>
      </c>
      <c r="J142" s="1">
        <v>3340</v>
      </c>
      <c r="K142" s="1" t="s">
        <v>713</v>
      </c>
      <c r="L142" s="14" t="s">
        <v>714</v>
      </c>
      <c r="M142" s="1" t="s">
        <v>198</v>
      </c>
      <c r="O142" s="1" t="s">
        <v>157</v>
      </c>
      <c r="P142" s="1" t="s">
        <v>242</v>
      </c>
      <c r="Q142" s="12">
        <v>329443600</v>
      </c>
      <c r="R142" s="12">
        <v>36204600000000</v>
      </c>
      <c r="S142" s="1">
        <v>10227</v>
      </c>
      <c r="T142" s="1">
        <v>2083</v>
      </c>
      <c r="U142" s="3">
        <v>0</v>
      </c>
      <c r="V142" s="3">
        <v>4.0039351851851854E-2</v>
      </c>
      <c r="W142" s="1">
        <v>8.99</v>
      </c>
      <c r="X142" s="1" t="s">
        <v>248</v>
      </c>
      <c r="Y142" s="16">
        <v>0</v>
      </c>
      <c r="Z142" s="4">
        <v>42490</v>
      </c>
      <c r="AA142" s="1">
        <v>36</v>
      </c>
      <c r="AB142" s="1" t="str">
        <f t="shared" si="16"/>
        <v>Large</v>
      </c>
      <c r="AC142" s="1">
        <v>350</v>
      </c>
      <c r="AD142" s="1" t="str">
        <f t="shared" si="19"/>
        <v>Yes</v>
      </c>
      <c r="AE142" s="1" t="s">
        <v>361</v>
      </c>
      <c r="AF142" s="1" t="s">
        <v>75</v>
      </c>
      <c r="AG142" s="1" t="s">
        <v>109</v>
      </c>
      <c r="AH142" s="1" t="s">
        <v>83</v>
      </c>
      <c r="AI142" s="1" t="s">
        <v>378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W142" s="2"/>
      <c r="BX142" s="1"/>
      <c r="BY142" s="1"/>
      <c r="BZ142" s="3"/>
      <c r="CA142" s="3"/>
      <c r="CB142" s="1"/>
      <c r="CC142" s="1"/>
      <c r="CD142" s="3"/>
      <c r="CE142" s="4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 spans="1:121" x14ac:dyDescent="0.3">
      <c r="A143" s="1" t="s">
        <v>708</v>
      </c>
      <c r="B143" s="1" t="str">
        <f t="shared" si="17"/>
        <v xml:space="preserve">Michael </v>
      </c>
      <c r="C143" s="1" t="str">
        <f t="shared" si="18"/>
        <v xml:space="preserve">Pritchard  </v>
      </c>
      <c r="D143" s="1" t="s">
        <v>709</v>
      </c>
      <c r="E143" s="1" t="s">
        <v>63</v>
      </c>
      <c r="F143" s="1" t="s">
        <v>710</v>
      </c>
      <c r="G143" s="1" t="s">
        <v>711</v>
      </c>
      <c r="H143" s="1" t="s">
        <v>712</v>
      </c>
      <c r="I143" s="1" t="s">
        <v>286</v>
      </c>
      <c r="J143" s="1">
        <v>3340</v>
      </c>
      <c r="K143" s="1" t="s">
        <v>713</v>
      </c>
      <c r="L143" s="14" t="s">
        <v>714</v>
      </c>
      <c r="M143" s="1" t="s">
        <v>198</v>
      </c>
      <c r="O143" s="1" t="s">
        <v>157</v>
      </c>
      <c r="P143" s="1" t="s">
        <v>242</v>
      </c>
      <c r="Q143" s="12">
        <v>329443600</v>
      </c>
      <c r="R143" s="12">
        <v>36391100000000</v>
      </c>
      <c r="S143" s="1">
        <v>10227</v>
      </c>
      <c r="T143" s="1">
        <v>3492</v>
      </c>
      <c r="U143" s="3">
        <v>0</v>
      </c>
      <c r="V143" s="3">
        <v>3.1164351851851849E-2</v>
      </c>
      <c r="W143" s="1">
        <v>8.23</v>
      </c>
      <c r="X143" s="1" t="s">
        <v>199</v>
      </c>
      <c r="Y143" s="16">
        <v>0</v>
      </c>
      <c r="Z143" s="4">
        <v>42394</v>
      </c>
      <c r="AA143" s="1">
        <v>36</v>
      </c>
      <c r="AB143" s="1" t="str">
        <f t="shared" si="16"/>
        <v>Small</v>
      </c>
      <c r="AC143" s="1">
        <v>16</v>
      </c>
      <c r="AD143" s="1" t="str">
        <f t="shared" si="19"/>
        <v>No</v>
      </c>
      <c r="AE143" s="1" t="s">
        <v>374</v>
      </c>
      <c r="AF143" s="1" t="s">
        <v>75</v>
      </c>
      <c r="AG143" s="1" t="s">
        <v>109</v>
      </c>
      <c r="AH143" s="1" t="s">
        <v>83</v>
      </c>
      <c r="AI143" s="1" t="s">
        <v>378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1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W143" s="2"/>
      <c r="BX143" s="1"/>
      <c r="BY143" s="1"/>
      <c r="BZ143" s="3"/>
      <c r="CA143" s="3"/>
      <c r="CB143" s="1"/>
      <c r="CC143" s="1"/>
      <c r="CD143" s="3"/>
      <c r="CE143" s="4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</row>
    <row r="144" spans="1:121" x14ac:dyDescent="0.3">
      <c r="A144" s="1" t="s">
        <v>715</v>
      </c>
      <c r="B144" s="1" t="str">
        <f t="shared" si="17"/>
        <v xml:space="preserve">Michael </v>
      </c>
      <c r="C144" s="1" t="str">
        <f t="shared" si="18"/>
        <v xml:space="preserve">Reed    </v>
      </c>
      <c r="D144" s="1" t="s">
        <v>716</v>
      </c>
      <c r="E144" s="1" t="s">
        <v>63</v>
      </c>
      <c r="F144" s="1" t="s">
        <v>717</v>
      </c>
      <c r="G144" s="1" t="s">
        <v>718</v>
      </c>
      <c r="H144" s="1" t="s">
        <v>517</v>
      </c>
      <c r="I144" s="1" t="s">
        <v>67</v>
      </c>
      <c r="J144" s="1">
        <v>21010</v>
      </c>
      <c r="K144" s="1" t="s">
        <v>719</v>
      </c>
      <c r="L144" s="14" t="s">
        <v>720</v>
      </c>
      <c r="M144" s="1" t="s">
        <v>121</v>
      </c>
      <c r="O144" s="1" t="s">
        <v>228</v>
      </c>
      <c r="P144" s="1" t="s">
        <v>107</v>
      </c>
      <c r="Q144" s="12">
        <v>283000000000000</v>
      </c>
      <c r="R144" s="12">
        <v>6011470000000000</v>
      </c>
      <c r="S144" s="1">
        <v>10307</v>
      </c>
      <c r="T144" s="1">
        <v>748</v>
      </c>
      <c r="U144" s="3">
        <v>0</v>
      </c>
      <c r="V144" s="3">
        <v>7.9432870370370369E-3</v>
      </c>
      <c r="W144" s="1">
        <v>11.45</v>
      </c>
      <c r="X144" s="1" t="s">
        <v>421</v>
      </c>
      <c r="Y144" s="16">
        <v>0</v>
      </c>
      <c r="Z144" s="4">
        <v>42623</v>
      </c>
      <c r="AA144" s="1" t="s">
        <v>97</v>
      </c>
      <c r="AB144" s="1" t="str">
        <f t="shared" ref="AB144:AB175" si="20">IF(AC144&gt;300,"Large",IF(AC144&gt;100,"Medium",IF(AC144&gt;0,"Small")))</f>
        <v>Small</v>
      </c>
      <c r="AC144" s="1">
        <v>40.270000000000003</v>
      </c>
      <c r="AD144" s="1" t="str">
        <f t="shared" si="19"/>
        <v>Yes</v>
      </c>
      <c r="AE144" s="1" t="s">
        <v>361</v>
      </c>
      <c r="AF144" s="1" t="s">
        <v>75</v>
      </c>
      <c r="AG144" s="1" t="s">
        <v>109</v>
      </c>
      <c r="AH144" s="1" t="s">
        <v>83</v>
      </c>
      <c r="AI144" s="1" t="s">
        <v>362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1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W144" s="2"/>
      <c r="BX144" s="1"/>
      <c r="BY144" s="1"/>
      <c r="BZ144" s="3"/>
      <c r="CA144" s="3"/>
      <c r="CB144" s="1"/>
      <c r="CC144" s="1"/>
      <c r="CD144" s="3"/>
      <c r="CE144" s="4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</row>
    <row r="145" spans="1:121" x14ac:dyDescent="0.3">
      <c r="A145" s="1" t="s">
        <v>715</v>
      </c>
      <c r="B145" s="1" t="str">
        <f t="shared" si="17"/>
        <v xml:space="preserve">Michael </v>
      </c>
      <c r="C145" s="1" t="str">
        <f t="shared" si="18"/>
        <v xml:space="preserve">Reed    </v>
      </c>
      <c r="D145" s="1" t="s">
        <v>716</v>
      </c>
      <c r="E145" s="1" t="s">
        <v>63</v>
      </c>
      <c r="F145" s="1" t="s">
        <v>717</v>
      </c>
      <c r="G145" s="1" t="s">
        <v>718</v>
      </c>
      <c r="H145" s="1" t="s">
        <v>517</v>
      </c>
      <c r="I145" s="1" t="s">
        <v>67</v>
      </c>
      <c r="J145" s="1">
        <v>21010</v>
      </c>
      <c r="K145" s="1" t="s">
        <v>719</v>
      </c>
      <c r="L145" s="14" t="s">
        <v>720</v>
      </c>
      <c r="M145" s="1" t="s">
        <v>121</v>
      </c>
      <c r="O145" s="1" t="s">
        <v>228</v>
      </c>
      <c r="P145" s="1" t="s">
        <v>107</v>
      </c>
      <c r="Q145" s="12">
        <v>283000000000000</v>
      </c>
      <c r="R145" s="12">
        <v>6011400000000000</v>
      </c>
      <c r="S145" s="1">
        <v>10307</v>
      </c>
      <c r="T145" s="1">
        <v>3771</v>
      </c>
      <c r="U145" s="3">
        <v>0</v>
      </c>
      <c r="V145" s="3">
        <v>2.7155092592592592E-2</v>
      </c>
      <c r="W145" s="1">
        <v>8.23</v>
      </c>
      <c r="X145" s="1" t="s">
        <v>96</v>
      </c>
      <c r="Y145" s="16">
        <v>0</v>
      </c>
      <c r="Z145" s="4">
        <v>42427</v>
      </c>
      <c r="AA145" s="1" t="s">
        <v>97</v>
      </c>
      <c r="AB145" s="1" t="str">
        <f t="shared" si="20"/>
        <v>Medium</v>
      </c>
      <c r="AC145" s="1">
        <v>253.96</v>
      </c>
      <c r="AD145" s="1" t="str">
        <f t="shared" si="19"/>
        <v>Yes</v>
      </c>
      <c r="AE145" s="1" t="s">
        <v>361</v>
      </c>
      <c r="AF145" s="1" t="s">
        <v>75</v>
      </c>
      <c r="AG145" s="1" t="s">
        <v>109</v>
      </c>
      <c r="AH145" s="1" t="s">
        <v>99</v>
      </c>
      <c r="AI145" s="1" t="s">
        <v>362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1</v>
      </c>
      <c r="BJ145" s="1">
        <v>0</v>
      </c>
      <c r="BK145" s="1">
        <v>1</v>
      </c>
      <c r="BL145" s="1">
        <v>0</v>
      </c>
      <c r="BW145" s="2"/>
      <c r="BX145" s="1"/>
      <c r="BY145" s="1"/>
      <c r="BZ145" s="3"/>
      <c r="CA145" s="3"/>
      <c r="CB145" s="1"/>
      <c r="CC145" s="1"/>
      <c r="CD145" s="3"/>
      <c r="CE145" s="4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</row>
    <row r="146" spans="1:121" x14ac:dyDescent="0.3">
      <c r="A146" s="1" t="s">
        <v>715</v>
      </c>
      <c r="B146" s="1" t="str">
        <f t="shared" si="17"/>
        <v xml:space="preserve">Michael </v>
      </c>
      <c r="C146" s="1" t="str">
        <f t="shared" si="18"/>
        <v xml:space="preserve">Reed    </v>
      </c>
      <c r="D146" s="1" t="s">
        <v>716</v>
      </c>
      <c r="E146" s="1" t="s">
        <v>63</v>
      </c>
      <c r="F146" s="1" t="s">
        <v>717</v>
      </c>
      <c r="G146" s="1" t="s">
        <v>718</v>
      </c>
      <c r="H146" s="1" t="s">
        <v>517</v>
      </c>
      <c r="I146" s="1" t="s">
        <v>67</v>
      </c>
      <c r="J146" s="1">
        <v>21010</v>
      </c>
      <c r="K146" s="1" t="s">
        <v>719</v>
      </c>
      <c r="L146" s="14" t="s">
        <v>720</v>
      </c>
      <c r="M146" s="1" t="s">
        <v>121</v>
      </c>
      <c r="O146" s="1" t="s">
        <v>228</v>
      </c>
      <c r="P146" s="1" t="s">
        <v>107</v>
      </c>
      <c r="Q146" s="12">
        <v>283000000000000</v>
      </c>
      <c r="R146" s="12">
        <v>6011100000000000</v>
      </c>
      <c r="S146" s="1">
        <v>10307</v>
      </c>
      <c r="T146" s="1">
        <v>3922</v>
      </c>
      <c r="U146" s="3">
        <v>0</v>
      </c>
      <c r="V146" s="3">
        <v>1.5701388888888886E-2</v>
      </c>
      <c r="W146" s="1">
        <v>14.8</v>
      </c>
      <c r="X146" s="1" t="s">
        <v>391</v>
      </c>
      <c r="Y146" s="16">
        <v>0</v>
      </c>
      <c r="Z146" s="4">
        <v>42509</v>
      </c>
      <c r="AA146" s="1" t="s">
        <v>97</v>
      </c>
      <c r="AB146" s="1" t="str">
        <f t="shared" si="20"/>
        <v>Medium</v>
      </c>
      <c r="AC146" s="1">
        <v>188.03</v>
      </c>
      <c r="AD146" s="1" t="str">
        <f t="shared" si="19"/>
        <v>Yes</v>
      </c>
      <c r="AE146" s="1" t="s">
        <v>361</v>
      </c>
      <c r="AF146" s="1" t="s">
        <v>75</v>
      </c>
      <c r="AG146" s="1" t="s">
        <v>109</v>
      </c>
      <c r="AH146" s="1" t="s">
        <v>99</v>
      </c>
      <c r="AI146" s="1" t="s">
        <v>362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0</v>
      </c>
      <c r="BW146" s="2"/>
      <c r="BX146" s="1"/>
      <c r="BY146" s="1"/>
      <c r="BZ146" s="3"/>
      <c r="CA146" s="3"/>
      <c r="CB146" s="1"/>
      <c r="CC146" s="1"/>
      <c r="CD146" s="3"/>
      <c r="CE146" s="4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</row>
    <row r="147" spans="1:121" x14ac:dyDescent="0.3">
      <c r="A147" s="1" t="s">
        <v>715</v>
      </c>
      <c r="B147" s="1" t="str">
        <f t="shared" si="17"/>
        <v xml:space="preserve">Michael </v>
      </c>
      <c r="C147" s="1" t="str">
        <f t="shared" si="18"/>
        <v xml:space="preserve">Reed    </v>
      </c>
      <c r="D147" s="1" t="s">
        <v>716</v>
      </c>
      <c r="E147" s="1" t="s">
        <v>63</v>
      </c>
      <c r="F147" s="1" t="s">
        <v>717</v>
      </c>
      <c r="G147" s="1" t="s">
        <v>718</v>
      </c>
      <c r="H147" s="1" t="s">
        <v>517</v>
      </c>
      <c r="I147" s="1" t="s">
        <v>67</v>
      </c>
      <c r="J147" s="1">
        <v>21010</v>
      </c>
      <c r="K147" s="1" t="s">
        <v>719</v>
      </c>
      <c r="L147" s="14" t="s">
        <v>720</v>
      </c>
      <c r="M147" s="1" t="s">
        <v>121</v>
      </c>
      <c r="O147" s="1" t="s">
        <v>228</v>
      </c>
      <c r="P147" s="1" t="s">
        <v>107</v>
      </c>
      <c r="Q147" s="12">
        <v>283000000000000</v>
      </c>
      <c r="R147" s="12">
        <v>6011610000000000</v>
      </c>
      <c r="S147" s="1">
        <v>10307</v>
      </c>
      <c r="T147" s="1">
        <v>7488</v>
      </c>
      <c r="U147" s="3">
        <v>3.2928240740740737E-2</v>
      </c>
      <c r="V147" s="3">
        <v>3.2932870370370369E-2</v>
      </c>
      <c r="W147" s="1">
        <v>22.32</v>
      </c>
      <c r="X147" s="1" t="s">
        <v>108</v>
      </c>
      <c r="Y147" s="16">
        <v>3.2928240740740737E-2</v>
      </c>
      <c r="Z147" s="4">
        <v>42498</v>
      </c>
      <c r="AA147" s="1" t="s">
        <v>97</v>
      </c>
      <c r="AB147" s="1" t="str">
        <f t="shared" si="20"/>
        <v>Small</v>
      </c>
      <c r="AC147" s="1">
        <v>35.25</v>
      </c>
      <c r="AD147" s="1" t="str">
        <f t="shared" si="19"/>
        <v>Yes</v>
      </c>
      <c r="AE147" s="1" t="s">
        <v>361</v>
      </c>
      <c r="AF147" s="1" t="s">
        <v>75</v>
      </c>
      <c r="AG147" s="1" t="s">
        <v>109</v>
      </c>
      <c r="AH147" s="1" t="s">
        <v>83</v>
      </c>
      <c r="AI147" s="1" t="s">
        <v>362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1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W147" s="2"/>
      <c r="BX147" s="1"/>
      <c r="BY147" s="1"/>
      <c r="BZ147" s="3"/>
      <c r="CA147" s="3"/>
      <c r="CB147" s="1"/>
      <c r="CC147" s="1"/>
      <c r="CD147" s="3"/>
      <c r="CE147" s="4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</row>
    <row r="148" spans="1:121" x14ac:dyDescent="0.3">
      <c r="A148" s="1" t="s">
        <v>721</v>
      </c>
      <c r="B148" s="1" t="str">
        <f t="shared" si="17"/>
        <v xml:space="preserve">Mildred </v>
      </c>
      <c r="C148" s="1" t="str">
        <f t="shared" si="18"/>
        <v xml:space="preserve">Carey    </v>
      </c>
      <c r="D148" s="1" t="s">
        <v>722</v>
      </c>
      <c r="E148" s="1" t="s">
        <v>151</v>
      </c>
      <c r="F148" s="1" t="s">
        <v>723</v>
      </c>
      <c r="G148" s="1" t="s">
        <v>724</v>
      </c>
      <c r="I148" s="1" t="s">
        <v>107</v>
      </c>
      <c r="J148" s="1">
        <v>93600</v>
      </c>
      <c r="K148" s="1" t="s">
        <v>725</v>
      </c>
      <c r="L148" s="14" t="s">
        <v>726</v>
      </c>
      <c r="M148" s="1" t="s">
        <v>145</v>
      </c>
      <c r="O148" s="1" t="s">
        <v>175</v>
      </c>
      <c r="P148" s="1" t="s">
        <v>118</v>
      </c>
      <c r="Q148" s="12" t="s">
        <v>727</v>
      </c>
      <c r="R148" s="12">
        <v>343374000000000</v>
      </c>
      <c r="S148" s="1">
        <v>10187</v>
      </c>
      <c r="T148" s="1">
        <v>1385</v>
      </c>
      <c r="U148" s="3">
        <v>0</v>
      </c>
      <c r="V148" s="3">
        <v>3.5241898148148147E-2</v>
      </c>
      <c r="W148" s="1">
        <v>7.12</v>
      </c>
      <c r="X148" s="1" t="s">
        <v>387</v>
      </c>
      <c r="Y148" s="16">
        <v>0</v>
      </c>
      <c r="Z148" s="4">
        <v>42650</v>
      </c>
      <c r="AA148" s="1">
        <v>75</v>
      </c>
      <c r="AB148" s="1" t="str">
        <f t="shared" si="20"/>
        <v>Medium</v>
      </c>
      <c r="AC148" s="1">
        <v>150.79</v>
      </c>
      <c r="AD148" s="1" t="str">
        <f t="shared" si="19"/>
        <v>No</v>
      </c>
      <c r="AE148" s="1" t="s">
        <v>364</v>
      </c>
      <c r="AF148" s="1" t="s">
        <v>82</v>
      </c>
      <c r="AG148" s="1" t="s">
        <v>76</v>
      </c>
      <c r="AH148" s="1" t="s">
        <v>77</v>
      </c>
      <c r="AI148" s="1" t="s">
        <v>399</v>
      </c>
      <c r="AJ148" s="1">
        <v>0</v>
      </c>
      <c r="AK148" s="1">
        <v>0</v>
      </c>
      <c r="AL148" s="1">
        <v>0</v>
      </c>
      <c r="AM148" s="1">
        <v>0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1</v>
      </c>
      <c r="BE148" s="1">
        <v>0</v>
      </c>
      <c r="BF148" s="1">
        <v>0</v>
      </c>
      <c r="BG148" s="1">
        <v>0</v>
      </c>
      <c r="BH148" s="1">
        <v>1</v>
      </c>
      <c r="BI148" s="1">
        <v>0</v>
      </c>
      <c r="BJ148" s="1">
        <v>0</v>
      </c>
      <c r="BK148" s="1">
        <v>0</v>
      </c>
      <c r="BL148" s="1">
        <v>0</v>
      </c>
      <c r="BV148" s="2"/>
      <c r="BW148" s="2"/>
      <c r="BX148" s="1"/>
      <c r="BY148" s="1"/>
      <c r="BZ148" s="3"/>
      <c r="CA148" s="3"/>
      <c r="CB148" s="1"/>
      <c r="CC148" s="1"/>
      <c r="CD148" s="3"/>
      <c r="CE148" s="4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</row>
    <row r="149" spans="1:121" x14ac:dyDescent="0.3">
      <c r="A149" s="1" t="s">
        <v>721</v>
      </c>
      <c r="B149" s="1" t="str">
        <f t="shared" si="17"/>
        <v xml:space="preserve">Mildred </v>
      </c>
      <c r="C149" s="1" t="str">
        <f t="shared" si="18"/>
        <v xml:space="preserve">Carey    </v>
      </c>
      <c r="D149" s="1" t="s">
        <v>722</v>
      </c>
      <c r="E149" s="1" t="s">
        <v>151</v>
      </c>
      <c r="F149" s="1" t="s">
        <v>723</v>
      </c>
      <c r="G149" s="1" t="s">
        <v>724</v>
      </c>
      <c r="I149" s="1" t="s">
        <v>107</v>
      </c>
      <c r="J149" s="1">
        <v>93600</v>
      </c>
      <c r="K149" s="1" t="s">
        <v>725</v>
      </c>
      <c r="L149" s="14" t="s">
        <v>726</v>
      </c>
      <c r="M149" s="1" t="s">
        <v>145</v>
      </c>
      <c r="O149" s="1" t="s">
        <v>175</v>
      </c>
      <c r="P149" s="1" t="s">
        <v>118</v>
      </c>
      <c r="Q149" s="12" t="s">
        <v>727</v>
      </c>
      <c r="R149" s="12">
        <v>347290000000000</v>
      </c>
      <c r="S149" s="1">
        <v>10187</v>
      </c>
      <c r="T149" s="1">
        <v>2039</v>
      </c>
      <c r="U149" s="3">
        <v>0</v>
      </c>
      <c r="V149" s="3">
        <v>1.9393518518518518E-2</v>
      </c>
      <c r="W149" s="1">
        <v>27.97</v>
      </c>
      <c r="X149" s="1" t="s">
        <v>186</v>
      </c>
      <c r="Y149" s="16">
        <v>0</v>
      </c>
      <c r="Z149" s="4">
        <v>42652</v>
      </c>
      <c r="AA149" s="1">
        <v>75</v>
      </c>
      <c r="AB149" s="1" t="str">
        <f t="shared" si="20"/>
        <v>Medium</v>
      </c>
      <c r="AC149" s="1">
        <v>219.64</v>
      </c>
      <c r="AD149" s="1" t="str">
        <f t="shared" si="19"/>
        <v>Yes</v>
      </c>
      <c r="AE149" s="1" t="s">
        <v>361</v>
      </c>
      <c r="AF149" s="1" t="s">
        <v>82</v>
      </c>
      <c r="AG149" s="1" t="s">
        <v>76</v>
      </c>
      <c r="AH149" s="1" t="s">
        <v>99</v>
      </c>
      <c r="AI149" s="1" t="s">
        <v>399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1</v>
      </c>
      <c r="BB149" s="1">
        <v>0</v>
      </c>
      <c r="BC149" s="1">
        <v>0</v>
      </c>
      <c r="BD149" s="1">
        <v>0</v>
      </c>
      <c r="BE149" s="1">
        <v>1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1</v>
      </c>
      <c r="BL149" s="1">
        <v>0</v>
      </c>
      <c r="BV149" s="2"/>
      <c r="BW149" s="2"/>
      <c r="BX149" s="1"/>
      <c r="BY149" s="1"/>
      <c r="BZ149" s="3"/>
      <c r="CA149" s="3"/>
      <c r="CB149" s="1"/>
      <c r="CC149" s="1"/>
      <c r="CD149" s="3"/>
      <c r="CE149" s="4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</row>
    <row r="150" spans="1:121" x14ac:dyDescent="0.3">
      <c r="A150" s="1" t="s">
        <v>721</v>
      </c>
      <c r="B150" s="1" t="str">
        <f t="shared" si="17"/>
        <v xml:space="preserve">Mildred </v>
      </c>
      <c r="C150" s="1" t="str">
        <f t="shared" si="18"/>
        <v xml:space="preserve">Carey    </v>
      </c>
      <c r="D150" s="1" t="s">
        <v>722</v>
      </c>
      <c r="E150" s="1" t="s">
        <v>151</v>
      </c>
      <c r="F150" s="1" t="s">
        <v>723</v>
      </c>
      <c r="G150" s="1" t="s">
        <v>724</v>
      </c>
      <c r="I150" s="1" t="s">
        <v>107</v>
      </c>
      <c r="J150" s="1">
        <v>93600</v>
      </c>
      <c r="K150" s="1" t="s">
        <v>725</v>
      </c>
      <c r="L150" s="14" t="s">
        <v>726</v>
      </c>
      <c r="M150" s="1" t="s">
        <v>145</v>
      </c>
      <c r="O150" s="1" t="s">
        <v>175</v>
      </c>
      <c r="P150" s="1" t="s">
        <v>118</v>
      </c>
      <c r="Q150" s="12" t="s">
        <v>727</v>
      </c>
      <c r="R150" s="12">
        <v>370889000000000</v>
      </c>
      <c r="S150" s="1">
        <v>10187</v>
      </c>
      <c r="T150" s="1">
        <v>2961</v>
      </c>
      <c r="U150" s="3">
        <v>0</v>
      </c>
      <c r="V150" s="3">
        <v>7.9432870370370369E-3</v>
      </c>
      <c r="W150" s="1">
        <v>19.25</v>
      </c>
      <c r="X150" s="1" t="s">
        <v>421</v>
      </c>
      <c r="Y150" s="16">
        <v>0</v>
      </c>
      <c r="Z150" s="4">
        <v>42623</v>
      </c>
      <c r="AA150" s="1">
        <v>75</v>
      </c>
      <c r="AB150" s="1" t="str">
        <f t="shared" si="20"/>
        <v>Medium</v>
      </c>
      <c r="AC150" s="1">
        <v>260.83999999999997</v>
      </c>
      <c r="AD150" s="1" t="str">
        <f t="shared" si="19"/>
        <v>Yes</v>
      </c>
      <c r="AE150" s="1" t="s">
        <v>361</v>
      </c>
      <c r="AF150" s="1" t="s">
        <v>75</v>
      </c>
      <c r="AG150" s="1" t="s">
        <v>76</v>
      </c>
      <c r="AH150" s="1" t="s">
        <v>99</v>
      </c>
      <c r="AI150" s="1" t="s">
        <v>399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1</v>
      </c>
      <c r="BF150" s="1">
        <v>0</v>
      </c>
      <c r="BG150" s="1">
        <v>0</v>
      </c>
      <c r="BH150" s="1">
        <v>0</v>
      </c>
      <c r="BI150" s="1">
        <v>1</v>
      </c>
      <c r="BJ150" s="1">
        <v>0</v>
      </c>
      <c r="BK150" s="1">
        <v>0</v>
      </c>
      <c r="BL150" s="1">
        <v>0</v>
      </c>
      <c r="BV150" s="2"/>
      <c r="BW150" s="2"/>
      <c r="BX150" s="1"/>
      <c r="BY150" s="1"/>
      <c r="BZ150" s="3"/>
      <c r="CA150" s="3"/>
      <c r="CB150" s="1"/>
      <c r="CC150" s="1"/>
      <c r="CD150" s="3"/>
      <c r="CE150" s="4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  <row r="151" spans="1:121" x14ac:dyDescent="0.3">
      <c r="A151" s="1" t="s">
        <v>721</v>
      </c>
      <c r="B151" s="1" t="str">
        <f t="shared" si="17"/>
        <v xml:space="preserve">Mildred </v>
      </c>
      <c r="C151" s="1" t="str">
        <f t="shared" si="18"/>
        <v xml:space="preserve">Carey    </v>
      </c>
      <c r="D151" s="1" t="s">
        <v>722</v>
      </c>
      <c r="E151" s="1" t="s">
        <v>151</v>
      </c>
      <c r="F151" s="1" t="s">
        <v>723</v>
      </c>
      <c r="G151" s="1" t="s">
        <v>724</v>
      </c>
      <c r="I151" s="1" t="s">
        <v>107</v>
      </c>
      <c r="J151" s="1">
        <v>93600</v>
      </c>
      <c r="K151" s="1" t="s">
        <v>725</v>
      </c>
      <c r="L151" s="14" t="s">
        <v>726</v>
      </c>
      <c r="M151" s="1" t="s">
        <v>145</v>
      </c>
      <c r="O151" s="1" t="s">
        <v>175</v>
      </c>
      <c r="P151" s="1" t="s">
        <v>118</v>
      </c>
      <c r="Q151" s="12" t="s">
        <v>727</v>
      </c>
      <c r="R151" s="12">
        <v>341480000000000</v>
      </c>
      <c r="S151" s="1">
        <v>10187</v>
      </c>
      <c r="T151" s="1">
        <v>3576</v>
      </c>
      <c r="U151" s="3">
        <v>0</v>
      </c>
      <c r="V151" s="3">
        <v>1.9402777777777779E-2</v>
      </c>
      <c r="W151" s="1">
        <v>11.15</v>
      </c>
      <c r="X151" s="1" t="s">
        <v>255</v>
      </c>
      <c r="Y151" s="16">
        <v>0</v>
      </c>
      <c r="Z151" s="4">
        <v>42720</v>
      </c>
      <c r="AA151" s="1">
        <v>75</v>
      </c>
      <c r="AB151" s="1" t="str">
        <f t="shared" si="20"/>
        <v>Medium</v>
      </c>
      <c r="AC151" s="1">
        <v>260.57</v>
      </c>
      <c r="AD151" s="1" t="str">
        <f t="shared" si="19"/>
        <v>Yes</v>
      </c>
      <c r="AE151" s="1" t="s">
        <v>361</v>
      </c>
      <c r="AF151" s="1" t="s">
        <v>82</v>
      </c>
      <c r="AG151" s="1" t="s">
        <v>76</v>
      </c>
      <c r="AH151" s="1" t="s">
        <v>99</v>
      </c>
      <c r="AI151" s="1" t="s">
        <v>399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1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1</v>
      </c>
      <c r="BJ151" s="1">
        <v>0</v>
      </c>
      <c r="BK151" s="1">
        <v>1</v>
      </c>
      <c r="BL151" s="1">
        <v>1</v>
      </c>
      <c r="BV151" s="2"/>
      <c r="BW151" s="2"/>
      <c r="BX151" s="1"/>
      <c r="BY151" s="1"/>
      <c r="BZ151" s="3"/>
      <c r="CA151" s="3"/>
      <c r="CB151" s="1"/>
      <c r="CC151" s="1"/>
      <c r="CD151" s="3"/>
      <c r="CE151" s="4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 spans="1:121" x14ac:dyDescent="0.3">
      <c r="A152" s="1" t="s">
        <v>728</v>
      </c>
      <c r="B152" s="1" t="str">
        <f t="shared" si="17"/>
        <v xml:space="preserve">Muriel </v>
      </c>
      <c r="C152" s="1" t="str">
        <f t="shared" si="18"/>
        <v xml:space="preserve">Exley    </v>
      </c>
      <c r="D152" s="1" t="s">
        <v>729</v>
      </c>
      <c r="E152" s="1" t="s">
        <v>151</v>
      </c>
      <c r="F152" s="1" t="s">
        <v>152</v>
      </c>
      <c r="G152" s="1" t="s">
        <v>153</v>
      </c>
      <c r="H152" s="1" t="s">
        <v>154</v>
      </c>
      <c r="I152" s="1" t="s">
        <v>67</v>
      </c>
      <c r="J152" s="1">
        <v>38030</v>
      </c>
      <c r="K152" s="1" t="s">
        <v>155</v>
      </c>
      <c r="L152" s="14" t="s">
        <v>156</v>
      </c>
      <c r="M152" s="1" t="s">
        <v>121</v>
      </c>
      <c r="O152" s="1" t="s">
        <v>157</v>
      </c>
      <c r="P152" s="1" t="s">
        <v>107</v>
      </c>
      <c r="Q152" s="12">
        <v>267000000000000</v>
      </c>
      <c r="R152" s="12">
        <v>6012000000000000</v>
      </c>
      <c r="S152" s="1">
        <v>10035</v>
      </c>
      <c r="T152" s="1">
        <v>5328</v>
      </c>
      <c r="U152" s="3">
        <v>0</v>
      </c>
      <c r="V152" s="3">
        <v>2.2745370370370371E-2</v>
      </c>
      <c r="W152" s="1">
        <v>33.85</v>
      </c>
      <c r="X152" s="1" t="s">
        <v>158</v>
      </c>
      <c r="Y152" s="16">
        <v>0</v>
      </c>
      <c r="Z152" s="4">
        <v>42566</v>
      </c>
      <c r="AA152" s="1">
        <v>46</v>
      </c>
      <c r="AB152" s="1" t="str">
        <f t="shared" si="20"/>
        <v>Small</v>
      </c>
      <c r="AC152" s="1">
        <v>49.16</v>
      </c>
      <c r="AD152" s="1" t="str">
        <f t="shared" si="19"/>
        <v>Yes</v>
      </c>
      <c r="AE152" s="1" t="s">
        <v>361</v>
      </c>
      <c r="AF152" s="1" t="s">
        <v>75</v>
      </c>
      <c r="AG152" s="1" t="s">
        <v>109</v>
      </c>
      <c r="AH152" s="1" t="s">
        <v>83</v>
      </c>
      <c r="AI152" s="1" t="s">
        <v>369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W152" s="2"/>
      <c r="BX152" s="1"/>
      <c r="BY152" s="1"/>
      <c r="BZ152" s="3"/>
      <c r="CA152" s="3"/>
      <c r="CB152" s="1"/>
      <c r="CC152" s="1"/>
      <c r="CD152" s="3"/>
      <c r="CE152" s="4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</row>
    <row r="153" spans="1:121" x14ac:dyDescent="0.3">
      <c r="A153" s="1" t="s">
        <v>730</v>
      </c>
      <c r="B153" s="1" t="str">
        <f t="shared" si="17"/>
        <v xml:space="preserve">Natalie </v>
      </c>
      <c r="C153" s="1" t="str">
        <f t="shared" si="18"/>
        <v xml:space="preserve">White    </v>
      </c>
      <c r="D153" s="1" t="s">
        <v>731</v>
      </c>
      <c r="E153" s="1" t="s">
        <v>151</v>
      </c>
      <c r="F153" s="1" t="s">
        <v>732</v>
      </c>
      <c r="G153" s="1" t="s">
        <v>454</v>
      </c>
      <c r="H153" s="1" t="s">
        <v>261</v>
      </c>
      <c r="I153" s="1" t="s">
        <v>142</v>
      </c>
      <c r="J153" s="1">
        <v>76011</v>
      </c>
      <c r="K153" s="1" t="s">
        <v>733</v>
      </c>
      <c r="L153" s="14" t="s">
        <v>734</v>
      </c>
      <c r="M153" s="1" t="s">
        <v>93</v>
      </c>
      <c r="O153" s="1" t="s">
        <v>554</v>
      </c>
      <c r="P153" s="1" t="s">
        <v>118</v>
      </c>
      <c r="Q153" s="12" t="s">
        <v>735</v>
      </c>
      <c r="R153" s="12">
        <v>4658070000000000</v>
      </c>
      <c r="S153" s="1">
        <v>10135</v>
      </c>
      <c r="T153" s="1">
        <v>5052</v>
      </c>
      <c r="U153" s="3">
        <v>0</v>
      </c>
      <c r="V153" s="3">
        <v>7.9432870370370369E-3</v>
      </c>
      <c r="W153" s="1">
        <v>7.85</v>
      </c>
      <c r="X153" s="1" t="s">
        <v>421</v>
      </c>
      <c r="Y153" s="16">
        <v>0</v>
      </c>
      <c r="Z153" s="4">
        <v>42623</v>
      </c>
      <c r="AA153" s="1" t="s">
        <v>97</v>
      </c>
      <c r="AB153" s="1" t="str">
        <f t="shared" si="20"/>
        <v>Medium</v>
      </c>
      <c r="AC153" s="1">
        <v>220.34</v>
      </c>
      <c r="AD153" s="1" t="str">
        <f t="shared" si="19"/>
        <v>Yes</v>
      </c>
      <c r="AE153" s="1" t="s">
        <v>361</v>
      </c>
      <c r="AF153" s="1" t="s">
        <v>75</v>
      </c>
      <c r="AG153" s="1" t="s">
        <v>109</v>
      </c>
      <c r="AH153" s="1" t="s">
        <v>99</v>
      </c>
      <c r="AI153" s="1" t="s">
        <v>362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1</v>
      </c>
      <c r="AZ153" s="1">
        <v>1</v>
      </c>
      <c r="BA153" s="1">
        <v>1</v>
      </c>
      <c r="BB153" s="1">
        <v>1</v>
      </c>
      <c r="BC153" s="1">
        <v>0</v>
      </c>
      <c r="BD153" s="1">
        <v>1</v>
      </c>
      <c r="BE153" s="1">
        <v>0</v>
      </c>
      <c r="BF153" s="1">
        <v>1</v>
      </c>
      <c r="BG153" s="1">
        <v>0</v>
      </c>
      <c r="BH153" s="1">
        <v>0</v>
      </c>
      <c r="BI153" s="1">
        <v>1</v>
      </c>
      <c r="BJ153" s="1">
        <v>0</v>
      </c>
      <c r="BK153" s="1">
        <v>0</v>
      </c>
      <c r="BL153" s="1">
        <v>0</v>
      </c>
      <c r="BW153" s="2"/>
      <c r="BX153" s="1"/>
      <c r="BY153" s="1"/>
      <c r="BZ153" s="3"/>
      <c r="CA153" s="3"/>
      <c r="CB153" s="1"/>
      <c r="CC153" s="1"/>
      <c r="CD153" s="3"/>
      <c r="CE153" s="4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 spans="1:121" x14ac:dyDescent="0.3">
      <c r="A154" s="1" t="s">
        <v>730</v>
      </c>
      <c r="B154" s="1" t="str">
        <f t="shared" si="17"/>
        <v xml:space="preserve">Natalie </v>
      </c>
      <c r="C154" s="1" t="str">
        <f t="shared" si="18"/>
        <v xml:space="preserve">White    </v>
      </c>
      <c r="D154" s="1" t="s">
        <v>731</v>
      </c>
      <c r="E154" s="1" t="s">
        <v>151</v>
      </c>
      <c r="F154" s="1" t="s">
        <v>732</v>
      </c>
      <c r="G154" s="1" t="s">
        <v>454</v>
      </c>
      <c r="H154" s="1" t="s">
        <v>261</v>
      </c>
      <c r="I154" s="1" t="s">
        <v>142</v>
      </c>
      <c r="J154" s="1">
        <v>76011</v>
      </c>
      <c r="K154" s="1" t="s">
        <v>733</v>
      </c>
      <c r="L154" s="14" t="s">
        <v>734</v>
      </c>
      <c r="M154" s="1" t="s">
        <v>93</v>
      </c>
      <c r="O154" s="1" t="s">
        <v>554</v>
      </c>
      <c r="P154" s="1" t="s">
        <v>118</v>
      </c>
      <c r="Q154" s="12" t="s">
        <v>735</v>
      </c>
      <c r="R154" s="12">
        <v>4904960000000000</v>
      </c>
      <c r="S154" s="1">
        <v>10135</v>
      </c>
      <c r="T154" s="1">
        <v>7836</v>
      </c>
      <c r="U154" s="3">
        <v>0</v>
      </c>
      <c r="V154" s="3">
        <v>2.0210648148148148E-2</v>
      </c>
      <c r="W154" s="1">
        <v>33.85</v>
      </c>
      <c r="X154" s="1" t="s">
        <v>73</v>
      </c>
      <c r="Y154" s="16">
        <v>0</v>
      </c>
      <c r="Z154" s="4">
        <v>42578</v>
      </c>
      <c r="AA154" s="1" t="s">
        <v>97</v>
      </c>
      <c r="AB154" s="1" t="str">
        <f t="shared" si="20"/>
        <v>Medium</v>
      </c>
      <c r="AC154" s="1">
        <v>281.44</v>
      </c>
      <c r="AD154" s="1" t="str">
        <f t="shared" si="19"/>
        <v>Yes</v>
      </c>
      <c r="AE154" s="1" t="s">
        <v>361</v>
      </c>
      <c r="AF154" s="1" t="s">
        <v>82</v>
      </c>
      <c r="AG154" s="1" t="s">
        <v>109</v>
      </c>
      <c r="AH154" s="1" t="s">
        <v>99</v>
      </c>
      <c r="AI154" s="1" t="s">
        <v>362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1</v>
      </c>
      <c r="BL154" s="1">
        <v>1</v>
      </c>
      <c r="BW154" s="2"/>
      <c r="BX154" s="1"/>
      <c r="BY154" s="1"/>
      <c r="BZ154" s="3"/>
      <c r="CA154" s="3"/>
      <c r="CB154" s="1"/>
      <c r="CC154" s="1"/>
      <c r="CD154" s="3"/>
      <c r="CE154" s="4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 spans="1:121" x14ac:dyDescent="0.3">
      <c r="A155" s="1" t="s">
        <v>736</v>
      </c>
      <c r="B155" s="1" t="str">
        <f t="shared" si="17"/>
        <v xml:space="preserve">Phyllis </v>
      </c>
      <c r="C155" s="1" t="str">
        <f t="shared" si="18"/>
        <v xml:space="preserve">White    </v>
      </c>
      <c r="D155" s="1" t="s">
        <v>737</v>
      </c>
      <c r="E155" s="1" t="s">
        <v>151</v>
      </c>
      <c r="F155" s="1" t="s">
        <v>283</v>
      </c>
      <c r="G155" s="1" t="s">
        <v>284</v>
      </c>
      <c r="H155" s="1" t="s">
        <v>285</v>
      </c>
      <c r="I155" s="1" t="s">
        <v>286</v>
      </c>
      <c r="J155" s="1">
        <v>5255</v>
      </c>
      <c r="K155" s="1" t="s">
        <v>287</v>
      </c>
      <c r="L155" s="14" t="s">
        <v>288</v>
      </c>
      <c r="M155" s="1" t="s">
        <v>145</v>
      </c>
      <c r="O155" s="1" t="s">
        <v>289</v>
      </c>
      <c r="P155" s="1" t="s">
        <v>67</v>
      </c>
      <c r="Q155" s="12" t="s">
        <v>290</v>
      </c>
      <c r="R155" s="12">
        <v>377663000000000</v>
      </c>
      <c r="S155" s="1">
        <v>10103</v>
      </c>
      <c r="T155" s="1">
        <v>2118</v>
      </c>
      <c r="U155" s="3">
        <v>0</v>
      </c>
      <c r="V155" s="3">
        <v>3.0493055555555551E-2</v>
      </c>
      <c r="W155" s="1">
        <v>1.49</v>
      </c>
      <c r="X155" s="1" t="s">
        <v>202</v>
      </c>
      <c r="Y155" s="16">
        <v>0</v>
      </c>
      <c r="Z155" s="4">
        <v>42670</v>
      </c>
      <c r="AA155" s="1">
        <v>51</v>
      </c>
      <c r="AB155" s="1" t="str">
        <f t="shared" si="20"/>
        <v>Small</v>
      </c>
      <c r="AC155" s="1">
        <v>34.950000000000003</v>
      </c>
      <c r="AD155" s="1" t="str">
        <f t="shared" si="19"/>
        <v>Yes</v>
      </c>
      <c r="AE155" s="1" t="s">
        <v>361</v>
      </c>
      <c r="AF155" s="1" t="s">
        <v>75</v>
      </c>
      <c r="AG155" s="1" t="s">
        <v>109</v>
      </c>
      <c r="AH155" s="1" t="s">
        <v>83</v>
      </c>
      <c r="AI155" s="1" t="s">
        <v>369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W155" s="2"/>
      <c r="BX155" s="1"/>
      <c r="BY155" s="1"/>
      <c r="BZ155" s="3"/>
      <c r="CA155" s="3"/>
      <c r="CB155" s="1"/>
      <c r="CC155" s="1"/>
      <c r="CD155" s="3"/>
      <c r="CE155" s="4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  <row r="156" spans="1:121" x14ac:dyDescent="0.3">
      <c r="A156" s="1" t="s">
        <v>736</v>
      </c>
      <c r="B156" s="1" t="str">
        <f t="shared" si="17"/>
        <v xml:space="preserve">Phyllis </v>
      </c>
      <c r="C156" s="1" t="str">
        <f t="shared" si="18"/>
        <v xml:space="preserve">White    </v>
      </c>
      <c r="D156" s="1" t="s">
        <v>737</v>
      </c>
      <c r="E156" s="1" t="s">
        <v>151</v>
      </c>
      <c r="F156" s="1" t="s">
        <v>283</v>
      </c>
      <c r="G156" s="1" t="s">
        <v>284</v>
      </c>
      <c r="H156" s="1" t="s">
        <v>285</v>
      </c>
      <c r="I156" s="1" t="s">
        <v>286</v>
      </c>
      <c r="J156" s="1">
        <v>5255</v>
      </c>
      <c r="K156" s="1" t="s">
        <v>287</v>
      </c>
      <c r="L156" s="14" t="s">
        <v>288</v>
      </c>
      <c r="M156" s="1" t="s">
        <v>145</v>
      </c>
      <c r="O156" s="1" t="s">
        <v>289</v>
      </c>
      <c r="P156" s="1" t="s">
        <v>67</v>
      </c>
      <c r="Q156" s="12" t="s">
        <v>290</v>
      </c>
      <c r="R156" s="12">
        <v>371632000000000</v>
      </c>
      <c r="S156" s="1">
        <v>10103</v>
      </c>
      <c r="T156" s="1">
        <v>3746</v>
      </c>
      <c r="U156" s="3">
        <v>0</v>
      </c>
      <c r="V156" s="3">
        <v>1.9393518518518518E-2</v>
      </c>
      <c r="W156" s="1">
        <v>6.37</v>
      </c>
      <c r="X156" s="1" t="s">
        <v>274</v>
      </c>
      <c r="Y156" s="16">
        <v>0</v>
      </c>
      <c r="Z156" s="4">
        <v>42649</v>
      </c>
      <c r="AA156" s="1">
        <v>51</v>
      </c>
      <c r="AB156" s="1" t="str">
        <f t="shared" si="20"/>
        <v>Small</v>
      </c>
      <c r="AC156" s="1">
        <v>10.85</v>
      </c>
      <c r="AD156" s="1" t="str">
        <f t="shared" si="19"/>
        <v>Yes</v>
      </c>
      <c r="AE156" s="1" t="s">
        <v>361</v>
      </c>
      <c r="AF156" s="1" t="s">
        <v>75</v>
      </c>
      <c r="AG156" s="1" t="s">
        <v>109</v>
      </c>
      <c r="AH156" s="1" t="s">
        <v>83</v>
      </c>
      <c r="AI156" s="1" t="s">
        <v>369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V156" s="2"/>
      <c r="BW156" s="2"/>
      <c r="BX156" s="1"/>
      <c r="BY156" s="1"/>
      <c r="BZ156" s="3"/>
      <c r="CA156" s="3"/>
      <c r="CB156" s="1"/>
      <c r="CC156" s="1"/>
      <c r="CD156" s="3"/>
      <c r="CE156" s="4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</row>
    <row r="157" spans="1:121" x14ac:dyDescent="0.3">
      <c r="A157" s="1" t="s">
        <v>736</v>
      </c>
      <c r="B157" s="1" t="str">
        <f t="shared" si="17"/>
        <v xml:space="preserve">Phyllis </v>
      </c>
      <c r="C157" s="1" t="str">
        <f t="shared" si="18"/>
        <v xml:space="preserve">White    </v>
      </c>
      <c r="D157" s="1" t="s">
        <v>737</v>
      </c>
      <c r="E157" s="1" t="s">
        <v>151</v>
      </c>
      <c r="F157" s="1" t="s">
        <v>283</v>
      </c>
      <c r="G157" s="1" t="s">
        <v>284</v>
      </c>
      <c r="H157" s="1" t="s">
        <v>285</v>
      </c>
      <c r="I157" s="1" t="s">
        <v>286</v>
      </c>
      <c r="J157" s="1">
        <v>5255</v>
      </c>
      <c r="K157" s="1" t="s">
        <v>287</v>
      </c>
      <c r="L157" s="14" t="s">
        <v>288</v>
      </c>
      <c r="M157" s="1" t="s">
        <v>145</v>
      </c>
      <c r="O157" s="1" t="s">
        <v>289</v>
      </c>
      <c r="P157" s="1" t="s">
        <v>67</v>
      </c>
      <c r="Q157" s="12" t="s">
        <v>290</v>
      </c>
      <c r="R157" s="12">
        <v>347760000000000</v>
      </c>
      <c r="S157" s="1">
        <v>10103</v>
      </c>
      <c r="T157" s="1">
        <v>4425</v>
      </c>
      <c r="U157" s="3">
        <v>0</v>
      </c>
      <c r="V157" s="3">
        <v>2.3803240740740739E-2</v>
      </c>
      <c r="W157" s="1">
        <v>2.87</v>
      </c>
      <c r="X157" s="1" t="s">
        <v>291</v>
      </c>
      <c r="Y157" s="16">
        <v>0</v>
      </c>
      <c r="Z157" s="4">
        <v>42724</v>
      </c>
      <c r="AA157" s="1">
        <v>51</v>
      </c>
      <c r="AB157" s="1" t="str">
        <f t="shared" si="20"/>
        <v>Small</v>
      </c>
      <c r="AC157" s="1">
        <v>20.89</v>
      </c>
      <c r="AD157" s="1" t="str">
        <f t="shared" si="19"/>
        <v>Yes</v>
      </c>
      <c r="AE157" s="1" t="s">
        <v>361</v>
      </c>
      <c r="AF157" s="1" t="s">
        <v>75</v>
      </c>
      <c r="AG157" s="1" t="s">
        <v>109</v>
      </c>
      <c r="AH157" s="1" t="s">
        <v>83</v>
      </c>
      <c r="AI157" s="1" t="s">
        <v>369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1</v>
      </c>
      <c r="AU157" s="1">
        <v>0</v>
      </c>
      <c r="AV157" s="1">
        <v>1</v>
      </c>
      <c r="AW157" s="1">
        <v>1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W157" s="2"/>
      <c r="BX157" s="1"/>
      <c r="BY157" s="1"/>
      <c r="BZ157" s="3"/>
      <c r="CA157" s="3"/>
      <c r="CB157" s="1"/>
      <c r="CC157" s="1"/>
      <c r="CD157" s="3"/>
      <c r="CE157" s="4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</row>
    <row r="158" spans="1:121" x14ac:dyDescent="0.3">
      <c r="A158" s="1" t="s">
        <v>736</v>
      </c>
      <c r="B158" s="1" t="str">
        <f t="shared" si="17"/>
        <v xml:space="preserve">Phyllis </v>
      </c>
      <c r="C158" s="1" t="str">
        <f t="shared" si="18"/>
        <v xml:space="preserve">White    </v>
      </c>
      <c r="D158" s="1" t="s">
        <v>737</v>
      </c>
      <c r="E158" s="1" t="s">
        <v>151</v>
      </c>
      <c r="F158" s="1" t="s">
        <v>283</v>
      </c>
      <c r="G158" s="1" t="s">
        <v>284</v>
      </c>
      <c r="H158" s="1" t="s">
        <v>285</v>
      </c>
      <c r="I158" s="1" t="s">
        <v>286</v>
      </c>
      <c r="J158" s="1">
        <v>5255</v>
      </c>
      <c r="K158" s="1" t="s">
        <v>287</v>
      </c>
      <c r="L158" s="14" t="s">
        <v>288</v>
      </c>
      <c r="M158" s="1" t="s">
        <v>145</v>
      </c>
      <c r="O158" s="1" t="s">
        <v>289</v>
      </c>
      <c r="P158" s="1" t="s">
        <v>67</v>
      </c>
      <c r="Q158" s="12" t="s">
        <v>290</v>
      </c>
      <c r="R158" s="12">
        <v>345633000000000</v>
      </c>
      <c r="S158" s="1">
        <v>10103</v>
      </c>
      <c r="T158" s="1">
        <v>4942</v>
      </c>
      <c r="U158" s="3">
        <v>3.2928240740740737E-2</v>
      </c>
      <c r="V158" s="3">
        <v>3.2932870370370369E-2</v>
      </c>
      <c r="W158" s="1">
        <v>18.45</v>
      </c>
      <c r="X158" s="1" t="s">
        <v>292</v>
      </c>
      <c r="Y158" s="16">
        <v>3.2928240740740737E-2</v>
      </c>
      <c r="Z158" s="4">
        <v>42498</v>
      </c>
      <c r="AA158" s="1">
        <v>51</v>
      </c>
      <c r="AB158" s="1" t="str">
        <f t="shared" si="20"/>
        <v>Small</v>
      </c>
      <c r="AC158" s="1">
        <v>33.700000000000003</v>
      </c>
      <c r="AD158" s="1" t="str">
        <f t="shared" si="19"/>
        <v>No</v>
      </c>
      <c r="AE158" s="1" t="s">
        <v>374</v>
      </c>
      <c r="AF158" s="1" t="s">
        <v>75</v>
      </c>
      <c r="AG158" s="1" t="s">
        <v>109</v>
      </c>
      <c r="AH158" s="1" t="s">
        <v>83</v>
      </c>
      <c r="AI158" s="1" t="s">
        <v>369</v>
      </c>
      <c r="AJ158" s="1">
        <v>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W158" s="2"/>
      <c r="BX158" s="1"/>
      <c r="BY158" s="1"/>
      <c r="BZ158" s="3"/>
      <c r="CA158" s="3"/>
      <c r="CB158" s="1"/>
      <c r="CC158" s="1"/>
      <c r="CD158" s="3"/>
      <c r="CE158" s="4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</row>
    <row r="159" spans="1:121" x14ac:dyDescent="0.3">
      <c r="A159" s="1" t="s">
        <v>738</v>
      </c>
      <c r="B159" s="1" t="str">
        <f t="shared" si="17"/>
        <v xml:space="preserve">Quinn </v>
      </c>
      <c r="C159" s="1" t="str">
        <f t="shared" si="18"/>
        <v xml:space="preserve">Perry     </v>
      </c>
      <c r="D159" s="1" t="s">
        <v>739</v>
      </c>
      <c r="E159" s="1" t="s">
        <v>258</v>
      </c>
      <c r="F159" s="1" t="s">
        <v>259</v>
      </c>
      <c r="G159" s="1" t="s">
        <v>260</v>
      </c>
      <c r="H159" s="1" t="s">
        <v>261</v>
      </c>
      <c r="I159" s="1" t="s">
        <v>142</v>
      </c>
      <c r="J159" s="1">
        <v>79109</v>
      </c>
      <c r="K159" s="1" t="s">
        <v>262</v>
      </c>
      <c r="L159" s="14" t="s">
        <v>263</v>
      </c>
      <c r="M159" s="1" t="s">
        <v>145</v>
      </c>
      <c r="O159" s="1" t="s">
        <v>264</v>
      </c>
      <c r="P159" s="1" t="s">
        <v>67</v>
      </c>
      <c r="Q159" s="12" t="s">
        <v>265</v>
      </c>
      <c r="R159" s="12">
        <v>343640000000000</v>
      </c>
      <c r="S159" s="1">
        <v>10091</v>
      </c>
      <c r="T159" s="1">
        <v>3359</v>
      </c>
      <c r="U159" s="3">
        <v>0</v>
      </c>
      <c r="V159" s="3">
        <v>4.1391203703703701E-2</v>
      </c>
      <c r="W159" s="1">
        <v>68.569999999999993</v>
      </c>
      <c r="X159" s="1" t="s">
        <v>256</v>
      </c>
      <c r="Y159" s="16">
        <v>0</v>
      </c>
      <c r="Z159" s="4">
        <v>42731</v>
      </c>
      <c r="AA159" s="1">
        <v>40</v>
      </c>
      <c r="AB159" s="1" t="str">
        <f t="shared" si="20"/>
        <v>Small</v>
      </c>
      <c r="AC159" s="1">
        <v>24.08</v>
      </c>
      <c r="AD159" s="1" t="str">
        <f t="shared" si="19"/>
        <v>Yes</v>
      </c>
      <c r="AE159" s="1" t="s">
        <v>361</v>
      </c>
      <c r="AF159" s="1" t="s">
        <v>75</v>
      </c>
      <c r="AG159" s="1" t="s">
        <v>109</v>
      </c>
      <c r="AH159" s="1" t="s">
        <v>83</v>
      </c>
      <c r="AI159" s="1" t="s">
        <v>378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1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1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W159" s="2"/>
      <c r="BX159" s="1"/>
      <c r="BY159" s="1"/>
      <c r="BZ159" s="3"/>
      <c r="CA159" s="3"/>
      <c r="CB159" s="1"/>
      <c r="CC159" s="1"/>
      <c r="CD159" s="3"/>
      <c r="CE159" s="4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</row>
    <row r="160" spans="1:121" x14ac:dyDescent="0.3">
      <c r="A160" s="1" t="s">
        <v>738</v>
      </c>
      <c r="B160" s="1" t="str">
        <f t="shared" si="17"/>
        <v xml:space="preserve">Quinn </v>
      </c>
      <c r="C160" s="1" t="str">
        <f t="shared" si="18"/>
        <v xml:space="preserve">Perry     </v>
      </c>
      <c r="D160" s="1" t="s">
        <v>739</v>
      </c>
      <c r="E160" s="1" t="s">
        <v>258</v>
      </c>
      <c r="F160" s="1" t="s">
        <v>259</v>
      </c>
      <c r="G160" s="1" t="s">
        <v>260</v>
      </c>
      <c r="H160" s="1" t="s">
        <v>261</v>
      </c>
      <c r="I160" s="1" t="s">
        <v>142</v>
      </c>
      <c r="J160" s="1">
        <v>79109</v>
      </c>
      <c r="K160" s="1" t="s">
        <v>262</v>
      </c>
      <c r="L160" s="14" t="s">
        <v>263</v>
      </c>
      <c r="M160" s="1" t="s">
        <v>145</v>
      </c>
      <c r="O160" s="1" t="s">
        <v>264</v>
      </c>
      <c r="P160" s="1" t="s">
        <v>67</v>
      </c>
      <c r="Q160" s="12" t="s">
        <v>265</v>
      </c>
      <c r="R160" s="12">
        <v>374897000000000</v>
      </c>
      <c r="S160" s="1">
        <v>10091</v>
      </c>
      <c r="T160" s="1">
        <v>6717</v>
      </c>
      <c r="U160" s="3">
        <v>0</v>
      </c>
      <c r="V160" s="3">
        <v>9.6597222222222223E-3</v>
      </c>
      <c r="W160" s="1">
        <v>13.25</v>
      </c>
      <c r="X160" s="1" t="s">
        <v>266</v>
      </c>
      <c r="Y160" s="16">
        <v>0</v>
      </c>
      <c r="Z160" s="4">
        <v>42554</v>
      </c>
      <c r="AA160" s="1">
        <v>40</v>
      </c>
      <c r="AB160" s="1" t="str">
        <f t="shared" si="20"/>
        <v>Small</v>
      </c>
      <c r="AC160" s="1">
        <v>5.2</v>
      </c>
      <c r="AD160" s="1" t="str">
        <f t="shared" si="19"/>
        <v>Yes</v>
      </c>
      <c r="AE160" s="1" t="s">
        <v>361</v>
      </c>
      <c r="AF160" s="1" t="s">
        <v>75</v>
      </c>
      <c r="AG160" s="1" t="s">
        <v>109</v>
      </c>
      <c r="AH160" s="1" t="s">
        <v>83</v>
      </c>
      <c r="AI160" s="1" t="s">
        <v>378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1</v>
      </c>
      <c r="BK160" s="1">
        <v>0</v>
      </c>
      <c r="BL160" s="1">
        <v>0</v>
      </c>
      <c r="BW160" s="2"/>
      <c r="BX160" s="1"/>
      <c r="BY160" s="1"/>
      <c r="BZ160" s="3"/>
      <c r="CA160" s="3"/>
      <c r="CB160" s="1"/>
      <c r="CC160" s="1"/>
      <c r="CD160" s="3"/>
      <c r="CE160" s="4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</row>
    <row r="161" spans="1:121" x14ac:dyDescent="0.3">
      <c r="A161" s="1" t="s">
        <v>738</v>
      </c>
      <c r="B161" s="1" t="str">
        <f t="shared" si="17"/>
        <v xml:space="preserve">Quinn </v>
      </c>
      <c r="C161" s="1" t="str">
        <f t="shared" si="18"/>
        <v xml:space="preserve">Perry     </v>
      </c>
      <c r="D161" s="1" t="s">
        <v>739</v>
      </c>
      <c r="E161" s="1" t="s">
        <v>258</v>
      </c>
      <c r="F161" s="1" t="s">
        <v>259</v>
      </c>
      <c r="G161" s="1" t="s">
        <v>260</v>
      </c>
      <c r="H161" s="1" t="s">
        <v>261</v>
      </c>
      <c r="I161" s="1" t="s">
        <v>142</v>
      </c>
      <c r="J161" s="1">
        <v>79109</v>
      </c>
      <c r="K161" s="1" t="s">
        <v>262</v>
      </c>
      <c r="L161" s="14" t="s">
        <v>263</v>
      </c>
      <c r="M161" s="1" t="s">
        <v>145</v>
      </c>
      <c r="O161" s="1" t="s">
        <v>264</v>
      </c>
      <c r="P161" s="1" t="s">
        <v>67</v>
      </c>
      <c r="Q161" s="12" t="s">
        <v>265</v>
      </c>
      <c r="R161" s="12">
        <v>341829000000000</v>
      </c>
      <c r="S161" s="1">
        <v>10091</v>
      </c>
      <c r="T161" s="1">
        <v>7265</v>
      </c>
      <c r="U161" s="3">
        <v>0</v>
      </c>
      <c r="V161" s="3">
        <v>5.3171296296296291E-3</v>
      </c>
      <c r="W161" s="1">
        <v>7.45</v>
      </c>
      <c r="X161" s="1" t="s">
        <v>267</v>
      </c>
      <c r="Y161" s="16">
        <v>0</v>
      </c>
      <c r="Z161" s="4">
        <v>42704</v>
      </c>
      <c r="AA161" s="1">
        <v>40</v>
      </c>
      <c r="AB161" s="1" t="str">
        <f t="shared" si="20"/>
        <v>Small</v>
      </c>
      <c r="AC161" s="1">
        <v>35.159999999999997</v>
      </c>
      <c r="AD161" s="1" t="str">
        <f t="shared" si="19"/>
        <v>No</v>
      </c>
      <c r="AE161" s="1" t="s">
        <v>374</v>
      </c>
      <c r="AF161" s="1" t="s">
        <v>75</v>
      </c>
      <c r="AG161" s="1" t="s">
        <v>109</v>
      </c>
      <c r="AH161" s="1" t="s">
        <v>83</v>
      </c>
      <c r="AI161" s="1" t="s">
        <v>378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W161" s="2"/>
      <c r="BX161" s="1"/>
      <c r="BY161" s="1"/>
      <c r="BZ161" s="3"/>
      <c r="CA161" s="3"/>
      <c r="CB161" s="1"/>
      <c r="CC161" s="1"/>
      <c r="CD161" s="3"/>
      <c r="CE161" s="4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</row>
    <row r="162" spans="1:121" x14ac:dyDescent="0.3">
      <c r="A162" s="1" t="s">
        <v>740</v>
      </c>
      <c r="B162" s="1" t="str">
        <f t="shared" ref="B162:B195" si="21">LEFT(D162, SEARCH(" ",D162,1))</f>
        <v xml:space="preserve">Rafael </v>
      </c>
      <c r="C162" s="1" t="str">
        <f t="shared" ref="C162:C193" si="22">RIGHT(D162,LEN(D162)-SEARCH(" ",D162,1))</f>
        <v xml:space="preserve">Middleton  </v>
      </c>
      <c r="D162" s="1" t="s">
        <v>741</v>
      </c>
      <c r="E162" s="1" t="s">
        <v>63</v>
      </c>
      <c r="F162" s="1" t="s">
        <v>230</v>
      </c>
      <c r="G162" s="1" t="s">
        <v>231</v>
      </c>
      <c r="H162" s="1" t="s">
        <v>232</v>
      </c>
      <c r="I162" s="1" t="s">
        <v>142</v>
      </c>
      <c r="J162" s="1">
        <v>20222</v>
      </c>
      <c r="K162" s="1" t="s">
        <v>233</v>
      </c>
      <c r="L162" s="14" t="s">
        <v>234</v>
      </c>
      <c r="M162" s="1" t="s">
        <v>359</v>
      </c>
      <c r="O162" s="1" t="s">
        <v>236</v>
      </c>
      <c r="P162" s="1" t="s">
        <v>72</v>
      </c>
      <c r="Q162" s="12">
        <v>530990002</v>
      </c>
      <c r="R162" s="12">
        <v>3528920000000000</v>
      </c>
      <c r="S162" s="1">
        <v>10075</v>
      </c>
      <c r="T162" s="1">
        <v>670</v>
      </c>
      <c r="U162" s="3">
        <v>0</v>
      </c>
      <c r="V162" s="3">
        <v>2.7155092592592592E-2</v>
      </c>
      <c r="W162" s="1">
        <v>11.85</v>
      </c>
      <c r="X162" s="1" t="s">
        <v>96</v>
      </c>
      <c r="Y162" s="16">
        <v>0</v>
      </c>
      <c r="Z162" s="4">
        <v>42427</v>
      </c>
      <c r="AA162" s="1">
        <v>73</v>
      </c>
      <c r="AB162" s="1" t="str">
        <f t="shared" si="20"/>
        <v>Medium</v>
      </c>
      <c r="AC162" s="1">
        <v>142.54</v>
      </c>
      <c r="AD162" s="1" t="str">
        <f t="shared" ref="AD162:AD193" si="23">IF(AE162="complete","Yes","No")</f>
        <v>Yes</v>
      </c>
      <c r="AE162" s="1" t="s">
        <v>361</v>
      </c>
      <c r="AF162" s="1" t="s">
        <v>82</v>
      </c>
      <c r="AG162" s="1" t="s">
        <v>76</v>
      </c>
      <c r="AH162" s="1" t="s">
        <v>77</v>
      </c>
      <c r="AI162" s="1" t="s">
        <v>399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1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1</v>
      </c>
      <c r="BH162" s="1">
        <v>0</v>
      </c>
      <c r="BI162" s="1">
        <v>0</v>
      </c>
      <c r="BJ162" s="1">
        <v>0</v>
      </c>
      <c r="BK162" s="1">
        <v>0</v>
      </c>
      <c r="BL162" s="1">
        <v>1</v>
      </c>
      <c r="BW162" s="2"/>
      <c r="BX162" s="1"/>
      <c r="BY162" s="1"/>
      <c r="BZ162" s="3"/>
      <c r="CA162" s="3"/>
      <c r="CB162" s="1"/>
      <c r="CC162" s="1"/>
      <c r="CD162" s="3"/>
      <c r="CE162" s="4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</row>
    <row r="163" spans="1:121" x14ac:dyDescent="0.3">
      <c r="A163" s="1" t="s">
        <v>740</v>
      </c>
      <c r="B163" s="1" t="str">
        <f t="shared" si="21"/>
        <v xml:space="preserve">Rafael </v>
      </c>
      <c r="C163" s="1" t="str">
        <f t="shared" si="22"/>
        <v xml:space="preserve">Middleton  </v>
      </c>
      <c r="D163" s="1" t="s">
        <v>741</v>
      </c>
      <c r="E163" s="1" t="s">
        <v>63</v>
      </c>
      <c r="F163" s="1" t="s">
        <v>230</v>
      </c>
      <c r="G163" s="1" t="s">
        <v>231</v>
      </c>
      <c r="H163" s="1" t="s">
        <v>232</v>
      </c>
      <c r="I163" s="1" t="s">
        <v>142</v>
      </c>
      <c r="J163" s="1">
        <v>20222</v>
      </c>
      <c r="K163" s="1" t="s">
        <v>233</v>
      </c>
      <c r="L163" s="14" t="s">
        <v>234</v>
      </c>
      <c r="M163" s="1" t="s">
        <v>359</v>
      </c>
      <c r="O163" s="1" t="s">
        <v>236</v>
      </c>
      <c r="P163" s="1" t="s">
        <v>72</v>
      </c>
      <c r="Q163" s="12">
        <v>530990002</v>
      </c>
      <c r="R163" s="12">
        <v>3528680000000000</v>
      </c>
      <c r="S163" s="1">
        <v>10075</v>
      </c>
      <c r="T163" s="1">
        <v>2231</v>
      </c>
      <c r="U163" s="3">
        <v>0</v>
      </c>
      <c r="V163" s="3">
        <v>3.3291666666666664E-2</v>
      </c>
      <c r="W163" s="1">
        <v>9</v>
      </c>
      <c r="X163" s="1" t="s">
        <v>237</v>
      </c>
      <c r="Y163" s="16">
        <v>0</v>
      </c>
      <c r="Z163" s="4">
        <v>42729</v>
      </c>
      <c r="AA163" s="1">
        <v>73</v>
      </c>
      <c r="AB163" s="1" t="str">
        <f t="shared" si="20"/>
        <v>Medium</v>
      </c>
      <c r="AC163" s="1">
        <v>197.81</v>
      </c>
      <c r="AD163" s="1" t="str">
        <f t="shared" si="23"/>
        <v>Yes</v>
      </c>
      <c r="AE163" s="1" t="s">
        <v>361</v>
      </c>
      <c r="AF163" s="1" t="s">
        <v>82</v>
      </c>
      <c r="AG163" s="1" t="s">
        <v>76</v>
      </c>
      <c r="AH163" s="1" t="s">
        <v>99</v>
      </c>
      <c r="AI163" s="1" t="s">
        <v>399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1</v>
      </c>
      <c r="BW163" s="2"/>
      <c r="BX163" s="1"/>
      <c r="BY163" s="1"/>
      <c r="BZ163" s="3"/>
      <c r="CA163" s="3"/>
      <c r="CB163" s="1"/>
      <c r="CC163" s="1"/>
      <c r="CD163" s="3"/>
      <c r="CE163" s="4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</row>
    <row r="164" spans="1:121" x14ac:dyDescent="0.3">
      <c r="A164" s="1" t="s">
        <v>740</v>
      </c>
      <c r="B164" s="1" t="str">
        <f t="shared" si="21"/>
        <v xml:space="preserve">Rafael </v>
      </c>
      <c r="C164" s="1" t="str">
        <f t="shared" si="22"/>
        <v xml:space="preserve">Middleton  </v>
      </c>
      <c r="D164" s="1" t="s">
        <v>741</v>
      </c>
      <c r="E164" s="1" t="s">
        <v>63</v>
      </c>
      <c r="F164" s="1" t="s">
        <v>230</v>
      </c>
      <c r="G164" s="1" t="s">
        <v>231</v>
      </c>
      <c r="H164" s="1" t="s">
        <v>232</v>
      </c>
      <c r="I164" s="1" t="s">
        <v>142</v>
      </c>
      <c r="J164" s="1">
        <v>20222</v>
      </c>
      <c r="K164" s="1" t="s">
        <v>233</v>
      </c>
      <c r="L164" s="14" t="s">
        <v>234</v>
      </c>
      <c r="M164" s="1" t="s">
        <v>359</v>
      </c>
      <c r="O164" s="1" t="s">
        <v>236</v>
      </c>
      <c r="P164" s="1" t="s">
        <v>72</v>
      </c>
      <c r="Q164" s="12">
        <v>530990002</v>
      </c>
      <c r="R164" s="12">
        <v>3528160000000000</v>
      </c>
      <c r="S164" s="1">
        <v>10075</v>
      </c>
      <c r="T164" s="1">
        <v>9068</v>
      </c>
      <c r="U164" s="3">
        <v>0</v>
      </c>
      <c r="V164" s="3">
        <v>5.2824074074074067E-3</v>
      </c>
      <c r="W164" s="1">
        <v>16.27</v>
      </c>
      <c r="X164" s="1" t="s">
        <v>86</v>
      </c>
      <c r="Y164" s="16">
        <v>0</v>
      </c>
      <c r="Z164" s="4">
        <v>42372</v>
      </c>
      <c r="AA164" s="1">
        <v>73</v>
      </c>
      <c r="AB164" s="1" t="str">
        <f t="shared" si="20"/>
        <v>Medium</v>
      </c>
      <c r="AC164" s="1">
        <v>179.38</v>
      </c>
      <c r="AD164" s="1" t="str">
        <f t="shared" si="23"/>
        <v>Yes</v>
      </c>
      <c r="AE164" s="1" t="s">
        <v>361</v>
      </c>
      <c r="AF164" s="1" t="s">
        <v>82</v>
      </c>
      <c r="AG164" s="1" t="s">
        <v>76</v>
      </c>
      <c r="AH164" s="1" t="s">
        <v>99</v>
      </c>
      <c r="AI164" s="1" t="s">
        <v>399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1</v>
      </c>
      <c r="AZ164" s="1">
        <v>0</v>
      </c>
      <c r="BA164" s="1">
        <v>1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1</v>
      </c>
      <c r="BL164" s="1">
        <v>0</v>
      </c>
      <c r="BW164" s="2"/>
      <c r="BX164" s="1"/>
      <c r="BY164" s="1"/>
      <c r="BZ164" s="3"/>
      <c r="CA164" s="3"/>
      <c r="CB164" s="1"/>
      <c r="CC164" s="1"/>
      <c r="CD164" s="3"/>
      <c r="CE164" s="4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</row>
    <row r="165" spans="1:121" x14ac:dyDescent="0.3">
      <c r="A165" s="1" t="s">
        <v>742</v>
      </c>
      <c r="B165" s="1" t="str">
        <f t="shared" si="21"/>
        <v xml:space="preserve">Ray </v>
      </c>
      <c r="C165" s="1" t="str">
        <f t="shared" si="22"/>
        <v xml:space="preserve">Hornsby     </v>
      </c>
      <c r="D165" s="1" t="s">
        <v>743</v>
      </c>
      <c r="E165" s="1" t="s">
        <v>63</v>
      </c>
      <c r="F165" s="1" t="s">
        <v>744</v>
      </c>
      <c r="G165" s="1" t="s">
        <v>745</v>
      </c>
      <c r="I165" s="1" t="s">
        <v>118</v>
      </c>
      <c r="J165" s="1">
        <v>29753</v>
      </c>
      <c r="K165" s="1" t="s">
        <v>746</v>
      </c>
      <c r="L165" s="14" t="s">
        <v>747</v>
      </c>
      <c r="M165" s="1" t="s">
        <v>93</v>
      </c>
      <c r="O165" s="1" t="s">
        <v>177</v>
      </c>
      <c r="P165" s="1" t="s">
        <v>67</v>
      </c>
      <c r="Q165" s="12" t="s">
        <v>748</v>
      </c>
      <c r="R165" s="12">
        <v>4839450000000000</v>
      </c>
      <c r="S165" s="1">
        <v>10127</v>
      </c>
      <c r="T165" s="1">
        <v>3665</v>
      </c>
      <c r="U165" s="3">
        <v>0</v>
      </c>
      <c r="V165" s="3">
        <v>5.2824074074074067E-3</v>
      </c>
      <c r="W165" s="1">
        <v>8.99</v>
      </c>
      <c r="X165" s="1" t="s">
        <v>85</v>
      </c>
      <c r="Y165" s="16">
        <v>0</v>
      </c>
      <c r="Z165" s="4">
        <v>42373</v>
      </c>
      <c r="AA165" s="1">
        <v>49</v>
      </c>
      <c r="AB165" s="1" t="str">
        <f t="shared" si="20"/>
        <v>Small</v>
      </c>
      <c r="AC165" s="1">
        <v>17.29</v>
      </c>
      <c r="AD165" s="1" t="str">
        <f t="shared" si="23"/>
        <v>Yes</v>
      </c>
      <c r="AE165" s="1" t="s">
        <v>361</v>
      </c>
      <c r="AF165" s="1" t="s">
        <v>75</v>
      </c>
      <c r="AG165" s="1" t="s">
        <v>109</v>
      </c>
      <c r="AH165" s="1" t="s">
        <v>83</v>
      </c>
      <c r="AI165" s="1" t="s">
        <v>369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1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W165" s="2"/>
      <c r="BX165" s="1"/>
      <c r="BY165" s="1"/>
      <c r="BZ165" s="3"/>
      <c r="CA165" s="3"/>
      <c r="CB165" s="1"/>
      <c r="CC165" s="1"/>
      <c r="CD165" s="3"/>
      <c r="CE165" s="4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</row>
    <row r="166" spans="1:121" x14ac:dyDescent="0.3">
      <c r="A166" s="1" t="s">
        <v>749</v>
      </c>
      <c r="B166" s="1" t="str">
        <f t="shared" si="21"/>
        <v xml:space="preserve">Rebecca </v>
      </c>
      <c r="C166" s="1" t="str">
        <f t="shared" si="22"/>
        <v xml:space="preserve">Uresti   </v>
      </c>
      <c r="D166" s="1" t="s">
        <v>750</v>
      </c>
      <c r="E166" s="1" t="s">
        <v>151</v>
      </c>
      <c r="F166" s="1" t="s">
        <v>751</v>
      </c>
      <c r="G166" s="1" t="s">
        <v>676</v>
      </c>
      <c r="H166" s="1" t="s">
        <v>677</v>
      </c>
      <c r="I166" s="1" t="s">
        <v>142</v>
      </c>
      <c r="J166" s="1">
        <v>35203</v>
      </c>
      <c r="K166" s="1" t="s">
        <v>752</v>
      </c>
      <c r="L166" s="14" t="s">
        <v>753</v>
      </c>
      <c r="M166" s="1" t="s">
        <v>93</v>
      </c>
      <c r="O166" s="1" t="s">
        <v>590</v>
      </c>
      <c r="P166" s="1" t="s">
        <v>388</v>
      </c>
      <c r="Q166" s="12" t="s">
        <v>754</v>
      </c>
      <c r="R166" s="12">
        <v>4446370000000000</v>
      </c>
      <c r="S166" s="1">
        <v>10339</v>
      </c>
      <c r="T166" s="1">
        <v>4716</v>
      </c>
      <c r="U166" s="3">
        <v>0</v>
      </c>
      <c r="V166" s="3">
        <v>7.9432870370370369E-3</v>
      </c>
      <c r="W166" s="1">
        <v>7.45</v>
      </c>
      <c r="X166" s="1" t="s">
        <v>703</v>
      </c>
      <c r="Y166" s="16">
        <v>0</v>
      </c>
      <c r="Z166" s="4">
        <v>42541</v>
      </c>
      <c r="AA166" s="1">
        <v>55</v>
      </c>
      <c r="AB166" s="1" t="str">
        <f t="shared" si="20"/>
        <v>Small</v>
      </c>
      <c r="AC166" s="1">
        <v>8.49</v>
      </c>
      <c r="AD166" s="1" t="str">
        <f t="shared" si="23"/>
        <v>Yes</v>
      </c>
      <c r="AE166" s="1" t="s">
        <v>361</v>
      </c>
      <c r="AF166" s="1" t="s">
        <v>75</v>
      </c>
      <c r="AG166" s="1" t="s">
        <v>109</v>
      </c>
      <c r="AH166" s="1" t="s">
        <v>83</v>
      </c>
      <c r="AI166" s="1" t="s">
        <v>399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</v>
      </c>
      <c r="AU166" s="1">
        <v>0</v>
      </c>
      <c r="AV166" s="1">
        <v>1</v>
      </c>
      <c r="AW166" s="1">
        <v>1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W166" s="2"/>
      <c r="BX166" s="1"/>
      <c r="BY166" s="1"/>
      <c r="BZ166" s="3"/>
      <c r="CA166" s="3"/>
      <c r="CB166" s="1"/>
      <c r="CC166" s="1"/>
      <c r="CD166" s="3"/>
      <c r="CE166" s="4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</row>
    <row r="167" spans="1:121" x14ac:dyDescent="0.3">
      <c r="A167" s="1" t="s">
        <v>755</v>
      </c>
      <c r="B167" s="1" t="str">
        <f t="shared" si="21"/>
        <v xml:space="preserve">Reda </v>
      </c>
      <c r="C167" s="1" t="str">
        <f t="shared" si="22"/>
        <v xml:space="preserve">Fullilove   </v>
      </c>
      <c r="D167" s="1" t="s">
        <v>756</v>
      </c>
      <c r="E167" s="1" t="s">
        <v>151</v>
      </c>
      <c r="F167" s="1" t="s">
        <v>194</v>
      </c>
      <c r="G167" s="1" t="s">
        <v>195</v>
      </c>
      <c r="I167" s="1" t="s">
        <v>118</v>
      </c>
      <c r="J167" s="1">
        <v>3728</v>
      </c>
      <c r="K167" s="1" t="s">
        <v>196</v>
      </c>
      <c r="L167" s="14" t="s">
        <v>197</v>
      </c>
      <c r="M167" s="1" t="s">
        <v>198</v>
      </c>
      <c r="O167" s="1" t="s">
        <v>199</v>
      </c>
      <c r="P167" s="1" t="s">
        <v>67</v>
      </c>
      <c r="Q167" s="12" t="s">
        <v>200</v>
      </c>
      <c r="R167" s="12">
        <v>36050000000000</v>
      </c>
      <c r="S167" s="1">
        <v>10055</v>
      </c>
      <c r="T167" s="1">
        <v>925</v>
      </c>
      <c r="U167" s="3">
        <v>0</v>
      </c>
      <c r="V167" s="3">
        <v>3.3247685185185186E-2</v>
      </c>
      <c r="W167" s="1">
        <v>19.25</v>
      </c>
      <c r="X167" s="1" t="s">
        <v>201</v>
      </c>
      <c r="Y167" s="16">
        <v>0</v>
      </c>
      <c r="Z167" s="4">
        <v>42485</v>
      </c>
      <c r="AA167" s="1">
        <v>24</v>
      </c>
      <c r="AB167" s="1" t="str">
        <f t="shared" si="20"/>
        <v>Small</v>
      </c>
      <c r="AC167" s="1">
        <v>32.11</v>
      </c>
      <c r="AD167" s="1" t="str">
        <f t="shared" si="23"/>
        <v>No</v>
      </c>
      <c r="AE167" s="1" t="s">
        <v>374</v>
      </c>
      <c r="AF167" s="1" t="s">
        <v>75</v>
      </c>
      <c r="AG167" s="1" t="s">
        <v>98</v>
      </c>
      <c r="AH167" s="1" t="s">
        <v>83</v>
      </c>
      <c r="AI167" s="1" t="s">
        <v>378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1</v>
      </c>
      <c r="AU167" s="1">
        <v>0</v>
      </c>
      <c r="AV167" s="1">
        <v>1</v>
      </c>
      <c r="AW167" s="1">
        <v>1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W167" s="2"/>
      <c r="BX167" s="1"/>
      <c r="BY167" s="1"/>
      <c r="BZ167" s="3"/>
      <c r="CA167" s="3"/>
      <c r="CB167" s="1"/>
      <c r="CC167" s="1"/>
      <c r="CD167" s="3"/>
      <c r="CE167" s="4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</row>
    <row r="168" spans="1:121" x14ac:dyDescent="0.3">
      <c r="A168" s="1" t="s">
        <v>755</v>
      </c>
      <c r="B168" s="1" t="str">
        <f t="shared" si="21"/>
        <v xml:space="preserve">Reda </v>
      </c>
      <c r="C168" s="1" t="str">
        <f t="shared" si="22"/>
        <v xml:space="preserve">Fullilove   </v>
      </c>
      <c r="D168" s="1" t="s">
        <v>756</v>
      </c>
      <c r="E168" s="1" t="s">
        <v>151</v>
      </c>
      <c r="F168" s="1" t="s">
        <v>194</v>
      </c>
      <c r="G168" s="1" t="s">
        <v>195</v>
      </c>
      <c r="I168" s="1" t="s">
        <v>118</v>
      </c>
      <c r="J168" s="1">
        <v>3728</v>
      </c>
      <c r="K168" s="1" t="s">
        <v>196</v>
      </c>
      <c r="L168" s="14" t="s">
        <v>197</v>
      </c>
      <c r="M168" s="1" t="s">
        <v>198</v>
      </c>
      <c r="O168" s="1" t="s">
        <v>199</v>
      </c>
      <c r="P168" s="1" t="s">
        <v>67</v>
      </c>
      <c r="Q168" s="12" t="s">
        <v>200</v>
      </c>
      <c r="R168" s="12">
        <v>36424900000000</v>
      </c>
      <c r="S168" s="1">
        <v>10055</v>
      </c>
      <c r="T168" s="1">
        <v>1282</v>
      </c>
      <c r="U168" s="3">
        <v>0</v>
      </c>
      <c r="V168" s="3">
        <v>3.3247685185185186E-2</v>
      </c>
      <c r="W168" s="1">
        <v>23.37</v>
      </c>
      <c r="X168" s="1" t="s">
        <v>201</v>
      </c>
      <c r="Y168" s="16">
        <v>0</v>
      </c>
      <c r="Z168" s="4">
        <v>42485</v>
      </c>
      <c r="AA168" s="1">
        <v>24</v>
      </c>
      <c r="AB168" s="1" t="str">
        <f t="shared" si="20"/>
        <v>Medium</v>
      </c>
      <c r="AC168" s="1">
        <v>223.31</v>
      </c>
      <c r="AD168" s="1" t="str">
        <f t="shared" si="23"/>
        <v>Yes</v>
      </c>
      <c r="AE168" s="1" t="s">
        <v>361</v>
      </c>
      <c r="AF168" s="1" t="s">
        <v>75</v>
      </c>
      <c r="AG168" s="1" t="s">
        <v>98</v>
      </c>
      <c r="AH168" s="1" t="s">
        <v>99</v>
      </c>
      <c r="AI168" s="1" t="s">
        <v>378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1</v>
      </c>
      <c r="BL168" s="1">
        <v>1</v>
      </c>
      <c r="BW168" s="2"/>
      <c r="BX168" s="1"/>
      <c r="BY168" s="1"/>
      <c r="BZ168" s="3"/>
      <c r="CA168" s="3"/>
      <c r="CB168" s="1"/>
      <c r="CC168" s="1"/>
      <c r="CD168" s="3"/>
      <c r="CE168" s="4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</row>
    <row r="169" spans="1:121" x14ac:dyDescent="0.3">
      <c r="A169" s="1" t="s">
        <v>755</v>
      </c>
      <c r="B169" s="1" t="str">
        <f t="shared" si="21"/>
        <v xml:space="preserve">Reda </v>
      </c>
      <c r="C169" s="1" t="str">
        <f t="shared" si="22"/>
        <v xml:space="preserve">Fullilove   </v>
      </c>
      <c r="D169" s="1" t="s">
        <v>756</v>
      </c>
      <c r="E169" s="1" t="s">
        <v>151</v>
      </c>
      <c r="F169" s="1" t="s">
        <v>194</v>
      </c>
      <c r="G169" s="1" t="s">
        <v>195</v>
      </c>
      <c r="I169" s="1" t="s">
        <v>118</v>
      </c>
      <c r="J169" s="1">
        <v>3728</v>
      </c>
      <c r="K169" s="1" t="s">
        <v>196</v>
      </c>
      <c r="L169" s="14" t="s">
        <v>197</v>
      </c>
      <c r="M169" s="1" t="s">
        <v>198</v>
      </c>
      <c r="O169" s="1" t="s">
        <v>199</v>
      </c>
      <c r="P169" s="1" t="s">
        <v>67</v>
      </c>
      <c r="Q169" s="12" t="s">
        <v>200</v>
      </c>
      <c r="R169" s="12">
        <v>36295300000000</v>
      </c>
      <c r="S169" s="1">
        <v>10055</v>
      </c>
      <c r="T169" s="1">
        <v>4950</v>
      </c>
      <c r="U169" s="3">
        <v>0</v>
      </c>
      <c r="V169" s="3">
        <v>3.0493055555555551E-2</v>
      </c>
      <c r="W169" s="1">
        <v>18.45</v>
      </c>
      <c r="X169" s="1" t="s">
        <v>202</v>
      </c>
      <c r="Y169" s="16">
        <v>0</v>
      </c>
      <c r="Z169" s="4">
        <v>42670</v>
      </c>
      <c r="AA169" s="1">
        <v>24</v>
      </c>
      <c r="AB169" s="1" t="str">
        <f t="shared" si="20"/>
        <v>Medium</v>
      </c>
      <c r="AC169" s="1">
        <v>129.77000000000001</v>
      </c>
      <c r="AD169" s="1" t="str">
        <f t="shared" si="23"/>
        <v>Yes</v>
      </c>
      <c r="AE169" s="1" t="s">
        <v>361</v>
      </c>
      <c r="AF169" s="1" t="s">
        <v>75</v>
      </c>
      <c r="AG169" s="1" t="s">
        <v>98</v>
      </c>
      <c r="AH169" s="1" t="s">
        <v>77</v>
      </c>
      <c r="AI169" s="1" t="s">
        <v>378</v>
      </c>
      <c r="AJ169" s="1">
        <v>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0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W169" s="2"/>
      <c r="BX169" s="1"/>
      <c r="BY169" s="1"/>
      <c r="BZ169" s="3"/>
      <c r="CA169" s="3"/>
      <c r="CB169" s="1"/>
      <c r="CC169" s="1"/>
      <c r="CD169" s="3"/>
      <c r="CE169" s="4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</row>
    <row r="170" spans="1:121" x14ac:dyDescent="0.3">
      <c r="A170" s="1" t="s">
        <v>757</v>
      </c>
      <c r="B170" s="1" t="str">
        <f t="shared" si="21"/>
        <v xml:space="preserve">Reynaldo </v>
      </c>
      <c r="C170" s="1" t="str">
        <f t="shared" si="22"/>
        <v xml:space="preserve">Myers   </v>
      </c>
      <c r="D170" s="1" t="s">
        <v>758</v>
      </c>
      <c r="E170" s="1" t="s">
        <v>63</v>
      </c>
      <c r="F170" s="1" t="s">
        <v>759</v>
      </c>
      <c r="G170" s="1" t="s">
        <v>760</v>
      </c>
      <c r="H170" s="1" t="s">
        <v>587</v>
      </c>
      <c r="I170" s="1" t="s">
        <v>286</v>
      </c>
      <c r="J170" s="1">
        <v>2774</v>
      </c>
      <c r="K170" s="1" t="s">
        <v>761</v>
      </c>
      <c r="L170" s="14" t="s">
        <v>762</v>
      </c>
      <c r="M170" s="1" t="s">
        <v>145</v>
      </c>
      <c r="O170" s="1" t="s">
        <v>537</v>
      </c>
      <c r="P170" s="1" t="s">
        <v>107</v>
      </c>
      <c r="Q170" s="12">
        <v>814000000000000</v>
      </c>
      <c r="R170" s="12">
        <v>372006000000000</v>
      </c>
      <c r="S170" s="1">
        <v>10347</v>
      </c>
      <c r="T170" s="1">
        <v>3591</v>
      </c>
      <c r="U170" s="3">
        <v>3.2928240740740737E-2</v>
      </c>
      <c r="V170" s="3">
        <v>3.2932870370370369E-2</v>
      </c>
      <c r="W170" s="1">
        <v>6.15</v>
      </c>
      <c r="X170" s="1" t="s">
        <v>315</v>
      </c>
      <c r="Y170" s="16">
        <v>3.2928240740740737E-2</v>
      </c>
      <c r="Z170" s="4">
        <v>42498</v>
      </c>
      <c r="AA170" s="1">
        <v>54</v>
      </c>
      <c r="AB170" s="1" t="str">
        <f t="shared" si="20"/>
        <v>Small</v>
      </c>
      <c r="AC170" s="1">
        <v>30.71</v>
      </c>
      <c r="AD170" s="1" t="str">
        <f t="shared" si="23"/>
        <v>Yes</v>
      </c>
      <c r="AE170" s="1" t="s">
        <v>361</v>
      </c>
      <c r="AF170" s="1" t="s">
        <v>75</v>
      </c>
      <c r="AG170" s="1" t="s">
        <v>109</v>
      </c>
      <c r="AH170" s="1" t="s">
        <v>83</v>
      </c>
      <c r="AI170" s="1" t="s">
        <v>399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1</v>
      </c>
      <c r="AW170" s="1">
        <v>1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W170" s="2"/>
      <c r="BX170" s="1"/>
      <c r="BY170" s="1"/>
      <c r="BZ170" s="3"/>
      <c r="CA170" s="3"/>
      <c r="CB170" s="1"/>
      <c r="CC170" s="1"/>
      <c r="CD170" s="3"/>
      <c r="CE170" s="4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</row>
    <row r="171" spans="1:121" x14ac:dyDescent="0.3">
      <c r="A171" s="1" t="s">
        <v>757</v>
      </c>
      <c r="B171" s="1" t="str">
        <f t="shared" si="21"/>
        <v xml:space="preserve">Reynaldo </v>
      </c>
      <c r="C171" s="1" t="str">
        <f t="shared" si="22"/>
        <v xml:space="preserve">Myers   </v>
      </c>
      <c r="D171" s="1" t="s">
        <v>758</v>
      </c>
      <c r="E171" s="1" t="s">
        <v>63</v>
      </c>
      <c r="F171" s="1" t="s">
        <v>759</v>
      </c>
      <c r="G171" s="1" t="s">
        <v>760</v>
      </c>
      <c r="H171" s="1" t="s">
        <v>587</v>
      </c>
      <c r="I171" s="1" t="s">
        <v>286</v>
      </c>
      <c r="J171" s="1">
        <v>2774</v>
      </c>
      <c r="K171" s="1" t="s">
        <v>761</v>
      </c>
      <c r="L171" s="14" t="s">
        <v>762</v>
      </c>
      <c r="M171" s="1" t="s">
        <v>145</v>
      </c>
      <c r="O171" s="1" t="s">
        <v>537</v>
      </c>
      <c r="P171" s="1" t="s">
        <v>107</v>
      </c>
      <c r="Q171" s="12">
        <v>814000000000000</v>
      </c>
      <c r="R171" s="12">
        <v>375546000000000</v>
      </c>
      <c r="S171" s="1">
        <v>10347</v>
      </c>
      <c r="T171" s="1">
        <v>9145</v>
      </c>
      <c r="U171" s="3">
        <v>0</v>
      </c>
      <c r="V171" s="3">
        <v>2.7155092592592592E-2</v>
      </c>
      <c r="W171" s="1">
        <v>18.239999999999998</v>
      </c>
      <c r="X171" s="1" t="s">
        <v>81</v>
      </c>
      <c r="Y171" s="16">
        <v>0</v>
      </c>
      <c r="Z171" s="4">
        <v>42640</v>
      </c>
      <c r="AA171" s="1">
        <v>54</v>
      </c>
      <c r="AB171" s="1" t="str">
        <f t="shared" si="20"/>
        <v>Small</v>
      </c>
      <c r="AC171" s="1">
        <v>27.48</v>
      </c>
      <c r="AD171" s="1" t="str">
        <f t="shared" si="23"/>
        <v>Yes</v>
      </c>
      <c r="AE171" s="1" t="s">
        <v>361</v>
      </c>
      <c r="AF171" s="1" t="s">
        <v>75</v>
      </c>
      <c r="AG171" s="1" t="s">
        <v>109</v>
      </c>
      <c r="AH171" s="1" t="s">
        <v>83</v>
      </c>
      <c r="AI171" s="1" t="s">
        <v>399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1</v>
      </c>
      <c r="AU171" s="1">
        <v>0</v>
      </c>
      <c r="AV171" s="1">
        <v>1</v>
      </c>
      <c r="AW171" s="1">
        <v>1</v>
      </c>
      <c r="AX171" s="1">
        <v>0</v>
      </c>
      <c r="AY171" s="1">
        <v>0</v>
      </c>
      <c r="AZ171" s="1">
        <v>1</v>
      </c>
      <c r="BA171" s="1">
        <v>0</v>
      </c>
      <c r="BB171" s="1">
        <v>0</v>
      </c>
      <c r="BC171" s="1">
        <v>0</v>
      </c>
      <c r="BD171" s="1">
        <v>1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W171" s="2"/>
      <c r="BX171" s="1"/>
      <c r="BY171" s="1"/>
      <c r="BZ171" s="3"/>
      <c r="CA171" s="3"/>
      <c r="CB171" s="1"/>
      <c r="CC171" s="1"/>
      <c r="CD171" s="3"/>
      <c r="CE171" s="4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</row>
    <row r="172" spans="1:121" x14ac:dyDescent="0.3">
      <c r="A172" s="1" t="s">
        <v>763</v>
      </c>
      <c r="B172" s="1" t="str">
        <f t="shared" si="21"/>
        <v xml:space="preserve">Robert </v>
      </c>
      <c r="C172" s="1" t="str">
        <f t="shared" si="22"/>
        <v xml:space="preserve">Bilbo    </v>
      </c>
      <c r="D172" s="1" t="s">
        <v>764</v>
      </c>
      <c r="E172" s="1" t="s">
        <v>63</v>
      </c>
      <c r="F172" s="1" t="s">
        <v>765</v>
      </c>
      <c r="G172" s="1" t="s">
        <v>766</v>
      </c>
      <c r="H172" s="1" t="s">
        <v>767</v>
      </c>
      <c r="I172" s="1" t="s">
        <v>67</v>
      </c>
      <c r="J172" s="1">
        <v>22070</v>
      </c>
      <c r="K172" s="1" t="s">
        <v>768</v>
      </c>
      <c r="L172" s="14" t="s">
        <v>769</v>
      </c>
      <c r="M172" s="1" t="s">
        <v>359</v>
      </c>
      <c r="O172" s="1" t="s">
        <v>770</v>
      </c>
      <c r="P172" s="1" t="s">
        <v>67</v>
      </c>
      <c r="Q172" s="12" t="s">
        <v>771</v>
      </c>
      <c r="R172" s="12">
        <v>3528080000000000</v>
      </c>
      <c r="S172" s="1">
        <v>10119</v>
      </c>
      <c r="T172" s="1">
        <v>1969</v>
      </c>
      <c r="U172" s="3">
        <v>0</v>
      </c>
      <c r="V172" s="3">
        <v>4.0039351851851854E-2</v>
      </c>
      <c r="W172" s="1">
        <v>26.87</v>
      </c>
      <c r="X172" s="1" t="s">
        <v>248</v>
      </c>
      <c r="Y172" s="16">
        <v>0</v>
      </c>
      <c r="Z172" s="4">
        <v>42490</v>
      </c>
      <c r="AA172" s="1">
        <v>49</v>
      </c>
      <c r="AB172" s="1" t="str">
        <f t="shared" si="20"/>
        <v>Small</v>
      </c>
      <c r="AC172" s="1">
        <v>39.74</v>
      </c>
      <c r="AD172" s="1" t="str">
        <f t="shared" si="23"/>
        <v>Yes</v>
      </c>
      <c r="AE172" s="1" t="s">
        <v>361</v>
      </c>
      <c r="AF172" s="1" t="s">
        <v>75</v>
      </c>
      <c r="AG172" s="1" t="s">
        <v>109</v>
      </c>
      <c r="AH172" s="1" t="s">
        <v>83</v>
      </c>
      <c r="AI172" s="1" t="s">
        <v>369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1</v>
      </c>
      <c r="AU172" s="1">
        <v>0</v>
      </c>
      <c r="AV172" s="1">
        <v>1</v>
      </c>
      <c r="AW172" s="1">
        <v>1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W172" s="2"/>
      <c r="BX172" s="1"/>
      <c r="BY172" s="1"/>
      <c r="BZ172" s="3"/>
      <c r="CA172" s="3"/>
      <c r="CB172" s="1"/>
      <c r="CC172" s="1"/>
      <c r="CD172" s="3"/>
      <c r="CE172" s="4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</row>
    <row r="173" spans="1:121" x14ac:dyDescent="0.3">
      <c r="A173" s="1" t="s">
        <v>772</v>
      </c>
      <c r="B173" s="1" t="str">
        <f t="shared" si="21"/>
        <v xml:space="preserve">Robert </v>
      </c>
      <c r="C173" s="1" t="str">
        <f t="shared" si="22"/>
        <v xml:space="preserve">Ojeda    </v>
      </c>
      <c r="D173" s="1" t="s">
        <v>773</v>
      </c>
      <c r="E173" s="1" t="s">
        <v>63</v>
      </c>
      <c r="F173" s="1" t="s">
        <v>774</v>
      </c>
      <c r="G173" s="1" t="s">
        <v>775</v>
      </c>
      <c r="H173" s="1" t="s">
        <v>603</v>
      </c>
      <c r="I173" s="1" t="s">
        <v>142</v>
      </c>
      <c r="J173" s="1">
        <v>62220</v>
      </c>
      <c r="K173" s="1" t="s">
        <v>776</v>
      </c>
      <c r="L173" s="14" t="s">
        <v>777</v>
      </c>
      <c r="M173" s="1" t="s">
        <v>359</v>
      </c>
      <c r="O173" s="1" t="s">
        <v>581</v>
      </c>
      <c r="P173" s="1" t="s">
        <v>107</v>
      </c>
      <c r="Q173" s="12">
        <v>229000000000000</v>
      </c>
      <c r="R173" s="12">
        <v>3528360000000000</v>
      </c>
      <c r="S173" s="1">
        <v>10275</v>
      </c>
      <c r="T173" s="1">
        <v>1998</v>
      </c>
      <c r="U173" s="3">
        <v>0</v>
      </c>
      <c r="V173" s="3">
        <v>9.6597222222222223E-3</v>
      </c>
      <c r="W173" s="1">
        <v>18.239999999999998</v>
      </c>
      <c r="X173" s="1" t="s">
        <v>266</v>
      </c>
      <c r="Y173" s="16">
        <v>0</v>
      </c>
      <c r="Z173" s="4">
        <v>42554</v>
      </c>
      <c r="AA173" s="1">
        <v>76</v>
      </c>
      <c r="AB173" s="1" t="str">
        <f t="shared" si="20"/>
        <v>Medium</v>
      </c>
      <c r="AC173" s="1">
        <v>236.03</v>
      </c>
      <c r="AD173" s="1" t="str">
        <f t="shared" si="23"/>
        <v>Yes</v>
      </c>
      <c r="AE173" s="1" t="s">
        <v>361</v>
      </c>
      <c r="AF173" s="1" t="s">
        <v>82</v>
      </c>
      <c r="AG173" s="1" t="s">
        <v>109</v>
      </c>
      <c r="AH173" s="1" t="s">
        <v>99</v>
      </c>
      <c r="AI173" s="1" t="s">
        <v>399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1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W173" s="2"/>
      <c r="BX173" s="1"/>
      <c r="BY173" s="1"/>
      <c r="BZ173" s="3"/>
      <c r="CA173" s="3"/>
      <c r="CB173" s="1"/>
      <c r="CC173" s="1"/>
      <c r="CD173" s="3"/>
      <c r="CE173" s="4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</row>
    <row r="174" spans="1:121" x14ac:dyDescent="0.3">
      <c r="A174" s="1" t="s">
        <v>772</v>
      </c>
      <c r="B174" s="1" t="str">
        <f t="shared" si="21"/>
        <v xml:space="preserve">Robert </v>
      </c>
      <c r="C174" s="1" t="str">
        <f t="shared" si="22"/>
        <v xml:space="preserve">Ojeda    </v>
      </c>
      <c r="D174" s="1" t="s">
        <v>773</v>
      </c>
      <c r="E174" s="1" t="s">
        <v>63</v>
      </c>
      <c r="F174" s="1" t="s">
        <v>774</v>
      </c>
      <c r="G174" s="1" t="s">
        <v>775</v>
      </c>
      <c r="H174" s="1" t="s">
        <v>603</v>
      </c>
      <c r="I174" s="1" t="s">
        <v>142</v>
      </c>
      <c r="J174" s="1">
        <v>62220</v>
      </c>
      <c r="K174" s="1" t="s">
        <v>776</v>
      </c>
      <c r="L174" s="14" t="s">
        <v>777</v>
      </c>
      <c r="M174" s="1" t="s">
        <v>359</v>
      </c>
      <c r="O174" s="1" t="s">
        <v>581</v>
      </c>
      <c r="P174" s="1" t="s">
        <v>107</v>
      </c>
      <c r="Q174" s="12">
        <v>229000000000000</v>
      </c>
      <c r="R174" s="12">
        <v>3528760000000000</v>
      </c>
      <c r="S174" s="1">
        <v>10275</v>
      </c>
      <c r="T174" s="1">
        <v>4110</v>
      </c>
      <c r="U174" s="3">
        <v>0</v>
      </c>
      <c r="V174" s="3">
        <v>2.3605324074074074E-2</v>
      </c>
      <c r="W174" s="1">
        <v>13.25</v>
      </c>
      <c r="X174" s="1" t="s">
        <v>135</v>
      </c>
      <c r="Y174" s="16">
        <v>0</v>
      </c>
      <c r="Z174" s="4">
        <v>42699</v>
      </c>
      <c r="AA174" s="1">
        <v>76</v>
      </c>
      <c r="AB174" s="1" t="str">
        <f t="shared" si="20"/>
        <v>Medium</v>
      </c>
      <c r="AC174" s="1">
        <v>133.5</v>
      </c>
      <c r="AD174" s="1" t="str">
        <f t="shared" si="23"/>
        <v>Yes</v>
      </c>
      <c r="AE174" s="1" t="s">
        <v>361</v>
      </c>
      <c r="AF174" s="1" t="s">
        <v>82</v>
      </c>
      <c r="AG174" s="1" t="s">
        <v>109</v>
      </c>
      <c r="AH174" s="1" t="s">
        <v>77</v>
      </c>
      <c r="AI174" s="1" t="s">
        <v>399</v>
      </c>
      <c r="AJ174" s="1">
        <v>0</v>
      </c>
      <c r="AK174" s="1">
        <v>0</v>
      </c>
      <c r="AL174" s="1">
        <v>0</v>
      </c>
      <c r="AM174" s="1">
        <v>1</v>
      </c>
      <c r="AN174" s="1">
        <v>1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1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V174" s="2"/>
      <c r="BW174" s="2"/>
      <c r="BX174" s="1"/>
      <c r="BY174" s="1"/>
      <c r="BZ174" s="3"/>
      <c r="CA174" s="3"/>
      <c r="CB174" s="1"/>
      <c r="CC174" s="1"/>
      <c r="CD174" s="3"/>
      <c r="CE174" s="4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</row>
    <row r="175" spans="1:121" x14ac:dyDescent="0.3">
      <c r="A175" s="1" t="s">
        <v>778</v>
      </c>
      <c r="B175" s="1" t="str">
        <f t="shared" si="21"/>
        <v xml:space="preserve">Rosemary </v>
      </c>
      <c r="C175" s="1" t="str">
        <f t="shared" si="22"/>
        <v xml:space="preserve">Herbert  </v>
      </c>
      <c r="D175" s="1" t="s">
        <v>779</v>
      </c>
      <c r="E175" s="1" t="s">
        <v>151</v>
      </c>
      <c r="F175" s="1" t="s">
        <v>780</v>
      </c>
      <c r="G175" s="1" t="s">
        <v>781</v>
      </c>
      <c r="H175" s="1" t="s">
        <v>242</v>
      </c>
      <c r="I175" s="1" t="s">
        <v>142</v>
      </c>
      <c r="J175" s="1">
        <v>90210</v>
      </c>
      <c r="K175" s="1" t="s">
        <v>782</v>
      </c>
      <c r="L175" s="14" t="s">
        <v>783</v>
      </c>
      <c r="M175" s="1" t="s">
        <v>145</v>
      </c>
      <c r="O175" s="1" t="s">
        <v>177</v>
      </c>
      <c r="P175" s="1" t="s">
        <v>72</v>
      </c>
      <c r="Q175" s="12">
        <v>22868377</v>
      </c>
      <c r="R175" s="12">
        <v>375512000000000</v>
      </c>
      <c r="S175" s="1">
        <v>10311</v>
      </c>
      <c r="T175" s="1">
        <v>5766</v>
      </c>
      <c r="U175" s="3">
        <v>0</v>
      </c>
      <c r="V175" s="3">
        <v>2.3605324074074074E-2</v>
      </c>
      <c r="W175" s="1">
        <v>7.12</v>
      </c>
      <c r="X175" s="1" t="s">
        <v>135</v>
      </c>
      <c r="Y175" s="16">
        <v>0</v>
      </c>
      <c r="Z175" s="4">
        <v>42699</v>
      </c>
      <c r="AA175" s="1">
        <v>40</v>
      </c>
      <c r="AB175" s="1" t="str">
        <f t="shared" si="20"/>
        <v>Small</v>
      </c>
      <c r="AC175" s="1">
        <v>15.99</v>
      </c>
      <c r="AD175" s="1" t="str">
        <f t="shared" si="23"/>
        <v>Yes</v>
      </c>
      <c r="AE175" s="1" t="s">
        <v>361</v>
      </c>
      <c r="AF175" s="1" t="s">
        <v>75</v>
      </c>
      <c r="AG175" s="1" t="s">
        <v>109</v>
      </c>
      <c r="AH175" s="1" t="s">
        <v>83</v>
      </c>
      <c r="AI175" s="1" t="s">
        <v>378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V175" s="2"/>
      <c r="BW175" s="2"/>
      <c r="BX175" s="1"/>
      <c r="BY175" s="1"/>
      <c r="BZ175" s="3"/>
      <c r="CA175" s="3"/>
      <c r="CB175" s="1"/>
      <c r="CC175" s="1"/>
      <c r="CD175" s="3"/>
      <c r="CE175" s="4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</row>
    <row r="176" spans="1:121" x14ac:dyDescent="0.3">
      <c r="A176" s="1" t="s">
        <v>784</v>
      </c>
      <c r="B176" s="1" t="str">
        <f t="shared" si="21"/>
        <v xml:space="preserve">Scott </v>
      </c>
      <c r="C176" s="1" t="str">
        <f t="shared" si="22"/>
        <v xml:space="preserve">Lawson    </v>
      </c>
      <c r="D176" s="1" t="s">
        <v>785</v>
      </c>
      <c r="E176" s="1" t="s">
        <v>63</v>
      </c>
      <c r="F176" s="1" t="s">
        <v>309</v>
      </c>
      <c r="G176" s="1" t="s">
        <v>310</v>
      </c>
      <c r="H176" s="1" t="s">
        <v>311</v>
      </c>
      <c r="I176" s="1" t="s">
        <v>142</v>
      </c>
      <c r="J176" s="1">
        <v>60002</v>
      </c>
      <c r="K176" s="1" t="s">
        <v>312</v>
      </c>
      <c r="L176" s="14" t="s">
        <v>313</v>
      </c>
      <c r="M176" s="1" t="s">
        <v>359</v>
      </c>
      <c r="O176" s="1" t="s">
        <v>314</v>
      </c>
      <c r="P176" s="1" t="s">
        <v>242</v>
      </c>
      <c r="Q176" s="12">
        <v>518957246</v>
      </c>
      <c r="R176" s="12">
        <v>3528450000000000</v>
      </c>
      <c r="S176" s="1">
        <v>10115</v>
      </c>
      <c r="T176" s="1">
        <v>479</v>
      </c>
      <c r="U176" s="3">
        <v>0</v>
      </c>
      <c r="V176" s="3">
        <v>1.5701388888888886E-2</v>
      </c>
      <c r="W176" s="1">
        <v>18.989999999999998</v>
      </c>
      <c r="X176" s="1" t="s">
        <v>208</v>
      </c>
      <c r="Y176" s="16">
        <v>0</v>
      </c>
      <c r="Z176" s="4">
        <v>42479</v>
      </c>
      <c r="AA176" s="1" t="s">
        <v>97</v>
      </c>
      <c r="AB176" s="1" t="str">
        <f t="shared" ref="AB176:AB207" si="24">IF(AC176&gt;300,"Large",IF(AC176&gt;100,"Medium",IF(AC176&gt;0,"Small")))</f>
        <v>Small</v>
      </c>
      <c r="AC176" s="1">
        <v>7.02</v>
      </c>
      <c r="AD176" s="1" t="str">
        <f t="shared" si="23"/>
        <v>Yes</v>
      </c>
      <c r="AE176" s="1" t="s">
        <v>361</v>
      </c>
      <c r="AF176" s="1" t="s">
        <v>82</v>
      </c>
      <c r="AG176" s="1" t="s">
        <v>109</v>
      </c>
      <c r="AH176" s="1" t="s">
        <v>83</v>
      </c>
      <c r="AI176" s="1" t="s">
        <v>362</v>
      </c>
      <c r="AJ176" s="1">
        <v>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W176" s="2"/>
      <c r="BX176" s="1"/>
      <c r="BY176" s="1"/>
      <c r="BZ176" s="3"/>
      <c r="CA176" s="3"/>
      <c r="CB176" s="1"/>
      <c r="CC176" s="1"/>
      <c r="CD176" s="3"/>
      <c r="CE176" s="4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</row>
    <row r="177" spans="1:121" x14ac:dyDescent="0.3">
      <c r="A177" s="1" t="s">
        <v>784</v>
      </c>
      <c r="B177" s="1" t="str">
        <f t="shared" si="21"/>
        <v xml:space="preserve">Scott </v>
      </c>
      <c r="C177" s="1" t="str">
        <f t="shared" si="22"/>
        <v xml:space="preserve">Lawson    </v>
      </c>
      <c r="D177" s="1" t="s">
        <v>785</v>
      </c>
      <c r="E177" s="1" t="s">
        <v>63</v>
      </c>
      <c r="F177" s="1" t="s">
        <v>309</v>
      </c>
      <c r="G177" s="1" t="s">
        <v>310</v>
      </c>
      <c r="H177" s="1" t="s">
        <v>311</v>
      </c>
      <c r="I177" s="1" t="s">
        <v>142</v>
      </c>
      <c r="J177" s="1">
        <v>60002</v>
      </c>
      <c r="K177" s="1" t="s">
        <v>312</v>
      </c>
      <c r="L177" s="14" t="s">
        <v>313</v>
      </c>
      <c r="M177" s="1" t="s">
        <v>359</v>
      </c>
      <c r="O177" s="1" t="s">
        <v>314</v>
      </c>
      <c r="P177" s="1" t="s">
        <v>242</v>
      </c>
      <c r="Q177" s="12">
        <v>518957246</v>
      </c>
      <c r="R177" s="12">
        <v>3528250000000000</v>
      </c>
      <c r="S177" s="1">
        <v>10115</v>
      </c>
      <c r="T177" s="1">
        <v>1059</v>
      </c>
      <c r="U177" s="3">
        <v>3.2928240740740737E-2</v>
      </c>
      <c r="V177" s="3">
        <v>3.2932870370370369E-2</v>
      </c>
      <c r="W177" s="1">
        <v>27.97</v>
      </c>
      <c r="X177" s="1" t="s">
        <v>315</v>
      </c>
      <c r="Y177" s="16">
        <v>3.2928240740740737E-2</v>
      </c>
      <c r="Z177" s="4">
        <v>42498</v>
      </c>
      <c r="AA177" s="1" t="s">
        <v>97</v>
      </c>
      <c r="AB177" s="1" t="str">
        <f t="shared" si="24"/>
        <v>Medium</v>
      </c>
      <c r="AC177" s="1">
        <v>127.03</v>
      </c>
      <c r="AD177" s="1" t="str">
        <f t="shared" si="23"/>
        <v>No</v>
      </c>
      <c r="AE177" s="1" t="s">
        <v>374</v>
      </c>
      <c r="AF177" s="1" t="s">
        <v>75</v>
      </c>
      <c r="AG177" s="1" t="s">
        <v>109</v>
      </c>
      <c r="AH177" s="1" t="s">
        <v>77</v>
      </c>
      <c r="AI177" s="1" t="s">
        <v>362</v>
      </c>
      <c r="AJ177" s="1">
        <v>0</v>
      </c>
      <c r="AK177" s="1">
        <v>0</v>
      </c>
      <c r="AL177" s="1">
        <v>0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1</v>
      </c>
      <c r="AU177" s="1">
        <v>0</v>
      </c>
      <c r="AV177" s="1">
        <v>0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1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V177" s="2"/>
      <c r="BW177" s="2"/>
      <c r="BX177" s="1"/>
      <c r="BY177" s="1"/>
      <c r="BZ177" s="3"/>
      <c r="CA177" s="3"/>
      <c r="CB177" s="1"/>
      <c r="CC177" s="1"/>
      <c r="CD177" s="3"/>
      <c r="CE177" s="4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</row>
    <row r="178" spans="1:121" x14ac:dyDescent="0.3">
      <c r="A178" s="1" t="s">
        <v>786</v>
      </c>
      <c r="B178" s="1" t="str">
        <f t="shared" si="21"/>
        <v xml:space="preserve">Therese </v>
      </c>
      <c r="C178" s="1" t="str">
        <f t="shared" si="22"/>
        <v xml:space="preserve">Pickering  </v>
      </c>
      <c r="D178" s="1" t="s">
        <v>787</v>
      </c>
      <c r="E178" s="1" t="s">
        <v>151</v>
      </c>
      <c r="F178" s="1" t="s">
        <v>788</v>
      </c>
      <c r="G178" s="1" t="s">
        <v>789</v>
      </c>
      <c r="H178" s="1" t="s">
        <v>790</v>
      </c>
      <c r="I178" s="1" t="s">
        <v>142</v>
      </c>
      <c r="J178" s="1">
        <v>58622</v>
      </c>
      <c r="K178" s="1" t="s">
        <v>791</v>
      </c>
      <c r="L178" s="14" t="s">
        <v>792</v>
      </c>
      <c r="M178" s="1" t="s">
        <v>145</v>
      </c>
      <c r="O178" s="1" t="s">
        <v>635</v>
      </c>
      <c r="P178" s="1" t="s">
        <v>107</v>
      </c>
      <c r="Q178" s="12">
        <v>215000000000000</v>
      </c>
      <c r="R178" s="12">
        <v>344896000000000</v>
      </c>
      <c r="S178" s="1">
        <v>10271</v>
      </c>
      <c r="T178" s="1">
        <v>5712</v>
      </c>
      <c r="U178" s="3">
        <v>0</v>
      </c>
      <c r="V178" s="3">
        <v>4.0797453703703704E-2</v>
      </c>
      <c r="W178" s="1">
        <v>50</v>
      </c>
      <c r="X178" s="1" t="s">
        <v>264</v>
      </c>
      <c r="Y178" s="16">
        <v>0</v>
      </c>
      <c r="Z178" s="4">
        <v>42648</v>
      </c>
      <c r="AA178" s="1">
        <v>31</v>
      </c>
      <c r="AB178" s="1" t="str">
        <f t="shared" si="24"/>
        <v>Small</v>
      </c>
      <c r="AC178" s="1">
        <v>46.48</v>
      </c>
      <c r="AD178" s="1" t="str">
        <f t="shared" si="23"/>
        <v>Yes</v>
      </c>
      <c r="AE178" s="1" t="s">
        <v>361</v>
      </c>
      <c r="AF178" s="1" t="s">
        <v>75</v>
      </c>
      <c r="AG178" s="1" t="s">
        <v>109</v>
      </c>
      <c r="AH178" s="1" t="s">
        <v>83</v>
      </c>
      <c r="AI178" s="1" t="s">
        <v>378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1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V178" s="2"/>
      <c r="BW178" s="2"/>
      <c r="BX178" s="1"/>
      <c r="BY178" s="1"/>
      <c r="BZ178" s="3"/>
      <c r="CA178" s="3"/>
      <c r="CB178" s="1"/>
      <c r="CC178" s="1"/>
      <c r="CD178" s="3"/>
      <c r="CE178" s="4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</row>
    <row r="179" spans="1:121" x14ac:dyDescent="0.3">
      <c r="A179" s="1" t="s">
        <v>786</v>
      </c>
      <c r="B179" s="1" t="str">
        <f t="shared" si="21"/>
        <v xml:space="preserve">Therese </v>
      </c>
      <c r="C179" s="1" t="str">
        <f t="shared" si="22"/>
        <v xml:space="preserve">Pickering  </v>
      </c>
      <c r="D179" s="1" t="s">
        <v>787</v>
      </c>
      <c r="E179" s="1" t="s">
        <v>151</v>
      </c>
      <c r="F179" s="1" t="s">
        <v>788</v>
      </c>
      <c r="G179" s="1" t="s">
        <v>789</v>
      </c>
      <c r="H179" s="1" t="s">
        <v>790</v>
      </c>
      <c r="I179" s="1" t="s">
        <v>142</v>
      </c>
      <c r="J179" s="1">
        <v>58622</v>
      </c>
      <c r="K179" s="1" t="s">
        <v>791</v>
      </c>
      <c r="L179" s="14" t="s">
        <v>792</v>
      </c>
      <c r="M179" s="1" t="s">
        <v>145</v>
      </c>
      <c r="O179" s="1" t="s">
        <v>635</v>
      </c>
      <c r="P179" s="1" t="s">
        <v>107</v>
      </c>
      <c r="Q179" s="12">
        <v>215000000000000</v>
      </c>
      <c r="R179" s="12">
        <v>375702000000000</v>
      </c>
      <c r="S179" s="1">
        <v>10271</v>
      </c>
      <c r="T179" s="1">
        <v>9180</v>
      </c>
      <c r="U179" s="3">
        <v>0</v>
      </c>
      <c r="V179" s="3">
        <v>5.2824074074074067E-3</v>
      </c>
      <c r="W179" s="1">
        <v>43.89</v>
      </c>
      <c r="X179" s="1" t="s">
        <v>85</v>
      </c>
      <c r="Y179" s="16">
        <v>0</v>
      </c>
      <c r="Z179" s="4">
        <v>42373</v>
      </c>
      <c r="AA179" s="1">
        <v>31</v>
      </c>
      <c r="AB179" s="1" t="str">
        <f t="shared" si="24"/>
        <v>Small</v>
      </c>
      <c r="AC179" s="1">
        <v>14.6</v>
      </c>
      <c r="AD179" s="1" t="str">
        <f t="shared" si="23"/>
        <v>No</v>
      </c>
      <c r="AE179" s="1" t="s">
        <v>364</v>
      </c>
      <c r="AF179" s="1" t="s">
        <v>75</v>
      </c>
      <c r="AG179" s="1" t="s">
        <v>109</v>
      </c>
      <c r="AH179" s="1" t="s">
        <v>83</v>
      </c>
      <c r="AI179" s="1" t="s">
        <v>378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1</v>
      </c>
      <c r="AU179" s="1">
        <v>0</v>
      </c>
      <c r="AV179" s="1">
        <v>0</v>
      </c>
      <c r="AW179" s="1">
        <v>1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W179" s="2"/>
      <c r="BX179" s="1"/>
      <c r="BY179" s="1"/>
      <c r="BZ179" s="3"/>
      <c r="CA179" s="3"/>
      <c r="CB179" s="1"/>
      <c r="CC179" s="1"/>
      <c r="CD179" s="3"/>
      <c r="CE179" s="4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</row>
    <row r="180" spans="1:121" x14ac:dyDescent="0.3">
      <c r="A180" s="1" t="s">
        <v>793</v>
      </c>
      <c r="B180" s="1" t="str">
        <f t="shared" si="21"/>
        <v xml:space="preserve">Thomas </v>
      </c>
      <c r="C180" s="1" t="str">
        <f t="shared" si="22"/>
        <v xml:space="preserve">Owens    </v>
      </c>
      <c r="D180" s="1" t="s">
        <v>794</v>
      </c>
      <c r="E180" s="1" t="s">
        <v>63</v>
      </c>
      <c r="F180" s="1" t="s">
        <v>102</v>
      </c>
      <c r="G180" s="1" t="s">
        <v>103</v>
      </c>
      <c r="H180" s="1" t="s">
        <v>104</v>
      </c>
      <c r="I180" s="1" t="s">
        <v>67</v>
      </c>
      <c r="J180" s="1">
        <v>88041</v>
      </c>
      <c r="K180" s="1" t="s">
        <v>105</v>
      </c>
      <c r="L180" s="14" t="s">
        <v>106</v>
      </c>
      <c r="M180" s="1" t="s">
        <v>93</v>
      </c>
      <c r="O180" s="1" t="s">
        <v>85</v>
      </c>
      <c r="P180" s="1" t="s">
        <v>107</v>
      </c>
      <c r="Q180" s="12">
        <v>148000000000000</v>
      </c>
      <c r="R180" s="12">
        <v>4662810000000000</v>
      </c>
      <c r="S180" s="1">
        <v>10015</v>
      </c>
      <c r="T180" s="1">
        <v>627</v>
      </c>
      <c r="U180" s="3">
        <v>3.2928240740740737E-2</v>
      </c>
      <c r="V180" s="3">
        <v>3.2932870370370369E-2</v>
      </c>
      <c r="W180" s="1">
        <v>6.37</v>
      </c>
      <c r="X180" s="1" t="s">
        <v>108</v>
      </c>
      <c r="Y180" s="16">
        <v>3.2928240740740737E-2</v>
      </c>
      <c r="Z180" s="4">
        <v>42498</v>
      </c>
      <c r="AA180" s="1">
        <v>60</v>
      </c>
      <c r="AB180" s="1" t="str">
        <f t="shared" si="24"/>
        <v>Small</v>
      </c>
      <c r="AC180" s="1">
        <v>40.340000000000003</v>
      </c>
      <c r="AD180" s="1" t="str">
        <f t="shared" si="23"/>
        <v>Yes</v>
      </c>
      <c r="AE180" s="1" t="s">
        <v>361</v>
      </c>
      <c r="AF180" s="1" t="s">
        <v>75</v>
      </c>
      <c r="AG180" s="1" t="s">
        <v>109</v>
      </c>
      <c r="AH180" s="1" t="s">
        <v>83</v>
      </c>
      <c r="AI180" s="1" t="s">
        <v>399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1</v>
      </c>
      <c r="AU180" s="1">
        <v>0</v>
      </c>
      <c r="AV180" s="1">
        <v>1</v>
      </c>
      <c r="AW180" s="1">
        <v>1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W180" s="2"/>
      <c r="BX180" s="1"/>
      <c r="BY180" s="1"/>
      <c r="BZ180" s="3"/>
      <c r="CA180" s="3"/>
      <c r="CB180" s="1"/>
      <c r="CC180" s="1"/>
      <c r="CD180" s="3"/>
      <c r="CE180" s="4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</row>
    <row r="181" spans="1:121" x14ac:dyDescent="0.3">
      <c r="A181" s="1" t="s">
        <v>793</v>
      </c>
      <c r="B181" s="1" t="str">
        <f t="shared" si="21"/>
        <v xml:space="preserve">Thomas </v>
      </c>
      <c r="C181" s="1" t="str">
        <f t="shared" si="22"/>
        <v xml:space="preserve">Owens    </v>
      </c>
      <c r="D181" s="1" t="s">
        <v>794</v>
      </c>
      <c r="E181" s="1" t="s">
        <v>63</v>
      </c>
      <c r="F181" s="1" t="s">
        <v>102</v>
      </c>
      <c r="G181" s="1" t="s">
        <v>103</v>
      </c>
      <c r="H181" s="1" t="s">
        <v>104</v>
      </c>
      <c r="I181" s="1" t="s">
        <v>67</v>
      </c>
      <c r="J181" s="1">
        <v>88041</v>
      </c>
      <c r="K181" s="1" t="s">
        <v>105</v>
      </c>
      <c r="L181" s="14" t="s">
        <v>106</v>
      </c>
      <c r="M181" s="1" t="s">
        <v>93</v>
      </c>
      <c r="O181" s="1" t="s">
        <v>85</v>
      </c>
      <c r="P181" s="1" t="s">
        <v>107</v>
      </c>
      <c r="Q181" s="12">
        <v>148000000000000</v>
      </c>
      <c r="R181" s="12">
        <v>4016650000000000</v>
      </c>
      <c r="S181" s="1">
        <v>10015</v>
      </c>
      <c r="T181" s="1">
        <v>1209</v>
      </c>
      <c r="U181" s="3">
        <v>0</v>
      </c>
      <c r="V181" s="3">
        <v>3.0493055555555551E-2</v>
      </c>
      <c r="W181" s="1">
        <v>23.37</v>
      </c>
      <c r="X181" s="1" t="s">
        <v>111</v>
      </c>
      <c r="Y181" s="16">
        <v>0</v>
      </c>
      <c r="Z181" s="4">
        <v>42427</v>
      </c>
      <c r="AA181" s="1">
        <v>60</v>
      </c>
      <c r="AB181" s="1" t="str">
        <f t="shared" si="24"/>
        <v>Small</v>
      </c>
      <c r="AC181" s="1">
        <v>18.809999999999999</v>
      </c>
      <c r="AD181" s="1" t="str">
        <f t="shared" si="23"/>
        <v>No</v>
      </c>
      <c r="AE181" s="1" t="s">
        <v>364</v>
      </c>
      <c r="AF181" s="1" t="s">
        <v>75</v>
      </c>
      <c r="AG181" s="1" t="s">
        <v>109</v>
      </c>
      <c r="AH181" s="1" t="s">
        <v>83</v>
      </c>
      <c r="AI181" s="1" t="s">
        <v>399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W181" s="2"/>
      <c r="BX181" s="1"/>
      <c r="BY181" s="1"/>
      <c r="BZ181" s="3"/>
      <c r="CA181" s="3"/>
      <c r="CB181" s="1"/>
      <c r="CC181" s="1"/>
      <c r="CD181" s="3"/>
      <c r="CE181" s="4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</row>
    <row r="182" spans="1:121" x14ac:dyDescent="0.3">
      <c r="A182" s="1" t="s">
        <v>793</v>
      </c>
      <c r="B182" s="1" t="str">
        <f t="shared" si="21"/>
        <v xml:space="preserve">Thomas </v>
      </c>
      <c r="C182" s="1" t="str">
        <f t="shared" si="22"/>
        <v xml:space="preserve">Owens    </v>
      </c>
      <c r="D182" s="1" t="s">
        <v>794</v>
      </c>
      <c r="E182" s="1" t="s">
        <v>63</v>
      </c>
      <c r="F182" s="1" t="s">
        <v>102</v>
      </c>
      <c r="G182" s="1" t="s">
        <v>103</v>
      </c>
      <c r="H182" s="1" t="s">
        <v>104</v>
      </c>
      <c r="I182" s="1" t="s">
        <v>67</v>
      </c>
      <c r="J182" s="1">
        <v>88041</v>
      </c>
      <c r="K182" s="1" t="s">
        <v>105</v>
      </c>
      <c r="L182" s="14" t="s">
        <v>106</v>
      </c>
      <c r="M182" s="1" t="s">
        <v>93</v>
      </c>
      <c r="O182" s="1" t="s">
        <v>85</v>
      </c>
      <c r="P182" s="1" t="s">
        <v>107</v>
      </c>
      <c r="Q182" s="12">
        <v>148000000000000</v>
      </c>
      <c r="R182" s="12">
        <v>4563880000000000</v>
      </c>
      <c r="S182" s="1">
        <v>10015</v>
      </c>
      <c r="T182" s="1">
        <v>1556</v>
      </c>
      <c r="U182" s="3">
        <v>0</v>
      </c>
      <c r="V182" s="3">
        <v>2.5519675925925925E-2</v>
      </c>
      <c r="W182" s="1">
        <v>19.809999999999999</v>
      </c>
      <c r="X182" s="1" t="s">
        <v>113</v>
      </c>
      <c r="Y182" s="16">
        <v>0</v>
      </c>
      <c r="Z182" s="4">
        <v>42648</v>
      </c>
      <c r="AA182" s="1">
        <v>60</v>
      </c>
      <c r="AB182" s="1" t="str">
        <f t="shared" si="24"/>
        <v>Small</v>
      </c>
      <c r="AC182" s="1">
        <v>34.04</v>
      </c>
      <c r="AD182" s="1" t="str">
        <f t="shared" si="23"/>
        <v>Yes</v>
      </c>
      <c r="AE182" s="1" t="s">
        <v>361</v>
      </c>
      <c r="AF182" s="1" t="s">
        <v>75</v>
      </c>
      <c r="AG182" s="1" t="s">
        <v>109</v>
      </c>
      <c r="AH182" s="1" t="s">
        <v>83</v>
      </c>
      <c r="AI182" s="1" t="s">
        <v>399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0</v>
      </c>
      <c r="BL182" s="1">
        <v>0</v>
      </c>
      <c r="BV182" s="2"/>
      <c r="BW182" s="2"/>
      <c r="BX182" s="1"/>
      <c r="BY182" s="1"/>
      <c r="BZ182" s="3"/>
      <c r="CA182" s="3"/>
      <c r="CB182" s="1"/>
      <c r="CC182" s="1"/>
      <c r="CD182" s="3"/>
      <c r="CE182" s="4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</row>
    <row r="183" spans="1:121" x14ac:dyDescent="0.3">
      <c r="A183" s="1" t="s">
        <v>793</v>
      </c>
      <c r="B183" s="1" t="str">
        <f t="shared" si="21"/>
        <v xml:space="preserve">Thomas </v>
      </c>
      <c r="C183" s="1" t="str">
        <f t="shared" si="22"/>
        <v xml:space="preserve">Owens    </v>
      </c>
      <c r="D183" s="1" t="s">
        <v>794</v>
      </c>
      <c r="E183" s="1" t="s">
        <v>63</v>
      </c>
      <c r="F183" s="1" t="s">
        <v>102</v>
      </c>
      <c r="G183" s="1" t="s">
        <v>103</v>
      </c>
      <c r="H183" s="1" t="s">
        <v>104</v>
      </c>
      <c r="I183" s="1" t="s">
        <v>67</v>
      </c>
      <c r="J183" s="1">
        <v>88041</v>
      </c>
      <c r="K183" s="1" t="s">
        <v>105</v>
      </c>
      <c r="L183" s="14" t="s">
        <v>106</v>
      </c>
      <c r="M183" s="1" t="s">
        <v>93</v>
      </c>
      <c r="O183" s="1" t="s">
        <v>85</v>
      </c>
      <c r="P183" s="1" t="s">
        <v>107</v>
      </c>
      <c r="Q183" s="12">
        <v>148000000000000</v>
      </c>
      <c r="R183" s="12">
        <v>4621020000000000</v>
      </c>
      <c r="S183" s="1">
        <v>10015</v>
      </c>
      <c r="T183" s="1">
        <v>8633</v>
      </c>
      <c r="U183" s="3">
        <v>0</v>
      </c>
      <c r="V183" s="3">
        <v>1.2090277777777778E-2</v>
      </c>
      <c r="W183" s="1">
        <v>11.15</v>
      </c>
      <c r="X183" s="1" t="s">
        <v>114</v>
      </c>
      <c r="Y183" s="16">
        <v>0</v>
      </c>
      <c r="Z183" s="4">
        <v>42602</v>
      </c>
      <c r="AA183" s="1">
        <v>60</v>
      </c>
      <c r="AB183" s="1" t="str">
        <f t="shared" si="24"/>
        <v>Small</v>
      </c>
      <c r="AC183" s="1">
        <v>49.94</v>
      </c>
      <c r="AD183" s="1" t="str">
        <f t="shared" si="23"/>
        <v>No</v>
      </c>
      <c r="AE183" s="1" t="s">
        <v>364</v>
      </c>
      <c r="AF183" s="1" t="s">
        <v>75</v>
      </c>
      <c r="AG183" s="1" t="s">
        <v>109</v>
      </c>
      <c r="AH183" s="1" t="s">
        <v>83</v>
      </c>
      <c r="AI183" s="1" t="s">
        <v>399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1</v>
      </c>
      <c r="AU183" s="1">
        <v>0</v>
      </c>
      <c r="AV183" s="1">
        <v>1</v>
      </c>
      <c r="AW183" s="1">
        <v>1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V183" s="2"/>
      <c r="BW183" s="2"/>
      <c r="BX183" s="1"/>
      <c r="BY183" s="1"/>
      <c r="BZ183" s="3"/>
      <c r="CA183" s="3"/>
      <c r="CB183" s="1"/>
      <c r="CC183" s="1"/>
      <c r="CD183" s="3"/>
      <c r="CE183" s="4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</row>
    <row r="184" spans="1:121" x14ac:dyDescent="0.3">
      <c r="A184" s="1" t="s">
        <v>795</v>
      </c>
      <c r="B184" s="1" t="str">
        <f t="shared" si="21"/>
        <v xml:space="preserve">Thomas </v>
      </c>
      <c r="C184" s="1" t="str">
        <f t="shared" si="22"/>
        <v xml:space="preserve">Farris    </v>
      </c>
      <c r="D184" s="1" t="s">
        <v>796</v>
      </c>
      <c r="E184" s="1" t="s">
        <v>63</v>
      </c>
      <c r="F184" s="1" t="s">
        <v>797</v>
      </c>
      <c r="G184" s="1" t="s">
        <v>632</v>
      </c>
      <c r="H184" s="1" t="s">
        <v>232</v>
      </c>
      <c r="I184" s="1" t="s">
        <v>142</v>
      </c>
      <c r="J184" s="1">
        <v>20705</v>
      </c>
      <c r="K184" s="1" t="s">
        <v>798</v>
      </c>
      <c r="L184" s="14" t="s">
        <v>799</v>
      </c>
      <c r="M184" s="1" t="s">
        <v>198</v>
      </c>
      <c r="O184" s="1" t="s">
        <v>606</v>
      </c>
      <c r="P184" s="1" t="s">
        <v>242</v>
      </c>
      <c r="Q184" s="12">
        <v>751454315</v>
      </c>
      <c r="R184" s="12">
        <v>36185500000000</v>
      </c>
      <c r="S184" s="1">
        <v>10283</v>
      </c>
      <c r="T184" s="1">
        <v>1379</v>
      </c>
      <c r="U184" s="3">
        <v>0</v>
      </c>
      <c r="V184" s="3">
        <v>3.0747685185185183E-2</v>
      </c>
      <c r="W184" s="1">
        <v>13.33</v>
      </c>
      <c r="X184" s="1" t="s">
        <v>188</v>
      </c>
      <c r="Y184" s="16">
        <v>0</v>
      </c>
      <c r="Z184" s="4">
        <v>42724</v>
      </c>
      <c r="AA184" s="1">
        <v>68</v>
      </c>
      <c r="AB184" s="1" t="str">
        <f t="shared" si="24"/>
        <v>Medium</v>
      </c>
      <c r="AC184" s="1">
        <v>197.54</v>
      </c>
      <c r="AD184" s="1" t="str">
        <f t="shared" si="23"/>
        <v>Yes</v>
      </c>
      <c r="AE184" s="1" t="s">
        <v>361</v>
      </c>
      <c r="AF184" s="1" t="s">
        <v>82</v>
      </c>
      <c r="AG184" s="1" t="s">
        <v>76</v>
      </c>
      <c r="AH184" s="1" t="s">
        <v>99</v>
      </c>
      <c r="AI184" s="1" t="s">
        <v>399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1</v>
      </c>
      <c r="BF184" s="1">
        <v>0</v>
      </c>
      <c r="BG184" s="1">
        <v>0</v>
      </c>
      <c r="BH184" s="1">
        <v>1</v>
      </c>
      <c r="BI184" s="1">
        <v>0</v>
      </c>
      <c r="BJ184" s="1">
        <v>0</v>
      </c>
      <c r="BK184" s="1">
        <v>0</v>
      </c>
      <c r="BL184" s="1">
        <v>1</v>
      </c>
      <c r="BV184" s="2"/>
      <c r="BW184" s="2"/>
      <c r="BX184" s="1"/>
      <c r="BY184" s="1"/>
      <c r="BZ184" s="3"/>
      <c r="CA184" s="3"/>
      <c r="CB184" s="1"/>
      <c r="CC184" s="1"/>
      <c r="CD184" s="3"/>
      <c r="CE184" s="4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</row>
    <row r="185" spans="1:121" x14ac:dyDescent="0.3">
      <c r="A185" s="1" t="s">
        <v>795</v>
      </c>
      <c r="B185" s="1" t="str">
        <f t="shared" si="21"/>
        <v xml:space="preserve">Thomas </v>
      </c>
      <c r="C185" s="1" t="str">
        <f t="shared" si="22"/>
        <v xml:space="preserve">Farris    </v>
      </c>
      <c r="D185" s="1" t="s">
        <v>796</v>
      </c>
      <c r="E185" s="1" t="s">
        <v>63</v>
      </c>
      <c r="F185" s="1" t="s">
        <v>797</v>
      </c>
      <c r="G185" s="1" t="s">
        <v>632</v>
      </c>
      <c r="H185" s="1" t="s">
        <v>232</v>
      </c>
      <c r="I185" s="1" t="s">
        <v>142</v>
      </c>
      <c r="J185" s="1">
        <v>20705</v>
      </c>
      <c r="K185" s="1" t="s">
        <v>798</v>
      </c>
      <c r="L185" s="14" t="s">
        <v>799</v>
      </c>
      <c r="M185" s="1" t="s">
        <v>198</v>
      </c>
      <c r="O185" s="1" t="s">
        <v>606</v>
      </c>
      <c r="P185" s="1" t="s">
        <v>242</v>
      </c>
      <c r="Q185" s="12">
        <v>751454315</v>
      </c>
      <c r="R185" s="12">
        <v>36352800000000</v>
      </c>
      <c r="S185" s="1">
        <v>10283</v>
      </c>
      <c r="T185" s="1">
        <v>5101</v>
      </c>
      <c r="U185" s="3">
        <v>0</v>
      </c>
      <c r="V185" s="3">
        <v>7.9432870370370369E-3</v>
      </c>
      <c r="W185" s="1">
        <v>11.45</v>
      </c>
      <c r="X185" s="1" t="s">
        <v>421</v>
      </c>
      <c r="Y185" s="16">
        <v>0</v>
      </c>
      <c r="Z185" s="4">
        <v>42623</v>
      </c>
      <c r="AA185" s="1">
        <v>68</v>
      </c>
      <c r="AB185" s="1" t="str">
        <f t="shared" si="24"/>
        <v>Medium</v>
      </c>
      <c r="AC185" s="1">
        <v>270.27</v>
      </c>
      <c r="AD185" s="1" t="str">
        <f t="shared" si="23"/>
        <v>Yes</v>
      </c>
      <c r="AE185" s="1" t="s">
        <v>361</v>
      </c>
      <c r="AF185" s="1" t="s">
        <v>82</v>
      </c>
      <c r="AG185" s="1" t="s">
        <v>76</v>
      </c>
      <c r="AH185" s="1" t="s">
        <v>99</v>
      </c>
      <c r="AI185" s="1" t="s">
        <v>399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0</v>
      </c>
      <c r="BE185" s="1">
        <v>1</v>
      </c>
      <c r="BF185" s="1">
        <v>0</v>
      </c>
      <c r="BG185" s="1">
        <v>0</v>
      </c>
      <c r="BH185" s="1">
        <v>0</v>
      </c>
      <c r="BI185" s="1">
        <v>1</v>
      </c>
      <c r="BJ185" s="1">
        <v>0</v>
      </c>
      <c r="BK185" s="1">
        <v>0</v>
      </c>
      <c r="BL185" s="1">
        <v>0</v>
      </c>
      <c r="BV185" s="2"/>
      <c r="BW185" s="2"/>
      <c r="BX185" s="1"/>
      <c r="BY185" s="1"/>
      <c r="BZ185" s="3"/>
      <c r="CA185" s="3"/>
      <c r="CB185" s="1"/>
      <c r="CC185" s="1"/>
      <c r="CD185" s="3"/>
      <c r="CE185" s="4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</row>
    <row r="186" spans="1:121" x14ac:dyDescent="0.3">
      <c r="A186" s="1" t="s">
        <v>795</v>
      </c>
      <c r="B186" s="1" t="str">
        <f t="shared" si="21"/>
        <v xml:space="preserve">Thomas </v>
      </c>
      <c r="C186" s="1" t="str">
        <f t="shared" si="22"/>
        <v xml:space="preserve">Farris    </v>
      </c>
      <c r="D186" s="1" t="s">
        <v>796</v>
      </c>
      <c r="E186" s="1" t="s">
        <v>63</v>
      </c>
      <c r="F186" s="1" t="s">
        <v>797</v>
      </c>
      <c r="G186" s="1" t="s">
        <v>632</v>
      </c>
      <c r="H186" s="1" t="s">
        <v>232</v>
      </c>
      <c r="I186" s="1" t="s">
        <v>142</v>
      </c>
      <c r="J186" s="1">
        <v>20705</v>
      </c>
      <c r="K186" s="1" t="s">
        <v>798</v>
      </c>
      <c r="L186" s="14" t="s">
        <v>799</v>
      </c>
      <c r="M186" s="1" t="s">
        <v>198</v>
      </c>
      <c r="O186" s="1" t="s">
        <v>606</v>
      </c>
      <c r="P186" s="1" t="s">
        <v>242</v>
      </c>
      <c r="Q186" s="12">
        <v>751454315</v>
      </c>
      <c r="R186" s="12">
        <v>36603900000000</v>
      </c>
      <c r="S186" s="1">
        <v>10283</v>
      </c>
      <c r="T186" s="1">
        <v>6946</v>
      </c>
      <c r="U186" s="3">
        <v>0</v>
      </c>
      <c r="V186" s="3">
        <v>9.6597222222222223E-3</v>
      </c>
      <c r="W186" s="1">
        <v>23.37</v>
      </c>
      <c r="X186" s="1" t="s">
        <v>572</v>
      </c>
      <c r="Y186" s="16">
        <v>0</v>
      </c>
      <c r="Z186" s="4">
        <v>42554</v>
      </c>
      <c r="AA186" s="1">
        <v>68</v>
      </c>
      <c r="AB186" s="1" t="str">
        <f t="shared" si="24"/>
        <v>Medium</v>
      </c>
      <c r="AC186" s="1">
        <v>233.39</v>
      </c>
      <c r="AD186" s="1" t="str">
        <f t="shared" si="23"/>
        <v>Yes</v>
      </c>
      <c r="AE186" s="1" t="s">
        <v>361</v>
      </c>
      <c r="AF186" s="1" t="s">
        <v>82</v>
      </c>
      <c r="AG186" s="1" t="s">
        <v>76</v>
      </c>
      <c r="AH186" s="1" t="s">
        <v>99</v>
      </c>
      <c r="AI186" s="1" t="s">
        <v>399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0</v>
      </c>
      <c r="BI186" s="1">
        <v>1</v>
      </c>
      <c r="BJ186" s="1">
        <v>0</v>
      </c>
      <c r="BK186" s="1">
        <v>0</v>
      </c>
      <c r="BL186" s="1">
        <v>1</v>
      </c>
      <c r="BV186" s="2"/>
      <c r="BW186" s="2"/>
      <c r="BX186" s="1"/>
      <c r="BY186" s="1"/>
      <c r="BZ186" s="3"/>
      <c r="CA186" s="3"/>
      <c r="CB186" s="1"/>
      <c r="CC186" s="1"/>
      <c r="CD186" s="3"/>
      <c r="CE186" s="4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</row>
    <row r="187" spans="1:121" x14ac:dyDescent="0.3">
      <c r="A187" s="1" t="s">
        <v>795</v>
      </c>
      <c r="B187" s="1" t="str">
        <f t="shared" si="21"/>
        <v xml:space="preserve">Thomas </v>
      </c>
      <c r="C187" s="1" t="str">
        <f t="shared" si="22"/>
        <v xml:space="preserve">Farris    </v>
      </c>
      <c r="D187" s="1" t="s">
        <v>796</v>
      </c>
      <c r="E187" s="1" t="s">
        <v>63</v>
      </c>
      <c r="F187" s="1" t="s">
        <v>797</v>
      </c>
      <c r="G187" s="1" t="s">
        <v>632</v>
      </c>
      <c r="H187" s="1" t="s">
        <v>232</v>
      </c>
      <c r="I187" s="1" t="s">
        <v>142</v>
      </c>
      <c r="J187" s="1">
        <v>20705</v>
      </c>
      <c r="K187" s="1" t="s">
        <v>798</v>
      </c>
      <c r="L187" s="14" t="s">
        <v>799</v>
      </c>
      <c r="M187" s="1" t="s">
        <v>198</v>
      </c>
      <c r="O187" s="1" t="s">
        <v>606</v>
      </c>
      <c r="P187" s="1" t="s">
        <v>242</v>
      </c>
      <c r="Q187" s="12">
        <v>751454315</v>
      </c>
      <c r="R187" s="12">
        <v>36966300000000</v>
      </c>
      <c r="S187" s="1">
        <v>10283</v>
      </c>
      <c r="T187" s="1">
        <v>8061</v>
      </c>
      <c r="U187" s="3">
        <v>3.2928240740740737E-2</v>
      </c>
      <c r="V187" s="3">
        <v>3.2932870370370369E-2</v>
      </c>
      <c r="W187" s="1">
        <v>10.45</v>
      </c>
      <c r="X187" s="1" t="s">
        <v>590</v>
      </c>
      <c r="Y187" s="16">
        <v>3.2928240740740737E-2</v>
      </c>
      <c r="Z187" s="4">
        <v>42498</v>
      </c>
      <c r="AA187" s="1">
        <v>68</v>
      </c>
      <c r="AB187" s="1" t="str">
        <f t="shared" si="24"/>
        <v>Small</v>
      </c>
      <c r="AC187" s="1">
        <v>99.98</v>
      </c>
      <c r="AD187" s="1" t="str">
        <f t="shared" si="23"/>
        <v>Yes</v>
      </c>
      <c r="AE187" s="1" t="s">
        <v>361</v>
      </c>
      <c r="AF187" s="1" t="s">
        <v>82</v>
      </c>
      <c r="AG187" s="1" t="s">
        <v>76</v>
      </c>
      <c r="AH187" s="1" t="s">
        <v>77</v>
      </c>
      <c r="AI187" s="1" t="s">
        <v>399</v>
      </c>
      <c r="AJ187" s="1">
        <v>0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1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V187" s="2"/>
      <c r="BW187" s="2"/>
      <c r="BX187" s="1"/>
      <c r="BY187" s="1"/>
      <c r="BZ187" s="3"/>
      <c r="CA187" s="3"/>
      <c r="CB187" s="1"/>
      <c r="CC187" s="1"/>
      <c r="CD187" s="3"/>
      <c r="CE187" s="4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</row>
    <row r="188" spans="1:121" x14ac:dyDescent="0.3">
      <c r="A188" s="1" t="s">
        <v>800</v>
      </c>
      <c r="B188" s="1" t="str">
        <f t="shared" si="21"/>
        <v xml:space="preserve">Tony </v>
      </c>
      <c r="C188" s="1" t="str">
        <f t="shared" si="22"/>
        <v xml:space="preserve">Brooks     </v>
      </c>
      <c r="D188" s="1" t="s">
        <v>801</v>
      </c>
      <c r="E188" s="1" t="s">
        <v>63</v>
      </c>
      <c r="F188" s="1" t="s">
        <v>802</v>
      </c>
      <c r="G188" s="1" t="s">
        <v>803</v>
      </c>
      <c r="H188" s="1" t="s">
        <v>804</v>
      </c>
      <c r="I188" s="1" t="s">
        <v>67</v>
      </c>
      <c r="J188" s="1">
        <v>43042</v>
      </c>
      <c r="K188" s="1" t="s">
        <v>805</v>
      </c>
      <c r="L188" s="14" t="s">
        <v>806</v>
      </c>
      <c r="M188" s="1" t="s">
        <v>145</v>
      </c>
      <c r="O188" s="1" t="s">
        <v>79</v>
      </c>
      <c r="P188" s="1" t="s">
        <v>242</v>
      </c>
      <c r="Q188" s="12">
        <v>935314484</v>
      </c>
      <c r="R188" s="12">
        <v>373017000000000</v>
      </c>
      <c r="S188" s="1">
        <v>10303</v>
      </c>
      <c r="T188" s="1">
        <v>4184</v>
      </c>
      <c r="U188" s="3">
        <v>0</v>
      </c>
      <c r="V188" s="3">
        <v>1.8124999999999999E-3</v>
      </c>
      <c r="W188" s="1">
        <v>22.77</v>
      </c>
      <c r="X188" s="1" t="s">
        <v>305</v>
      </c>
      <c r="Y188" s="16">
        <v>0</v>
      </c>
      <c r="Z188" s="4">
        <v>42519</v>
      </c>
      <c r="AA188" s="1">
        <v>22</v>
      </c>
      <c r="AB188" s="1" t="str">
        <f t="shared" si="24"/>
        <v>Medium</v>
      </c>
      <c r="AC188" s="1">
        <v>190.12</v>
      </c>
      <c r="AD188" s="1" t="str">
        <f t="shared" si="23"/>
        <v>Yes</v>
      </c>
      <c r="AE188" s="1" t="s">
        <v>361</v>
      </c>
      <c r="AF188" s="1" t="s">
        <v>75</v>
      </c>
      <c r="AG188" s="1" t="s">
        <v>109</v>
      </c>
      <c r="AH188" s="1" t="s">
        <v>99</v>
      </c>
      <c r="AI188" s="1" t="s">
        <v>362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0</v>
      </c>
      <c r="BE188" s="1">
        <v>1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1</v>
      </c>
      <c r="BW188" s="2"/>
      <c r="BX188" s="1"/>
      <c r="BY188" s="1"/>
      <c r="BZ188" s="3"/>
      <c r="CA188" s="3"/>
      <c r="CB188" s="1"/>
      <c r="CC188" s="1"/>
      <c r="CD188" s="3"/>
      <c r="CE188" s="4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</row>
    <row r="189" spans="1:121" x14ac:dyDescent="0.3">
      <c r="A189" s="1" t="s">
        <v>800</v>
      </c>
      <c r="B189" s="1" t="str">
        <f t="shared" si="21"/>
        <v xml:space="preserve">Tony </v>
      </c>
      <c r="C189" s="1" t="str">
        <f t="shared" si="22"/>
        <v xml:space="preserve">Brooks     </v>
      </c>
      <c r="D189" s="1" t="s">
        <v>801</v>
      </c>
      <c r="E189" s="1" t="s">
        <v>63</v>
      </c>
      <c r="F189" s="1" t="s">
        <v>802</v>
      </c>
      <c r="G189" s="1" t="s">
        <v>803</v>
      </c>
      <c r="H189" s="1" t="s">
        <v>804</v>
      </c>
      <c r="I189" s="1" t="s">
        <v>67</v>
      </c>
      <c r="J189" s="1">
        <v>43042</v>
      </c>
      <c r="K189" s="1" t="s">
        <v>805</v>
      </c>
      <c r="L189" s="14" t="s">
        <v>806</v>
      </c>
      <c r="M189" s="1" t="s">
        <v>145</v>
      </c>
      <c r="O189" s="1" t="s">
        <v>79</v>
      </c>
      <c r="P189" s="1" t="s">
        <v>242</v>
      </c>
      <c r="Q189" s="12">
        <v>935314484</v>
      </c>
      <c r="R189" s="12">
        <v>371412000000000</v>
      </c>
      <c r="S189" s="1">
        <v>10303</v>
      </c>
      <c r="T189" s="1">
        <v>4755</v>
      </c>
      <c r="U189" s="3">
        <v>3.2928240740740737E-2</v>
      </c>
      <c r="V189" s="3">
        <v>3.2932870370370369E-2</v>
      </c>
      <c r="W189" s="1">
        <v>17.87</v>
      </c>
      <c r="X189" s="1" t="s">
        <v>292</v>
      </c>
      <c r="Y189" s="16">
        <v>3.2928240740740737E-2</v>
      </c>
      <c r="Z189" s="4">
        <v>42498</v>
      </c>
      <c r="AA189" s="1">
        <v>22</v>
      </c>
      <c r="AB189" s="1" t="str">
        <f t="shared" si="24"/>
        <v>Medium</v>
      </c>
      <c r="AC189" s="1">
        <v>173.09</v>
      </c>
      <c r="AD189" s="1" t="str">
        <f t="shared" si="23"/>
        <v>Yes</v>
      </c>
      <c r="AE189" s="1" t="s">
        <v>361</v>
      </c>
      <c r="AF189" s="1" t="s">
        <v>75</v>
      </c>
      <c r="AG189" s="1" t="s">
        <v>109</v>
      </c>
      <c r="AH189" s="1" t="s">
        <v>99</v>
      </c>
      <c r="AI189" s="1" t="s">
        <v>362</v>
      </c>
      <c r="AJ189" s="1">
        <v>0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0</v>
      </c>
      <c r="BE189" s="1">
        <v>1</v>
      </c>
      <c r="BF189" s="1">
        <v>0</v>
      </c>
      <c r="BG189" s="1">
        <v>0</v>
      </c>
      <c r="BH189" s="1">
        <v>0</v>
      </c>
      <c r="BI189" s="1">
        <v>1</v>
      </c>
      <c r="BJ189" s="1">
        <v>0</v>
      </c>
      <c r="BK189" s="1">
        <v>0</v>
      </c>
      <c r="BL189" s="1">
        <v>0</v>
      </c>
      <c r="BW189" s="2"/>
      <c r="BX189" s="1"/>
      <c r="BY189" s="1"/>
      <c r="BZ189" s="3"/>
      <c r="CA189" s="3"/>
      <c r="CB189" s="1"/>
      <c r="CC189" s="1"/>
      <c r="CD189" s="3"/>
      <c r="CE189" s="4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</row>
    <row r="190" spans="1:121" x14ac:dyDescent="0.3">
      <c r="A190" s="1" t="s">
        <v>800</v>
      </c>
      <c r="B190" s="1" t="str">
        <f t="shared" si="21"/>
        <v xml:space="preserve">Tony </v>
      </c>
      <c r="C190" s="1" t="str">
        <f t="shared" si="22"/>
        <v xml:space="preserve">Brooks     </v>
      </c>
      <c r="D190" s="1" t="s">
        <v>801</v>
      </c>
      <c r="E190" s="1" t="s">
        <v>63</v>
      </c>
      <c r="F190" s="1" t="s">
        <v>802</v>
      </c>
      <c r="G190" s="1" t="s">
        <v>803</v>
      </c>
      <c r="H190" s="1" t="s">
        <v>804</v>
      </c>
      <c r="I190" s="1" t="s">
        <v>67</v>
      </c>
      <c r="J190" s="1">
        <v>43042</v>
      </c>
      <c r="K190" s="1" t="s">
        <v>805</v>
      </c>
      <c r="L190" s="14" t="s">
        <v>806</v>
      </c>
      <c r="M190" s="1" t="s">
        <v>145</v>
      </c>
      <c r="O190" s="1" t="s">
        <v>79</v>
      </c>
      <c r="P190" s="1" t="s">
        <v>242</v>
      </c>
      <c r="Q190" s="12">
        <v>935314484</v>
      </c>
      <c r="R190" s="12">
        <v>371274000000000</v>
      </c>
      <c r="S190" s="1">
        <v>10303</v>
      </c>
      <c r="T190" s="1">
        <v>7349</v>
      </c>
      <c r="U190" s="3">
        <v>0</v>
      </c>
      <c r="V190" s="3">
        <v>1.3729166666666667E-2</v>
      </c>
      <c r="W190" s="1">
        <v>19.850000000000001</v>
      </c>
      <c r="X190" s="1" t="s">
        <v>187</v>
      </c>
      <c r="Y190" s="16">
        <v>0</v>
      </c>
      <c r="Z190" s="4">
        <v>42441</v>
      </c>
      <c r="AA190" s="1">
        <v>22</v>
      </c>
      <c r="AB190" s="1" t="str">
        <f t="shared" si="24"/>
        <v>Medium</v>
      </c>
      <c r="AC190" s="1">
        <v>153.47</v>
      </c>
      <c r="AD190" s="1" t="str">
        <f t="shared" si="23"/>
        <v>Yes</v>
      </c>
      <c r="AE190" s="1" t="s">
        <v>361</v>
      </c>
      <c r="AF190" s="1" t="s">
        <v>75</v>
      </c>
      <c r="AG190" s="1" t="s">
        <v>109</v>
      </c>
      <c r="AH190" s="1" t="s">
        <v>99</v>
      </c>
      <c r="AI190" s="1" t="s">
        <v>362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1</v>
      </c>
      <c r="BJ190" s="1">
        <v>0</v>
      </c>
      <c r="BK190" s="1">
        <v>0</v>
      </c>
      <c r="BL190" s="1">
        <v>1</v>
      </c>
      <c r="BW190" s="2"/>
      <c r="BX190" s="1"/>
      <c r="BY190" s="1"/>
      <c r="BZ190" s="3"/>
      <c r="CA190" s="3"/>
      <c r="CB190" s="1"/>
      <c r="CC190" s="1"/>
      <c r="CD190" s="3"/>
      <c r="CE190" s="4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</row>
    <row r="191" spans="1:121" x14ac:dyDescent="0.3">
      <c r="A191" s="1" t="s">
        <v>807</v>
      </c>
      <c r="B191" s="1" t="str">
        <f t="shared" si="21"/>
        <v xml:space="preserve">Yasmin </v>
      </c>
      <c r="C191" s="1" t="str">
        <f t="shared" si="22"/>
        <v xml:space="preserve">Cole     </v>
      </c>
      <c r="D191" s="1" t="s">
        <v>808</v>
      </c>
      <c r="E191" s="1" t="s">
        <v>151</v>
      </c>
      <c r="F191" s="1" t="s">
        <v>809</v>
      </c>
      <c r="G191" s="1" t="s">
        <v>810</v>
      </c>
      <c r="H191" s="1" t="s">
        <v>261</v>
      </c>
      <c r="I191" s="1" t="s">
        <v>142</v>
      </c>
      <c r="J191" s="1">
        <v>78664</v>
      </c>
      <c r="K191" s="1" t="s">
        <v>811</v>
      </c>
      <c r="L191" s="14" t="s">
        <v>812</v>
      </c>
      <c r="M191" s="1" t="s">
        <v>93</v>
      </c>
      <c r="O191" s="1" t="s">
        <v>189</v>
      </c>
      <c r="P191" s="1" t="s">
        <v>118</v>
      </c>
      <c r="Q191" s="12" t="s">
        <v>813</v>
      </c>
      <c r="R191" s="12">
        <v>4761930000000000</v>
      </c>
      <c r="S191" s="1">
        <v>10195</v>
      </c>
      <c r="T191" s="1">
        <v>1210</v>
      </c>
      <c r="U191" s="3">
        <v>0</v>
      </c>
      <c r="V191" s="3">
        <v>2.0210648148148148E-2</v>
      </c>
      <c r="W191" s="1">
        <v>23.37</v>
      </c>
      <c r="X191" s="1" t="s">
        <v>529</v>
      </c>
      <c r="Y191" s="16">
        <v>0</v>
      </c>
      <c r="Z191" s="4">
        <v>42440</v>
      </c>
      <c r="AA191" s="1">
        <v>68</v>
      </c>
      <c r="AB191" s="1" t="str">
        <f t="shared" si="24"/>
        <v>Large</v>
      </c>
      <c r="AC191" s="1">
        <v>550</v>
      </c>
      <c r="AD191" s="1" t="str">
        <f t="shared" si="23"/>
        <v>Yes</v>
      </c>
      <c r="AE191" s="1" t="s">
        <v>361</v>
      </c>
      <c r="AF191" s="1" t="s">
        <v>82</v>
      </c>
      <c r="AG191" s="1" t="s">
        <v>109</v>
      </c>
      <c r="AH191" s="1" t="s">
        <v>99</v>
      </c>
      <c r="AI191" s="1" t="s">
        <v>399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1</v>
      </c>
      <c r="BL191" s="1">
        <v>1</v>
      </c>
      <c r="BW191" s="2"/>
      <c r="BX191" s="1"/>
      <c r="BY191" s="1"/>
      <c r="BZ191" s="3"/>
      <c r="CA191" s="3"/>
      <c r="CB191" s="1"/>
      <c r="CC191" s="1"/>
      <c r="CD191" s="3"/>
      <c r="CE191" s="4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</row>
    <row r="192" spans="1:121" x14ac:dyDescent="0.3">
      <c r="A192" s="1" t="s">
        <v>807</v>
      </c>
      <c r="B192" s="1" t="str">
        <f t="shared" si="21"/>
        <v xml:space="preserve">Yasmin </v>
      </c>
      <c r="C192" s="1" t="str">
        <f t="shared" si="22"/>
        <v xml:space="preserve">Cole     </v>
      </c>
      <c r="D192" s="1" t="s">
        <v>808</v>
      </c>
      <c r="E192" s="1" t="s">
        <v>151</v>
      </c>
      <c r="F192" s="1" t="s">
        <v>809</v>
      </c>
      <c r="G192" s="1" t="s">
        <v>810</v>
      </c>
      <c r="H192" s="1" t="s">
        <v>261</v>
      </c>
      <c r="I192" s="1" t="s">
        <v>142</v>
      </c>
      <c r="J192" s="1">
        <v>78664</v>
      </c>
      <c r="K192" s="1" t="s">
        <v>811</v>
      </c>
      <c r="L192" s="14" t="s">
        <v>812</v>
      </c>
      <c r="M192" s="1" t="s">
        <v>93</v>
      </c>
      <c r="O192" s="1" t="s">
        <v>189</v>
      </c>
      <c r="P192" s="1" t="s">
        <v>118</v>
      </c>
      <c r="Q192" s="12" t="s">
        <v>813</v>
      </c>
      <c r="R192" s="12">
        <v>4276370000000000</v>
      </c>
      <c r="S192" s="1">
        <v>10195</v>
      </c>
      <c r="T192" s="1">
        <v>1562</v>
      </c>
      <c r="U192" s="3">
        <v>0</v>
      </c>
      <c r="V192" s="3">
        <v>3.9914351851851854E-2</v>
      </c>
      <c r="W192" s="1">
        <v>24.08</v>
      </c>
      <c r="X192" s="1" t="s">
        <v>650</v>
      </c>
      <c r="Y192" s="16">
        <v>0</v>
      </c>
      <c r="Z192" s="4">
        <v>42633</v>
      </c>
      <c r="AA192" s="1">
        <v>68</v>
      </c>
      <c r="AB192" s="1" t="str">
        <f t="shared" si="24"/>
        <v>Small</v>
      </c>
      <c r="AC192" s="1">
        <v>31.03</v>
      </c>
      <c r="AD192" s="1" t="str">
        <f t="shared" si="23"/>
        <v>No</v>
      </c>
      <c r="AE192" s="1" t="s">
        <v>380</v>
      </c>
      <c r="AF192" s="1" t="s">
        <v>82</v>
      </c>
      <c r="AG192" s="1" t="s">
        <v>109</v>
      </c>
      <c r="AH192" s="1" t="s">
        <v>83</v>
      </c>
      <c r="AI192" s="1" t="s">
        <v>399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0</v>
      </c>
      <c r="AW192" s="1">
        <v>1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W192" s="2"/>
      <c r="BX192" s="1"/>
      <c r="BY192" s="1"/>
      <c r="BZ192" s="3"/>
      <c r="CA192" s="3"/>
      <c r="CB192" s="1"/>
      <c r="CC192" s="1"/>
      <c r="CD192" s="3"/>
      <c r="CE192" s="4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</row>
    <row r="193" spans="1:121" x14ac:dyDescent="0.3">
      <c r="A193" s="1" t="s">
        <v>807</v>
      </c>
      <c r="B193" s="1" t="str">
        <f t="shared" si="21"/>
        <v xml:space="preserve">Yasmin </v>
      </c>
      <c r="C193" s="1" t="str">
        <f t="shared" si="22"/>
        <v xml:space="preserve">Cole     </v>
      </c>
      <c r="D193" s="1" t="s">
        <v>808</v>
      </c>
      <c r="E193" s="1" t="s">
        <v>151</v>
      </c>
      <c r="F193" s="1" t="s">
        <v>809</v>
      </c>
      <c r="G193" s="1" t="s">
        <v>810</v>
      </c>
      <c r="H193" s="1" t="s">
        <v>261</v>
      </c>
      <c r="I193" s="1" t="s">
        <v>142</v>
      </c>
      <c r="J193" s="1">
        <v>78664</v>
      </c>
      <c r="K193" s="1" t="s">
        <v>811</v>
      </c>
      <c r="L193" s="14" t="s">
        <v>812</v>
      </c>
      <c r="M193" s="1" t="s">
        <v>93</v>
      </c>
      <c r="O193" s="1" t="s">
        <v>189</v>
      </c>
      <c r="P193" s="1" t="s">
        <v>118</v>
      </c>
      <c r="Q193" s="12" t="s">
        <v>813</v>
      </c>
      <c r="R193" s="12">
        <v>4029380000000000</v>
      </c>
      <c r="S193" s="1">
        <v>10195</v>
      </c>
      <c r="T193" s="1">
        <v>1950</v>
      </c>
      <c r="U193" s="3">
        <v>0</v>
      </c>
      <c r="V193" s="3">
        <v>2.0210648148148148E-2</v>
      </c>
      <c r="W193" s="1">
        <v>13.33</v>
      </c>
      <c r="X193" s="1" t="s">
        <v>136</v>
      </c>
      <c r="Y193" s="16">
        <v>0</v>
      </c>
      <c r="Z193" s="4">
        <v>42574</v>
      </c>
      <c r="AA193" s="1">
        <v>68</v>
      </c>
      <c r="AB193" s="1" t="str">
        <f t="shared" si="24"/>
        <v>Medium</v>
      </c>
      <c r="AC193" s="1">
        <v>211.78</v>
      </c>
      <c r="AD193" s="1" t="str">
        <f t="shared" si="23"/>
        <v>Yes</v>
      </c>
      <c r="AE193" s="1" t="s">
        <v>361</v>
      </c>
      <c r="AF193" s="1" t="s">
        <v>82</v>
      </c>
      <c r="AG193" s="1" t="s">
        <v>109</v>
      </c>
      <c r="AH193" s="1" t="s">
        <v>99</v>
      </c>
      <c r="AI193" s="1" t="s">
        <v>399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1</v>
      </c>
      <c r="AP193" s="1">
        <v>0</v>
      </c>
      <c r="AQ193" s="1">
        <v>1</v>
      </c>
      <c r="AR193" s="1">
        <v>0</v>
      </c>
      <c r="AS193" s="1">
        <v>1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1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1</v>
      </c>
      <c r="BL193" s="1">
        <v>0</v>
      </c>
      <c r="BW193" s="2"/>
      <c r="BX193" s="1"/>
      <c r="BY193" s="1"/>
      <c r="BZ193" s="3"/>
      <c r="CA193" s="3"/>
      <c r="CB193" s="1"/>
      <c r="CC193" s="1"/>
      <c r="CD193" s="3"/>
      <c r="CE193" s="4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</row>
    <row r="194" spans="1:121" x14ac:dyDescent="0.3">
      <c r="A194" s="1" t="s">
        <v>807</v>
      </c>
      <c r="B194" s="1" t="str">
        <f t="shared" si="21"/>
        <v xml:space="preserve">Yasmin </v>
      </c>
      <c r="C194" s="1" t="str">
        <f t="shared" ref="C194:C225" si="25">RIGHT(D194,LEN(D194)-SEARCH(" ",D194,1))</f>
        <v xml:space="preserve">Cole     </v>
      </c>
      <c r="D194" s="1" t="s">
        <v>808</v>
      </c>
      <c r="E194" s="1" t="s">
        <v>151</v>
      </c>
      <c r="F194" s="1" t="s">
        <v>809</v>
      </c>
      <c r="G194" s="1" t="s">
        <v>810</v>
      </c>
      <c r="H194" s="1" t="s">
        <v>261</v>
      </c>
      <c r="I194" s="1" t="s">
        <v>142</v>
      </c>
      <c r="J194" s="1">
        <v>78664</v>
      </c>
      <c r="K194" s="1" t="s">
        <v>811</v>
      </c>
      <c r="L194" s="14" t="s">
        <v>812</v>
      </c>
      <c r="M194" s="1" t="s">
        <v>93</v>
      </c>
      <c r="O194" s="1" t="s">
        <v>189</v>
      </c>
      <c r="P194" s="1" t="s">
        <v>118</v>
      </c>
      <c r="Q194" s="12" t="s">
        <v>813</v>
      </c>
      <c r="R194" s="12">
        <v>4389230000000000</v>
      </c>
      <c r="S194" s="1">
        <v>10195</v>
      </c>
      <c r="T194" s="1">
        <v>4525</v>
      </c>
      <c r="U194" s="3">
        <v>0</v>
      </c>
      <c r="V194" s="3">
        <v>3.0747685185185183E-2</v>
      </c>
      <c r="W194" s="1">
        <v>10.15</v>
      </c>
      <c r="X194" s="1" t="s">
        <v>188</v>
      </c>
      <c r="Y194" s="16">
        <v>0</v>
      </c>
      <c r="Z194" s="4">
        <v>42724</v>
      </c>
      <c r="AA194" s="1">
        <v>68</v>
      </c>
      <c r="AB194" s="1" t="str">
        <f t="shared" si="24"/>
        <v>Medium</v>
      </c>
      <c r="AC194" s="1">
        <v>235.03</v>
      </c>
      <c r="AD194" s="1" t="str">
        <f t="shared" ref="AD194:AD225" si="26">IF(AE194="complete","Yes","No")</f>
        <v>Yes</v>
      </c>
      <c r="AE194" s="1" t="s">
        <v>361</v>
      </c>
      <c r="AF194" s="1" t="s">
        <v>82</v>
      </c>
      <c r="AG194" s="1" t="s">
        <v>109</v>
      </c>
      <c r="AH194" s="1" t="s">
        <v>99</v>
      </c>
      <c r="AI194" s="1" t="s">
        <v>399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1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1</v>
      </c>
      <c r="BF194" s="1">
        <v>1</v>
      </c>
      <c r="BG194" s="1">
        <v>0</v>
      </c>
      <c r="BH194" s="1">
        <v>0</v>
      </c>
      <c r="BI194" s="1">
        <v>0</v>
      </c>
      <c r="BJ194" s="1">
        <v>1</v>
      </c>
      <c r="BK194" s="1">
        <v>1</v>
      </c>
      <c r="BL194" s="1">
        <v>0</v>
      </c>
      <c r="BW194" s="2"/>
      <c r="BX194" s="1"/>
      <c r="BY194" s="1"/>
      <c r="BZ194" s="3"/>
      <c r="CA194" s="3"/>
      <c r="CB194" s="1"/>
      <c r="CC194" s="1"/>
      <c r="CD194" s="3"/>
      <c r="CE194" s="4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</row>
    <row r="195" spans="1:121" x14ac:dyDescent="0.3">
      <c r="A195" s="1" t="s">
        <v>807</v>
      </c>
      <c r="B195" s="1" t="str">
        <f t="shared" si="21"/>
        <v xml:space="preserve">Yasmin </v>
      </c>
      <c r="C195" s="1" t="str">
        <f t="shared" si="25"/>
        <v xml:space="preserve">Cole     </v>
      </c>
      <c r="D195" s="1" t="s">
        <v>808</v>
      </c>
      <c r="E195" s="1" t="s">
        <v>151</v>
      </c>
      <c r="F195" s="1" t="s">
        <v>809</v>
      </c>
      <c r="G195" s="1" t="s">
        <v>810</v>
      </c>
      <c r="H195" s="1" t="s">
        <v>261</v>
      </c>
      <c r="I195" s="1" t="s">
        <v>142</v>
      </c>
      <c r="J195" s="1">
        <v>78664</v>
      </c>
      <c r="K195" s="1" t="s">
        <v>811</v>
      </c>
      <c r="L195" s="14" t="s">
        <v>812</v>
      </c>
      <c r="M195" s="1" t="s">
        <v>93</v>
      </c>
      <c r="O195" s="1" t="s">
        <v>189</v>
      </c>
      <c r="P195" s="1" t="s">
        <v>118</v>
      </c>
      <c r="Q195" s="12" t="s">
        <v>813</v>
      </c>
      <c r="R195" s="12">
        <v>4322470000000000</v>
      </c>
      <c r="S195" s="1">
        <v>10195</v>
      </c>
      <c r="T195" s="1">
        <v>7524</v>
      </c>
      <c r="U195" s="3">
        <v>3.2928240740740737E-2</v>
      </c>
      <c r="V195" s="3">
        <v>3.2932870370370369E-2</v>
      </c>
      <c r="W195" s="1">
        <v>16.25</v>
      </c>
      <c r="X195" s="1" t="s">
        <v>620</v>
      </c>
      <c r="Y195" s="16">
        <v>3.2928240740740737E-2</v>
      </c>
      <c r="Z195" s="4">
        <v>42498</v>
      </c>
      <c r="AA195" s="1">
        <v>68</v>
      </c>
      <c r="AB195" s="1" t="str">
        <f t="shared" si="24"/>
        <v>Medium</v>
      </c>
      <c r="AC195" s="1">
        <v>240.8</v>
      </c>
      <c r="AD195" s="1" t="str">
        <f t="shared" si="26"/>
        <v>Yes</v>
      </c>
      <c r="AE195" s="1" t="s">
        <v>361</v>
      </c>
      <c r="AF195" s="1" t="s">
        <v>82</v>
      </c>
      <c r="AG195" s="1" t="s">
        <v>109</v>
      </c>
      <c r="AH195" s="1" t="s">
        <v>99</v>
      </c>
      <c r="AI195" s="1" t="s">
        <v>399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1</v>
      </c>
      <c r="BW195" s="2"/>
      <c r="BX195" s="1"/>
      <c r="BY195" s="1"/>
      <c r="BZ195" s="3"/>
      <c r="CA195" s="3"/>
      <c r="CB195" s="1"/>
      <c r="CC195" s="1"/>
      <c r="CD195" s="3"/>
      <c r="CE195" s="4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</row>
    <row r="196" spans="1:121" x14ac:dyDescent="0.3">
      <c r="D196"/>
      <c r="E196"/>
      <c r="F196"/>
      <c r="G196"/>
      <c r="H196"/>
      <c r="I196"/>
      <c r="J196"/>
      <c r="K196"/>
      <c r="L196" s="15"/>
      <c r="M196"/>
      <c r="N196"/>
      <c r="O196"/>
      <c r="P196"/>
      <c r="Q196" s="13"/>
      <c r="R196" s="13"/>
      <c r="S196"/>
      <c r="T196"/>
      <c r="U196"/>
      <c r="V196"/>
      <c r="W196"/>
      <c r="X196"/>
      <c r="Y196" s="17"/>
      <c r="Z196" s="5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W196" s="2"/>
      <c r="BX196" s="1"/>
      <c r="BY196" s="1"/>
      <c r="BZ196" s="3"/>
      <c r="CA196" s="3"/>
      <c r="CB196" s="1"/>
      <c r="CC196" s="1"/>
      <c r="CD196" s="3"/>
      <c r="CE196" s="4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</row>
    <row r="197" spans="1:121" x14ac:dyDescent="0.3">
      <c r="D197"/>
      <c r="E197"/>
      <c r="F197"/>
      <c r="G197"/>
      <c r="H197"/>
      <c r="I197"/>
      <c r="J197"/>
      <c r="K197"/>
      <c r="L197" s="15"/>
      <c r="M197"/>
      <c r="N197"/>
      <c r="O197"/>
      <c r="P197"/>
      <c r="Q197" s="13"/>
      <c r="R197" s="13"/>
      <c r="S197"/>
      <c r="T197"/>
      <c r="U197"/>
      <c r="V197"/>
      <c r="W197"/>
      <c r="X197"/>
      <c r="Y197" s="17"/>
      <c r="Z197" s="5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W197" s="2"/>
      <c r="BX197" s="1"/>
      <c r="BY197" s="1"/>
      <c r="BZ197" s="3"/>
      <c r="CA197" s="3"/>
      <c r="CB197" s="1"/>
      <c r="CC197" s="1"/>
      <c r="CD197" s="3"/>
      <c r="CE197" s="4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</row>
    <row r="198" spans="1:121" x14ac:dyDescent="0.3">
      <c r="D198"/>
      <c r="E198"/>
      <c r="F198"/>
      <c r="G198"/>
      <c r="H198"/>
      <c r="I198"/>
      <c r="J198"/>
      <c r="K198"/>
      <c r="L198" s="15"/>
      <c r="M198"/>
      <c r="N198"/>
      <c r="O198"/>
      <c r="P198"/>
      <c r="Q198" s="13"/>
      <c r="R198" s="13"/>
      <c r="S198"/>
      <c r="T198"/>
      <c r="U198"/>
      <c r="V198"/>
      <c r="W198"/>
      <c r="X198"/>
      <c r="Y198" s="17"/>
      <c r="Z198" s="5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W198" s="2"/>
      <c r="BX198" s="1"/>
      <c r="BY198" s="1"/>
      <c r="BZ198" s="3"/>
      <c r="CA198" s="3"/>
      <c r="CB198" s="1"/>
      <c r="CC198" s="1"/>
      <c r="CD198" s="3"/>
      <c r="CE198" s="4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</row>
    <row r="199" spans="1:121" x14ac:dyDescent="0.3">
      <c r="D199"/>
      <c r="E199"/>
      <c r="F199"/>
      <c r="G199"/>
      <c r="H199"/>
      <c r="I199"/>
      <c r="J199"/>
      <c r="K199"/>
      <c r="L199" s="15"/>
      <c r="M199"/>
      <c r="N199"/>
      <c r="O199"/>
      <c r="P199"/>
      <c r="Q199" s="13"/>
      <c r="R199" s="13"/>
      <c r="S199"/>
      <c r="T199"/>
      <c r="U199"/>
      <c r="V199"/>
      <c r="W199"/>
      <c r="X199"/>
      <c r="Y199" s="17"/>
      <c r="Z199" s="5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W199" s="2"/>
      <c r="BX199" s="1"/>
      <c r="BY199" s="1"/>
      <c r="BZ199" s="3"/>
      <c r="CA199" s="3"/>
      <c r="CB199" s="1"/>
      <c r="CC199" s="1"/>
      <c r="CD199" s="3"/>
      <c r="CE199" s="4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</row>
    <row r="200" spans="1:121" x14ac:dyDescent="0.3">
      <c r="D200"/>
      <c r="E200"/>
      <c r="F200"/>
      <c r="G200"/>
      <c r="H200"/>
      <c r="I200"/>
      <c r="J200"/>
      <c r="K200"/>
      <c r="L200" s="15"/>
      <c r="M200"/>
      <c r="N200"/>
      <c r="O200"/>
      <c r="P200"/>
      <c r="Q200" s="13"/>
      <c r="R200" s="13"/>
      <c r="S200"/>
      <c r="T200"/>
      <c r="U200"/>
      <c r="V200"/>
      <c r="W200"/>
      <c r="X200"/>
      <c r="Y200" s="17"/>
      <c r="Z200" s="5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</row>
  </sheetData>
  <sortState xmlns:xlrd2="http://schemas.microsoft.com/office/spreadsheetml/2017/richdata2" ref="A2:BL195">
    <sortCondition ref="B2:B195"/>
  </sortState>
  <dataValidations count="1">
    <dataValidation type="list" allowBlank="1" showInputMessage="1" showErrorMessage="1" sqref="BV8" xr:uid="{E788D127-E885-4F44-8A60-2B71D4E4013B}">
      <formula1>$A$2:$A$195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C8FF-1506-4CED-9DBF-6685E08B35EC}">
  <dimension ref="A1:D20"/>
  <sheetViews>
    <sheetView workbookViewId="0">
      <selection activeCell="F18" sqref="F18"/>
    </sheetView>
  </sheetViews>
  <sheetFormatPr defaultRowHeight="14.4" x14ac:dyDescent="0.3"/>
  <cols>
    <col min="1" max="1" width="22.33203125" bestFit="1" customWidth="1"/>
    <col min="2" max="2" width="18.44140625" bestFit="1" customWidth="1"/>
    <col min="3" max="3" width="19.44140625" bestFit="1" customWidth="1"/>
    <col min="4" max="4" width="22.6640625" bestFit="1" customWidth="1"/>
    <col min="5" max="9" width="19.44140625" bestFit="1" customWidth="1"/>
  </cols>
  <sheetData>
    <row r="1" spans="1:4" x14ac:dyDescent="0.3">
      <c r="A1" s="18" t="s">
        <v>322</v>
      </c>
      <c r="B1" t="s">
        <v>814</v>
      </c>
    </row>
    <row r="3" spans="1:4" x14ac:dyDescent="0.3">
      <c r="A3" s="18" t="s">
        <v>316</v>
      </c>
      <c r="B3" s="18" t="s">
        <v>333</v>
      </c>
      <c r="C3" t="s">
        <v>815</v>
      </c>
      <c r="D3" t="s">
        <v>816</v>
      </c>
    </row>
    <row r="4" spans="1:4" x14ac:dyDescent="0.3">
      <c r="A4" t="s">
        <v>414</v>
      </c>
      <c r="B4">
        <v>10167</v>
      </c>
      <c r="C4">
        <v>267.24</v>
      </c>
      <c r="D4">
        <v>1</v>
      </c>
    </row>
    <row r="5" spans="1:4" x14ac:dyDescent="0.3">
      <c r="A5" t="s">
        <v>817</v>
      </c>
      <c r="C5">
        <v>267.24</v>
      </c>
      <c r="D5">
        <v>1</v>
      </c>
    </row>
    <row r="6" spans="1:4" x14ac:dyDescent="0.3">
      <c r="A6" t="s">
        <v>372</v>
      </c>
      <c r="B6">
        <v>10331</v>
      </c>
      <c r="C6">
        <v>10</v>
      </c>
      <c r="D6">
        <v>1</v>
      </c>
    </row>
    <row r="7" spans="1:4" x14ac:dyDescent="0.3">
      <c r="A7" t="s">
        <v>818</v>
      </c>
      <c r="C7">
        <v>10</v>
      </c>
      <c r="D7">
        <v>1</v>
      </c>
    </row>
    <row r="8" spans="1:4" x14ac:dyDescent="0.3">
      <c r="A8" t="s">
        <v>629</v>
      </c>
      <c r="B8">
        <v>10287</v>
      </c>
      <c r="C8">
        <v>126.46</v>
      </c>
      <c r="D8">
        <v>1</v>
      </c>
    </row>
    <row r="9" spans="1:4" x14ac:dyDescent="0.3">
      <c r="A9" t="s">
        <v>819</v>
      </c>
      <c r="C9">
        <v>126.46</v>
      </c>
      <c r="D9">
        <v>1</v>
      </c>
    </row>
    <row r="10" spans="1:4" x14ac:dyDescent="0.3">
      <c r="A10" t="s">
        <v>740</v>
      </c>
      <c r="B10">
        <v>10075</v>
      </c>
      <c r="C10">
        <v>519.73</v>
      </c>
      <c r="D10">
        <v>3</v>
      </c>
    </row>
    <row r="11" spans="1:4" x14ac:dyDescent="0.3">
      <c r="A11" t="s">
        <v>820</v>
      </c>
      <c r="C11">
        <v>519.73</v>
      </c>
      <c r="D11">
        <v>3</v>
      </c>
    </row>
    <row r="12" spans="1:4" x14ac:dyDescent="0.3">
      <c r="A12" t="s">
        <v>795</v>
      </c>
      <c r="B12">
        <v>10283</v>
      </c>
      <c r="C12">
        <v>801.18</v>
      </c>
      <c r="D12">
        <v>4</v>
      </c>
    </row>
    <row r="13" spans="1:4" x14ac:dyDescent="0.3">
      <c r="A13" t="s">
        <v>821</v>
      </c>
      <c r="C13">
        <v>801.18</v>
      </c>
      <c r="D13">
        <v>4</v>
      </c>
    </row>
    <row r="14" spans="1:4" x14ac:dyDescent="0.3">
      <c r="A14" t="s">
        <v>481</v>
      </c>
      <c r="B14">
        <v>10231</v>
      </c>
      <c r="C14">
        <v>431.39</v>
      </c>
      <c r="D14">
        <v>2</v>
      </c>
    </row>
    <row r="15" spans="1:4" x14ac:dyDescent="0.3">
      <c r="A15" t="s">
        <v>822</v>
      </c>
      <c r="C15">
        <v>431.39</v>
      </c>
      <c r="D15">
        <v>2</v>
      </c>
    </row>
    <row r="16" spans="1:4" x14ac:dyDescent="0.3">
      <c r="A16" t="s">
        <v>593</v>
      </c>
      <c r="B16">
        <v>10171</v>
      </c>
      <c r="C16">
        <v>84.759999999999991</v>
      </c>
      <c r="D16">
        <v>3</v>
      </c>
    </row>
    <row r="17" spans="1:4" x14ac:dyDescent="0.3">
      <c r="A17" t="s">
        <v>823</v>
      </c>
      <c r="C17">
        <v>84.759999999999991</v>
      </c>
      <c r="D17">
        <v>3</v>
      </c>
    </row>
    <row r="18" spans="1:4" x14ac:dyDescent="0.3">
      <c r="A18" t="s">
        <v>682</v>
      </c>
      <c r="B18">
        <v>10235</v>
      </c>
      <c r="C18">
        <v>79.739999999999995</v>
      </c>
      <c r="D18">
        <v>2</v>
      </c>
    </row>
    <row r="19" spans="1:4" x14ac:dyDescent="0.3">
      <c r="A19" t="s">
        <v>824</v>
      </c>
      <c r="C19">
        <v>79.739999999999995</v>
      </c>
      <c r="D19">
        <v>2</v>
      </c>
    </row>
    <row r="20" spans="1:4" x14ac:dyDescent="0.3">
      <c r="A20" t="s">
        <v>825</v>
      </c>
      <c r="C20">
        <v>2320.4999999999995</v>
      </c>
      <c r="D2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Modified Data</vt:lpstr>
      <vt:lpstr>Pivot Tables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Deepasha Harika</cp:lastModifiedBy>
  <cp:revision/>
  <dcterms:created xsi:type="dcterms:W3CDTF">2020-07-06T10:10:33Z</dcterms:created>
  <dcterms:modified xsi:type="dcterms:W3CDTF">2023-12-10T02:32:47Z</dcterms:modified>
  <cp:category/>
  <cp:contentStatus/>
</cp:coreProperties>
</file>